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defaultThemeVersion="124226"/>
  <mc:AlternateContent xmlns:mc="http://schemas.openxmlformats.org/markup-compatibility/2006">
    <mc:Choice Requires="x15">
      <x15ac:absPath xmlns:x15ac="http://schemas.microsoft.com/office/spreadsheetml/2010/11/ac" url="D:\ANDREA\DANE CENTRAL\ECG - EC\CEMENTO GRIS\2022\Junio\Para publicar\"/>
    </mc:Choice>
  </mc:AlternateContent>
  <xr:revisionPtr revIDLastSave="0" documentId="13_ncr:1_{B1D17599-7A11-4636-A573-99F9D2C7A29C}" xr6:coauthVersionLast="47" xr6:coauthVersionMax="47" xr10:uidLastSave="{00000000-0000-0000-0000-000000000000}"/>
  <bookViews>
    <workbookView xWindow="-120" yWindow="-120" windowWidth="20730" windowHeight="11160" tabRatio="830" activeTab="3" xr2:uid="{00000000-000D-0000-FFFF-FFFF00000000}"/>
  </bookViews>
  <sheets>
    <sheet name="Contenido" sheetId="1" r:id="rId1"/>
    <sheet name="Anexo 1 " sheetId="2" r:id="rId2"/>
    <sheet name="Anexo 2 " sheetId="3" r:id="rId3"/>
    <sheet name="Anexo 3 " sheetId="6" r:id="rId4"/>
    <sheet name="Anexo 4" sheetId="5" r:id="rId5"/>
    <sheet name="Anexo 5" sheetId="7" r:id="rId6"/>
    <sheet name="Anexo 6" sheetId="8" r:id="rId7"/>
    <sheet name="Anexo 7" sheetId="9" r:id="rId8"/>
    <sheet name="Anexo 7.1" sheetId="13" r:id="rId9"/>
    <sheet name="Anexo 8" sheetId="10" r:id="rId10"/>
    <sheet name="Anexo 9" sheetId="11" r:id="rId11"/>
    <sheet name="Anexo 10" sheetId="12" r:id="rId12"/>
  </sheets>
  <definedNames>
    <definedName name="_xlnm._FilterDatabase" localSheetId="1" hidden="1">'Anexo 1 '!$I$9:$K$118</definedName>
    <definedName name="_xlnm._FilterDatabase" localSheetId="2" hidden="1">'Anexo 2 '!$A$9:$Z$179</definedName>
    <definedName name="_xlnm._FilterDatabase" localSheetId="3" hidden="1">'Anexo 3 '!$N$17:$N$28</definedName>
    <definedName name="_xlnm._FilterDatabase" localSheetId="4" hidden="1">'Anexo 4'!$D$10:$M$10</definedName>
    <definedName name="_xlnm._FilterDatabase" localSheetId="5" hidden="1">'Anexo 5'!$A$9:$O$9</definedName>
    <definedName name="_xlnm._FilterDatabase" localSheetId="6" hidden="1">'Anexo 6'!$A$3:$F$3185</definedName>
    <definedName name="_xlnm._FilterDatabase" localSheetId="7" hidden="1">'Anexo 7'!$A$8:$DE$1298</definedName>
    <definedName name="_xlnm._FilterDatabase" localSheetId="8" hidden="1">'Anexo 7.1'!$A$3:$G$365</definedName>
    <definedName name="_xlnm._FilterDatabase" localSheetId="9" hidden="1">'Anexo 8'!$A$3:$F$959</definedName>
    <definedName name="_xlnm._FilterDatabase" localSheetId="10" hidden="1">'Anexo 9'!$A$3:$H$958</definedName>
  </definedNames>
  <calcPr calcId="191029"/>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CW32" i="13" l="1"/>
  <c r="CV32" i="13"/>
  <c r="CU32" i="13"/>
  <c r="CT32" i="13"/>
  <c r="CS32" i="13"/>
  <c r="CK32" i="13"/>
  <c r="CJ32" i="13"/>
  <c r="CI32" i="13"/>
  <c r="CH32" i="13"/>
  <c r="CG32" i="13"/>
  <c r="CD32" i="13"/>
  <c r="CC32" i="13"/>
  <c r="CB32" i="13"/>
  <c r="CA32" i="13"/>
  <c r="BZ32" i="13"/>
  <c r="CW31" i="13"/>
  <c r="CV31" i="13"/>
  <c r="CU31" i="13"/>
  <c r="CT31" i="13"/>
  <c r="CS31" i="13"/>
  <c r="CK31" i="13"/>
  <c r="CJ31" i="13"/>
  <c r="CI31" i="13"/>
  <c r="CH31" i="13"/>
  <c r="CG31" i="13"/>
  <c r="CD31" i="13"/>
  <c r="CC31" i="13"/>
  <c r="CB31" i="13"/>
  <c r="CA31" i="13"/>
  <c r="BZ31" i="13"/>
  <c r="CW30" i="13"/>
  <c r="CV30" i="13"/>
  <c r="CU30" i="13"/>
  <c r="CT30" i="13"/>
  <c r="CS30" i="13"/>
  <c r="CK30" i="13"/>
  <c r="CJ30" i="13"/>
  <c r="CI30" i="13"/>
  <c r="CH30" i="13"/>
  <c r="CG30" i="13"/>
  <c r="CD30" i="13"/>
  <c r="CC30" i="13"/>
  <c r="CB30" i="13"/>
  <c r="CA30" i="13"/>
  <c r="BZ30" i="13"/>
  <c r="CW29" i="13"/>
  <c r="CV29" i="13"/>
  <c r="CU29" i="13"/>
  <c r="CT29" i="13"/>
  <c r="CS29" i="13"/>
  <c r="CK29" i="13"/>
  <c r="CJ29" i="13"/>
  <c r="CI29" i="13"/>
  <c r="CH29" i="13"/>
  <c r="CG29" i="13"/>
  <c r="CD29" i="13"/>
  <c r="CC29" i="13"/>
  <c r="CB29" i="13"/>
  <c r="CA29" i="13"/>
  <c r="BZ29" i="13"/>
  <c r="CW28" i="13"/>
  <c r="CV28" i="13"/>
  <c r="CU28" i="13"/>
  <c r="CT28" i="13"/>
  <c r="CS28" i="13"/>
  <c r="CK28" i="13"/>
  <c r="CJ28" i="13"/>
  <c r="CI28" i="13"/>
  <c r="CH28" i="13"/>
  <c r="CG28" i="13"/>
  <c r="CD28" i="13"/>
  <c r="CC28" i="13"/>
  <c r="CB28" i="13"/>
  <c r="CA28" i="13"/>
  <c r="BZ28" i="13"/>
  <c r="CW27" i="13"/>
  <c r="CV27" i="13"/>
  <c r="CU27" i="13"/>
  <c r="CT27" i="13"/>
  <c r="CS27" i="13"/>
  <c r="CK27" i="13"/>
  <c r="CJ27" i="13"/>
  <c r="CI27" i="13"/>
  <c r="CH27" i="13"/>
  <c r="CG27" i="13"/>
  <c r="CD27" i="13"/>
  <c r="CC27" i="13"/>
  <c r="CB27" i="13"/>
  <c r="CA27" i="13"/>
  <c r="BZ27" i="13"/>
  <c r="CW26" i="13"/>
  <c r="CV26" i="13"/>
  <c r="CU26" i="13"/>
  <c r="CT26" i="13"/>
  <c r="CS26" i="13"/>
  <c r="CK26" i="13"/>
  <c r="CJ26" i="13"/>
  <c r="CI26" i="13"/>
  <c r="CH26" i="13"/>
  <c r="CG26" i="13"/>
  <c r="CD26" i="13"/>
  <c r="CC26" i="13"/>
  <c r="CB26" i="13"/>
  <c r="CA26" i="13"/>
  <c r="BZ26" i="13"/>
  <c r="CW25" i="13"/>
  <c r="CV25" i="13"/>
  <c r="CU25" i="13"/>
  <c r="CT25" i="13"/>
  <c r="CS25" i="13"/>
  <c r="CK25" i="13"/>
  <c r="CJ25" i="13"/>
  <c r="CI25" i="13"/>
  <c r="CH25" i="13"/>
  <c r="CG25" i="13"/>
  <c r="CD25" i="13"/>
  <c r="CC25" i="13"/>
  <c r="CB25" i="13"/>
  <c r="CA25" i="13"/>
  <c r="BZ25" i="13"/>
  <c r="CW24" i="13"/>
  <c r="CV24" i="13"/>
  <c r="CU24" i="13"/>
  <c r="CT24" i="13"/>
  <c r="CS24" i="13"/>
  <c r="CK24" i="13"/>
  <c r="CJ24" i="13"/>
  <c r="CI24" i="13"/>
  <c r="CH24" i="13"/>
  <c r="CG24" i="13"/>
  <c r="CD24" i="13"/>
  <c r="CC24" i="13"/>
  <c r="CB24" i="13"/>
  <c r="CA24" i="13"/>
  <c r="BZ24" i="13"/>
  <c r="CW23" i="13"/>
  <c r="CV23" i="13"/>
  <c r="CU23" i="13"/>
  <c r="CT23" i="13"/>
  <c r="CS23" i="13"/>
  <c r="CK23" i="13"/>
  <c r="CJ23" i="13"/>
  <c r="CI23" i="13"/>
  <c r="CH23" i="13"/>
  <c r="CG23" i="13"/>
  <c r="CD23" i="13"/>
  <c r="CC23" i="13"/>
  <c r="CB23" i="13"/>
  <c r="CA23" i="13"/>
  <c r="BZ23" i="13"/>
  <c r="CW22" i="13"/>
  <c r="CV22" i="13"/>
  <c r="CU22" i="13"/>
  <c r="CT22" i="13"/>
  <c r="CS22" i="13"/>
  <c r="CK22" i="13"/>
  <c r="CJ22" i="13"/>
  <c r="CI22" i="13"/>
  <c r="CH22" i="13"/>
  <c r="CG22" i="13"/>
  <c r="CD22" i="13"/>
  <c r="CC22" i="13"/>
  <c r="CB22" i="13"/>
  <c r="CA22" i="13"/>
  <c r="BZ22" i="13"/>
  <c r="CW21" i="13"/>
  <c r="CV21" i="13"/>
  <c r="CU21" i="13"/>
  <c r="CT21" i="13"/>
  <c r="CS21" i="13"/>
  <c r="CK21" i="13"/>
  <c r="CJ21" i="13"/>
  <c r="CI21" i="13"/>
  <c r="CH21" i="13"/>
  <c r="CG21" i="13"/>
  <c r="CD21" i="13"/>
  <c r="CC21" i="13"/>
  <c r="CB21" i="13"/>
  <c r="CA21" i="13"/>
  <c r="BZ21" i="13"/>
  <c r="CW18" i="13"/>
  <c r="CV18" i="13"/>
  <c r="CU18" i="13"/>
  <c r="CT18" i="13"/>
  <c r="CS18" i="13"/>
  <c r="CK18" i="13"/>
  <c r="CJ18" i="13"/>
  <c r="CI18" i="13"/>
  <c r="CH18" i="13"/>
  <c r="CG18" i="13"/>
  <c r="CD18" i="13"/>
  <c r="CC18" i="13"/>
  <c r="CB18" i="13"/>
  <c r="CA18" i="13"/>
  <c r="BZ18" i="13"/>
  <c r="CW16" i="13"/>
  <c r="CV16" i="13"/>
  <c r="CU16" i="13"/>
  <c r="CT16" i="13"/>
  <c r="CS16" i="13"/>
  <c r="CK16" i="13"/>
  <c r="CJ16" i="13"/>
  <c r="CI16" i="13"/>
  <c r="CH16" i="13"/>
  <c r="CG16" i="13"/>
  <c r="CD16" i="13"/>
  <c r="CC16" i="13"/>
  <c r="CB16" i="13"/>
  <c r="CA16" i="13"/>
  <c r="BZ16" i="13"/>
  <c r="CW13" i="13"/>
  <c r="CV13" i="13"/>
  <c r="CU13" i="13"/>
  <c r="CT13" i="13"/>
  <c r="CS13" i="13"/>
  <c r="CK13" i="13"/>
  <c r="CJ13" i="13"/>
  <c r="CI13" i="13"/>
  <c r="CH13" i="13"/>
  <c r="CG13" i="13"/>
  <c r="CD13" i="13"/>
  <c r="CC13" i="13"/>
  <c r="CB13" i="13"/>
  <c r="CA13" i="13"/>
  <c r="BZ13" i="13"/>
  <c r="CW12" i="13"/>
  <c r="CV12" i="13"/>
  <c r="CU12" i="13"/>
  <c r="CT12" i="13"/>
  <c r="CS12" i="13"/>
  <c r="CK12" i="13"/>
  <c r="CJ12" i="13"/>
  <c r="CI12" i="13"/>
  <c r="CH12" i="13"/>
  <c r="CG12" i="13"/>
  <c r="CD12" i="13"/>
  <c r="CC12" i="13"/>
  <c r="CB12" i="13"/>
  <c r="CA12" i="13"/>
  <c r="BZ12" i="13"/>
  <c r="CW11" i="13"/>
  <c r="CV11" i="13"/>
  <c r="CU11" i="13"/>
  <c r="CT11" i="13"/>
  <c r="CS11" i="13"/>
  <c r="CK11" i="13"/>
  <c r="CJ11" i="13"/>
  <c r="CI11" i="13"/>
  <c r="CH11" i="13"/>
  <c r="CG11" i="13"/>
  <c r="CD11" i="13"/>
  <c r="CC11" i="13"/>
  <c r="CB11" i="13"/>
  <c r="CA11" i="13"/>
  <c r="BZ11" i="13"/>
  <c r="CW10" i="13"/>
  <c r="CV10" i="13"/>
  <c r="CU10" i="13"/>
  <c r="CT10" i="13"/>
  <c r="CS10" i="13"/>
  <c r="CK10" i="13"/>
  <c r="CJ10" i="13"/>
  <c r="CI10" i="13"/>
  <c r="CH10" i="13"/>
  <c r="CG10" i="13"/>
  <c r="CD10" i="13"/>
  <c r="CC10" i="13"/>
  <c r="CB10" i="13"/>
  <c r="CA10" i="13"/>
  <c r="BZ10" i="13"/>
  <c r="CW9" i="13"/>
  <c r="CV9" i="13"/>
  <c r="CU9" i="13"/>
  <c r="CT9" i="13"/>
  <c r="CS9" i="13"/>
  <c r="CK9" i="13"/>
  <c r="CJ9" i="13"/>
  <c r="CI9" i="13"/>
  <c r="CH9" i="13"/>
  <c r="CG9" i="13"/>
  <c r="CD9" i="13"/>
  <c r="CC9" i="13"/>
  <c r="CB9" i="13"/>
  <c r="CA9" i="13"/>
  <c r="BZ9" i="13"/>
  <c r="CW8" i="13"/>
  <c r="CV8" i="13"/>
  <c r="CU8" i="13"/>
  <c r="CT8" i="13"/>
  <c r="CS8" i="13"/>
  <c r="CK8" i="13"/>
  <c r="CJ8" i="13"/>
  <c r="CI8" i="13"/>
  <c r="CH8" i="13"/>
  <c r="CG8" i="13"/>
  <c r="CD8" i="13"/>
  <c r="CC8" i="13"/>
  <c r="CB8" i="13"/>
  <c r="CA8" i="13"/>
  <c r="BZ8" i="13"/>
  <c r="CW7" i="13"/>
  <c r="CV7" i="13"/>
  <c r="CU7" i="13"/>
  <c r="CT7" i="13"/>
  <c r="CS7" i="13"/>
  <c r="CK7" i="13"/>
  <c r="CJ7" i="13"/>
  <c r="CI7" i="13"/>
  <c r="CH7" i="13"/>
  <c r="CG7" i="13"/>
  <c r="CD7" i="13"/>
  <c r="CC7" i="13"/>
  <c r="CB7" i="13"/>
  <c r="CA7" i="13"/>
  <c r="BZ7" i="13"/>
  <c r="CW6" i="13"/>
  <c r="CV6" i="13"/>
  <c r="CU6" i="13"/>
  <c r="CT6" i="13"/>
  <c r="CS6" i="13"/>
  <c r="CK6" i="13"/>
  <c r="CJ6" i="13"/>
  <c r="CI6" i="13"/>
  <c r="CH6" i="13"/>
  <c r="CG6" i="13"/>
  <c r="CD6" i="13"/>
  <c r="CC6" i="13"/>
  <c r="CB6" i="13"/>
  <c r="CA6" i="13"/>
  <c r="BZ6" i="13"/>
  <c r="CW5" i="13"/>
  <c r="CV5" i="13"/>
  <c r="CU5" i="13"/>
  <c r="CT5" i="13"/>
  <c r="CS5" i="13"/>
  <c r="CK5" i="13"/>
  <c r="CJ5" i="13"/>
  <c r="CI5" i="13"/>
  <c r="CH5" i="13"/>
  <c r="CG5" i="13"/>
  <c r="CD5" i="13"/>
  <c r="CC5" i="13"/>
  <c r="CB5" i="13"/>
  <c r="CA5" i="13"/>
  <c r="BZ5" i="13"/>
  <c r="CW4" i="13"/>
  <c r="CV4" i="13"/>
  <c r="CU4" i="13"/>
  <c r="CT4" i="13"/>
  <c r="CS4" i="13"/>
  <c r="CK4" i="13"/>
  <c r="CJ4" i="13"/>
  <c r="CI4" i="13"/>
  <c r="CH4" i="13"/>
  <c r="CG4" i="13"/>
  <c r="CD4" i="13"/>
  <c r="CC4" i="13"/>
  <c r="CB4" i="13"/>
  <c r="CA4" i="13"/>
  <c r="BZ4" i="13"/>
  <c r="CW3" i="13"/>
  <c r="CV3" i="13"/>
  <c r="CU3" i="13"/>
  <c r="CT3" i="13"/>
  <c r="CS3" i="13"/>
  <c r="CK3" i="13"/>
  <c r="CJ3" i="13"/>
  <c r="CI3" i="13"/>
  <c r="CH3" i="13"/>
  <c r="CG3" i="13"/>
  <c r="CD3" i="13"/>
  <c r="CC3" i="13"/>
  <c r="CB3" i="13"/>
  <c r="CA3" i="13"/>
  <c r="BZ3" i="13"/>
  <c r="DC10" i="13" l="1"/>
  <c r="DD11" i="13"/>
  <c r="DB13" i="13"/>
  <c r="CZ28" i="13"/>
  <c r="DA29" i="13"/>
  <c r="DB30" i="13"/>
  <c r="DC31" i="13"/>
  <c r="CZ32" i="13"/>
  <c r="DD32" i="13"/>
  <c r="CL31" i="13"/>
  <c r="CP31" i="13"/>
  <c r="CM32" i="13"/>
  <c r="CO4" i="13"/>
  <c r="CM6" i="13"/>
  <c r="CN7" i="13"/>
  <c r="DA7" i="13"/>
  <c r="CO8" i="13"/>
  <c r="CL9" i="13"/>
  <c r="CP9" i="13"/>
  <c r="CM16" i="13"/>
  <c r="CZ16" i="13"/>
  <c r="DD16" i="13"/>
  <c r="CN18" i="13"/>
  <c r="CO21" i="13"/>
  <c r="DB21" i="13"/>
  <c r="CN24" i="13"/>
  <c r="CO25" i="13"/>
  <c r="DB25" i="13"/>
  <c r="CP26" i="13"/>
  <c r="CM27" i="13"/>
  <c r="CZ27" i="13"/>
  <c r="DD27" i="13"/>
  <c r="CN28" i="13"/>
  <c r="CO29" i="13"/>
  <c r="CL30" i="13"/>
  <c r="DB32" i="13"/>
  <c r="DC4" i="13"/>
  <c r="DB18" i="13"/>
  <c r="DB24" i="13"/>
  <c r="DB28" i="13"/>
  <c r="DA31" i="13"/>
  <c r="DB22" i="13"/>
  <c r="DB26" i="13"/>
  <c r="DB3" i="13"/>
  <c r="DD9" i="13"/>
  <c r="DB11" i="13"/>
  <c r="DC12" i="13"/>
  <c r="CM13" i="13"/>
  <c r="CZ13" i="13"/>
  <c r="DD13" i="13"/>
  <c r="DC29" i="13"/>
  <c r="CM30" i="13"/>
  <c r="DA8" i="13"/>
  <c r="CN5" i="13"/>
  <c r="CL7" i="13"/>
  <c r="CP7" i="13"/>
  <c r="CM8" i="13"/>
  <c r="CZ8" i="13"/>
  <c r="DD8" i="13"/>
  <c r="CO16" i="13"/>
  <c r="CL18" i="13"/>
  <c r="CP18" i="13"/>
  <c r="CN22" i="13"/>
  <c r="CO23" i="13"/>
  <c r="DB23" i="13"/>
  <c r="CN26" i="13"/>
  <c r="CO27" i="13"/>
  <c r="DB27" i="13"/>
  <c r="CL28" i="13"/>
  <c r="CP28" i="13"/>
  <c r="CN3" i="13"/>
  <c r="CZ3" i="13"/>
  <c r="DD3" i="13"/>
  <c r="CN4" i="13"/>
  <c r="DA4" i="13"/>
  <c r="CL6" i="13"/>
  <c r="CP6" i="13"/>
  <c r="DC6" i="13"/>
  <c r="CN8" i="13"/>
  <c r="DB9" i="13"/>
  <c r="CO10" i="13"/>
  <c r="DB10" i="13"/>
  <c r="DA10" i="13"/>
  <c r="CL11" i="13"/>
  <c r="CP11" i="13"/>
  <c r="CM12" i="13"/>
  <c r="DA16" i="13"/>
  <c r="DC21" i="13"/>
  <c r="CM22" i="13"/>
  <c r="CZ22" i="13"/>
  <c r="DD22" i="13"/>
  <c r="DA23" i="13"/>
  <c r="DC25" i="13"/>
  <c r="CM26" i="13"/>
  <c r="DD26" i="13"/>
  <c r="DA27" i="13"/>
  <c r="DB29" i="13"/>
  <c r="CP30" i="13"/>
  <c r="CM31" i="13"/>
  <c r="CZ30" i="13"/>
  <c r="DD30" i="13"/>
  <c r="CL3" i="13"/>
  <c r="CP3" i="13"/>
  <c r="CM5" i="13"/>
  <c r="CZ5" i="13"/>
  <c r="DD5" i="13"/>
  <c r="DB7" i="13"/>
  <c r="DB8" i="13"/>
  <c r="CM9" i="13"/>
  <c r="CZ9" i="13"/>
  <c r="CM10" i="13"/>
  <c r="CZ10" i="13"/>
  <c r="DD10" i="13"/>
  <c r="CN11" i="13"/>
  <c r="CZ11" i="13"/>
  <c r="DA12" i="13"/>
  <c r="CL13" i="13"/>
  <c r="CP13" i="13"/>
  <c r="DC16" i="13"/>
  <c r="CM18" i="13"/>
  <c r="CZ18" i="13"/>
  <c r="DD18" i="13"/>
  <c r="DA21" i="13"/>
  <c r="DC23" i="13"/>
  <c r="CM24" i="13"/>
  <c r="CZ24" i="13"/>
  <c r="DD24" i="13"/>
  <c r="DA25" i="13"/>
  <c r="DC27" i="13"/>
  <c r="CM28" i="13"/>
  <c r="DD28" i="13"/>
  <c r="CM29" i="13"/>
  <c r="CN30" i="13"/>
  <c r="CL32" i="13"/>
  <c r="CP32" i="13"/>
  <c r="DC32" i="13"/>
  <c r="CL26" i="13"/>
  <c r="CZ26" i="13"/>
  <c r="CP22" i="13"/>
  <c r="DA3" i="13"/>
  <c r="DA5" i="13"/>
  <c r="CZ6" i="13"/>
  <c r="DD6" i="13"/>
  <c r="CZ7" i="13"/>
  <c r="DD7" i="13"/>
  <c r="DC8" i="13"/>
  <c r="DB16" i="13"/>
  <c r="DC7" i="13"/>
  <c r="CP24" i="13"/>
  <c r="CO3" i="13"/>
  <c r="DC3" i="13"/>
  <c r="CM4" i="13"/>
  <c r="CZ4" i="13"/>
  <c r="DD4" i="13"/>
  <c r="DB4" i="13"/>
  <c r="CL5" i="13"/>
  <c r="CP5" i="13"/>
  <c r="DC5" i="13"/>
  <c r="DB5" i="13"/>
  <c r="CO6" i="13"/>
  <c r="DB6" i="13"/>
  <c r="DA6" i="13"/>
  <c r="CO7" i="13"/>
  <c r="CN9" i="13"/>
  <c r="CM11" i="13"/>
  <c r="CO12" i="13"/>
  <c r="DB12" i="13"/>
  <c r="CN13" i="13"/>
  <c r="CM21" i="13"/>
  <c r="CL22" i="13"/>
  <c r="CM23" i="13"/>
  <c r="CZ23" i="13"/>
  <c r="DD23" i="13"/>
  <c r="CL24" i="13"/>
  <c r="CM25" i="13"/>
  <c r="CO31" i="13"/>
  <c r="DB31" i="13"/>
  <c r="CN32" i="13"/>
  <c r="DA32" i="13"/>
  <c r="CM3" i="13"/>
  <c r="CP4" i="13"/>
  <c r="CN6" i="13"/>
  <c r="CP8" i="13"/>
  <c r="DA9" i="13"/>
  <c r="DC11" i="13"/>
  <c r="CL12" i="13"/>
  <c r="CP12" i="13"/>
  <c r="DA13" i="13"/>
  <c r="DC18" i="13"/>
  <c r="CL21" i="13"/>
  <c r="CP21" i="13"/>
  <c r="DA22" i="13"/>
  <c r="DC24" i="13"/>
  <c r="CL25" i="13"/>
  <c r="CP25" i="13"/>
  <c r="DA26" i="13"/>
  <c r="DC28" i="13"/>
  <c r="CL29" i="13"/>
  <c r="CP29" i="13"/>
  <c r="DA30" i="13"/>
  <c r="CL4" i="13"/>
  <c r="CO5" i="13"/>
  <c r="CM7" i="13"/>
  <c r="CL8" i="13"/>
  <c r="CZ12" i="13"/>
  <c r="DD12" i="13"/>
  <c r="CZ21" i="13"/>
  <c r="DD21" i="13"/>
  <c r="CZ25" i="13"/>
  <c r="DD25" i="13"/>
  <c r="CZ29" i="13"/>
  <c r="DD29" i="13"/>
  <c r="DC9" i="13"/>
  <c r="CL10" i="13"/>
  <c r="CP10" i="13"/>
  <c r="DA11" i="13"/>
  <c r="DC13" i="13"/>
  <c r="CL16" i="13"/>
  <c r="CP16" i="13"/>
  <c r="DA18" i="13"/>
  <c r="DC22" i="13"/>
  <c r="CL23" i="13"/>
  <c r="CP23" i="13"/>
  <c r="DA24" i="13"/>
  <c r="DC26" i="13"/>
  <c r="CL27" i="13"/>
  <c r="CP27" i="13"/>
  <c r="DA28" i="13"/>
  <c r="DC30" i="13"/>
  <c r="CZ31" i="13"/>
  <c r="DD31" i="13"/>
  <c r="CO9" i="13"/>
  <c r="CN10" i="13"/>
  <c r="CO11" i="13"/>
  <c r="CN12" i="13"/>
  <c r="CO13" i="13"/>
  <c r="CN16" i="13"/>
  <c r="CO18" i="13"/>
  <c r="CN21" i="13"/>
  <c r="CO22" i="13"/>
  <c r="CN23" i="13"/>
  <c r="CO24" i="13"/>
  <c r="CN25" i="13"/>
  <c r="CO26" i="13"/>
  <c r="CN27" i="13"/>
  <c r="CO28" i="13"/>
  <c r="CN29" i="13"/>
  <c r="CO30" i="13"/>
  <c r="CN31" i="13"/>
  <c r="CO32" i="13"/>
  <c r="A25" i="6" l="1"/>
  <c r="A176" i="2"/>
  <c r="A29" i="12" l="1"/>
  <c r="A381" i="13"/>
  <c r="A969" i="10"/>
  <c r="A971" i="11" s="1"/>
  <c r="A1310" i="9"/>
  <c r="CX210" i="9"/>
  <c r="CW210" i="9"/>
  <c r="CV210" i="9"/>
  <c r="CU210" i="9"/>
  <c r="CT210" i="9"/>
  <c r="CL210" i="9"/>
  <c r="CK210" i="9"/>
  <c r="CJ210" i="9"/>
  <c r="CI210" i="9"/>
  <c r="CH210" i="9"/>
  <c r="CE210" i="9"/>
  <c r="CD210" i="9"/>
  <c r="CC210" i="9"/>
  <c r="CB210" i="9"/>
  <c r="CA210" i="9"/>
  <c r="CX209" i="9"/>
  <c r="CW209" i="9"/>
  <c r="CV209" i="9"/>
  <c r="CU209" i="9"/>
  <c r="CT209" i="9"/>
  <c r="CL209" i="9"/>
  <c r="CK209" i="9"/>
  <c r="CJ209" i="9"/>
  <c r="CI209" i="9"/>
  <c r="CH209" i="9"/>
  <c r="CE209" i="9"/>
  <c r="CD209" i="9"/>
  <c r="CC209" i="9"/>
  <c r="CB209" i="9"/>
  <c r="CA209" i="9"/>
  <c r="CX208" i="9"/>
  <c r="CW208" i="9"/>
  <c r="CV208" i="9"/>
  <c r="CU208" i="9"/>
  <c r="CT208" i="9"/>
  <c r="CL208" i="9"/>
  <c r="CK208" i="9"/>
  <c r="CJ208" i="9"/>
  <c r="CI208" i="9"/>
  <c r="CH208" i="9"/>
  <c r="CE208" i="9"/>
  <c r="CD208" i="9"/>
  <c r="CC208" i="9"/>
  <c r="CB208" i="9"/>
  <c r="CA208" i="9"/>
  <c r="CX207" i="9"/>
  <c r="CW207" i="9"/>
  <c r="CV207" i="9"/>
  <c r="CU207" i="9"/>
  <c r="CT207" i="9"/>
  <c r="CL207" i="9"/>
  <c r="CK207" i="9"/>
  <c r="CJ207" i="9"/>
  <c r="CI207" i="9"/>
  <c r="CH207" i="9"/>
  <c r="CE207" i="9"/>
  <c r="CD207" i="9"/>
  <c r="CC207" i="9"/>
  <c r="CB207" i="9"/>
  <c r="CA207" i="9"/>
  <c r="CX206" i="9"/>
  <c r="CW206" i="9"/>
  <c r="CV206" i="9"/>
  <c r="CU206" i="9"/>
  <c r="CT206" i="9"/>
  <c r="CL206" i="9"/>
  <c r="CK206" i="9"/>
  <c r="CJ206" i="9"/>
  <c r="CI206" i="9"/>
  <c r="CH206" i="9"/>
  <c r="CE206" i="9"/>
  <c r="CD206" i="9"/>
  <c r="CC206" i="9"/>
  <c r="CB206" i="9"/>
  <c r="CA206" i="9"/>
  <c r="CX205" i="9"/>
  <c r="CW205" i="9"/>
  <c r="CV205" i="9"/>
  <c r="CU205" i="9"/>
  <c r="CT205" i="9"/>
  <c r="CL205" i="9"/>
  <c r="CK205" i="9"/>
  <c r="CJ205" i="9"/>
  <c r="CI205" i="9"/>
  <c r="CH205" i="9"/>
  <c r="CE205" i="9"/>
  <c r="CD205" i="9"/>
  <c r="CC205" i="9"/>
  <c r="CB205" i="9"/>
  <c r="CA205" i="9"/>
  <c r="CX204" i="9"/>
  <c r="CW204" i="9"/>
  <c r="CV204" i="9"/>
  <c r="CU204" i="9"/>
  <c r="CT204" i="9"/>
  <c r="CL204" i="9"/>
  <c r="CK204" i="9"/>
  <c r="CJ204" i="9"/>
  <c r="CI204" i="9"/>
  <c r="CH204" i="9"/>
  <c r="CE204" i="9"/>
  <c r="CD204" i="9"/>
  <c r="CC204" i="9"/>
  <c r="CB204" i="9"/>
  <c r="CA204" i="9"/>
  <c r="CX203" i="9"/>
  <c r="CW203" i="9"/>
  <c r="CV203" i="9"/>
  <c r="CU203" i="9"/>
  <c r="CT203" i="9"/>
  <c r="CL203" i="9"/>
  <c r="CK203" i="9"/>
  <c r="CJ203" i="9"/>
  <c r="CI203" i="9"/>
  <c r="CH203" i="9"/>
  <c r="CE203" i="9"/>
  <c r="CD203" i="9"/>
  <c r="CC203" i="9"/>
  <c r="CB203" i="9"/>
  <c r="CA203" i="9"/>
  <c r="CX202" i="9"/>
  <c r="CW202" i="9"/>
  <c r="CV202" i="9"/>
  <c r="CU202" i="9"/>
  <c r="CT202" i="9"/>
  <c r="CL202" i="9"/>
  <c r="CK202" i="9"/>
  <c r="CJ202" i="9"/>
  <c r="CI202" i="9"/>
  <c r="CH202" i="9"/>
  <c r="CE202" i="9"/>
  <c r="CD202" i="9"/>
  <c r="CC202" i="9"/>
  <c r="CB202" i="9"/>
  <c r="CA202" i="9"/>
  <c r="CX201" i="9"/>
  <c r="CW201" i="9"/>
  <c r="CV201" i="9"/>
  <c r="CU201" i="9"/>
  <c r="CT201" i="9"/>
  <c r="CL201" i="9"/>
  <c r="CK201" i="9"/>
  <c r="CJ201" i="9"/>
  <c r="CI201" i="9"/>
  <c r="CH201" i="9"/>
  <c r="CE201" i="9"/>
  <c r="CD201" i="9"/>
  <c r="CC201" i="9"/>
  <c r="CB201" i="9"/>
  <c r="CA201" i="9"/>
  <c r="CX200" i="9"/>
  <c r="CW200" i="9"/>
  <c r="CV200" i="9"/>
  <c r="CU200" i="9"/>
  <c r="CT200" i="9"/>
  <c r="CL200" i="9"/>
  <c r="CK200" i="9"/>
  <c r="CJ200" i="9"/>
  <c r="CI200" i="9"/>
  <c r="CH200" i="9"/>
  <c r="CE200" i="9"/>
  <c r="CD200" i="9"/>
  <c r="CC200" i="9"/>
  <c r="CB200" i="9"/>
  <c r="CA200" i="9"/>
  <c r="CX199" i="9"/>
  <c r="CW199" i="9"/>
  <c r="CV199" i="9"/>
  <c r="CU199" i="9"/>
  <c r="CT199" i="9"/>
  <c r="CL199" i="9"/>
  <c r="CK199" i="9"/>
  <c r="CJ199" i="9"/>
  <c r="CI199" i="9"/>
  <c r="CH199" i="9"/>
  <c r="CE199" i="9"/>
  <c r="CD199" i="9"/>
  <c r="CC199" i="9"/>
  <c r="CB199" i="9"/>
  <c r="CA199" i="9"/>
  <c r="CX198" i="9"/>
  <c r="CW198" i="9"/>
  <c r="CV198" i="9"/>
  <c r="CU198" i="9"/>
  <c r="CT198" i="9"/>
  <c r="CL198" i="9"/>
  <c r="CK198" i="9"/>
  <c r="CJ198" i="9"/>
  <c r="CI198" i="9"/>
  <c r="CH198" i="9"/>
  <c r="CE198" i="9"/>
  <c r="CD198" i="9"/>
  <c r="CC198" i="9"/>
  <c r="CB198" i="9"/>
  <c r="CA198" i="9"/>
  <c r="CX197" i="9"/>
  <c r="CW197" i="9"/>
  <c r="CV197" i="9"/>
  <c r="CU197" i="9"/>
  <c r="CT197" i="9"/>
  <c r="CL197" i="9"/>
  <c r="CK197" i="9"/>
  <c r="CJ197" i="9"/>
  <c r="CI197" i="9"/>
  <c r="CH197" i="9"/>
  <c r="CE197" i="9"/>
  <c r="CD197" i="9"/>
  <c r="CC197" i="9"/>
  <c r="CB197" i="9"/>
  <c r="CA197" i="9"/>
  <c r="CX196" i="9"/>
  <c r="CW196" i="9"/>
  <c r="CV196" i="9"/>
  <c r="CU196" i="9"/>
  <c r="CT196" i="9"/>
  <c r="CL196" i="9"/>
  <c r="CK196" i="9"/>
  <c r="CJ196" i="9"/>
  <c r="CI196" i="9"/>
  <c r="CH196" i="9"/>
  <c r="CE196" i="9"/>
  <c r="CD196" i="9"/>
  <c r="CC196" i="9"/>
  <c r="CB196" i="9"/>
  <c r="CA196" i="9"/>
  <c r="CX195" i="9"/>
  <c r="CW195" i="9"/>
  <c r="CV195" i="9"/>
  <c r="CU195" i="9"/>
  <c r="CT195" i="9"/>
  <c r="CL195" i="9"/>
  <c r="CK195" i="9"/>
  <c r="CJ195" i="9"/>
  <c r="CI195" i="9"/>
  <c r="CH195" i="9"/>
  <c r="CE195" i="9"/>
  <c r="CD195" i="9"/>
  <c r="CC195" i="9"/>
  <c r="CB195" i="9"/>
  <c r="CA195" i="9"/>
  <c r="CX194" i="9"/>
  <c r="CW194" i="9"/>
  <c r="CV194" i="9"/>
  <c r="CU194" i="9"/>
  <c r="CT194" i="9"/>
  <c r="CL194" i="9"/>
  <c r="CK194" i="9"/>
  <c r="CJ194" i="9"/>
  <c r="CI194" i="9"/>
  <c r="CH194" i="9"/>
  <c r="CE194" i="9"/>
  <c r="CD194" i="9"/>
  <c r="CC194" i="9"/>
  <c r="CB194" i="9"/>
  <c r="CA194" i="9"/>
  <c r="CX193" i="9"/>
  <c r="CW193" i="9"/>
  <c r="CV193" i="9"/>
  <c r="CU193" i="9"/>
  <c r="CT193" i="9"/>
  <c r="CL193" i="9"/>
  <c r="CK193" i="9"/>
  <c r="CJ193" i="9"/>
  <c r="CI193" i="9"/>
  <c r="CH193" i="9"/>
  <c r="CE193" i="9"/>
  <c r="CD193" i="9"/>
  <c r="CC193" i="9"/>
  <c r="CB193" i="9"/>
  <c r="CA193" i="9"/>
  <c r="CX192" i="9"/>
  <c r="CW192" i="9"/>
  <c r="CV192" i="9"/>
  <c r="CU192" i="9"/>
  <c r="CT192" i="9"/>
  <c r="CL192" i="9"/>
  <c r="CK192" i="9"/>
  <c r="CJ192" i="9"/>
  <c r="CI192" i="9"/>
  <c r="CH192" i="9"/>
  <c r="CE192" i="9"/>
  <c r="CD192" i="9"/>
  <c r="CC192" i="9"/>
  <c r="CB192" i="9"/>
  <c r="CA192" i="9"/>
  <c r="CX191" i="9"/>
  <c r="CW191" i="9"/>
  <c r="CV191" i="9"/>
  <c r="CU191" i="9"/>
  <c r="CT191" i="9"/>
  <c r="CL191" i="9"/>
  <c r="CK191" i="9"/>
  <c r="CJ191" i="9"/>
  <c r="CI191" i="9"/>
  <c r="CH191" i="9"/>
  <c r="CE191" i="9"/>
  <c r="CD191" i="9"/>
  <c r="CC191" i="9"/>
  <c r="CB191" i="9"/>
  <c r="CA191" i="9"/>
  <c r="CX190" i="9"/>
  <c r="CW190" i="9"/>
  <c r="CV190" i="9"/>
  <c r="CU190" i="9"/>
  <c r="CT190" i="9"/>
  <c r="CL190" i="9"/>
  <c r="CK190" i="9"/>
  <c r="CJ190" i="9"/>
  <c r="CI190" i="9"/>
  <c r="CH190" i="9"/>
  <c r="CE190" i="9"/>
  <c r="CD190" i="9"/>
  <c r="CC190" i="9"/>
  <c r="CB190" i="9"/>
  <c r="CA190" i="9"/>
  <c r="CX189" i="9"/>
  <c r="CW189" i="9"/>
  <c r="CV189" i="9"/>
  <c r="CU189" i="9"/>
  <c r="CT189" i="9"/>
  <c r="CL189" i="9"/>
  <c r="CK189" i="9"/>
  <c r="CJ189" i="9"/>
  <c r="CI189" i="9"/>
  <c r="CH189" i="9"/>
  <c r="CE189" i="9"/>
  <c r="CD189" i="9"/>
  <c r="CC189" i="9"/>
  <c r="CB189" i="9"/>
  <c r="CA189" i="9"/>
  <c r="CX188" i="9"/>
  <c r="CW188" i="9"/>
  <c r="CV188" i="9"/>
  <c r="CU188" i="9"/>
  <c r="CT188" i="9"/>
  <c r="CL188" i="9"/>
  <c r="CK188" i="9"/>
  <c r="CJ188" i="9"/>
  <c r="CI188" i="9"/>
  <c r="CH188" i="9"/>
  <c r="CE188" i="9"/>
  <c r="CD188" i="9"/>
  <c r="CC188" i="9"/>
  <c r="CB188" i="9"/>
  <c r="CA188" i="9"/>
  <c r="CX187" i="9"/>
  <c r="CW187" i="9"/>
  <c r="CV187" i="9"/>
  <c r="CU187" i="9"/>
  <c r="CT187" i="9"/>
  <c r="CL187" i="9"/>
  <c r="CK187" i="9"/>
  <c r="CJ187" i="9"/>
  <c r="CI187" i="9"/>
  <c r="CH187" i="9"/>
  <c r="CE187" i="9"/>
  <c r="CD187" i="9"/>
  <c r="CC187" i="9"/>
  <c r="CB187" i="9"/>
  <c r="CA187" i="9"/>
  <c r="CX186" i="9"/>
  <c r="CW186" i="9"/>
  <c r="CV186" i="9"/>
  <c r="CU186" i="9"/>
  <c r="CT186" i="9"/>
  <c r="CL186" i="9"/>
  <c r="CK186" i="9"/>
  <c r="CJ186" i="9"/>
  <c r="CI186" i="9"/>
  <c r="CH186" i="9"/>
  <c r="CE186" i="9"/>
  <c r="CD186" i="9"/>
  <c r="CC186" i="9"/>
  <c r="CB186" i="9"/>
  <c r="CA186" i="9"/>
  <c r="CX185" i="9"/>
  <c r="CW185" i="9"/>
  <c r="CV185" i="9"/>
  <c r="CU185" i="9"/>
  <c r="CT185" i="9"/>
  <c r="CL185" i="9"/>
  <c r="CK185" i="9"/>
  <c r="CJ185" i="9"/>
  <c r="CI185" i="9"/>
  <c r="CH185" i="9"/>
  <c r="CE185" i="9"/>
  <c r="CD185" i="9"/>
  <c r="CC185" i="9"/>
  <c r="CB185" i="9"/>
  <c r="CA185" i="9"/>
  <c r="CX184" i="9"/>
  <c r="CW184" i="9"/>
  <c r="CV184" i="9"/>
  <c r="CU184" i="9"/>
  <c r="CT184" i="9"/>
  <c r="CL184" i="9"/>
  <c r="CK184" i="9"/>
  <c r="CJ184" i="9"/>
  <c r="CI184" i="9"/>
  <c r="CH184" i="9"/>
  <c r="CE184" i="9"/>
  <c r="CD184" i="9"/>
  <c r="CC184" i="9"/>
  <c r="CB184" i="9"/>
  <c r="CA184" i="9"/>
  <c r="CX183" i="9"/>
  <c r="CW183" i="9"/>
  <c r="CV183" i="9"/>
  <c r="CU183" i="9"/>
  <c r="CT183" i="9"/>
  <c r="CL183" i="9"/>
  <c r="CK183" i="9"/>
  <c r="CJ183" i="9"/>
  <c r="CI183" i="9"/>
  <c r="CH183" i="9"/>
  <c r="CE183" i="9"/>
  <c r="CD183" i="9"/>
  <c r="CC183" i="9"/>
  <c r="CB183" i="9"/>
  <c r="CA183" i="9"/>
  <c r="CX182" i="9"/>
  <c r="CW182" i="9"/>
  <c r="CV182" i="9"/>
  <c r="CU182" i="9"/>
  <c r="CT182" i="9"/>
  <c r="CL182" i="9"/>
  <c r="CK182" i="9"/>
  <c r="CJ182" i="9"/>
  <c r="CI182" i="9"/>
  <c r="CH182" i="9"/>
  <c r="CE182" i="9"/>
  <c r="CD182" i="9"/>
  <c r="CC182" i="9"/>
  <c r="CB182" i="9"/>
  <c r="CA182" i="9"/>
  <c r="CX181" i="9"/>
  <c r="CW181" i="9"/>
  <c r="CV181" i="9"/>
  <c r="CU181" i="9"/>
  <c r="CT181" i="9"/>
  <c r="CL181" i="9"/>
  <c r="CK181" i="9"/>
  <c r="CJ181" i="9"/>
  <c r="CI181" i="9"/>
  <c r="CH181" i="9"/>
  <c r="CE181" i="9"/>
  <c r="CD181" i="9"/>
  <c r="CC181" i="9"/>
  <c r="CB181" i="9"/>
  <c r="CA181" i="9"/>
  <c r="CX180" i="9"/>
  <c r="CW180" i="9"/>
  <c r="CV180" i="9"/>
  <c r="CU180" i="9"/>
  <c r="CT180" i="9"/>
  <c r="CL180" i="9"/>
  <c r="CK180" i="9"/>
  <c r="CJ180" i="9"/>
  <c r="CI180" i="9"/>
  <c r="CH180" i="9"/>
  <c r="CE180" i="9"/>
  <c r="CD180" i="9"/>
  <c r="CC180" i="9"/>
  <c r="CB180" i="9"/>
  <c r="CA180" i="9"/>
  <c r="CX179" i="9"/>
  <c r="CW179" i="9"/>
  <c r="CV179" i="9"/>
  <c r="CU179" i="9"/>
  <c r="CT179" i="9"/>
  <c r="CL179" i="9"/>
  <c r="CK179" i="9"/>
  <c r="CJ179" i="9"/>
  <c r="CI179" i="9"/>
  <c r="CH179" i="9"/>
  <c r="CE179" i="9"/>
  <c r="CD179" i="9"/>
  <c r="CC179" i="9"/>
  <c r="CB179" i="9"/>
  <c r="CA179" i="9"/>
  <c r="CX178" i="9"/>
  <c r="CW178" i="9"/>
  <c r="CV178" i="9"/>
  <c r="CU178" i="9"/>
  <c r="CT178" i="9"/>
  <c r="CL178" i="9"/>
  <c r="CK178" i="9"/>
  <c r="CJ178" i="9"/>
  <c r="CI178" i="9"/>
  <c r="CH178" i="9"/>
  <c r="CE178" i="9"/>
  <c r="CD178" i="9"/>
  <c r="CC178" i="9"/>
  <c r="CB178" i="9"/>
  <c r="CA178" i="9"/>
  <c r="CX177" i="9"/>
  <c r="CW177" i="9"/>
  <c r="CV177" i="9"/>
  <c r="CU177" i="9"/>
  <c r="CT177" i="9"/>
  <c r="CL177" i="9"/>
  <c r="CK177" i="9"/>
  <c r="CJ177" i="9"/>
  <c r="CI177" i="9"/>
  <c r="CH177" i="9"/>
  <c r="CE177" i="9"/>
  <c r="CD177" i="9"/>
  <c r="CC177" i="9"/>
  <c r="CB177" i="9"/>
  <c r="CA177" i="9"/>
  <c r="CX176" i="9"/>
  <c r="CW176" i="9"/>
  <c r="CV176" i="9"/>
  <c r="CU176" i="9"/>
  <c r="CT176" i="9"/>
  <c r="CL176" i="9"/>
  <c r="CK176" i="9"/>
  <c r="CJ176" i="9"/>
  <c r="CI176" i="9"/>
  <c r="CH176" i="9"/>
  <c r="CE176" i="9"/>
  <c r="CD176" i="9"/>
  <c r="CC176" i="9"/>
  <c r="CB176" i="9"/>
  <c r="CA176" i="9"/>
  <c r="CX175" i="9"/>
  <c r="CW175" i="9"/>
  <c r="CV175" i="9"/>
  <c r="CU175" i="9"/>
  <c r="CT175" i="9"/>
  <c r="CL175" i="9"/>
  <c r="CK175" i="9"/>
  <c r="CJ175" i="9"/>
  <c r="CI175" i="9"/>
  <c r="CH175" i="9"/>
  <c r="CE175" i="9"/>
  <c r="CD175" i="9"/>
  <c r="CC175" i="9"/>
  <c r="CB175" i="9"/>
  <c r="CA175" i="9"/>
  <c r="CX174" i="9"/>
  <c r="CW174" i="9"/>
  <c r="CV174" i="9"/>
  <c r="CU174" i="9"/>
  <c r="CT174" i="9"/>
  <c r="CL174" i="9"/>
  <c r="CK174" i="9"/>
  <c r="CJ174" i="9"/>
  <c r="CI174" i="9"/>
  <c r="CH174" i="9"/>
  <c r="CE174" i="9"/>
  <c r="CD174" i="9"/>
  <c r="CC174" i="9"/>
  <c r="CB174" i="9"/>
  <c r="CA174" i="9"/>
  <c r="CX173" i="9"/>
  <c r="CW173" i="9"/>
  <c r="CV173" i="9"/>
  <c r="CU173" i="9"/>
  <c r="CT173" i="9"/>
  <c r="CL173" i="9"/>
  <c r="CK173" i="9"/>
  <c r="CJ173" i="9"/>
  <c r="CI173" i="9"/>
  <c r="CH173" i="9"/>
  <c r="CE173" i="9"/>
  <c r="CD173" i="9"/>
  <c r="CC173" i="9"/>
  <c r="CB173" i="9"/>
  <c r="CA173" i="9"/>
  <c r="CX172" i="9"/>
  <c r="CW172" i="9"/>
  <c r="CV172" i="9"/>
  <c r="CU172" i="9"/>
  <c r="CT172" i="9"/>
  <c r="CL172" i="9"/>
  <c r="CK172" i="9"/>
  <c r="CJ172" i="9"/>
  <c r="CI172" i="9"/>
  <c r="CH172" i="9"/>
  <c r="CE172" i="9"/>
  <c r="CD172" i="9"/>
  <c r="CC172" i="9"/>
  <c r="CB172" i="9"/>
  <c r="CA172" i="9"/>
  <c r="CX171" i="9"/>
  <c r="CW171" i="9"/>
  <c r="CV171" i="9"/>
  <c r="CU171" i="9"/>
  <c r="CT171" i="9"/>
  <c r="CL171" i="9"/>
  <c r="CK171" i="9"/>
  <c r="CJ171" i="9"/>
  <c r="CI171" i="9"/>
  <c r="CH171" i="9"/>
  <c r="CE171" i="9"/>
  <c r="CD171" i="9"/>
  <c r="CC171" i="9"/>
  <c r="CB171" i="9"/>
  <c r="CA171" i="9"/>
  <c r="CX170" i="9"/>
  <c r="CW170" i="9"/>
  <c r="CV170" i="9"/>
  <c r="CU170" i="9"/>
  <c r="CT170" i="9"/>
  <c r="CL170" i="9"/>
  <c r="CK170" i="9"/>
  <c r="CJ170" i="9"/>
  <c r="CI170" i="9"/>
  <c r="CH170" i="9"/>
  <c r="CE170" i="9"/>
  <c r="CD170" i="9"/>
  <c r="CC170" i="9"/>
  <c r="CB170" i="9"/>
  <c r="CA170" i="9"/>
  <c r="CX169" i="9"/>
  <c r="CW169" i="9"/>
  <c r="CV169" i="9"/>
  <c r="CU169" i="9"/>
  <c r="CT169" i="9"/>
  <c r="CL169" i="9"/>
  <c r="CK169" i="9"/>
  <c r="CJ169" i="9"/>
  <c r="CI169" i="9"/>
  <c r="CH169" i="9"/>
  <c r="CE169" i="9"/>
  <c r="CD169" i="9"/>
  <c r="CC169" i="9"/>
  <c r="CB169" i="9"/>
  <c r="CA169" i="9"/>
  <c r="CX168" i="9"/>
  <c r="CW168" i="9"/>
  <c r="CV168" i="9"/>
  <c r="CU168" i="9"/>
  <c r="CT168" i="9"/>
  <c r="CL168" i="9"/>
  <c r="CK168" i="9"/>
  <c r="CJ168" i="9"/>
  <c r="CI168" i="9"/>
  <c r="CH168" i="9"/>
  <c r="CE168" i="9"/>
  <c r="CD168" i="9"/>
  <c r="CC168" i="9"/>
  <c r="CB168" i="9"/>
  <c r="CA168" i="9"/>
  <c r="CX167" i="9"/>
  <c r="CW167" i="9"/>
  <c r="CV167" i="9"/>
  <c r="CU167" i="9"/>
  <c r="CT167" i="9"/>
  <c r="CL167" i="9"/>
  <c r="CK167" i="9"/>
  <c r="CJ167" i="9"/>
  <c r="CI167" i="9"/>
  <c r="CH167" i="9"/>
  <c r="CE167" i="9"/>
  <c r="CD167" i="9"/>
  <c r="CC167" i="9"/>
  <c r="CB167" i="9"/>
  <c r="CA167" i="9"/>
  <c r="CX166" i="9"/>
  <c r="CW166" i="9"/>
  <c r="CV166" i="9"/>
  <c r="CU166" i="9"/>
  <c r="CT166" i="9"/>
  <c r="CL166" i="9"/>
  <c r="CK166" i="9"/>
  <c r="CJ166" i="9"/>
  <c r="CI166" i="9"/>
  <c r="CH166" i="9"/>
  <c r="CE166" i="9"/>
  <c r="CD166" i="9"/>
  <c r="CC166" i="9"/>
  <c r="CB166" i="9"/>
  <c r="CA166" i="9"/>
  <c r="CX165" i="9"/>
  <c r="CW165" i="9"/>
  <c r="CV165" i="9"/>
  <c r="CU165" i="9"/>
  <c r="CT165" i="9"/>
  <c r="CL165" i="9"/>
  <c r="CK165" i="9"/>
  <c r="CJ165" i="9"/>
  <c r="CI165" i="9"/>
  <c r="CH165" i="9"/>
  <c r="CE165" i="9"/>
  <c r="CD165" i="9"/>
  <c r="CC165" i="9"/>
  <c r="CB165" i="9"/>
  <c r="CA165" i="9"/>
  <c r="CX164" i="9"/>
  <c r="CW164" i="9"/>
  <c r="CV164" i="9"/>
  <c r="CU164" i="9"/>
  <c r="CT164" i="9"/>
  <c r="CL164" i="9"/>
  <c r="CK164" i="9"/>
  <c r="CJ164" i="9"/>
  <c r="CI164" i="9"/>
  <c r="CH164" i="9"/>
  <c r="CE164" i="9"/>
  <c r="CD164" i="9"/>
  <c r="CC164" i="9"/>
  <c r="CB164" i="9"/>
  <c r="CA164" i="9"/>
  <c r="CX163" i="9"/>
  <c r="CW163" i="9"/>
  <c r="CV163" i="9"/>
  <c r="CU163" i="9"/>
  <c r="CT163" i="9"/>
  <c r="CL163" i="9"/>
  <c r="CK163" i="9"/>
  <c r="CJ163" i="9"/>
  <c r="CI163" i="9"/>
  <c r="CH163" i="9"/>
  <c r="CE163" i="9"/>
  <c r="CD163" i="9"/>
  <c r="CC163" i="9"/>
  <c r="CB163" i="9"/>
  <c r="CA163" i="9"/>
  <c r="CX162" i="9"/>
  <c r="CW162" i="9"/>
  <c r="CV162" i="9"/>
  <c r="CU162" i="9"/>
  <c r="CT162" i="9"/>
  <c r="CL162" i="9"/>
  <c r="CK162" i="9"/>
  <c r="CJ162" i="9"/>
  <c r="CI162" i="9"/>
  <c r="CH162" i="9"/>
  <c r="CE162" i="9"/>
  <c r="CD162" i="9"/>
  <c r="CC162" i="9"/>
  <c r="CB162" i="9"/>
  <c r="CA162" i="9"/>
  <c r="CX161" i="9"/>
  <c r="CW161" i="9"/>
  <c r="CV161" i="9"/>
  <c r="CU161" i="9"/>
  <c r="CT161" i="9"/>
  <c r="CL161" i="9"/>
  <c r="CK161" i="9"/>
  <c r="CJ161" i="9"/>
  <c r="CI161" i="9"/>
  <c r="CH161" i="9"/>
  <c r="CE161" i="9"/>
  <c r="CD161" i="9"/>
  <c r="CC161" i="9"/>
  <c r="CB161" i="9"/>
  <c r="CA161" i="9"/>
  <c r="CX160" i="9"/>
  <c r="CW160" i="9"/>
  <c r="CV160" i="9"/>
  <c r="CU160" i="9"/>
  <c r="CT160" i="9"/>
  <c r="CL160" i="9"/>
  <c r="CK160" i="9"/>
  <c r="CJ160" i="9"/>
  <c r="CI160" i="9"/>
  <c r="CH160" i="9"/>
  <c r="CE160" i="9"/>
  <c r="CD160" i="9"/>
  <c r="CC160" i="9"/>
  <c r="CB160" i="9"/>
  <c r="CA160" i="9"/>
  <c r="CX159" i="9"/>
  <c r="CW159" i="9"/>
  <c r="CV159" i="9"/>
  <c r="CU159" i="9"/>
  <c r="CT159" i="9"/>
  <c r="CL159" i="9"/>
  <c r="CK159" i="9"/>
  <c r="CJ159" i="9"/>
  <c r="CI159" i="9"/>
  <c r="CH159" i="9"/>
  <c r="CE159" i="9"/>
  <c r="CD159" i="9"/>
  <c r="CC159" i="9"/>
  <c r="CB159" i="9"/>
  <c r="CA159" i="9"/>
  <c r="CX158" i="9"/>
  <c r="CW158" i="9"/>
  <c r="CV158" i="9"/>
  <c r="CU158" i="9"/>
  <c r="CT158" i="9"/>
  <c r="CL158" i="9"/>
  <c r="CK158" i="9"/>
  <c r="CJ158" i="9"/>
  <c r="CI158" i="9"/>
  <c r="CH158" i="9"/>
  <c r="CE158" i="9"/>
  <c r="CD158" i="9"/>
  <c r="CC158" i="9"/>
  <c r="CB158" i="9"/>
  <c r="CA158" i="9"/>
  <c r="CX157" i="9"/>
  <c r="CW157" i="9"/>
  <c r="CV157" i="9"/>
  <c r="CU157" i="9"/>
  <c r="CT157" i="9"/>
  <c r="CL157" i="9"/>
  <c r="CK157" i="9"/>
  <c r="CJ157" i="9"/>
  <c r="CI157" i="9"/>
  <c r="CH157" i="9"/>
  <c r="CE157" i="9"/>
  <c r="CD157" i="9"/>
  <c r="CC157" i="9"/>
  <c r="CB157" i="9"/>
  <c r="CA157" i="9"/>
  <c r="CX156" i="9"/>
  <c r="CW156" i="9"/>
  <c r="CV156" i="9"/>
  <c r="CU156" i="9"/>
  <c r="CT156" i="9"/>
  <c r="CL156" i="9"/>
  <c r="CK156" i="9"/>
  <c r="CJ156" i="9"/>
  <c r="CI156" i="9"/>
  <c r="CH156" i="9"/>
  <c r="CE156" i="9"/>
  <c r="CD156" i="9"/>
  <c r="CC156" i="9"/>
  <c r="CB156" i="9"/>
  <c r="CA156" i="9"/>
  <c r="CX155" i="9"/>
  <c r="CW155" i="9"/>
  <c r="CV155" i="9"/>
  <c r="CU155" i="9"/>
  <c r="CT155" i="9"/>
  <c r="CL155" i="9"/>
  <c r="CK155" i="9"/>
  <c r="CJ155" i="9"/>
  <c r="CI155" i="9"/>
  <c r="CH155" i="9"/>
  <c r="CE155" i="9"/>
  <c r="CD155" i="9"/>
  <c r="CC155" i="9"/>
  <c r="CB155" i="9"/>
  <c r="CA155" i="9"/>
  <c r="CX154" i="9"/>
  <c r="CW154" i="9"/>
  <c r="CV154" i="9"/>
  <c r="CU154" i="9"/>
  <c r="CT154" i="9"/>
  <c r="CL154" i="9"/>
  <c r="CK154" i="9"/>
  <c r="CJ154" i="9"/>
  <c r="CI154" i="9"/>
  <c r="CH154" i="9"/>
  <c r="CE154" i="9"/>
  <c r="CD154" i="9"/>
  <c r="CC154" i="9"/>
  <c r="CB154" i="9"/>
  <c r="CA154" i="9"/>
  <c r="CX153" i="9"/>
  <c r="CW153" i="9"/>
  <c r="CV153" i="9"/>
  <c r="CU153" i="9"/>
  <c r="CT153" i="9"/>
  <c r="CL153" i="9"/>
  <c r="CK153" i="9"/>
  <c r="CJ153" i="9"/>
  <c r="CI153" i="9"/>
  <c r="CH153" i="9"/>
  <c r="CE153" i="9"/>
  <c r="CD153" i="9"/>
  <c r="CC153" i="9"/>
  <c r="CB153" i="9"/>
  <c r="CA153" i="9"/>
  <c r="CX152" i="9"/>
  <c r="CW152" i="9"/>
  <c r="CV152" i="9"/>
  <c r="CU152" i="9"/>
  <c r="CT152" i="9"/>
  <c r="CL152" i="9"/>
  <c r="CK152" i="9"/>
  <c r="CJ152" i="9"/>
  <c r="CI152" i="9"/>
  <c r="CH152" i="9"/>
  <c r="CE152" i="9"/>
  <c r="CD152" i="9"/>
  <c r="CC152" i="9"/>
  <c r="CB152" i="9"/>
  <c r="CA152" i="9"/>
  <c r="CX151" i="9"/>
  <c r="CW151" i="9"/>
  <c r="CV151" i="9"/>
  <c r="CU151" i="9"/>
  <c r="CT151" i="9"/>
  <c r="CL151" i="9"/>
  <c r="CK151" i="9"/>
  <c r="CJ151" i="9"/>
  <c r="CI151" i="9"/>
  <c r="CH151" i="9"/>
  <c r="CE151" i="9"/>
  <c r="CD151" i="9"/>
  <c r="CC151" i="9"/>
  <c r="CB151" i="9"/>
  <c r="CA151" i="9"/>
  <c r="CX150" i="9"/>
  <c r="CW150" i="9"/>
  <c r="CV150" i="9"/>
  <c r="CU150" i="9"/>
  <c r="CT150" i="9"/>
  <c r="CL150" i="9"/>
  <c r="CK150" i="9"/>
  <c r="CJ150" i="9"/>
  <c r="CI150" i="9"/>
  <c r="CH150" i="9"/>
  <c r="CE150" i="9"/>
  <c r="CD150" i="9"/>
  <c r="CC150" i="9"/>
  <c r="CB150" i="9"/>
  <c r="CA150" i="9"/>
  <c r="CX149" i="9"/>
  <c r="CW149" i="9"/>
  <c r="CV149" i="9"/>
  <c r="CU149" i="9"/>
  <c r="CT149" i="9"/>
  <c r="CL149" i="9"/>
  <c r="CK149" i="9"/>
  <c r="CJ149" i="9"/>
  <c r="CI149" i="9"/>
  <c r="CH149" i="9"/>
  <c r="CE149" i="9"/>
  <c r="CD149" i="9"/>
  <c r="CC149" i="9"/>
  <c r="CB149" i="9"/>
  <c r="CA149" i="9"/>
  <c r="CX148" i="9"/>
  <c r="CW148" i="9"/>
  <c r="CV148" i="9"/>
  <c r="CU148" i="9"/>
  <c r="CT148" i="9"/>
  <c r="CL148" i="9"/>
  <c r="CK148" i="9"/>
  <c r="CJ148" i="9"/>
  <c r="CI148" i="9"/>
  <c r="CH148" i="9"/>
  <c r="CE148" i="9"/>
  <c r="CD148" i="9"/>
  <c r="CC148" i="9"/>
  <c r="CB148" i="9"/>
  <c r="CA148" i="9"/>
  <c r="CX147" i="9"/>
  <c r="CW147" i="9"/>
  <c r="CV147" i="9"/>
  <c r="CU147" i="9"/>
  <c r="CT147" i="9"/>
  <c r="CL147" i="9"/>
  <c r="CK147" i="9"/>
  <c r="CJ147" i="9"/>
  <c r="CI147" i="9"/>
  <c r="CH147" i="9"/>
  <c r="CE147" i="9"/>
  <c r="CD147" i="9"/>
  <c r="CC147" i="9"/>
  <c r="CB147" i="9"/>
  <c r="CA147" i="9"/>
  <c r="CX146" i="9"/>
  <c r="CW146" i="9"/>
  <c r="CV146" i="9"/>
  <c r="CU146" i="9"/>
  <c r="CT146" i="9"/>
  <c r="CL146" i="9"/>
  <c r="CK146" i="9"/>
  <c r="CJ146" i="9"/>
  <c r="CI146" i="9"/>
  <c r="CH146" i="9"/>
  <c r="CE146" i="9"/>
  <c r="CD146" i="9"/>
  <c r="CC146" i="9"/>
  <c r="CB146" i="9"/>
  <c r="CA146" i="9"/>
  <c r="CX145" i="9"/>
  <c r="CW145" i="9"/>
  <c r="CV145" i="9"/>
  <c r="CU145" i="9"/>
  <c r="CT145" i="9"/>
  <c r="CL145" i="9"/>
  <c r="CK145" i="9"/>
  <c r="CJ145" i="9"/>
  <c r="CI145" i="9"/>
  <c r="CH145" i="9"/>
  <c r="CE145" i="9"/>
  <c r="CD145" i="9"/>
  <c r="CC145" i="9"/>
  <c r="CB145" i="9"/>
  <c r="CA145" i="9"/>
  <c r="CX144" i="9"/>
  <c r="CW144" i="9"/>
  <c r="CV144" i="9"/>
  <c r="CU144" i="9"/>
  <c r="CT144" i="9"/>
  <c r="CL144" i="9"/>
  <c r="CK144" i="9"/>
  <c r="CJ144" i="9"/>
  <c r="CI144" i="9"/>
  <c r="CH144" i="9"/>
  <c r="CE144" i="9"/>
  <c r="CD144" i="9"/>
  <c r="CC144" i="9"/>
  <c r="CB144" i="9"/>
  <c r="CA144" i="9"/>
  <c r="CX143" i="9"/>
  <c r="CW143" i="9"/>
  <c r="CV143" i="9"/>
  <c r="CU143" i="9"/>
  <c r="CT143" i="9"/>
  <c r="CL143" i="9"/>
  <c r="CK143" i="9"/>
  <c r="CJ143" i="9"/>
  <c r="CI143" i="9"/>
  <c r="CH143" i="9"/>
  <c r="CE143" i="9"/>
  <c r="CD143" i="9"/>
  <c r="CC143" i="9"/>
  <c r="CB143" i="9"/>
  <c r="CA143" i="9"/>
  <c r="CX142" i="9"/>
  <c r="CW142" i="9"/>
  <c r="CV142" i="9"/>
  <c r="CU142" i="9"/>
  <c r="CT142" i="9"/>
  <c r="CL142" i="9"/>
  <c r="CK142" i="9"/>
  <c r="CJ142" i="9"/>
  <c r="CI142" i="9"/>
  <c r="CH142" i="9"/>
  <c r="CE142" i="9"/>
  <c r="CD142" i="9"/>
  <c r="CC142" i="9"/>
  <c r="CB142" i="9"/>
  <c r="CA142" i="9"/>
  <c r="CX141" i="9"/>
  <c r="CW141" i="9"/>
  <c r="CV141" i="9"/>
  <c r="CU141" i="9"/>
  <c r="CT141" i="9"/>
  <c r="CL141" i="9"/>
  <c r="CK141" i="9"/>
  <c r="CJ141" i="9"/>
  <c r="CI141" i="9"/>
  <c r="CH141" i="9"/>
  <c r="CE141" i="9"/>
  <c r="CD141" i="9"/>
  <c r="CC141" i="9"/>
  <c r="CB141" i="9"/>
  <c r="CA141" i="9"/>
  <c r="CX140" i="9"/>
  <c r="CW140" i="9"/>
  <c r="CV140" i="9"/>
  <c r="CU140" i="9"/>
  <c r="CT140" i="9"/>
  <c r="CL140" i="9"/>
  <c r="CK140" i="9"/>
  <c r="CJ140" i="9"/>
  <c r="CI140" i="9"/>
  <c r="CH140" i="9"/>
  <c r="CE140" i="9"/>
  <c r="CD140" i="9"/>
  <c r="CC140" i="9"/>
  <c r="CB140" i="9"/>
  <c r="CA140" i="9"/>
  <c r="CX139" i="9"/>
  <c r="CW139" i="9"/>
  <c r="CV139" i="9"/>
  <c r="CU139" i="9"/>
  <c r="CT139" i="9"/>
  <c r="CL139" i="9"/>
  <c r="CK139" i="9"/>
  <c r="CJ139" i="9"/>
  <c r="CI139" i="9"/>
  <c r="CH139" i="9"/>
  <c r="CE139" i="9"/>
  <c r="CD139" i="9"/>
  <c r="CC139" i="9"/>
  <c r="CB139" i="9"/>
  <c r="CA139" i="9"/>
  <c r="CX138" i="9"/>
  <c r="CW138" i="9"/>
  <c r="CV138" i="9"/>
  <c r="CU138" i="9"/>
  <c r="CT138" i="9"/>
  <c r="CL138" i="9"/>
  <c r="CK138" i="9"/>
  <c r="CJ138" i="9"/>
  <c r="CI138" i="9"/>
  <c r="CH138" i="9"/>
  <c r="CE138" i="9"/>
  <c r="CD138" i="9"/>
  <c r="CC138" i="9"/>
  <c r="CB138" i="9"/>
  <c r="CA138" i="9"/>
  <c r="CX137" i="9"/>
  <c r="CW137" i="9"/>
  <c r="CV137" i="9"/>
  <c r="CU137" i="9"/>
  <c r="CT137" i="9"/>
  <c r="CL137" i="9"/>
  <c r="CK137" i="9"/>
  <c r="CJ137" i="9"/>
  <c r="CI137" i="9"/>
  <c r="CH137" i="9"/>
  <c r="CE137" i="9"/>
  <c r="CD137" i="9"/>
  <c r="CC137" i="9"/>
  <c r="CB137" i="9"/>
  <c r="CA137" i="9"/>
  <c r="CX136" i="9"/>
  <c r="CW136" i="9"/>
  <c r="CV136" i="9"/>
  <c r="CU136" i="9"/>
  <c r="CT136" i="9"/>
  <c r="CL136" i="9"/>
  <c r="CK136" i="9"/>
  <c r="CJ136" i="9"/>
  <c r="CI136" i="9"/>
  <c r="CH136" i="9"/>
  <c r="CE136" i="9"/>
  <c r="CD136" i="9"/>
  <c r="CC136" i="9"/>
  <c r="CB136" i="9"/>
  <c r="CA136" i="9"/>
  <c r="CX135" i="9"/>
  <c r="CW135" i="9"/>
  <c r="CV135" i="9"/>
  <c r="CU135" i="9"/>
  <c r="CT135" i="9"/>
  <c r="CL135" i="9"/>
  <c r="CK135" i="9"/>
  <c r="CJ135" i="9"/>
  <c r="CI135" i="9"/>
  <c r="CH135" i="9"/>
  <c r="CE135" i="9"/>
  <c r="CD135" i="9"/>
  <c r="CC135" i="9"/>
  <c r="CB135" i="9"/>
  <c r="CA135" i="9"/>
  <c r="CX134" i="9"/>
  <c r="CW134" i="9"/>
  <c r="CV134" i="9"/>
  <c r="CU134" i="9"/>
  <c r="CT134" i="9"/>
  <c r="CL134" i="9"/>
  <c r="CK134" i="9"/>
  <c r="CJ134" i="9"/>
  <c r="CI134" i="9"/>
  <c r="CH134" i="9"/>
  <c r="CE134" i="9"/>
  <c r="CD134" i="9"/>
  <c r="CC134" i="9"/>
  <c r="CB134" i="9"/>
  <c r="CA134" i="9"/>
  <c r="CX133" i="9"/>
  <c r="CW133" i="9"/>
  <c r="CV133" i="9"/>
  <c r="CU133" i="9"/>
  <c r="CT133" i="9"/>
  <c r="CL133" i="9"/>
  <c r="CK133" i="9"/>
  <c r="CJ133" i="9"/>
  <c r="CI133" i="9"/>
  <c r="CH133" i="9"/>
  <c r="CE133" i="9"/>
  <c r="CD133" i="9"/>
  <c r="CC133" i="9"/>
  <c r="CB133" i="9"/>
  <c r="CA133" i="9"/>
  <c r="CX132" i="9"/>
  <c r="CW132" i="9"/>
  <c r="CV132" i="9"/>
  <c r="CU132" i="9"/>
  <c r="CT132" i="9"/>
  <c r="CL132" i="9"/>
  <c r="CK132" i="9"/>
  <c r="CJ132" i="9"/>
  <c r="CI132" i="9"/>
  <c r="CH132" i="9"/>
  <c r="CE132" i="9"/>
  <c r="CD132" i="9"/>
  <c r="CC132" i="9"/>
  <c r="CB132" i="9"/>
  <c r="CA132" i="9"/>
  <c r="CX131" i="9"/>
  <c r="CW131" i="9"/>
  <c r="CV131" i="9"/>
  <c r="CU131" i="9"/>
  <c r="CT131" i="9"/>
  <c r="CL131" i="9"/>
  <c r="CK131" i="9"/>
  <c r="CJ131" i="9"/>
  <c r="CI131" i="9"/>
  <c r="CH131" i="9"/>
  <c r="CE131" i="9"/>
  <c r="CD131" i="9"/>
  <c r="CC131" i="9"/>
  <c r="CB131" i="9"/>
  <c r="CA131" i="9"/>
  <c r="CX130" i="9"/>
  <c r="CW130" i="9"/>
  <c r="CV130" i="9"/>
  <c r="CU130" i="9"/>
  <c r="CT130" i="9"/>
  <c r="CL130" i="9"/>
  <c r="CK130" i="9"/>
  <c r="CJ130" i="9"/>
  <c r="CI130" i="9"/>
  <c r="CH130" i="9"/>
  <c r="CE130" i="9"/>
  <c r="CD130" i="9"/>
  <c r="CC130" i="9"/>
  <c r="CB130" i="9"/>
  <c r="CA130" i="9"/>
  <c r="CX129" i="9"/>
  <c r="CW129" i="9"/>
  <c r="CV129" i="9"/>
  <c r="CU129" i="9"/>
  <c r="CT129" i="9"/>
  <c r="CL129" i="9"/>
  <c r="CK129" i="9"/>
  <c r="CJ129" i="9"/>
  <c r="CI129" i="9"/>
  <c r="CH129" i="9"/>
  <c r="CE129" i="9"/>
  <c r="CD129" i="9"/>
  <c r="CC129" i="9"/>
  <c r="CB129" i="9"/>
  <c r="CA129" i="9"/>
  <c r="CX128" i="9"/>
  <c r="CW128" i="9"/>
  <c r="CV128" i="9"/>
  <c r="CU128" i="9"/>
  <c r="CT128" i="9"/>
  <c r="CL128" i="9"/>
  <c r="CK128" i="9"/>
  <c r="CJ128" i="9"/>
  <c r="CI128" i="9"/>
  <c r="CH128" i="9"/>
  <c r="CE128" i="9"/>
  <c r="CD128" i="9"/>
  <c r="CC128" i="9"/>
  <c r="CB128" i="9"/>
  <c r="CA128" i="9"/>
  <c r="CX127" i="9"/>
  <c r="CW127" i="9"/>
  <c r="CV127" i="9"/>
  <c r="CU127" i="9"/>
  <c r="CT127" i="9"/>
  <c r="CL127" i="9"/>
  <c r="CK127" i="9"/>
  <c r="CJ127" i="9"/>
  <c r="CI127" i="9"/>
  <c r="CH127" i="9"/>
  <c r="CE127" i="9"/>
  <c r="CD127" i="9"/>
  <c r="CC127" i="9"/>
  <c r="CB127" i="9"/>
  <c r="CA127" i="9"/>
  <c r="CX126" i="9"/>
  <c r="CW126" i="9"/>
  <c r="CV126" i="9"/>
  <c r="CU126" i="9"/>
  <c r="CT126" i="9"/>
  <c r="CL126" i="9"/>
  <c r="CK126" i="9"/>
  <c r="CJ126" i="9"/>
  <c r="CI126" i="9"/>
  <c r="CH126" i="9"/>
  <c r="CE126" i="9"/>
  <c r="CD126" i="9"/>
  <c r="CC126" i="9"/>
  <c r="CB126" i="9"/>
  <c r="CA126" i="9"/>
  <c r="CX125" i="9"/>
  <c r="CW125" i="9"/>
  <c r="CV125" i="9"/>
  <c r="CU125" i="9"/>
  <c r="CT125" i="9"/>
  <c r="CL125" i="9"/>
  <c r="CK125" i="9"/>
  <c r="CJ125" i="9"/>
  <c r="CI125" i="9"/>
  <c r="CH125" i="9"/>
  <c r="CE125" i="9"/>
  <c r="CD125" i="9"/>
  <c r="CC125" i="9"/>
  <c r="CB125" i="9"/>
  <c r="CA125" i="9"/>
  <c r="CX124" i="9"/>
  <c r="CW124" i="9"/>
  <c r="CV124" i="9"/>
  <c r="CU124" i="9"/>
  <c r="CT124" i="9"/>
  <c r="CL124" i="9"/>
  <c r="CK124" i="9"/>
  <c r="CJ124" i="9"/>
  <c r="CI124" i="9"/>
  <c r="CH124" i="9"/>
  <c r="CE124" i="9"/>
  <c r="CD124" i="9"/>
  <c r="CC124" i="9"/>
  <c r="CB124" i="9"/>
  <c r="CA124" i="9"/>
  <c r="CX123" i="9"/>
  <c r="CW123" i="9"/>
  <c r="CV123" i="9"/>
  <c r="CU123" i="9"/>
  <c r="CT123" i="9"/>
  <c r="CL123" i="9"/>
  <c r="CK123" i="9"/>
  <c r="CJ123" i="9"/>
  <c r="CI123" i="9"/>
  <c r="CH123" i="9"/>
  <c r="CE123" i="9"/>
  <c r="CD123" i="9"/>
  <c r="CC123" i="9"/>
  <c r="CB123" i="9"/>
  <c r="CA123" i="9"/>
  <c r="CX122" i="9"/>
  <c r="CW122" i="9"/>
  <c r="CV122" i="9"/>
  <c r="CU122" i="9"/>
  <c r="CT122" i="9"/>
  <c r="CL122" i="9"/>
  <c r="CK122" i="9"/>
  <c r="CJ122" i="9"/>
  <c r="CI122" i="9"/>
  <c r="CH122" i="9"/>
  <c r="CE122" i="9"/>
  <c r="CD122" i="9"/>
  <c r="CC122" i="9"/>
  <c r="CB122" i="9"/>
  <c r="CA122" i="9"/>
  <c r="CX121" i="9"/>
  <c r="CW121" i="9"/>
  <c r="CV121" i="9"/>
  <c r="CU121" i="9"/>
  <c r="CT121" i="9"/>
  <c r="CL121" i="9"/>
  <c r="CK121" i="9"/>
  <c r="CJ121" i="9"/>
  <c r="CI121" i="9"/>
  <c r="CH121" i="9"/>
  <c r="CE121" i="9"/>
  <c r="CD121" i="9"/>
  <c r="CC121" i="9"/>
  <c r="CB121" i="9"/>
  <c r="CA121" i="9"/>
  <c r="CX120" i="9"/>
  <c r="CW120" i="9"/>
  <c r="CV120" i="9"/>
  <c r="CU120" i="9"/>
  <c r="CT120" i="9"/>
  <c r="CL120" i="9"/>
  <c r="CK120" i="9"/>
  <c r="CJ120" i="9"/>
  <c r="CI120" i="9"/>
  <c r="CH120" i="9"/>
  <c r="CE120" i="9"/>
  <c r="CD120" i="9"/>
  <c r="CC120" i="9"/>
  <c r="CB120" i="9"/>
  <c r="CA120" i="9"/>
  <c r="CX119" i="9"/>
  <c r="CW119" i="9"/>
  <c r="CV119" i="9"/>
  <c r="CU119" i="9"/>
  <c r="CT119" i="9"/>
  <c r="CL119" i="9"/>
  <c r="CK119" i="9"/>
  <c r="CJ119" i="9"/>
  <c r="CI119" i="9"/>
  <c r="CH119" i="9"/>
  <c r="CE119" i="9"/>
  <c r="CD119" i="9"/>
  <c r="CC119" i="9"/>
  <c r="CB119" i="9"/>
  <c r="CA119" i="9"/>
  <c r="CX118" i="9"/>
  <c r="CW118" i="9"/>
  <c r="CV118" i="9"/>
  <c r="CU118" i="9"/>
  <c r="CT118" i="9"/>
  <c r="CL118" i="9"/>
  <c r="CK118" i="9"/>
  <c r="CJ118" i="9"/>
  <c r="CI118" i="9"/>
  <c r="CH118" i="9"/>
  <c r="CE118" i="9"/>
  <c r="CD118" i="9"/>
  <c r="CC118" i="9"/>
  <c r="CB118" i="9"/>
  <c r="CA118" i="9"/>
  <c r="CX117" i="9"/>
  <c r="CW117" i="9"/>
  <c r="CV117" i="9"/>
  <c r="CU117" i="9"/>
  <c r="CT117" i="9"/>
  <c r="CL117" i="9"/>
  <c r="CK117" i="9"/>
  <c r="CJ117" i="9"/>
  <c r="CI117" i="9"/>
  <c r="CH117" i="9"/>
  <c r="CE117" i="9"/>
  <c r="CD117" i="9"/>
  <c r="CC117" i="9"/>
  <c r="CB117" i="9"/>
  <c r="CA117" i="9"/>
  <c r="CX8" i="9"/>
  <c r="CW8" i="9"/>
  <c r="CV8" i="9"/>
  <c r="CU8" i="9"/>
  <c r="CT8" i="9"/>
  <c r="CL8" i="9"/>
  <c r="CK8" i="9"/>
  <c r="CJ8" i="9"/>
  <c r="CI8" i="9"/>
  <c r="CH8" i="9"/>
  <c r="CE8" i="9"/>
  <c r="CD8" i="9"/>
  <c r="CC8" i="9"/>
  <c r="CB8" i="9"/>
  <c r="CA8" i="9"/>
  <c r="CX7" i="9"/>
  <c r="CW7" i="9"/>
  <c r="CV7" i="9"/>
  <c r="CU7" i="9"/>
  <c r="CT7" i="9"/>
  <c r="CL7" i="9"/>
  <c r="CK7" i="9"/>
  <c r="CJ7" i="9"/>
  <c r="CI7" i="9"/>
  <c r="CH7" i="9"/>
  <c r="CE7" i="9"/>
  <c r="CD7" i="9"/>
  <c r="CC7" i="9"/>
  <c r="CB7" i="9"/>
  <c r="CA7" i="9"/>
  <c r="CX6" i="9"/>
  <c r="CW6" i="9"/>
  <c r="CV6" i="9"/>
  <c r="CU6" i="9"/>
  <c r="CT6" i="9"/>
  <c r="CL6" i="9"/>
  <c r="CK6" i="9"/>
  <c r="CJ6" i="9"/>
  <c r="CI6" i="9"/>
  <c r="CH6" i="9"/>
  <c r="CE6" i="9"/>
  <c r="CD6" i="9"/>
  <c r="CC6" i="9"/>
  <c r="CB6" i="9"/>
  <c r="CA6" i="9"/>
  <c r="CX5" i="9"/>
  <c r="CW5" i="9"/>
  <c r="CV5" i="9"/>
  <c r="CU5" i="9"/>
  <c r="CT5" i="9"/>
  <c r="CL5" i="9"/>
  <c r="CK5" i="9"/>
  <c r="CJ5" i="9"/>
  <c r="CI5" i="9"/>
  <c r="CH5" i="9"/>
  <c r="CE5" i="9"/>
  <c r="CD5" i="9"/>
  <c r="CC5" i="9"/>
  <c r="CB5" i="9"/>
  <c r="CA5" i="9"/>
  <c r="CX4" i="9"/>
  <c r="CW4" i="9"/>
  <c r="CV4" i="9"/>
  <c r="CU4" i="9"/>
  <c r="CT4" i="9"/>
  <c r="CL4" i="9"/>
  <c r="CK4" i="9"/>
  <c r="CJ4" i="9"/>
  <c r="CI4" i="9"/>
  <c r="CH4" i="9"/>
  <c r="CE4" i="9"/>
  <c r="CD4" i="9"/>
  <c r="CC4" i="9"/>
  <c r="CB4" i="9"/>
  <c r="CA4" i="9"/>
  <c r="CX3" i="9"/>
  <c r="CW3" i="9"/>
  <c r="CV3" i="9"/>
  <c r="CU3" i="9"/>
  <c r="CT3" i="9"/>
  <c r="CL3" i="9"/>
  <c r="CK3" i="9"/>
  <c r="CJ3" i="9"/>
  <c r="CI3" i="9"/>
  <c r="CH3" i="9"/>
  <c r="CE3" i="9"/>
  <c r="CD3" i="9"/>
  <c r="CC3" i="9"/>
  <c r="CB3" i="9"/>
  <c r="CA3" i="9"/>
  <c r="A176" i="7"/>
  <c r="A3196" i="8" s="1"/>
  <c r="A179" i="5"/>
  <c r="A178" i="3"/>
  <c r="CM4" i="9" l="1"/>
  <c r="CQ4" i="9"/>
  <c r="CM8" i="9"/>
  <c r="CQ8" i="9"/>
  <c r="CM130" i="9"/>
  <c r="CQ130" i="9"/>
  <c r="DD130" i="9"/>
  <c r="CN131" i="9"/>
  <c r="CO132" i="9"/>
  <c r="CP133" i="9"/>
  <c r="CM134" i="9"/>
  <c r="CQ134" i="9"/>
  <c r="DD134" i="9"/>
  <c r="CN135" i="9"/>
  <c r="CO136" i="9"/>
  <c r="CP137" i="9"/>
  <c r="CM139" i="9"/>
  <c r="CQ139" i="9"/>
  <c r="DD139" i="9"/>
  <c r="CN140" i="9"/>
  <c r="CO141" i="9"/>
  <c r="CP142" i="9"/>
  <c r="CM143" i="9"/>
  <c r="DD143" i="9"/>
  <c r="CN144" i="9"/>
  <c r="CO145" i="9"/>
  <c r="CP146" i="9"/>
  <c r="DD147" i="9"/>
  <c r="CN148" i="9"/>
  <c r="CP150" i="9"/>
  <c r="CM151" i="9"/>
  <c r="CQ151" i="9"/>
  <c r="DD151" i="9"/>
  <c r="CN152" i="9"/>
  <c r="CO153" i="9"/>
  <c r="DD155" i="9"/>
  <c r="CN156" i="9"/>
  <c r="CM159" i="9"/>
  <c r="CQ159" i="9"/>
  <c r="DD159" i="9"/>
  <c r="CN160" i="9"/>
  <c r="CP162" i="9"/>
  <c r="DC162" i="9"/>
  <c r="CM163" i="9"/>
  <c r="CQ163" i="9"/>
  <c r="DD163" i="9"/>
  <c r="CN164" i="9"/>
  <c r="DA164" i="9"/>
  <c r="DE164" i="9"/>
  <c r="DB165" i="9"/>
  <c r="CP166" i="9"/>
  <c r="DC166" i="9"/>
  <c r="CM167" i="9"/>
  <c r="CQ167" i="9"/>
  <c r="DD167" i="9"/>
  <c r="CN168" i="9"/>
  <c r="DA168" i="9"/>
  <c r="DE168" i="9"/>
  <c r="CO169" i="9"/>
  <c r="DB169" i="9"/>
  <c r="DC170" i="9"/>
  <c r="CM171" i="9"/>
  <c r="CQ171" i="9"/>
  <c r="DD171" i="9"/>
  <c r="CN172" i="9"/>
  <c r="DA172" i="9"/>
  <c r="DE172" i="9"/>
  <c r="CO173" i="9"/>
  <c r="CM175" i="9"/>
  <c r="CQ175" i="9"/>
  <c r="DD175" i="9"/>
  <c r="DA176" i="9"/>
  <c r="DE176" i="9"/>
  <c r="CO177" i="9"/>
  <c r="DB177" i="9"/>
  <c r="CP178" i="9"/>
  <c r="DC178" i="9"/>
  <c r="CM179" i="9"/>
  <c r="CQ179" i="9"/>
  <c r="DD179" i="9"/>
  <c r="CN180" i="9"/>
  <c r="DA180" i="9"/>
  <c r="DE180" i="9"/>
  <c r="DB181" i="9"/>
  <c r="CP182" i="9"/>
  <c r="DC182" i="9"/>
  <c r="CM183" i="9"/>
  <c r="CQ183" i="9"/>
  <c r="DD183" i="9"/>
  <c r="CN184" i="9"/>
  <c r="DA184" i="9"/>
  <c r="DE184" i="9"/>
  <c r="DB185" i="9"/>
  <c r="CP186" i="9"/>
  <c r="DC186" i="9"/>
  <c r="CM187" i="9"/>
  <c r="CQ187" i="9"/>
  <c r="DD187" i="9"/>
  <c r="CN188" i="9"/>
  <c r="CO189" i="9"/>
  <c r="CP190" i="9"/>
  <c r="CM191" i="9"/>
  <c r="CQ191" i="9"/>
  <c r="CN192" i="9"/>
  <c r="CO193" i="9"/>
  <c r="CP194" i="9"/>
  <c r="CP198" i="9"/>
  <c r="CM199" i="9"/>
  <c r="CQ199" i="9"/>
  <c r="CN200" i="9"/>
  <c r="CO201" i="9"/>
  <c r="DA188" i="9"/>
  <c r="DE188" i="9"/>
  <c r="DB189" i="9"/>
  <c r="DC190" i="9"/>
  <c r="DD191" i="9"/>
  <c r="DA192" i="9"/>
  <c r="DE192" i="9"/>
  <c r="DB193" i="9"/>
  <c r="DC198" i="9"/>
  <c r="DD199" i="9"/>
  <c r="DA200" i="9"/>
  <c r="DE200" i="9"/>
  <c r="DB201" i="9"/>
  <c r="DC202" i="9"/>
  <c r="DD203" i="9"/>
  <c r="DA204" i="9"/>
  <c r="DE204" i="9"/>
  <c r="DB205" i="9"/>
  <c r="DC206" i="9"/>
  <c r="DD207" i="9"/>
  <c r="DC210" i="9"/>
  <c r="DA208" i="9"/>
  <c r="DE208" i="9"/>
  <c r="DB209" i="9"/>
  <c r="DD7" i="9"/>
  <c r="DD180" i="9"/>
  <c r="DD184" i="9"/>
  <c r="DD188" i="9"/>
  <c r="DD192" i="9"/>
  <c r="CQ143" i="9"/>
  <c r="CO7" i="9"/>
  <c r="CP8" i="9"/>
  <c r="CM117" i="9"/>
  <c r="CQ117" i="9"/>
  <c r="CN118" i="9"/>
  <c r="CO119" i="9"/>
  <c r="CP120" i="9"/>
  <c r="CN122" i="9"/>
  <c r="CM125" i="9"/>
  <c r="CQ125" i="9"/>
  <c r="CN126" i="9"/>
  <c r="CO127" i="9"/>
  <c r="CP128" i="9"/>
  <c r="CM129" i="9"/>
  <c r="CQ129" i="9"/>
  <c r="CN130" i="9"/>
  <c r="DE130" i="9"/>
  <c r="CO131" i="9"/>
  <c r="CP132" i="9"/>
  <c r="CN134" i="9"/>
  <c r="CO135" i="9"/>
  <c r="CP136" i="9"/>
  <c r="CM137" i="9"/>
  <c r="CQ137" i="9"/>
  <c r="CO6" i="9"/>
  <c r="CO118" i="9"/>
  <c r="CP119" i="9"/>
  <c r="CN121" i="9"/>
  <c r="CO122" i="9"/>
  <c r="CP123" i="9"/>
  <c r="CO171" i="9"/>
  <c r="CM177" i="9"/>
  <c r="CM197" i="9"/>
  <c r="CQ197" i="9"/>
  <c r="CM138" i="9"/>
  <c r="CQ138" i="9"/>
  <c r="CN139" i="9"/>
  <c r="CO140" i="9"/>
  <c r="CP141" i="9"/>
  <c r="CM142" i="9"/>
  <c r="CQ142" i="9"/>
  <c r="CN143" i="9"/>
  <c r="CO144" i="9"/>
  <c r="CP145" i="9"/>
  <c r="CM146" i="9"/>
  <c r="CQ146" i="9"/>
  <c r="CN147" i="9"/>
  <c r="CO148" i="9"/>
  <c r="CP149" i="9"/>
  <c r="CM150" i="9"/>
  <c r="CQ150" i="9"/>
  <c r="CN151" i="9"/>
  <c r="CO152" i="9"/>
  <c r="CM154" i="9"/>
  <c r="CO156" i="9"/>
  <c r="CM158" i="9"/>
  <c r="CQ158" i="9"/>
  <c r="CM162" i="9"/>
  <c r="CQ162" i="9"/>
  <c r="CM198" i="9"/>
  <c r="CQ198" i="9"/>
  <c r="CM206" i="9"/>
  <c r="CN207" i="9"/>
  <c r="CO208" i="9"/>
  <c r="CM210" i="9"/>
  <c r="CQ210" i="9"/>
  <c r="DD162" i="9"/>
  <c r="DA163" i="9"/>
  <c r="DE163" i="9"/>
  <c r="DD166" i="9"/>
  <c r="DA167" i="9"/>
  <c r="DE167" i="9"/>
  <c r="DA171" i="9"/>
  <c r="DE171" i="9"/>
  <c r="DA179" i="9"/>
  <c r="DE179" i="9"/>
  <c r="DB184" i="9"/>
  <c r="DD186" i="9"/>
  <c r="DA187" i="9"/>
  <c r="DE187" i="9"/>
  <c r="DD190" i="9"/>
  <c r="DA191" i="9"/>
  <c r="DE191" i="9"/>
  <c r="DD194" i="9"/>
  <c r="CN3" i="9"/>
  <c r="CO4" i="9"/>
  <c r="CM156" i="9"/>
  <c r="CQ156" i="9"/>
  <c r="CN157" i="9"/>
  <c r="CP163" i="9"/>
  <c r="CM164" i="9"/>
  <c r="CQ164" i="9"/>
  <c r="CN165" i="9"/>
  <c r="CO166" i="9"/>
  <c r="CP167" i="9"/>
  <c r="CM168" i="9"/>
  <c r="CQ168" i="9"/>
  <c r="CN169" i="9"/>
  <c r="CO170" i="9"/>
  <c r="CP171" i="9"/>
  <c r="CM172" i="9"/>
  <c r="CQ172" i="9"/>
  <c r="CN173" i="9"/>
  <c r="CP179" i="9"/>
  <c r="CM180" i="9"/>
  <c r="CQ180" i="9"/>
  <c r="CN181" i="9"/>
  <c r="CO182" i="9"/>
  <c r="CP183" i="9"/>
  <c r="CM184" i="9"/>
  <c r="CQ184" i="9"/>
  <c r="CN185" i="9"/>
  <c r="CO186" i="9"/>
  <c r="CP187" i="9"/>
  <c r="CM188" i="9"/>
  <c r="CQ188" i="9"/>
  <c r="CO190" i="9"/>
  <c r="CP191" i="9"/>
  <c r="CM192" i="9"/>
  <c r="CQ192" i="9"/>
  <c r="CN193" i="9"/>
  <c r="CO194" i="9"/>
  <c r="DA3" i="9"/>
  <c r="DE3" i="9"/>
  <c r="DB4" i="9"/>
  <c r="DC5" i="9"/>
  <c r="DC187" i="9"/>
  <c r="DA189" i="9"/>
  <c r="DE189" i="9"/>
  <c r="DB190" i="9"/>
  <c r="DC191" i="9"/>
  <c r="DA193" i="9"/>
  <c r="DE193" i="9"/>
  <c r="DD5" i="9"/>
  <c r="DC3" i="9"/>
  <c r="DA130" i="9"/>
  <c r="DB131" i="9"/>
  <c r="DC132" i="9"/>
  <c r="DD133" i="9"/>
  <c r="DA134" i="9"/>
  <c r="DE134" i="9"/>
  <c r="DB135" i="9"/>
  <c r="DC136" i="9"/>
  <c r="DD137" i="9"/>
  <c r="DD138" i="9"/>
  <c r="DA139" i="9"/>
  <c r="DE139" i="9"/>
  <c r="DB140" i="9"/>
  <c r="DC141" i="9"/>
  <c r="DD142" i="9"/>
  <c r="DA143" i="9"/>
  <c r="DE143" i="9"/>
  <c r="DB144" i="9"/>
  <c r="DC145" i="9"/>
  <c r="DD146" i="9"/>
  <c r="DA147" i="9"/>
  <c r="DE147" i="9"/>
  <c r="DB148" i="9"/>
  <c r="DC149" i="9"/>
  <c r="DD150" i="9"/>
  <c r="DA151" i="9"/>
  <c r="DE151" i="9"/>
  <c r="DB152" i="9"/>
  <c r="DC153" i="9"/>
  <c r="DC209" i="9"/>
  <c r="DB6" i="9"/>
  <c r="DD8" i="9"/>
  <c r="DA117" i="9"/>
  <c r="DE117" i="9"/>
  <c r="DB118" i="9"/>
  <c r="DC119" i="9"/>
  <c r="DD120" i="9"/>
  <c r="DA121" i="9"/>
  <c r="DE121" i="9"/>
  <c r="DB122" i="9"/>
  <c r="DD124" i="9"/>
  <c r="DD161" i="9"/>
  <c r="DA162" i="9"/>
  <c r="DE162" i="9"/>
  <c r="DB163" i="9"/>
  <c r="DC164" i="9"/>
  <c r="DD165" i="9"/>
  <c r="DA166" i="9"/>
  <c r="DE166" i="9"/>
  <c r="DB167" i="9"/>
  <c r="DC168" i="9"/>
  <c r="DD169" i="9"/>
  <c r="DA170" i="9"/>
  <c r="DE170" i="9"/>
  <c r="DB171" i="9"/>
  <c r="DC172" i="9"/>
  <c r="DD173" i="9"/>
  <c r="DA174" i="9"/>
  <c r="DE174" i="9"/>
  <c r="DA194" i="9"/>
  <c r="DE194" i="9"/>
  <c r="DB195" i="9"/>
  <c r="DD197" i="9"/>
  <c r="CN178" i="9"/>
  <c r="CN182" i="9"/>
  <c r="CO8" i="9"/>
  <c r="CM118" i="9"/>
  <c r="CQ118" i="9"/>
  <c r="CP121" i="9"/>
  <c r="CM6" i="9"/>
  <c r="CN158" i="9"/>
  <c r="CN5" i="9"/>
  <c r="CQ123" i="9"/>
  <c r="CP126" i="9"/>
  <c r="CN128" i="9"/>
  <c r="DC121" i="9"/>
  <c r="DC126" i="9"/>
  <c r="CM194" i="9"/>
  <c r="DB197" i="9"/>
  <c r="DA123" i="9"/>
  <c r="DE123" i="9"/>
  <c r="CQ194" i="9"/>
  <c r="CO3" i="9"/>
  <c r="CM5" i="9"/>
  <c r="CQ5" i="9"/>
  <c r="CQ6" i="9"/>
  <c r="CQ7" i="9"/>
  <c r="CO117" i="9"/>
  <c r="CO121" i="9"/>
  <c r="CM123" i="9"/>
  <c r="CM124" i="9"/>
  <c r="CQ124" i="9"/>
  <c r="DA159" i="9"/>
  <c r="DE159" i="9"/>
  <c r="CP173" i="9"/>
  <c r="CQ174" i="9"/>
  <c r="CO176" i="9"/>
  <c r="CQ178" i="9"/>
  <c r="CM186" i="9"/>
  <c r="CQ190" i="9"/>
  <c r="DB7" i="9"/>
  <c r="DA131" i="9"/>
  <c r="DE131" i="9"/>
  <c r="DB132" i="9"/>
  <c r="DC133" i="9"/>
  <c r="DA135" i="9"/>
  <c r="DE135" i="9"/>
  <c r="DB136" i="9"/>
  <c r="DC137" i="9"/>
  <c r="DC138" i="9"/>
  <c r="DA140" i="9"/>
  <c r="DE140" i="9"/>
  <c r="DB141" i="9"/>
  <c r="DC142" i="9"/>
  <c r="DA144" i="9"/>
  <c r="DE144" i="9"/>
  <c r="DB145" i="9"/>
  <c r="DC146" i="9"/>
  <c r="DA148" i="9"/>
  <c r="DE148" i="9"/>
  <c r="DB149" i="9"/>
  <c r="DC150" i="9"/>
  <c r="DA152" i="9"/>
  <c r="DE152" i="9"/>
  <c r="DB153" i="9"/>
  <c r="DC154" i="9"/>
  <c r="DC158" i="9"/>
  <c r="DA160" i="9"/>
  <c r="DE160" i="9"/>
  <c r="DB161" i="9"/>
  <c r="DA169" i="9"/>
  <c r="DE169" i="9"/>
  <c r="DB170" i="9"/>
  <c r="DC171" i="9"/>
  <c r="DA173" i="9"/>
  <c r="DE173" i="9"/>
  <c r="DC179" i="9"/>
  <c r="DA181" i="9"/>
  <c r="DE181" i="9"/>
  <c r="DC183" i="9"/>
  <c r="DA185" i="9"/>
  <c r="DE185" i="9"/>
  <c r="DB194" i="9"/>
  <c r="DC123" i="9"/>
  <c r="DB3" i="9"/>
  <c r="DA158" i="9"/>
  <c r="DE158" i="9"/>
  <c r="DB159" i="9"/>
  <c r="DC160" i="9"/>
  <c r="DB176" i="9"/>
  <c r="DB124" i="9"/>
  <c r="CP125" i="9"/>
  <c r="CN125" i="9"/>
  <c r="DA125" i="9"/>
  <c r="DE125" i="9"/>
  <c r="CO126" i="9"/>
  <c r="DB126" i="9"/>
  <c r="DC127" i="9"/>
  <c r="CM128" i="9"/>
  <c r="CQ128" i="9"/>
  <c r="DD128" i="9"/>
  <c r="CN129" i="9"/>
  <c r="DA129" i="9"/>
  <c r="DE129" i="9"/>
  <c r="CO130" i="9"/>
  <c r="DB130" i="9"/>
  <c r="CP131" i="9"/>
  <c r="DC131" i="9"/>
  <c r="CM132" i="9"/>
  <c r="CQ132" i="9"/>
  <c r="DD132" i="9"/>
  <c r="CN133" i="9"/>
  <c r="DA133" i="9"/>
  <c r="DE133" i="9"/>
  <c r="CO134" i="9"/>
  <c r="DB134" i="9"/>
  <c r="DC135" i="9"/>
  <c r="CM136" i="9"/>
  <c r="CQ136" i="9"/>
  <c r="DD136" i="9"/>
  <c r="CN137" i="9"/>
  <c r="DA137" i="9"/>
  <c r="DE137" i="9"/>
  <c r="DA127" i="9"/>
  <c r="DE127" i="9"/>
  <c r="DC129" i="9"/>
  <c r="DD4" i="9"/>
  <c r="CP6" i="9"/>
  <c r="DC7" i="9"/>
  <c r="DA4" i="9"/>
  <c r="DE4" i="9"/>
  <c r="DC4" i="9"/>
  <c r="DA5" i="9"/>
  <c r="DE5" i="9"/>
  <c r="DA6" i="9"/>
  <c r="DE6" i="9"/>
  <c r="DA7" i="9"/>
  <c r="DE7" i="9"/>
  <c r="CM119" i="9"/>
  <c r="CQ119" i="9"/>
  <c r="DE120" i="9"/>
  <c r="DB125" i="9"/>
  <c r="CQ127" i="9"/>
  <c r="DD127" i="9"/>
  <c r="CO129" i="9"/>
  <c r="DC130" i="9"/>
  <c r="CM131" i="9"/>
  <c r="CQ131" i="9"/>
  <c r="DD131" i="9"/>
  <c r="CN132" i="9"/>
  <c r="DA132" i="9"/>
  <c r="DE132" i="9"/>
  <c r="CO133" i="9"/>
  <c r="DB133" i="9"/>
  <c r="DC134" i="9"/>
  <c r="CM135" i="9"/>
  <c r="CQ135" i="9"/>
  <c r="DD135" i="9"/>
  <c r="CN136" i="9"/>
  <c r="DA136" i="9"/>
  <c r="DE136" i="9"/>
  <c r="CO137" i="9"/>
  <c r="DB137" i="9"/>
  <c r="CN138" i="9"/>
  <c r="DA138" i="9"/>
  <c r="DE138" i="9"/>
  <c r="CO139" i="9"/>
  <c r="DB139" i="9"/>
  <c r="CP140" i="9"/>
  <c r="DC140" i="9"/>
  <c r="CM141" i="9"/>
  <c r="CQ141" i="9"/>
  <c r="DD141" i="9"/>
  <c r="CN142" i="9"/>
  <c r="DA142" i="9"/>
  <c r="DE142" i="9"/>
  <c r="CO143" i="9"/>
  <c r="DB143" i="9"/>
  <c r="CP144" i="9"/>
  <c r="DC144" i="9"/>
  <c r="CM145" i="9"/>
  <c r="CQ145" i="9"/>
  <c r="DD145" i="9"/>
  <c r="CN146" i="9"/>
  <c r="DA146" i="9"/>
  <c r="DE146" i="9"/>
  <c r="CO147" i="9"/>
  <c r="DB147" i="9"/>
  <c r="DC148" i="9"/>
  <c r="CM149" i="9"/>
  <c r="CQ149" i="9"/>
  <c r="DD149" i="9"/>
  <c r="DA150" i="9"/>
  <c r="DE150" i="9"/>
  <c r="CO151" i="9"/>
  <c r="DB151" i="9"/>
  <c r="DC152" i="9"/>
  <c r="CM153" i="9"/>
  <c r="CQ153" i="9"/>
  <c r="DD153" i="9"/>
  <c r="DA154" i="9"/>
  <c r="DE154" i="9"/>
  <c r="CO155" i="9"/>
  <c r="DB155" i="9"/>
  <c r="DC156" i="9"/>
  <c r="CO138" i="9"/>
  <c r="DB138" i="9"/>
  <c r="CP139" i="9"/>
  <c r="DC139" i="9"/>
  <c r="CM140" i="9"/>
  <c r="CQ140" i="9"/>
  <c r="DD140" i="9"/>
  <c r="CN141" i="9"/>
  <c r="DA141" i="9"/>
  <c r="DE141" i="9"/>
  <c r="CO142" i="9"/>
  <c r="DB142" i="9"/>
  <c r="CP143" i="9"/>
  <c r="DC143" i="9"/>
  <c r="CM144" i="9"/>
  <c r="CQ144" i="9"/>
  <c r="DD144" i="9"/>
  <c r="CN145" i="9"/>
  <c r="DA145" i="9"/>
  <c r="DE145" i="9"/>
  <c r="CO146" i="9"/>
  <c r="DB146" i="9"/>
  <c r="DC147" i="9"/>
  <c r="CM148" i="9"/>
  <c r="CQ148" i="9"/>
  <c r="DD148" i="9"/>
  <c r="CN149" i="9"/>
  <c r="DA149" i="9"/>
  <c r="DE149" i="9"/>
  <c r="CO150" i="9"/>
  <c r="DB150" i="9"/>
  <c r="DC151" i="9"/>
  <c r="CM152" i="9"/>
  <c r="CQ152" i="9"/>
  <c r="DD152" i="9"/>
  <c r="CN153" i="9"/>
  <c r="DA153" i="9"/>
  <c r="DE153" i="9"/>
  <c r="CO154" i="9"/>
  <c r="CP155" i="9"/>
  <c r="DC155" i="9"/>
  <c r="DD157" i="9"/>
  <c r="CO160" i="9"/>
  <c r="DB160" i="9"/>
  <c r="CP168" i="9"/>
  <c r="CP172" i="9"/>
  <c r="DC194" i="9"/>
  <c r="DA195" i="9"/>
  <c r="DE195" i="9"/>
  <c r="DC197" i="9"/>
  <c r="DD202" i="9"/>
  <c r="CN203" i="9"/>
  <c r="DA203" i="9"/>
  <c r="DE203" i="9"/>
  <c r="CO204" i="9"/>
  <c r="DB204" i="9"/>
  <c r="DC205" i="9"/>
  <c r="CQ206" i="9"/>
  <c r="DD206" i="9"/>
  <c r="DA207" i="9"/>
  <c r="DE207" i="9"/>
  <c r="DB208" i="9"/>
  <c r="DD210" i="9"/>
  <c r="DD158" i="9"/>
  <c r="DB173" i="9"/>
  <c r="CN174" i="9"/>
  <c r="DD174" i="9"/>
  <c r="CO175" i="9"/>
  <c r="DB175" i="9"/>
  <c r="DC176" i="9"/>
  <c r="DD177" i="9"/>
  <c r="DA178" i="9"/>
  <c r="DE178" i="9"/>
  <c r="DB180" i="9"/>
  <c r="CQ186" i="9"/>
  <c r="CP195" i="9"/>
  <c r="DC195" i="9"/>
  <c r="CM196" i="9"/>
  <c r="CQ196" i="9"/>
  <c r="DD196" i="9"/>
  <c r="CN197" i="9"/>
  <c r="DA197" i="9"/>
  <c r="DE197" i="9"/>
  <c r="DA198" i="9"/>
  <c r="DE198" i="9"/>
  <c r="DD198" i="9"/>
  <c r="DB199" i="9"/>
  <c r="DA199" i="9"/>
  <c r="DE199" i="9"/>
  <c r="CM201" i="9"/>
  <c r="CQ201" i="9"/>
  <c r="CP201" i="9"/>
  <c r="CN202" i="9"/>
  <c r="DA202" i="9"/>
  <c r="DE202" i="9"/>
  <c r="CO203" i="9"/>
  <c r="DB203" i="9"/>
  <c r="CP204" i="9"/>
  <c r="DC204" i="9"/>
  <c r="CM205" i="9"/>
  <c r="CQ205" i="9"/>
  <c r="DD205" i="9"/>
  <c r="CN206" i="9"/>
  <c r="DA206" i="9"/>
  <c r="DE206" i="9"/>
  <c r="CO207" i="9"/>
  <c r="DB207" i="9"/>
  <c r="DC208" i="9"/>
  <c r="DD209" i="9"/>
  <c r="CN210" i="9"/>
  <c r="DA210" i="9"/>
  <c r="DE210" i="9"/>
  <c r="DA156" i="9"/>
  <c r="DE156" i="9"/>
  <c r="DB157" i="9"/>
  <c r="CP158" i="9"/>
  <c r="CP159" i="9"/>
  <c r="CO159" i="9"/>
  <c r="CM160" i="9"/>
  <c r="CQ160" i="9"/>
  <c r="CP160" i="9"/>
  <c r="CN161" i="9"/>
  <c r="CM161" i="9"/>
  <c r="CQ161" i="9"/>
  <c r="CO162" i="9"/>
  <c r="CO164" i="9"/>
  <c r="CM166" i="9"/>
  <c r="CQ166" i="9"/>
  <c r="CO168" i="9"/>
  <c r="DC169" i="9"/>
  <c r="DD170" i="9"/>
  <c r="DB172" i="9"/>
  <c r="CP174" i="9"/>
  <c r="DC174" i="9"/>
  <c r="CP175" i="9"/>
  <c r="DC175" i="9"/>
  <c r="CM176" i="9"/>
  <c r="CQ176" i="9"/>
  <c r="DD176" i="9"/>
  <c r="CN177" i="9"/>
  <c r="DA177" i="9"/>
  <c r="CO178" i="9"/>
  <c r="DD178" i="9"/>
  <c r="CO179" i="9"/>
  <c r="DB179" i="9"/>
  <c r="DC180" i="9"/>
  <c r="CM181" i="9"/>
  <c r="CQ181" i="9"/>
  <c r="DD181" i="9"/>
  <c r="DA182" i="9"/>
  <c r="DE182" i="9"/>
  <c r="CO183" i="9"/>
  <c r="DB183" i="9"/>
  <c r="CM185" i="9"/>
  <c r="CQ185" i="9"/>
  <c r="DD185" i="9"/>
  <c r="DA186" i="9"/>
  <c r="DE186" i="9"/>
  <c r="DB187" i="9"/>
  <c r="CM189" i="9"/>
  <c r="CQ189" i="9"/>
  <c r="DD189" i="9"/>
  <c r="CN190" i="9"/>
  <c r="DA190" i="9"/>
  <c r="DE190" i="9"/>
  <c r="DB191" i="9"/>
  <c r="CM193" i="9"/>
  <c r="CQ193" i="9"/>
  <c r="DD193" i="9"/>
  <c r="CM195" i="9"/>
  <c r="CQ195" i="9"/>
  <c r="DD195" i="9"/>
  <c r="CN196" i="9"/>
  <c r="CO198" i="9"/>
  <c r="DB198" i="9"/>
  <c r="CP199" i="9"/>
  <c r="DC199" i="9"/>
  <c r="CM200" i="9"/>
  <c r="CQ200" i="9"/>
  <c r="DD200" i="9"/>
  <c r="CN201" i="9"/>
  <c r="DA201" i="9"/>
  <c r="DE201" i="9"/>
  <c r="CO202" i="9"/>
  <c r="DB202" i="9"/>
  <c r="DC203" i="9"/>
  <c r="DD204" i="9"/>
  <c r="DA205" i="9"/>
  <c r="DE205" i="9"/>
  <c r="DB206" i="9"/>
  <c r="DC207" i="9"/>
  <c r="DD208" i="9"/>
  <c r="DA209" i="9"/>
  <c r="DE209" i="9"/>
  <c r="DB210" i="9"/>
  <c r="CP118" i="9"/>
  <c r="CO120" i="9"/>
  <c r="CN123" i="9"/>
  <c r="CO124" i="9"/>
  <c r="CO125" i="9"/>
  <c r="CM157" i="9"/>
  <c r="CQ157" i="9"/>
  <c r="CP164" i="9"/>
  <c r="CQ177" i="9"/>
  <c r="CO184" i="9"/>
  <c r="CO188" i="9"/>
  <c r="CO200" i="9"/>
  <c r="CN8" i="9"/>
  <c r="CN119" i="9"/>
  <c r="CP122" i="9"/>
  <c r="CM126" i="9"/>
  <c r="CQ126" i="9"/>
  <c r="CM127" i="9"/>
  <c r="CO128" i="9"/>
  <c r="CP156" i="9"/>
  <c r="CN162" i="9"/>
  <c r="CO163" i="9"/>
  <c r="CM165" i="9"/>
  <c r="CQ165" i="9"/>
  <c r="CP3" i="9"/>
  <c r="CP117" i="9"/>
  <c r="CN120" i="9"/>
  <c r="CM122" i="9"/>
  <c r="CQ122" i="9"/>
  <c r="CN124" i="9"/>
  <c r="CN127" i="9"/>
  <c r="CP129" i="9"/>
  <c r="CN154" i="9"/>
  <c r="CN166" i="9"/>
  <c r="CO167" i="9"/>
  <c r="CN186" i="9"/>
  <c r="CO192" i="9"/>
  <c r="CO196" i="9"/>
  <c r="CM7" i="9"/>
  <c r="CN117" i="9"/>
  <c r="DC117" i="9"/>
  <c r="DD119" i="9"/>
  <c r="CM120" i="9"/>
  <c r="CQ120" i="9"/>
  <c r="DB120" i="9"/>
  <c r="DD122" i="9"/>
  <c r="DC125" i="9"/>
  <c r="DA155" i="9"/>
  <c r="DE155" i="9"/>
  <c r="DC157" i="9"/>
  <c r="CQ169" i="9"/>
  <c r="CP170" i="9"/>
  <c r="CN170" i="9"/>
  <c r="CN171" i="9"/>
  <c r="CM173" i="9"/>
  <c r="CO174" i="9"/>
  <c r="CM174" i="9"/>
  <c r="DA175" i="9"/>
  <c r="DE175" i="9"/>
  <c r="CN176" i="9"/>
  <c r="CM178" i="9"/>
  <c r="CN183" i="9"/>
  <c r="CN189" i="9"/>
  <c r="DC189" i="9"/>
  <c r="CP193" i="9"/>
  <c r="CN194" i="9"/>
  <c r="CO195" i="9"/>
  <c r="CN195" i="9"/>
  <c r="CP196" i="9"/>
  <c r="DB196" i="9"/>
  <c r="CN198" i="9"/>
  <c r="CO199" i="9"/>
  <c r="CN199" i="9"/>
  <c r="CP200" i="9"/>
  <c r="DB200" i="9"/>
  <c r="CM203" i="9"/>
  <c r="CQ208" i="9"/>
  <c r="CP209" i="9"/>
  <c r="CO209" i="9"/>
  <c r="CO210" i="9"/>
  <c r="CQ3" i="9"/>
  <c r="DD3" i="9"/>
  <c r="CN4" i="9"/>
  <c r="CP5" i="9"/>
  <c r="CO5" i="9"/>
  <c r="DC6" i="9"/>
  <c r="CN7" i="9"/>
  <c r="DA8" i="9"/>
  <c r="DE8" i="9"/>
  <c r="DC118" i="9"/>
  <c r="DA119" i="9"/>
  <c r="DE119" i="9"/>
  <c r="CM121" i="9"/>
  <c r="CQ121" i="9"/>
  <c r="DB121" i="9"/>
  <c r="CO123" i="9"/>
  <c r="CP124" i="9"/>
  <c r="DA124" i="9"/>
  <c r="DE124" i="9"/>
  <c r="CP127" i="9"/>
  <c r="DA128" i="9"/>
  <c r="DE128" i="9"/>
  <c r="CP138" i="9"/>
  <c r="CQ154" i="9"/>
  <c r="DD154" i="9"/>
  <c r="CM155" i="9"/>
  <c r="CQ155" i="9"/>
  <c r="CO157" i="9"/>
  <c r="CP157" i="9"/>
  <c r="CN159" i="9"/>
  <c r="DC161" i="9"/>
  <c r="DC165" i="9"/>
  <c r="CQ170" i="9"/>
  <c r="DC173" i="9"/>
  <c r="CO180" i="9"/>
  <c r="CM182" i="9"/>
  <c r="DA183" i="9"/>
  <c r="DE183" i="9"/>
  <c r="DC185" i="9"/>
  <c r="CP189" i="9"/>
  <c r="CO191" i="9"/>
  <c r="CN191" i="9"/>
  <c r="CP192" i="9"/>
  <c r="DB192" i="9"/>
  <c r="DC201" i="9"/>
  <c r="CP202" i="9"/>
  <c r="CP203" i="9"/>
  <c r="CM204" i="9"/>
  <c r="CM207" i="9"/>
  <c r="CM209" i="9"/>
  <c r="CQ209" i="9"/>
  <c r="CP210" i="9"/>
  <c r="DD6" i="9"/>
  <c r="DB8" i="9"/>
  <c r="DD118" i="9"/>
  <c r="DD123" i="9"/>
  <c r="DB128" i="9"/>
  <c r="CP147" i="9"/>
  <c r="CO149" i="9"/>
  <c r="CN150" i="9"/>
  <c r="CP151" i="9"/>
  <c r="CP152" i="9"/>
  <c r="CP153" i="9"/>
  <c r="CP154" i="9"/>
  <c r="DB156" i="9"/>
  <c r="CO158" i="9"/>
  <c r="CO161" i="9"/>
  <c r="CP161" i="9"/>
  <c r="CN163" i="9"/>
  <c r="CO165" i="9"/>
  <c r="CP165" i="9"/>
  <c r="CN167" i="9"/>
  <c r="CM169" i="9"/>
  <c r="CO172" i="9"/>
  <c r="CQ173" i="9"/>
  <c r="CP176" i="9"/>
  <c r="DC177" i="9"/>
  <c r="CP180" i="9"/>
  <c r="CQ182" i="9"/>
  <c r="DD182" i="9"/>
  <c r="CO185" i="9"/>
  <c r="CP185" i="9"/>
  <c r="CO187" i="9"/>
  <c r="CN187" i="9"/>
  <c r="CP188" i="9"/>
  <c r="DB188" i="9"/>
  <c r="CM190" i="9"/>
  <c r="CQ203" i="9"/>
  <c r="CN204" i="9"/>
  <c r="CN205" i="9"/>
  <c r="CO206" i="9"/>
  <c r="CP207" i="9"/>
  <c r="CM208" i="9"/>
  <c r="CM3" i="9"/>
  <c r="CP4" i="9"/>
  <c r="DB5" i="9"/>
  <c r="CN6" i="9"/>
  <c r="CP7" i="9"/>
  <c r="DB117" i="9"/>
  <c r="DA120" i="9"/>
  <c r="DC122" i="9"/>
  <c r="DD126" i="9"/>
  <c r="DB129" i="9"/>
  <c r="CP130" i="9"/>
  <c r="CM133" i="9"/>
  <c r="CQ133" i="9"/>
  <c r="CP134" i="9"/>
  <c r="CP135" i="9"/>
  <c r="CM147" i="9"/>
  <c r="CQ147" i="9"/>
  <c r="CP148" i="9"/>
  <c r="CN155" i="9"/>
  <c r="DB164" i="9"/>
  <c r="DB168" i="9"/>
  <c r="CP169" i="9"/>
  <c r="CM170" i="9"/>
  <c r="CN175" i="9"/>
  <c r="CP177" i="9"/>
  <c r="CN179" i="9"/>
  <c r="CO181" i="9"/>
  <c r="CP181" i="9"/>
  <c r="DC181" i="9"/>
  <c r="CP184" i="9"/>
  <c r="DC193" i="9"/>
  <c r="DA196" i="9"/>
  <c r="DE196" i="9"/>
  <c r="CO197" i="9"/>
  <c r="CP197" i="9"/>
  <c r="CQ204" i="9"/>
  <c r="CP205" i="9"/>
  <c r="CO205" i="9"/>
  <c r="CP206" i="9"/>
  <c r="CQ207" i="9"/>
  <c r="CP208" i="9"/>
  <c r="CN208" i="9"/>
  <c r="CN209" i="9"/>
  <c r="DC8" i="9"/>
  <c r="DD117" i="9"/>
  <c r="DA118" i="9"/>
  <c r="DE118" i="9"/>
  <c r="DB119" i="9"/>
  <c r="DC120" i="9"/>
  <c r="DD121" i="9"/>
  <c r="DA122" i="9"/>
  <c r="DE122" i="9"/>
  <c r="DB123" i="9"/>
  <c r="DC124" i="9"/>
  <c r="DD125" i="9"/>
  <c r="DA126" i="9"/>
  <c r="DE126" i="9"/>
  <c r="DB127" i="9"/>
  <c r="DC128" i="9"/>
  <c r="DD129" i="9"/>
  <c r="DC184" i="9"/>
  <c r="DC188" i="9"/>
  <c r="DC192" i="9"/>
  <c r="DC196" i="9"/>
  <c r="DC200" i="9"/>
  <c r="DD201" i="9"/>
  <c r="CM202" i="9"/>
  <c r="CQ202" i="9"/>
  <c r="DB154" i="9"/>
  <c r="DD156" i="9"/>
  <c r="DA157" i="9"/>
  <c r="DE157" i="9"/>
  <c r="DB158" i="9"/>
  <c r="DC159" i="9"/>
  <c r="DD160" i="9"/>
  <c r="DA161" i="9"/>
  <c r="DE161" i="9"/>
  <c r="DB162" i="9"/>
  <c r="DC163" i="9"/>
  <c r="DD164" i="9"/>
  <c r="DA165" i="9"/>
  <c r="DE165" i="9"/>
  <c r="DB166" i="9"/>
  <c r="DC167" i="9"/>
  <c r="DD168" i="9"/>
  <c r="DD172" i="9"/>
  <c r="DB174" i="9"/>
  <c r="DE177" i="9"/>
  <c r="DB178" i="9"/>
  <c r="DB182" i="9"/>
  <c r="DB186" i="9"/>
</calcChain>
</file>

<file path=xl/sharedStrings.xml><?xml version="1.0" encoding="utf-8"?>
<sst xmlns="http://schemas.openxmlformats.org/spreadsheetml/2006/main" count="15485" uniqueCount="169">
  <si>
    <t>ESTADÍSTICAS DE CEMENTO GRIS -  ECG</t>
  </si>
  <si>
    <t>Temática de Construcción</t>
  </si>
  <si>
    <t>A1.</t>
  </si>
  <si>
    <t>Evolución de la producción y los despachos nacionales de cemento gris</t>
  </si>
  <si>
    <t>A2.</t>
  </si>
  <si>
    <t>Despachos nacionales de cemento gris por canal de distribución</t>
  </si>
  <si>
    <t>A3.</t>
  </si>
  <si>
    <t>Comportamiento de los despachos nacionales de cemento gris por tipo de empaque según canal de distribución</t>
  </si>
  <si>
    <t>A4.</t>
  </si>
  <si>
    <t>Despachos nacionales de cemento gris por tipo de empaque según canal de distribución</t>
  </si>
  <si>
    <t>A5.</t>
  </si>
  <si>
    <t xml:space="preserve">Despachos nacionales de cemento gris por tipo de empaque </t>
  </si>
  <si>
    <t>A6.</t>
  </si>
  <si>
    <t>Serie tipo base de los despachos nacionales de cemento gris por tipo de empaque según departamento de destino</t>
  </si>
  <si>
    <t>A7.</t>
  </si>
  <si>
    <t>Serie tipo base de los despachos nacionales de cemento gris por canal de distribución según departamento de destino</t>
  </si>
  <si>
    <t>A8.</t>
  </si>
  <si>
    <t>Serie tipo base de los despachos nacionales de cemento gris por tipo de empaque según agregación de departamentos por región</t>
  </si>
  <si>
    <t>A9.</t>
  </si>
  <si>
    <t>Serie tipo base de los despachos nacionales de cemento gris por canal de distribución según agregación de departamentos por región</t>
  </si>
  <si>
    <t>Estadística de Cemento Gris -  ECG</t>
  </si>
  <si>
    <t>A1. Evolución de la producción y los despachos nacionales de cemento gris</t>
  </si>
  <si>
    <t>Total nacional</t>
  </si>
  <si>
    <t>Año</t>
  </si>
  <si>
    <t>Mes</t>
  </si>
  <si>
    <t xml:space="preserve">Toneladas </t>
  </si>
  <si>
    <t xml:space="preserve">Variación (%)    Producción </t>
  </si>
  <si>
    <t>Variación (%)    Despachos nacionales</t>
  </si>
  <si>
    <t>Producción</t>
  </si>
  <si>
    <t>Despachos Nacionales</t>
  </si>
  <si>
    <t xml:space="preserve">Anual </t>
  </si>
  <si>
    <t>Año corrido</t>
  </si>
  <si>
    <t>Doce meses</t>
  </si>
  <si>
    <t>Abr</t>
  </si>
  <si>
    <t>(-)</t>
  </si>
  <si>
    <t>May</t>
  </si>
  <si>
    <t>Jun</t>
  </si>
  <si>
    <t>Jul</t>
  </si>
  <si>
    <t>Ago</t>
  </si>
  <si>
    <t>Sep</t>
  </si>
  <si>
    <t>Oct</t>
  </si>
  <si>
    <t>Nov</t>
  </si>
  <si>
    <t>Dic</t>
  </si>
  <si>
    <t>Ene</t>
  </si>
  <si>
    <t>Feb</t>
  </si>
  <si>
    <t>Mar</t>
  </si>
  <si>
    <r>
      <rPr>
        <b/>
        <sz val="8"/>
        <rFont val="Segoe UI"/>
        <family val="2"/>
      </rPr>
      <t>Fuente:</t>
    </r>
    <r>
      <rPr>
        <sz val="8"/>
        <rFont val="Segoe UI"/>
        <family val="2"/>
      </rPr>
      <t xml:space="preserve"> DANE. </t>
    </r>
  </si>
  <si>
    <t>(-) Sin información</t>
  </si>
  <si>
    <r>
      <rPr>
        <vertAlign val="superscript"/>
        <sz val="8"/>
        <rFont val="Segoe UI"/>
        <family val="2"/>
      </rPr>
      <t xml:space="preserve">p </t>
    </r>
    <r>
      <rPr>
        <sz val="8"/>
        <rFont val="Segoe UI"/>
        <family val="2"/>
      </rPr>
      <t>Cifra provisional</t>
    </r>
  </si>
  <si>
    <t>A2. Despachos nacionales de cemento gris por canal de distribución</t>
  </si>
  <si>
    <t>Variación anual (%)</t>
  </si>
  <si>
    <t>Variación año corrido  (%)</t>
  </si>
  <si>
    <t>Variación doce meses (%)</t>
  </si>
  <si>
    <t>Concreteras</t>
  </si>
  <si>
    <t>Comercialización</t>
  </si>
  <si>
    <t>Constructores y contratistas</t>
  </si>
  <si>
    <r>
      <t>Otros</t>
    </r>
    <r>
      <rPr>
        <b/>
        <vertAlign val="superscript"/>
        <sz val="9"/>
        <color indexed="8"/>
        <rFont val="Segoe UI"/>
        <family val="2"/>
      </rPr>
      <t>1</t>
    </r>
  </si>
  <si>
    <t xml:space="preserve">Total </t>
  </si>
  <si>
    <r>
      <rPr>
        <b/>
        <sz val="8"/>
        <rFont val="Segoe UI"/>
        <family val="2"/>
      </rPr>
      <t>Nota</t>
    </r>
    <r>
      <rPr>
        <b/>
        <vertAlign val="superscript"/>
        <sz val="8"/>
        <rFont val="Segoe UI"/>
        <family val="2"/>
      </rPr>
      <t>1</t>
    </r>
    <r>
      <rPr>
        <b/>
        <sz val="8"/>
        <rFont val="Segoe UI"/>
        <family val="2"/>
      </rPr>
      <t>:</t>
    </r>
    <r>
      <rPr>
        <sz val="8"/>
        <rFont val="Segoe UI"/>
        <family val="2"/>
      </rPr>
      <t xml:space="preserve"> Las diferencias en las cifras publicadas de enero 2019 a febrero 2020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</si>
  <si>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r>
      <rPr>
        <vertAlign val="superscript"/>
        <sz val="8"/>
        <rFont val="Segoe UI"/>
        <family val="2"/>
      </rPr>
      <t>p</t>
    </r>
    <r>
      <rPr>
        <sz val="8"/>
        <rFont val="Segoe UI"/>
        <family val="2"/>
      </rPr>
      <t xml:space="preserve"> Cifra provisional</t>
    </r>
  </si>
  <si>
    <t xml:space="preserve">Volver </t>
  </si>
  <si>
    <t>A4. Despachos nacionales de cemento gris por tipo de empaque según canal de distribución</t>
  </si>
  <si>
    <t>Toneladas</t>
  </si>
  <si>
    <t xml:space="preserve">Granel </t>
  </si>
  <si>
    <t xml:space="preserve">Empacado </t>
  </si>
  <si>
    <r>
      <rPr>
        <b/>
        <sz val="8"/>
        <rFont val="Segoe UI"/>
        <family val="2"/>
      </rPr>
      <t>Fuente:</t>
    </r>
    <r>
      <rPr>
        <sz val="8"/>
        <rFont val="Segoe UI"/>
        <family val="2"/>
      </rPr>
      <t xml:space="preserve"> DANE.</t>
    </r>
  </si>
  <si>
    <r>
      <rPr>
        <b/>
        <sz val="8"/>
        <rFont val="Segoe UI"/>
        <family val="2"/>
      </rPr>
      <t>Nota</t>
    </r>
    <r>
      <rPr>
        <sz val="8"/>
        <rFont val="Segoe UI"/>
        <family val="2"/>
      </rPr>
      <t xml:space="preserve">1: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</si>
  <si>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A3. Comportamiento de los despachos nacionales de cemento gris por tipo de empaque según canal de distribución</t>
  </si>
  <si>
    <t>Anual</t>
  </si>
  <si>
    <t>Canal Distribución</t>
  </si>
  <si>
    <t>Granel</t>
  </si>
  <si>
    <t>Empacado</t>
  </si>
  <si>
    <t>Total</t>
  </si>
  <si>
    <t>Variación (%)</t>
  </si>
  <si>
    <t>Contribución (p.p.)</t>
  </si>
  <si>
    <t>Otros*</t>
  </si>
  <si>
    <r>
      <rPr>
        <sz val="8"/>
        <color indexed="9"/>
        <rFont val="Segoe UI"/>
        <family val="2"/>
      </rPr>
      <t>.</t>
    </r>
    <r>
      <rPr>
        <sz val="8"/>
        <rFont val="Segoe UI"/>
        <family val="2"/>
      </rPr>
      <t>-- No reporta despachos</t>
    </r>
  </si>
  <si>
    <r>
      <rPr>
        <b/>
        <sz val="8"/>
        <rFont val="Segoe UI"/>
        <family val="2"/>
      </rPr>
      <t>Nota</t>
    </r>
    <r>
      <rPr>
        <b/>
        <vertAlign val="superscript"/>
        <sz val="8"/>
        <rFont val="Segoe UI"/>
        <family val="2"/>
      </rPr>
      <t>1</t>
    </r>
    <r>
      <rPr>
        <b/>
        <sz val="8"/>
        <rFont val="Segoe UI"/>
        <family val="2"/>
      </rPr>
      <t>:</t>
    </r>
    <r>
      <rPr>
        <sz val="8"/>
        <rFont val="Segoe UI"/>
        <family val="2"/>
      </rPr>
      <t xml:space="preserve"> La diferencia en la suma de las variables, obedece al sistema de aproximación en el nivel de dígitos trabajados en la investigación.</t>
    </r>
  </si>
  <si>
    <r>
      <rPr>
        <b/>
        <sz val="8"/>
        <rFont val="Segoe UI"/>
        <family val="2"/>
      </rPr>
      <t>Nota</t>
    </r>
    <r>
      <rPr>
        <b/>
        <sz val="4"/>
        <rFont val="Segoe UI"/>
        <family val="2"/>
      </rPr>
      <t>2</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</si>
  <si>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Volver</t>
  </si>
  <si>
    <t xml:space="preserve">A5. Despachos nacionales de cemento gris por tipo de empaque </t>
  </si>
  <si>
    <t xml:space="preserve">                 Toneladas</t>
  </si>
  <si>
    <t xml:space="preserve">Mar </t>
  </si>
  <si>
    <t>A6. Serie tipo base de los despachos nacionales de cemento gris por tipo de empaque según departamento de destino</t>
  </si>
  <si>
    <t xml:space="preserve">Año </t>
  </si>
  <si>
    <t xml:space="preserve">Departamento </t>
  </si>
  <si>
    <t>ANTIOQUIA</t>
  </si>
  <si>
    <t>ATLÁNTICO</t>
  </si>
  <si>
    <t>BOLÍVAR</t>
  </si>
  <si>
    <t>BOYACÁ</t>
  </si>
  <si>
    <t>CALDAS</t>
  </si>
  <si>
    <t>CASANARE</t>
  </si>
  <si>
    <t>CESAR</t>
  </si>
  <si>
    <t>CUNDINAMARCA</t>
  </si>
  <si>
    <t>HUILA</t>
  </si>
  <si>
    <t>MAGDALENA</t>
  </si>
  <si>
    <t>META</t>
  </si>
  <si>
    <t>NARIÑO</t>
  </si>
  <si>
    <t>NORTE DE SANTANDER</t>
  </si>
  <si>
    <t>QUINDÍO</t>
  </si>
  <si>
    <t>SANTANDER</t>
  </si>
  <si>
    <t>SUCRE</t>
  </si>
  <si>
    <t>TOLIMA</t>
  </si>
  <si>
    <t>VALLE DEL CAUCA</t>
  </si>
  <si>
    <r>
      <t>RESTO</t>
    </r>
    <r>
      <rPr>
        <vertAlign val="superscript"/>
        <sz val="9"/>
        <rFont val="Segoe UI"/>
        <family val="2"/>
      </rPr>
      <t>2</t>
    </r>
  </si>
  <si>
    <r>
      <rPr>
        <vertAlign val="superscript"/>
        <sz val="8"/>
        <rFont val="Segoe UI"/>
        <family val="2"/>
      </rPr>
      <t>1</t>
    </r>
    <r>
      <rPr>
        <sz val="8"/>
        <rFont val="Segoe UI"/>
        <family val="2"/>
      </rPr>
      <t xml:space="preserve">  El área de Bogotá incluye los despachos a Bogotá D.C., Soacha, Funza, Chía y Mosquera.</t>
    </r>
  </si>
  <si>
    <r>
      <rPr>
        <vertAlign val="superscript"/>
        <sz val="8"/>
        <rFont val="Segoe UI"/>
        <family val="2"/>
      </rPr>
      <t xml:space="preserve">2   </t>
    </r>
    <r>
      <rPr>
        <sz val="8"/>
        <rFont val="Segoe UI"/>
        <family val="2"/>
      </rPr>
      <t>En "Resto" se encuentran agrupados los departamentos de Amazonas, Arauca, Caquetá, Cauca, Chocó, Córdoba, Guainía, Guaviare, La Guajira, Putumayo, Risaralda, San Andrés, Vaupés y Vichada.</t>
    </r>
  </si>
  <si>
    <t>A7. Serie tipo base de los despachos nacionales de cemento gris por canal de distribución según departamento de destino</t>
  </si>
  <si>
    <r>
      <t>RESTO</t>
    </r>
    <r>
      <rPr>
        <vertAlign val="superscript"/>
        <sz val="9"/>
        <rFont val="Segoe UI"/>
        <family val="2"/>
      </rPr>
      <t>3</t>
    </r>
  </si>
  <si>
    <r>
      <rPr>
        <b/>
        <sz val="8"/>
        <rFont val="Segoe UI"/>
        <family val="2"/>
      </rPr>
      <t xml:space="preserve">Fuente: </t>
    </r>
    <r>
      <rPr>
        <sz val="8"/>
        <rFont val="Segoe UI"/>
        <family val="2"/>
      </rPr>
      <t xml:space="preserve">DANE. </t>
    </r>
  </si>
  <si>
    <r>
      <rPr>
        <vertAlign val="superscript"/>
        <sz val="8"/>
        <rFont val="Segoe UI"/>
        <family val="2"/>
      </rPr>
      <t>2</t>
    </r>
    <r>
      <rPr>
        <sz val="8"/>
        <rFont val="Segoe UI"/>
        <family val="2"/>
      </rPr>
      <t xml:space="preserve">   El área de Bogotá incluye los despachos a Bogotá D.C., Soacha, Funza, Chía y Mosquera.</t>
    </r>
  </si>
  <si>
    <t>³ En el grupo de "Resto" se encuentran agrupados los departamentos de Amazonas, Arauca, Atlántico, Bolívar, Caldas, Caquetá, Casanare, Cauca, Chocó, Córdoba, Guainía, Guaviare, Huila, La Guajira, Nariño, Norte de Santander, Magdalena, Putumayo, Quindío, Risaralda, San Andrés, Sucre, Vaupés y Vichada.</t>
  </si>
  <si>
    <r>
      <rPr>
        <b/>
        <sz val="8"/>
        <rFont val="Segoe UI"/>
        <family val="2"/>
      </rPr>
      <t>Nota</t>
    </r>
    <r>
      <rPr>
        <sz val="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</si>
  <si>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A8. Serie tipo base de los despachos nacionales de cemento gris por tipo de empaque según agregación de departamentos por región.</t>
  </si>
  <si>
    <t>Región</t>
  </si>
  <si>
    <t>CARIBE</t>
  </si>
  <si>
    <t>EJE CAFETERO Y ANTIOQUIA</t>
  </si>
  <si>
    <t>CENTRO</t>
  </si>
  <si>
    <t>OCCIDENTE</t>
  </si>
  <si>
    <t>ORIENTE</t>
  </si>
  <si>
    <t>RESTO</t>
  </si>
  <si>
    <r>
      <rPr>
        <b/>
        <sz val="10"/>
        <rFont val="Segoe UI"/>
        <family val="2"/>
      </rPr>
      <t xml:space="preserve">Fuente: </t>
    </r>
    <r>
      <rPr>
        <sz val="10"/>
        <rFont val="Segoe UI"/>
        <family val="2"/>
      </rPr>
      <t xml:space="preserve">DANE. </t>
    </r>
  </si>
  <si>
    <r>
      <rPr>
        <vertAlign val="superscript"/>
        <sz val="8"/>
        <rFont val="Segoe UI"/>
        <family val="2"/>
      </rPr>
      <t>2</t>
    </r>
    <r>
      <rPr>
        <sz val="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</si>
  <si>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t>A9. Serie tipo base de los despachos nacionales de cemento gris por canal de distribución según agregación de departamentos por región</t>
  </si>
  <si>
    <r>
      <t>Otros</t>
    </r>
    <r>
      <rPr>
        <b/>
        <vertAlign val="superscript"/>
        <sz val="9"/>
        <color indexed="8"/>
        <rFont val="Segoe UI"/>
        <family val="2"/>
      </rPr>
      <t>2</t>
    </r>
  </si>
  <si>
    <r>
      <rPr>
        <b/>
        <sz val="8"/>
        <color indexed="8"/>
        <rFont val="Segoe UI"/>
        <family val="2"/>
      </rPr>
      <t xml:space="preserve">Fuente: </t>
    </r>
    <r>
      <rPr>
        <sz val="8"/>
        <color indexed="8"/>
        <rFont val="Segoe UI"/>
        <family val="2"/>
      </rPr>
      <t>DANE.</t>
    </r>
  </si>
  <si>
    <r>
      <rPr>
        <vertAlign val="superscript"/>
        <sz val="8"/>
        <color indexed="8"/>
        <rFont val="Segoe UI"/>
        <family val="2"/>
      </rPr>
      <t>P</t>
    </r>
    <r>
      <rPr>
        <sz val="8"/>
        <color indexed="8"/>
        <rFont val="Segoe UI"/>
        <family val="2"/>
      </rPr>
      <t>: Cifra provisional.</t>
    </r>
  </si>
  <si>
    <r>
      <rPr>
        <vertAlign val="superscript"/>
        <sz val="8"/>
        <color indexed="8"/>
        <rFont val="Segoe UI"/>
        <family val="2"/>
      </rPr>
      <t>1</t>
    </r>
    <r>
      <rPr>
        <sz val="8"/>
        <color indexed="8"/>
        <rFont val="Segoe UI"/>
        <family val="2"/>
      </rPr>
      <t xml:space="preserve">  El área de Bogotá incluye los despachos a Bogotá D.C., Soacha, Funza, Chía y Mosquera.</t>
    </r>
  </si>
  <si>
    <r>
      <rPr>
        <b/>
        <sz val="8"/>
        <color indexed="8"/>
        <rFont val="Segoe UI"/>
        <family val="2"/>
      </rPr>
      <t>Nota</t>
    </r>
    <r>
      <rPr>
        <sz val="8"/>
        <color indexed="8"/>
        <rFont val="Segoe UI"/>
        <family val="2"/>
      </rPr>
      <t xml:space="preserve">: Las diferencias en las cifras publicadas históricamente correspondientes a la desagregación por canal de distribución, se presentan por un ajuste técnico en el cual se agruparon los canales de distribución fibrocemento y prefabricados al canal de otros, con el fin de garantizar la reserva estadística de la información suministrada por las fuentes.  </t>
    </r>
  </si>
  <si>
    <t>BOGOTÁ, D.C.</t>
  </si>
  <si>
    <t>Variación de la producción y los despachos nacionales de cemento gris</t>
  </si>
  <si>
    <t>Variable</t>
  </si>
  <si>
    <t xml:space="preserve">Producción </t>
  </si>
  <si>
    <t>Según Canal de Distribución</t>
  </si>
  <si>
    <t xml:space="preserve">     Concreteras</t>
  </si>
  <si>
    <t xml:space="preserve">     Comercialización</t>
  </si>
  <si>
    <t xml:space="preserve">     Constructores y contratistas</t>
  </si>
  <si>
    <r>
      <t xml:space="preserve">     Otros</t>
    </r>
    <r>
      <rPr>
        <sz val="11"/>
        <rFont val="Segoe UI"/>
        <family val="2"/>
      </rPr>
      <t>¹</t>
    </r>
  </si>
  <si>
    <r>
      <rPr>
        <b/>
        <sz val="8"/>
        <rFont val="Segoe UI"/>
        <family val="2"/>
      </rPr>
      <t>Nota:</t>
    </r>
    <r>
      <rPr>
        <sz val="8"/>
        <rFont val="Segoe UI"/>
        <family val="2"/>
      </rPr>
      <t xml:space="preserve"> La diferencia en la suma de las variables, obedece al sistema de aproximación en el nivel de dígitos trabajados en la investigación.</t>
    </r>
  </si>
  <si>
    <t>A10.</t>
  </si>
  <si>
    <t>Cuadro resumen</t>
  </si>
  <si>
    <t>Según tipo de empaque</t>
  </si>
  <si>
    <t xml:space="preserve">     Granel</t>
  </si>
  <si>
    <t xml:space="preserve">     Empacado</t>
  </si>
  <si>
    <r>
      <rPr>
        <vertAlign val="superscript"/>
        <sz val="8"/>
        <rFont val="Segoe UI"/>
        <family val="2"/>
      </rPr>
      <t>1</t>
    </r>
    <r>
      <rPr>
        <sz val="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</si>
  <si>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rFont val="Segoe UI"/>
        <family val="2"/>
      </rPr>
      <t>1</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</si>
  <si>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1</t>
    </r>
    <r>
      <rPr>
        <sz val="8"/>
        <color indexed="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</si>
  <si>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r>
      <rPr>
        <vertAlign val="superscript"/>
        <sz val="8"/>
        <color indexed="8"/>
        <rFont val="Segoe UI"/>
        <family val="2"/>
      </rPr>
      <t>2</t>
    </r>
    <r>
      <rPr>
        <sz val="8"/>
        <color indexed="8"/>
        <rFont val="Segoe UI"/>
        <family val="2"/>
      </rPr>
      <t xml:space="preserve">  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
</t>
    </r>
    <r>
      <rPr>
        <vertAlign val="superscript"/>
        <sz val="8"/>
        <color indexed="8"/>
        <rFont val="Segoe UI"/>
        <family val="2"/>
      </rPr>
      <t>3</t>
    </r>
    <r>
      <rPr>
        <sz val="8"/>
        <color indexed="8"/>
        <rFont val="Segoe UI"/>
        <family val="2"/>
      </rPr>
      <t xml:space="preserve"> Las regiones están agrupadas por los departamentos, así: 
Caribe: Atlántico, Bolívar, Cesar, Córdoba, Magdalena y Sucre.
Eje Cafetero y Antioquia: Antioquia, Caldas, Quindío y Risaralda.
Centro: Área de Bogotá, Cundinamarca, Huila y Tolima.
Occidente: Cauca, Nariño, Valle del Cauca.
Oriente: Boyacá, Casanare, Meta, Norte de Santander y Santander.
Resto: Amazonas, Arauca, Caquetá, Choco, Guainía, Guaviare, La Guajira, Putumayo, San Andrés, Vaupés y Vichada.</t>
    </r>
  </si>
  <si>
    <r>
      <rPr>
        <vertAlign val="superscript"/>
        <sz val="8"/>
        <rFont val="Segoe UI"/>
        <family val="2"/>
      </rPr>
      <t xml:space="preserve">1 </t>
    </r>
    <r>
      <rPr>
        <sz val="8"/>
        <rFont val="Segoe UI"/>
        <family val="2"/>
      </rPr>
      <t>El canal de distribución “Otros” * incluye los despachos nacionales efectuados por parte del establecimiento productor a canales diferentes a los tres especificados (comercialización; constructores y contratistas; concreteras).  Incluye los despachos a la industria (fibrocemento, prefabricados y otras); a otras actividades económicas; donaciones, consumo interno.</t>
    </r>
  </si>
  <si>
    <t>A7.1.</t>
  </si>
  <si>
    <t>Serie tipo base de los despachos nacionales de cemento gris por canal de distribución degún departamento de destino desde enero 2020</t>
  </si>
  <si>
    <r>
      <t>Comercialización y Otros</t>
    </r>
    <r>
      <rPr>
        <b/>
        <vertAlign val="superscript"/>
        <sz val="9"/>
        <color rgb="FF000000"/>
        <rFont val="Segoe UI"/>
        <family val="2"/>
      </rPr>
      <t>1</t>
    </r>
  </si>
  <si>
    <t>2009 (abril) - 2019 (diciembre)</t>
  </si>
  <si>
    <t>³ En el grupo de "Resto" se encuentran agrupados los departamentos de Amazonas, Arauca, Caldas, Caquetá, Casanare, Cauca, Chocó, Córdoba, Guainía, Guaviare, Huila, La Guajira, Nariño, Norte de Santander, Magdalena, Putumayo, Quindío, Risaralda, San Andrés, Sucre, Vaupés y Vichada.</t>
  </si>
  <si>
    <r>
      <rPr>
        <b/>
        <sz val="8"/>
        <rFont val="Segoe UI"/>
        <family val="2"/>
      </rPr>
      <t>Nota</t>
    </r>
    <r>
      <rPr>
        <b/>
        <vertAlign val="superscript"/>
        <sz val="8"/>
        <rFont val="Segoe UI"/>
        <family val="2"/>
      </rPr>
      <t>2</t>
    </r>
    <r>
      <rPr>
        <b/>
        <sz val="8"/>
        <rFont val="Segoe UI"/>
        <family val="2"/>
      </rPr>
      <t>:</t>
    </r>
    <r>
      <rPr>
        <sz val="8"/>
        <rFont val="Segoe UI"/>
        <family val="2"/>
      </rPr>
      <t xml:space="preserve">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</si>
  <si>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En este anexo se dispone información hasta el período diciembre de 2019. A partir de enero de 2020 se encuentra en el anexo 7.1.</t>
    </r>
  </si>
  <si>
    <r>
      <rPr>
        <b/>
        <sz val="8"/>
        <rFont val="Segoe UI"/>
        <family val="2"/>
      </rPr>
      <t>Nota</t>
    </r>
    <r>
      <rPr>
        <b/>
        <vertAlign val="superscript"/>
        <sz val="8"/>
        <rFont val="Segoe UI"/>
        <family val="2"/>
      </rPr>
      <t>2</t>
    </r>
    <r>
      <rPr>
        <sz val="8"/>
        <rFont val="Segoe UI"/>
        <family val="2"/>
      </rPr>
      <t>: A partir de la publicación del mes de febrero de 2022, correspondiente a los resultados de la Estadística de Cemento Gris ECG con corte a enero 2022, se incluye un nuevo anexo denominado A7.1, el cual contiene la desagregación de la información correspondiente a los departamentos de Atlántico y Bolívar por canal de distribución desde enero de 2020 a la fecha.</t>
    </r>
  </si>
  <si>
    <r>
      <rPr>
        <b/>
        <sz val="8"/>
        <rFont val="Segoe UI"/>
        <family val="2"/>
      </rPr>
      <t>Nota</t>
    </r>
    <r>
      <rPr>
        <b/>
        <vertAlign val="superscript"/>
        <sz val="8"/>
        <rFont val="Segoe UI"/>
        <family val="2"/>
      </rPr>
      <t>3</t>
    </r>
    <r>
      <rPr>
        <sz val="8"/>
        <rFont val="Segoe UI"/>
        <family val="2"/>
      </rPr>
      <t>: El Canal otros se unifica con el canal Comercialización por cumplimiento a la Reserva estadística.</t>
    </r>
  </si>
  <si>
    <t>Trienal**</t>
  </si>
  <si>
    <t>** La comparación trienal se presenta para los resultados del mes de referencia como un complemento para el análisis de las cifras con ocasión a las diferentes medidas de prevención tomadas por el gobierno nacional frente a la emergencia sanitaria presentada en el país a causa del COVID-19.</t>
  </si>
  <si>
    <t>Actualizado el 29 de julio de 2022</t>
  </si>
  <si>
    <r>
      <t>2009 (abril) - 2022</t>
    </r>
    <r>
      <rPr>
        <b/>
        <vertAlign val="superscript"/>
        <sz val="9"/>
        <color indexed="8"/>
        <rFont val="Segoe UI"/>
        <family val="2"/>
      </rPr>
      <t>p</t>
    </r>
    <r>
      <rPr>
        <b/>
        <sz val="9"/>
        <color indexed="8"/>
        <rFont val="Segoe UI"/>
        <family val="2"/>
      </rPr>
      <t xml:space="preserve"> (junio)</t>
    </r>
  </si>
  <si>
    <t xml:space="preserve">Nota: La producción total de cemento gris contiene la oferta nacional y la de exportaciones, mientras que los despachos de cemento gris únicamente los realizados a nivel nacional. </t>
  </si>
  <si>
    <t>Junio 2022ᵖ</t>
  </si>
  <si>
    <r>
      <t>2020 (enero) - 2022</t>
    </r>
    <r>
      <rPr>
        <b/>
        <vertAlign val="superscript"/>
        <sz val="9"/>
        <color indexed="8"/>
        <rFont val="Segoe UI"/>
        <family val="2"/>
      </rPr>
      <t>p</t>
    </r>
    <r>
      <rPr>
        <b/>
        <sz val="9"/>
        <color indexed="8"/>
        <rFont val="Segoe UI"/>
        <family val="2"/>
      </rPr>
      <t xml:space="preserve"> (junio)</t>
    </r>
  </si>
  <si>
    <t>Jun 2022 /
Jun 2021</t>
  </si>
  <si>
    <t>Jun 2022 /
Jun 2019</t>
  </si>
  <si>
    <t>Ene - jun 2022 /
Ene - jun 2021</t>
  </si>
  <si>
    <t>Jul 2021 - jun 2022 /
Jul 2020 - jun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</si>
</sst>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00_);_(* \(#,##0.00\);_(* &quot;-&quot;??_);_(@_)"/>
    <numFmt numFmtId="165" formatCode="0.0"/>
    <numFmt numFmtId="166" formatCode="#,##0.0"/>
    <numFmt numFmtId="167" formatCode="#,##0.000"/>
    <numFmt numFmtId="168" formatCode="#\ ###\ ###\ ###"/>
    <numFmt numFmtId="169" formatCode="0.0%"/>
    <numFmt numFmtId="170" formatCode="_ * #,##0.00_ ;_ * \-#,##0.00_ ;_ * &quot;-&quot;??_ ;_ @_ "/>
    <numFmt numFmtId="171" formatCode="#,##0.00000000"/>
    <numFmt numFmtId="172" formatCode="_ [$€-2]\ * #,##0.00_ ;_ [$€-2]\ * \-#,##0.00_ ;_ [$€-2]\ * &quot;-&quot;??_ "/>
    <numFmt numFmtId="173" formatCode="_-* #,##0.00\ [$€]_-;\-* #,##0.00\ [$€]_-;_-* &quot;-&quot;??\ [$€]_-;_-@_-"/>
  </numFmts>
  <fonts count="62" x14ac:knownFonts="1">
    <font>
      <sz val="10"/>
      <name val="Arial"/>
      <family val="2"/>
    </font>
    <font>
      <sz val="11"/>
      <color theme="1"/>
      <name val="Calibri"/>
      <family val="2"/>
      <scheme val="minor"/>
    </font>
    <font>
      <sz val="10"/>
      <name val="Arial"/>
      <family val="2"/>
    </font>
    <font>
      <sz val="10"/>
      <color indexed="10"/>
      <name val="Arial"/>
      <family val="2"/>
    </font>
    <font>
      <sz val="10"/>
      <color indexed="9"/>
      <name val="Arial"/>
      <family val="2"/>
    </font>
    <font>
      <sz val="10"/>
      <color indexed="8"/>
      <name val="Arial"/>
      <family val="2"/>
    </font>
    <font>
      <b/>
      <sz val="14"/>
      <color theme="0"/>
      <name val="Segoe UI"/>
      <family val="2"/>
    </font>
    <font>
      <b/>
      <sz val="12"/>
      <name val="Segoe UI"/>
      <family val="2"/>
    </font>
    <font>
      <sz val="10"/>
      <color indexed="10"/>
      <name val="Segoe UI"/>
      <family val="2"/>
    </font>
    <font>
      <sz val="10"/>
      <name val="Segoe UI"/>
      <family val="2"/>
    </font>
    <font>
      <sz val="10"/>
      <color indexed="8"/>
      <name val="Segoe UI"/>
      <family val="2"/>
    </font>
    <font>
      <b/>
      <sz val="11"/>
      <color rgb="FFB6004B"/>
      <name val="Segoe UI"/>
      <family val="2"/>
    </font>
    <font>
      <u/>
      <sz val="10"/>
      <color indexed="12"/>
      <name val="Arial"/>
      <family val="2"/>
    </font>
    <font>
      <u/>
      <sz val="10"/>
      <color indexed="12"/>
      <name val="Segoe UI"/>
      <family val="2"/>
    </font>
    <font>
      <i/>
      <u/>
      <sz val="10"/>
      <color indexed="12"/>
      <name val="Segoe UI"/>
      <family val="2"/>
    </font>
    <font>
      <sz val="10"/>
      <color rgb="FFFF0000"/>
      <name val="Arial"/>
      <family val="2"/>
    </font>
    <font>
      <sz val="10"/>
      <color theme="4" tint="-0.249977111117893"/>
      <name val="Segoe UI"/>
      <family val="2"/>
      <charset val="204"/>
    </font>
    <font>
      <sz val="10"/>
      <name val="Segoe UI"/>
      <family val="2"/>
      <charset val="204"/>
    </font>
    <font>
      <b/>
      <sz val="9"/>
      <name val="Arial"/>
      <family val="2"/>
    </font>
    <font>
      <b/>
      <sz val="14"/>
      <color theme="0"/>
      <name val="Arial"/>
      <family val="2"/>
    </font>
    <font>
      <b/>
      <sz val="9"/>
      <color indexed="8"/>
      <name val="Segoe UI"/>
      <family val="2"/>
    </font>
    <font>
      <sz val="9"/>
      <name val="Segoe UI"/>
      <family val="2"/>
    </font>
    <font>
      <b/>
      <vertAlign val="superscript"/>
      <sz val="9"/>
      <color indexed="8"/>
      <name val="Segoe UI"/>
      <family val="2"/>
    </font>
    <font>
      <b/>
      <sz val="9"/>
      <name val="Segoe UI"/>
      <family val="2"/>
    </font>
    <font>
      <sz val="9"/>
      <color indexed="8"/>
      <name val="Segoe UI"/>
      <family val="2"/>
    </font>
    <font>
      <b/>
      <sz val="8"/>
      <name val="Segoe UI"/>
      <family val="2"/>
    </font>
    <font>
      <sz val="8"/>
      <name val="Segoe UI"/>
      <family val="2"/>
    </font>
    <font>
      <sz val="8"/>
      <color indexed="8"/>
      <name val="Segoe UI"/>
      <family val="2"/>
    </font>
    <font>
      <vertAlign val="superscript"/>
      <sz val="8"/>
      <name val="Segoe UI"/>
      <family val="2"/>
    </font>
    <font>
      <u/>
      <sz val="8"/>
      <color indexed="12"/>
      <name val="Segoe UI"/>
      <family val="2"/>
    </font>
    <font>
      <b/>
      <sz val="10"/>
      <name val="Segoe UI"/>
      <family val="2"/>
    </font>
    <font>
      <b/>
      <vertAlign val="superscript"/>
      <sz val="8"/>
      <name val="Segoe UI"/>
      <family val="2"/>
    </font>
    <font>
      <b/>
      <sz val="8"/>
      <color indexed="8"/>
      <name val="Segoe UI"/>
      <family val="2"/>
    </font>
    <font>
      <sz val="11"/>
      <name val="Segoe UI"/>
      <family val="2"/>
    </font>
    <font>
      <sz val="7"/>
      <color indexed="8"/>
      <name val="Segoe UI"/>
      <family val="2"/>
    </font>
    <font>
      <sz val="11"/>
      <color rgb="FFFF0000"/>
      <name val="Segoe UI"/>
      <family val="2"/>
    </font>
    <font>
      <sz val="8"/>
      <color rgb="FFFF0000"/>
      <name val="Segoe UI"/>
      <family val="2"/>
    </font>
    <font>
      <sz val="8"/>
      <color indexed="9"/>
      <name val="Segoe UI"/>
      <family val="2"/>
    </font>
    <font>
      <b/>
      <sz val="4"/>
      <name val="Segoe UI"/>
      <family val="2"/>
    </font>
    <font>
      <sz val="8"/>
      <color indexed="12"/>
      <name val="Segoe UI"/>
      <family val="2"/>
    </font>
    <font>
      <b/>
      <sz val="11"/>
      <name val="Segoe UI"/>
      <family val="2"/>
    </font>
    <font>
      <sz val="11"/>
      <color indexed="8"/>
      <name val="Segoe UI"/>
      <family val="2"/>
    </font>
    <font>
      <sz val="12"/>
      <name val="Segoe UI"/>
      <family val="2"/>
    </font>
    <font>
      <b/>
      <sz val="9"/>
      <color theme="1"/>
      <name val="Segoe UI"/>
      <family val="2"/>
    </font>
    <font>
      <sz val="9"/>
      <color theme="1"/>
      <name val="Segoe UI"/>
      <family val="2"/>
    </font>
    <font>
      <vertAlign val="superscript"/>
      <sz val="9"/>
      <name val="Segoe UI"/>
      <family val="2"/>
    </font>
    <font>
      <u/>
      <sz val="9"/>
      <color indexed="12"/>
      <name val="Segoe UI"/>
      <family val="2"/>
    </font>
    <font>
      <sz val="9"/>
      <name val="Arial"/>
      <family val="2"/>
    </font>
    <font>
      <b/>
      <sz val="9"/>
      <color indexed="10"/>
      <name val="Segoe UI"/>
      <family val="2"/>
    </font>
    <font>
      <sz val="9"/>
      <color indexed="10"/>
      <name val="Segoe UI"/>
      <family val="2"/>
    </font>
    <font>
      <sz val="8"/>
      <color theme="1"/>
      <name val="Segoe UI"/>
      <family val="2"/>
    </font>
    <font>
      <vertAlign val="superscript"/>
      <sz val="8"/>
      <color indexed="8"/>
      <name val="Segoe UI"/>
      <family val="2"/>
    </font>
    <font>
      <b/>
      <sz val="8"/>
      <color theme="1"/>
      <name val="Segoe UI"/>
      <family val="2"/>
    </font>
    <font>
      <sz val="11"/>
      <color indexed="8"/>
      <name val="Calibri"/>
      <family val="2"/>
    </font>
    <font>
      <sz val="12"/>
      <name val="Arial"/>
      <family val="2"/>
    </font>
    <font>
      <sz val="10"/>
      <name val="MS Sans Serif"/>
      <family val="2"/>
    </font>
    <font>
      <sz val="9"/>
      <color rgb="FFFF0000"/>
      <name val="Segoe UI"/>
      <family val="2"/>
    </font>
    <font>
      <sz val="8"/>
      <name val="Arial"/>
      <family val="2"/>
    </font>
    <font>
      <b/>
      <sz val="16"/>
      <color theme="0"/>
      <name val="Segoe UI"/>
      <family val="2"/>
    </font>
    <font>
      <i/>
      <sz val="9"/>
      <name val="Segoe UI"/>
      <family val="2"/>
    </font>
    <font>
      <b/>
      <vertAlign val="superscript"/>
      <sz val="9"/>
      <color rgb="FF000000"/>
      <name val="Segoe UI"/>
      <family val="2"/>
    </font>
    <font>
      <sz val="9"/>
      <color theme="1"/>
      <name val="Segoe UI"/>
      <family val="2"/>
    </font>
  </fonts>
  <fills count="7">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rgb="FFB6004B"/>
        <bgColor indexed="64"/>
      </patternFill>
    </fill>
    <fill>
      <patternFill patternType="solid">
        <fgColor theme="0" tint="-0.14999847407452621"/>
        <bgColor indexed="64"/>
      </patternFill>
    </fill>
    <fill>
      <patternFill patternType="solid">
        <fgColor theme="0" tint="-4.9989318521683403E-2"/>
        <bgColor indexed="64"/>
      </patternFill>
    </fill>
  </fills>
  <borders count="12">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23">
    <xf numFmtId="0" fontId="0" fillId="0" borderId="0"/>
    <xf numFmtId="170" fontId="2" fillId="0" borderId="0" applyFont="0" applyFill="0" applyBorder="0" applyAlignment="0" applyProtection="0"/>
    <xf numFmtId="9" fontId="2" fillId="0" borderId="0" applyFont="0" applyFill="0" applyBorder="0" applyAlignment="0" applyProtection="0"/>
    <xf numFmtId="0" fontId="12" fillId="0" borderId="0" applyNumberFormat="0" applyFill="0" applyBorder="0" applyAlignment="0" applyProtection="0">
      <alignment vertical="top"/>
      <protection locked="0"/>
    </xf>
    <xf numFmtId="172" fontId="2" fillId="0" borderId="0" applyFont="0" applyFill="0" applyBorder="0" applyAlignment="0" applyProtection="0"/>
    <xf numFmtId="172" fontId="2" fillId="0" borderId="0" applyFont="0" applyFill="0" applyBorder="0" applyAlignment="0" applyProtection="0"/>
    <xf numFmtId="173" fontId="2" fillId="0" borderId="0" applyFont="0" applyFill="0" applyBorder="0" applyAlignment="0" applyProtection="0"/>
    <xf numFmtId="172" fontId="2" fillId="0" borderId="0" applyFont="0" applyFill="0" applyBorder="0" applyAlignment="0" applyProtection="0"/>
    <xf numFmtId="172" fontId="53" fillId="0" borderId="0" applyFont="0" applyFill="0" applyBorder="0" applyAlignment="0" applyProtection="0"/>
    <xf numFmtId="172" fontId="53" fillId="0" borderId="0" applyFont="0" applyFill="0" applyBorder="0" applyAlignment="0" applyProtection="0"/>
    <xf numFmtId="172" fontId="2" fillId="0" borderId="0" applyFont="0" applyFill="0" applyBorder="0" applyAlignment="0" applyProtection="0"/>
    <xf numFmtId="173" fontId="54" fillId="0" borderId="0" applyFont="0" applyFill="0" applyBorder="0" applyAlignment="0" applyProtection="0"/>
    <xf numFmtId="0" fontId="12" fillId="0" borderId="0" applyNumberFormat="0" applyFill="0" applyBorder="0" applyAlignment="0" applyProtection="0">
      <alignment vertical="top"/>
      <protection locked="0"/>
    </xf>
    <xf numFmtId="164" fontId="53" fillId="0" borderId="0" applyFont="0" applyFill="0" applyBorder="0" applyAlignment="0" applyProtection="0"/>
    <xf numFmtId="164" fontId="53" fillId="0" borderId="0" applyFont="0" applyFill="0" applyBorder="0" applyAlignment="0" applyProtection="0"/>
    <xf numFmtId="0"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2" fillId="0" borderId="0" applyFont="0" applyFill="0" applyBorder="0" applyAlignment="0" applyProtection="0"/>
    <xf numFmtId="164" fontId="53" fillId="0" borderId="0" applyFont="0" applyFill="0" applyBorder="0" applyAlignment="0" applyProtection="0"/>
    <xf numFmtId="164" fontId="1" fillId="0" borderId="0" applyFont="0" applyFill="0" applyBorder="0" applyAlignment="0" applyProtection="0"/>
    <xf numFmtId="164" fontId="5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5"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3" fillId="0" borderId="0"/>
    <xf numFmtId="0" fontId="53" fillId="0" borderId="0"/>
    <xf numFmtId="0" fontId="53" fillId="0" borderId="0"/>
    <xf numFmtId="0" fontId="2" fillId="0" borderId="0"/>
    <xf numFmtId="0" fontId="2" fillId="0" borderId="0"/>
    <xf numFmtId="0" fontId="55" fillId="0" borderId="0"/>
    <xf numFmtId="0" fontId="2" fillId="0" borderId="0"/>
    <xf numFmtId="0" fontId="2" fillId="0" borderId="0"/>
    <xf numFmtId="0" fontId="53" fillId="0" borderId="0"/>
    <xf numFmtId="0" fontId="2" fillId="0" borderId="0"/>
    <xf numFmtId="0" fontId="53" fillId="0" borderId="0"/>
    <xf numFmtId="0" fontId="53" fillId="0" borderId="0"/>
    <xf numFmtId="0" fontId="53" fillId="0" borderId="0"/>
    <xf numFmtId="0" fontId="53" fillId="0" borderId="0"/>
    <xf numFmtId="0" fontId="5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xf numFmtId="9" fontId="53" fillId="0" borderId="0" applyFont="0" applyFill="0" applyBorder="0" applyAlignment="0" applyProtection="0"/>
  </cellStyleXfs>
  <cellXfs count="613">
    <xf numFmtId="0" fontId="0" fillId="0" borderId="0" xfId="0"/>
    <xf numFmtId="0" fontId="4" fillId="2" borderId="0" xfId="0" applyFont="1" applyFill="1"/>
    <xf numFmtId="0" fontId="0" fillId="3" borderId="0" xfId="0" applyFill="1"/>
    <xf numFmtId="0" fontId="3" fillId="2" borderId="0" xfId="0" applyFont="1" applyFill="1" applyBorder="1"/>
    <xf numFmtId="0" fontId="0" fillId="2" borderId="0" xfId="0" applyFill="1" applyBorder="1"/>
    <xf numFmtId="0" fontId="5" fillId="2" borderId="0" xfId="0" applyFont="1" applyFill="1" applyBorder="1"/>
    <xf numFmtId="0" fontId="0" fillId="3" borderId="0" xfId="0" applyFill="1" applyBorder="1"/>
    <xf numFmtId="0" fontId="8" fillId="2" borderId="7" xfId="0" applyFont="1" applyFill="1" applyBorder="1"/>
    <xf numFmtId="0" fontId="9" fillId="2" borderId="0" xfId="0" applyFont="1" applyFill="1" applyBorder="1"/>
    <xf numFmtId="0" fontId="10" fillId="2" borderId="0" xfId="0" applyFont="1" applyFill="1" applyBorder="1"/>
    <xf numFmtId="0" fontId="10" fillId="2" borderId="8" xfId="0" applyFont="1" applyFill="1" applyBorder="1"/>
    <xf numFmtId="0" fontId="4" fillId="2" borderId="0" xfId="0" applyFont="1" applyFill="1" applyBorder="1"/>
    <xf numFmtId="0" fontId="11" fillId="3" borderId="7" xfId="0" applyFont="1" applyFill="1" applyBorder="1" applyAlignment="1">
      <alignment horizontal="right" vertical="center"/>
    </xf>
    <xf numFmtId="0" fontId="14" fillId="2" borderId="8" xfId="3" applyFont="1" applyFill="1" applyBorder="1" applyAlignment="1" applyProtection="1">
      <alignment vertical="center"/>
    </xf>
    <xf numFmtId="0" fontId="15" fillId="2" borderId="0" xfId="0" applyFont="1" applyFill="1"/>
    <xf numFmtId="0" fontId="16" fillId="3" borderId="0" xfId="0" applyFont="1" applyFill="1" applyBorder="1"/>
    <xf numFmtId="0" fontId="17" fillId="3" borderId="0" xfId="0" applyFont="1" applyFill="1"/>
    <xf numFmtId="0" fontId="18" fillId="2" borderId="0" xfId="0" applyFont="1" applyFill="1"/>
    <xf numFmtId="0" fontId="0" fillId="2" borderId="0" xfId="0" applyFill="1"/>
    <xf numFmtId="0" fontId="5" fillId="2" borderId="0" xfId="0" applyFont="1" applyFill="1"/>
    <xf numFmtId="0" fontId="0" fillId="3" borderId="0" xfId="0" applyFill="1" applyBorder="1" applyAlignment="1">
      <alignment horizontal="center" vertical="center"/>
    </xf>
    <xf numFmtId="0" fontId="20" fillId="6" borderId="0" xfId="0" applyFont="1" applyFill="1" applyBorder="1"/>
    <xf numFmtId="0" fontId="21" fillId="6" borderId="0" xfId="0" applyFont="1" applyFill="1" applyBorder="1"/>
    <xf numFmtId="0" fontId="21" fillId="6" borderId="0" xfId="0" applyFont="1" applyFill="1" applyBorder="1" applyAlignment="1">
      <alignment horizontal="center" vertical="center"/>
    </xf>
    <xf numFmtId="0" fontId="21" fillId="6" borderId="8" xfId="0" applyFont="1" applyFill="1" applyBorder="1" applyAlignment="1">
      <alignment horizontal="center" vertical="center"/>
    </xf>
    <xf numFmtId="0" fontId="20" fillId="6" borderId="5" xfId="0" applyFont="1" applyFill="1" applyBorder="1"/>
    <xf numFmtId="0" fontId="21" fillId="6" borderId="5" xfId="0" applyFont="1" applyFill="1" applyBorder="1"/>
    <xf numFmtId="0" fontId="21" fillId="6" borderId="5" xfId="0" applyFont="1" applyFill="1" applyBorder="1" applyAlignment="1">
      <alignment horizontal="center" vertical="center"/>
    </xf>
    <xf numFmtId="0" fontId="23" fillId="6" borderId="5" xfId="0" applyFont="1" applyFill="1" applyBorder="1" applyAlignment="1">
      <alignment vertical="center"/>
    </xf>
    <xf numFmtId="0" fontId="23" fillId="6" borderId="6" xfId="0" applyFont="1" applyFill="1" applyBorder="1" applyAlignment="1">
      <alignment vertical="center"/>
    </xf>
    <xf numFmtId="0" fontId="20" fillId="5" borderId="2" xfId="0" applyFont="1" applyFill="1" applyBorder="1" applyAlignment="1">
      <alignment horizontal="center" vertical="center"/>
    </xf>
    <xf numFmtId="0" fontId="0" fillId="3" borderId="0" xfId="0" applyFill="1" applyAlignment="1">
      <alignment vertical="center"/>
    </xf>
    <xf numFmtId="0" fontId="20" fillId="5" borderId="5" xfId="0" applyFont="1" applyFill="1" applyBorder="1" applyAlignment="1">
      <alignment horizontal="center" vertical="center"/>
    </xf>
    <xf numFmtId="0" fontId="23" fillId="5" borderId="10" xfId="0" applyFont="1" applyFill="1" applyBorder="1" applyAlignment="1">
      <alignment horizontal="center" vertical="center" wrapText="1"/>
    </xf>
    <xf numFmtId="0" fontId="23" fillId="5" borderId="5" xfId="0" applyFont="1" applyFill="1" applyBorder="1" applyAlignment="1">
      <alignment horizontal="center" vertical="center" wrapText="1"/>
    </xf>
    <xf numFmtId="0" fontId="23" fillId="5" borderId="11" xfId="0" applyFont="1" applyFill="1" applyBorder="1" applyAlignment="1">
      <alignment horizontal="center" vertical="center" wrapText="1"/>
    </xf>
    <xf numFmtId="0" fontId="20" fillId="3" borderId="1" xfId="0" applyFont="1" applyFill="1" applyBorder="1" applyAlignment="1">
      <alignment horizontal="center"/>
    </xf>
    <xf numFmtId="0" fontId="20" fillId="3" borderId="2" xfId="0" applyFont="1" applyFill="1" applyBorder="1"/>
    <xf numFmtId="0" fontId="24" fillId="2" borderId="2" xfId="0" applyFont="1" applyFill="1" applyBorder="1" applyAlignment="1">
      <alignment horizontal="center" vertical="center"/>
    </xf>
    <xf numFmtId="3" fontId="24" fillId="2" borderId="2" xfId="0" applyNumberFormat="1" applyFont="1" applyFill="1" applyBorder="1" applyAlignment="1">
      <alignment horizontal="center" vertical="center"/>
    </xf>
    <xf numFmtId="3" fontId="21" fillId="2" borderId="2" xfId="0" applyNumberFormat="1" applyFont="1" applyFill="1" applyBorder="1" applyAlignment="1">
      <alignment horizontal="center" vertical="center"/>
    </xf>
    <xf numFmtId="165" fontId="24" fillId="2" borderId="2" xfId="0" applyNumberFormat="1" applyFont="1" applyFill="1" applyBorder="1" applyAlignment="1">
      <alignment horizontal="center" vertical="center"/>
    </xf>
    <xf numFmtId="165" fontId="24" fillId="2" borderId="3" xfId="0" applyNumberFormat="1" applyFont="1" applyFill="1" applyBorder="1" applyAlignment="1">
      <alignment horizontal="center" vertical="center"/>
    </xf>
    <xf numFmtId="0" fontId="20" fillId="3" borderId="7" xfId="0" applyFont="1" applyFill="1" applyBorder="1" applyAlignment="1">
      <alignment horizontal="center"/>
    </xf>
    <xf numFmtId="0" fontId="20" fillId="3" borderId="0" xfId="0" applyFont="1" applyFill="1" applyBorder="1"/>
    <xf numFmtId="0" fontId="24" fillId="6" borderId="0" xfId="0" applyFont="1" applyFill="1" applyBorder="1" applyAlignment="1">
      <alignment horizontal="center" vertical="center"/>
    </xf>
    <xf numFmtId="3" fontId="24" fillId="6" borderId="0" xfId="0" applyNumberFormat="1" applyFont="1" applyFill="1" applyBorder="1" applyAlignment="1">
      <alignment horizontal="center" vertical="center"/>
    </xf>
    <xf numFmtId="3" fontId="21" fillId="6" borderId="0" xfId="0" applyNumberFormat="1" applyFont="1" applyFill="1" applyBorder="1" applyAlignment="1">
      <alignment horizontal="center" vertical="center"/>
    </xf>
    <xf numFmtId="165" fontId="24" fillId="6" borderId="0" xfId="0" applyNumberFormat="1" applyFont="1" applyFill="1" applyBorder="1" applyAlignment="1">
      <alignment horizontal="center" vertical="center"/>
    </xf>
    <xf numFmtId="165" fontId="24" fillId="6" borderId="8" xfId="0" applyNumberFormat="1" applyFont="1" applyFill="1" applyBorder="1" applyAlignment="1">
      <alignment horizontal="center" vertical="center"/>
    </xf>
    <xf numFmtId="0" fontId="24" fillId="2" borderId="0" xfId="0" applyFont="1" applyFill="1" applyBorder="1" applyAlignment="1">
      <alignment horizontal="center" vertical="center"/>
    </xf>
    <xf numFmtId="3" fontId="24" fillId="2" borderId="0" xfId="0" applyNumberFormat="1" applyFont="1" applyFill="1" applyBorder="1" applyAlignment="1">
      <alignment horizontal="center" vertical="center"/>
    </xf>
    <xf numFmtId="3" fontId="21" fillId="2" borderId="0" xfId="0" applyNumberFormat="1" applyFont="1" applyFill="1" applyBorder="1" applyAlignment="1">
      <alignment horizontal="center" vertical="center"/>
    </xf>
    <xf numFmtId="165" fontId="24" fillId="2" borderId="0" xfId="0" applyNumberFormat="1" applyFont="1" applyFill="1" applyBorder="1" applyAlignment="1">
      <alignment horizontal="center" vertical="center"/>
    </xf>
    <xf numFmtId="165" fontId="24" fillId="2" borderId="8" xfId="0" applyNumberFormat="1" applyFont="1" applyFill="1" applyBorder="1" applyAlignment="1">
      <alignment horizontal="center" vertical="center"/>
    </xf>
    <xf numFmtId="0" fontId="23" fillId="3" borderId="7" xfId="0" applyFont="1" applyFill="1" applyBorder="1" applyAlignment="1">
      <alignment horizontal="center"/>
    </xf>
    <xf numFmtId="0" fontId="23" fillId="3" borderId="0" xfId="0" applyFont="1" applyFill="1" applyBorder="1"/>
    <xf numFmtId="0" fontId="21" fillId="3" borderId="0" xfId="0" applyFont="1" applyFill="1" applyBorder="1" applyAlignment="1">
      <alignment horizontal="center" vertical="center"/>
    </xf>
    <xf numFmtId="3" fontId="0" fillId="3" borderId="0" xfId="0" applyNumberFormat="1" applyFill="1"/>
    <xf numFmtId="165" fontId="21" fillId="2" borderId="0" xfId="0" applyNumberFormat="1" applyFont="1" applyFill="1" applyBorder="1" applyAlignment="1">
      <alignment horizontal="center" vertical="center"/>
    </xf>
    <xf numFmtId="165" fontId="21" fillId="6" borderId="0" xfId="0" applyNumberFormat="1" applyFont="1" applyFill="1" applyBorder="1" applyAlignment="1">
      <alignment horizontal="center" vertical="center"/>
    </xf>
    <xf numFmtId="0" fontId="21" fillId="3" borderId="7" xfId="0" applyFont="1" applyFill="1" applyBorder="1" applyAlignment="1">
      <alignment horizontal="center"/>
    </xf>
    <xf numFmtId="0" fontId="21" fillId="3" borderId="0" xfId="0" applyFont="1" applyFill="1" applyBorder="1"/>
    <xf numFmtId="166" fontId="24" fillId="6" borderId="8" xfId="0" applyNumberFormat="1" applyFont="1" applyFill="1" applyBorder="1" applyAlignment="1">
      <alignment horizontal="center" vertical="center"/>
    </xf>
    <xf numFmtId="166" fontId="24" fillId="2" borderId="8" xfId="0" applyNumberFormat="1" applyFont="1" applyFill="1" applyBorder="1" applyAlignment="1">
      <alignment horizontal="center" vertical="center"/>
    </xf>
    <xf numFmtId="165" fontId="21" fillId="2" borderId="8" xfId="0" applyNumberFormat="1" applyFont="1" applyFill="1" applyBorder="1" applyAlignment="1">
      <alignment horizontal="center" vertical="center"/>
    </xf>
    <xf numFmtId="0" fontId="2" fillId="2" borderId="0" xfId="0" applyFont="1" applyFill="1" applyBorder="1"/>
    <xf numFmtId="165" fontId="21" fillId="6" borderId="8" xfId="0" applyNumberFormat="1" applyFont="1" applyFill="1" applyBorder="1" applyAlignment="1">
      <alignment horizontal="center" vertical="center"/>
    </xf>
    <xf numFmtId="0" fontId="24" fillId="3" borderId="0" xfId="0" applyFont="1" applyFill="1" applyBorder="1" applyAlignment="1">
      <alignment horizontal="center" vertical="center"/>
    </xf>
    <xf numFmtId="3" fontId="21" fillId="3" borderId="0" xfId="0" applyNumberFormat="1" applyFont="1" applyFill="1" applyBorder="1" applyAlignment="1">
      <alignment horizontal="center" vertical="center"/>
    </xf>
    <xf numFmtId="165" fontId="21" fillId="3" borderId="0" xfId="0" applyNumberFormat="1" applyFont="1" applyFill="1" applyBorder="1" applyAlignment="1">
      <alignment horizontal="center" vertical="center"/>
    </xf>
    <xf numFmtId="165" fontId="24" fillId="3" borderId="0" xfId="0" applyNumberFormat="1" applyFont="1" applyFill="1" applyBorder="1" applyAlignment="1">
      <alignment horizontal="center" vertical="center"/>
    </xf>
    <xf numFmtId="165" fontId="21" fillId="3" borderId="8" xfId="0" applyNumberFormat="1" applyFont="1" applyFill="1" applyBorder="1" applyAlignment="1">
      <alignment horizontal="center" vertical="center"/>
    </xf>
    <xf numFmtId="0" fontId="23" fillId="3" borderId="0" xfId="0" applyFont="1" applyFill="1" applyBorder="1" applyAlignment="1">
      <alignment horizontal="center"/>
    </xf>
    <xf numFmtId="0" fontId="24" fillId="0" borderId="0" xfId="0" applyFont="1" applyFill="1" applyBorder="1" applyAlignment="1">
      <alignment horizontal="center" vertical="center"/>
    </xf>
    <xf numFmtId="0" fontId="23" fillId="0" borderId="0" xfId="0" applyFont="1" applyFill="1" applyBorder="1" applyAlignment="1">
      <alignment horizontal="center"/>
    </xf>
    <xf numFmtId="0" fontId="21" fillId="0" borderId="0" xfId="0" applyFont="1" applyFill="1" applyBorder="1"/>
    <xf numFmtId="3" fontId="21" fillId="0" borderId="0" xfId="0" applyNumberFormat="1" applyFont="1" applyFill="1" applyBorder="1" applyAlignment="1">
      <alignment horizontal="center" vertical="center"/>
    </xf>
    <xf numFmtId="165" fontId="24" fillId="0" borderId="0" xfId="0" applyNumberFormat="1" applyFont="1" applyFill="1" applyBorder="1" applyAlignment="1">
      <alignment horizontal="center" vertical="center"/>
    </xf>
    <xf numFmtId="165" fontId="24" fillId="0" borderId="8" xfId="0" applyNumberFormat="1" applyFont="1" applyFill="1" applyBorder="1" applyAlignment="1">
      <alignment horizontal="center" vertical="center"/>
    </xf>
    <xf numFmtId="166" fontId="21" fillId="6" borderId="0" xfId="0" applyNumberFormat="1" applyFont="1" applyFill="1" applyBorder="1" applyAlignment="1">
      <alignment horizontal="center" vertical="center"/>
    </xf>
    <xf numFmtId="166" fontId="21" fillId="6" borderId="8" xfId="0" applyNumberFormat="1" applyFont="1" applyFill="1" applyBorder="1" applyAlignment="1">
      <alignment horizontal="center" vertical="center"/>
    </xf>
    <xf numFmtId="0" fontId="26" fillId="3" borderId="0" xfId="0" applyFont="1" applyFill="1" applyBorder="1" applyAlignment="1">
      <alignment horizontal="center" vertical="center"/>
    </xf>
    <xf numFmtId="0" fontId="26" fillId="3" borderId="8" xfId="0" applyFont="1" applyFill="1" applyBorder="1" applyAlignment="1">
      <alignment horizontal="center" vertical="center"/>
    </xf>
    <xf numFmtId="0" fontId="26" fillId="2" borderId="7" xfId="0" applyFont="1" applyFill="1" applyBorder="1" applyAlignment="1"/>
    <xf numFmtId="0" fontId="26" fillId="2" borderId="0" xfId="0" applyFont="1" applyFill="1" applyBorder="1" applyAlignment="1"/>
    <xf numFmtId="0" fontId="25" fillId="2" borderId="7" xfId="0" applyFont="1" applyFill="1" applyBorder="1"/>
    <xf numFmtId="0" fontId="26" fillId="2" borderId="0" xfId="0" applyFont="1" applyFill="1" applyBorder="1"/>
    <xf numFmtId="3" fontId="26" fillId="2" borderId="0" xfId="0" applyNumberFormat="1" applyFont="1" applyFill="1" applyBorder="1" applyAlignment="1">
      <alignment horizontal="center" vertical="center"/>
    </xf>
    <xf numFmtId="0" fontId="29" fillId="2" borderId="8" xfId="3" applyFont="1" applyFill="1" applyBorder="1" applyAlignment="1" applyProtection="1">
      <alignment horizontal="center" vertical="center"/>
    </xf>
    <xf numFmtId="0" fontId="25" fillId="2" borderId="4" xfId="0" applyFont="1" applyFill="1" applyBorder="1"/>
    <xf numFmtId="0" fontId="26" fillId="2" borderId="5" xfId="0" applyFont="1" applyFill="1" applyBorder="1"/>
    <xf numFmtId="3" fontId="26" fillId="2" borderId="5" xfId="0" applyNumberFormat="1" applyFont="1" applyFill="1" applyBorder="1" applyAlignment="1">
      <alignment horizontal="center" vertical="center"/>
    </xf>
    <xf numFmtId="0" fontId="26" fillId="2" borderId="5" xfId="0" applyFont="1" applyFill="1" applyBorder="1" applyAlignment="1">
      <alignment horizontal="center" vertical="center"/>
    </xf>
    <xf numFmtId="0" fontId="26" fillId="3" borderId="6" xfId="0" applyFont="1" applyFill="1" applyBorder="1"/>
    <xf numFmtId="0" fontId="0" fillId="2" borderId="0" xfId="0" applyFill="1" applyAlignment="1">
      <alignment horizontal="center" vertical="center"/>
    </xf>
    <xf numFmtId="0" fontId="9" fillId="3" borderId="0" xfId="0" applyFont="1" applyFill="1"/>
    <xf numFmtId="0" fontId="9" fillId="3" borderId="0" xfId="0" applyFont="1" applyFill="1" applyAlignment="1">
      <alignment wrapText="1"/>
    </xf>
    <xf numFmtId="0" fontId="9" fillId="3" borderId="0" xfId="0" applyFont="1" applyFill="1" applyBorder="1" applyAlignment="1">
      <alignment wrapText="1"/>
    </xf>
    <xf numFmtId="0" fontId="9" fillId="2" borderId="0" xfId="0" applyFont="1" applyFill="1" applyBorder="1" applyAlignment="1">
      <alignment horizontal="center"/>
    </xf>
    <xf numFmtId="0" fontId="6" fillId="3" borderId="0" xfId="0" applyFont="1" applyFill="1" applyBorder="1" applyAlignment="1">
      <alignment vertical="center" wrapText="1"/>
    </xf>
    <xf numFmtId="0" fontId="20" fillId="6" borderId="7" xfId="0" applyFont="1" applyFill="1" applyBorder="1"/>
    <xf numFmtId="0" fontId="24" fillId="6" borderId="0" xfId="0" applyFont="1" applyFill="1" applyBorder="1"/>
    <xf numFmtId="0" fontId="24" fillId="6" borderId="0" xfId="0" applyFont="1" applyFill="1" applyBorder="1" applyAlignment="1">
      <alignment horizontal="center"/>
    </xf>
    <xf numFmtId="0" fontId="21" fillId="6" borderId="0" xfId="0" applyFont="1" applyFill="1" applyBorder="1" applyAlignment="1">
      <alignment horizontal="center"/>
    </xf>
    <xf numFmtId="0" fontId="21" fillId="6" borderId="8" xfId="0" applyFont="1" applyFill="1" applyBorder="1" applyAlignment="1">
      <alignment horizontal="center"/>
    </xf>
    <xf numFmtId="0" fontId="21" fillId="3" borderId="0" xfId="0" applyFont="1" applyFill="1"/>
    <xf numFmtId="0" fontId="21" fillId="3" borderId="0" xfId="0" applyFont="1" applyFill="1" applyAlignment="1">
      <alignment wrapText="1"/>
    </xf>
    <xf numFmtId="0" fontId="21" fillId="3" borderId="0" xfId="0" applyFont="1" applyFill="1" applyBorder="1" applyAlignment="1">
      <alignment wrapText="1"/>
    </xf>
    <xf numFmtId="0" fontId="20" fillId="6" borderId="4" xfId="0" applyFont="1" applyFill="1" applyBorder="1" applyAlignment="1">
      <alignment vertical="center"/>
    </xf>
    <xf numFmtId="0" fontId="21" fillId="6" borderId="6" xfId="0" applyFont="1" applyFill="1" applyBorder="1"/>
    <xf numFmtId="0" fontId="20" fillId="3" borderId="0" xfId="0" applyFont="1" applyFill="1" applyBorder="1" applyAlignment="1">
      <alignment horizontal="center" vertical="center" wrapText="1"/>
    </xf>
    <xf numFmtId="0" fontId="21" fillId="3" borderId="0" xfId="0" applyFont="1" applyFill="1" applyAlignment="1">
      <alignment vertical="center"/>
    </xf>
    <xf numFmtId="2" fontId="20" fillId="5" borderId="2" xfId="0" applyNumberFormat="1" applyFont="1" applyFill="1" applyBorder="1" applyAlignment="1">
      <alignment horizontal="center" vertical="center" wrapText="1"/>
    </xf>
    <xf numFmtId="0" fontId="23" fillId="5" borderId="3" xfId="0" applyFont="1" applyFill="1" applyBorder="1" applyAlignment="1">
      <alignment horizontal="center" vertical="center"/>
    </xf>
    <xf numFmtId="0" fontId="23" fillId="3" borderId="0" xfId="0" applyFont="1" applyFill="1" applyBorder="1" applyAlignment="1">
      <alignment horizontal="center" vertical="center" wrapText="1"/>
    </xf>
    <xf numFmtId="0" fontId="20" fillId="5" borderId="1" xfId="0" applyFont="1" applyFill="1" applyBorder="1" applyAlignment="1">
      <alignment horizontal="center" vertical="center" wrapText="1"/>
    </xf>
    <xf numFmtId="0" fontId="20" fillId="5" borderId="2" xfId="0" applyFont="1" applyFill="1" applyBorder="1" applyAlignment="1">
      <alignment horizontal="center" vertical="center" wrapText="1"/>
    </xf>
    <xf numFmtId="0" fontId="23" fillId="5" borderId="3" xfId="0" applyFont="1" applyFill="1" applyBorder="1" applyAlignment="1">
      <alignment horizontal="center" vertical="center" wrapText="1"/>
    </xf>
    <xf numFmtId="3" fontId="21" fillId="2" borderId="3" xfId="0" applyNumberFormat="1" applyFont="1" applyFill="1" applyBorder="1" applyAlignment="1">
      <alignment horizontal="center" vertical="center"/>
    </xf>
    <xf numFmtId="0" fontId="21" fillId="3" borderId="0" xfId="0" applyFont="1" applyFill="1" applyAlignment="1">
      <alignment horizontal="center" vertical="center"/>
    </xf>
    <xf numFmtId="165" fontId="24" fillId="2" borderId="1" xfId="0" applyNumberFormat="1" applyFont="1" applyFill="1" applyBorder="1" applyAlignment="1">
      <alignment horizontal="center" vertical="center"/>
    </xf>
    <xf numFmtId="3" fontId="21" fillId="6" borderId="8" xfId="0" applyNumberFormat="1" applyFont="1" applyFill="1" applyBorder="1" applyAlignment="1">
      <alignment horizontal="center" vertical="center"/>
    </xf>
    <xf numFmtId="165" fontId="24" fillId="6" borderId="7" xfId="0" applyNumberFormat="1" applyFont="1" applyFill="1" applyBorder="1" applyAlignment="1">
      <alignment horizontal="center" vertical="center"/>
    </xf>
    <xf numFmtId="3" fontId="21" fillId="2" borderId="8" xfId="0" applyNumberFormat="1" applyFont="1" applyFill="1" applyBorder="1" applyAlignment="1">
      <alignment horizontal="center" vertical="center"/>
    </xf>
    <xf numFmtId="165" fontId="24" fillId="2" borderId="7" xfId="0" applyNumberFormat="1" applyFont="1" applyFill="1" applyBorder="1" applyAlignment="1">
      <alignment horizontal="center" vertical="center"/>
    </xf>
    <xf numFmtId="0" fontId="24" fillId="3" borderId="7" xfId="0" applyFont="1" applyFill="1" applyBorder="1" applyAlignment="1">
      <alignment horizontal="center"/>
    </xf>
    <xf numFmtId="165" fontId="21" fillId="2" borderId="7" xfId="0" applyNumberFormat="1" applyFont="1" applyFill="1" applyBorder="1" applyAlignment="1">
      <alignment horizontal="center" vertical="center"/>
    </xf>
    <xf numFmtId="165" fontId="21" fillId="6" borderId="7" xfId="0" applyNumberFormat="1" applyFont="1" applyFill="1" applyBorder="1" applyAlignment="1">
      <alignment horizontal="center" vertical="center"/>
    </xf>
    <xf numFmtId="3" fontId="21" fillId="3" borderId="8" xfId="0" applyNumberFormat="1" applyFont="1" applyFill="1" applyBorder="1" applyAlignment="1">
      <alignment horizontal="center" vertical="center"/>
    </xf>
    <xf numFmtId="165" fontId="21" fillId="3" borderId="7" xfId="0" applyNumberFormat="1" applyFont="1" applyFill="1" applyBorder="1" applyAlignment="1">
      <alignment horizontal="center" vertical="center"/>
    </xf>
    <xf numFmtId="165" fontId="24" fillId="3" borderId="7" xfId="0" applyNumberFormat="1" applyFont="1" applyFill="1" applyBorder="1" applyAlignment="1">
      <alignment horizontal="center" vertical="center"/>
    </xf>
    <xf numFmtId="0" fontId="9" fillId="0" borderId="0" xfId="0" applyFont="1" applyFill="1" applyBorder="1"/>
    <xf numFmtId="3" fontId="21" fillId="0" borderId="8" xfId="0" applyNumberFormat="1" applyFont="1" applyFill="1" applyBorder="1" applyAlignment="1">
      <alignment horizontal="center" vertical="center"/>
    </xf>
    <xf numFmtId="0" fontId="9" fillId="0" borderId="0" xfId="0" applyFont="1" applyFill="1"/>
    <xf numFmtId="165" fontId="21" fillId="0" borderId="7" xfId="0" applyNumberFormat="1" applyFont="1" applyFill="1" applyBorder="1" applyAlignment="1">
      <alignment horizontal="center" vertical="center"/>
    </xf>
    <xf numFmtId="165" fontId="21" fillId="0" borderId="0" xfId="0" applyNumberFormat="1" applyFont="1" applyFill="1" applyBorder="1" applyAlignment="1">
      <alignment horizontal="center" vertical="center"/>
    </xf>
    <xf numFmtId="165" fontId="21" fillId="0" borderId="8" xfId="0" applyNumberFormat="1" applyFont="1" applyFill="1" applyBorder="1" applyAlignment="1">
      <alignment horizontal="center" vertical="center"/>
    </xf>
    <xf numFmtId="0" fontId="9" fillId="0" borderId="0" xfId="0" applyFont="1" applyFill="1" applyBorder="1" applyAlignment="1">
      <alignment wrapText="1"/>
    </xf>
    <xf numFmtId="165" fontId="24" fillId="0" borderId="7" xfId="0" applyNumberFormat="1" applyFont="1" applyFill="1" applyBorder="1" applyAlignment="1">
      <alignment horizontal="center" vertical="center"/>
    </xf>
    <xf numFmtId="0" fontId="30" fillId="3" borderId="0" xfId="0" applyFont="1" applyFill="1" applyBorder="1" applyAlignment="1">
      <alignment horizontal="left"/>
    </xf>
    <xf numFmtId="0" fontId="10" fillId="3" borderId="0" xfId="0" applyFont="1" applyFill="1" applyBorder="1" applyAlignment="1">
      <alignment horizontal="left"/>
    </xf>
    <xf numFmtId="3" fontId="9" fillId="3" borderId="0" xfId="0" applyNumberFormat="1" applyFont="1" applyFill="1" applyBorder="1" applyAlignment="1">
      <alignment horizontal="center"/>
    </xf>
    <xf numFmtId="165" fontId="9" fillId="3" borderId="0" xfId="0" applyNumberFormat="1" applyFont="1" applyFill="1" applyBorder="1" applyAlignment="1">
      <alignment horizontal="center" vertical="center"/>
    </xf>
    <xf numFmtId="165" fontId="10" fillId="3" borderId="0" xfId="0" applyNumberFormat="1" applyFont="1" applyFill="1" applyBorder="1" applyAlignment="1">
      <alignment horizontal="center" vertical="center"/>
    </xf>
    <xf numFmtId="0" fontId="9" fillId="3" borderId="0" xfId="0" applyFont="1" applyFill="1" applyBorder="1"/>
    <xf numFmtId="0" fontId="25" fillId="3" borderId="1" xfId="0" applyFont="1" applyFill="1" applyBorder="1" applyAlignment="1">
      <alignment horizontal="left"/>
    </xf>
    <xf numFmtId="0" fontId="27" fillId="3" borderId="2" xfId="0" applyFont="1" applyFill="1" applyBorder="1" applyAlignment="1">
      <alignment horizontal="left"/>
    </xf>
    <xf numFmtId="3" fontId="26" fillId="3" borderId="2" xfId="0" applyNumberFormat="1" applyFont="1" applyFill="1" applyBorder="1" applyAlignment="1">
      <alignment horizontal="center"/>
    </xf>
    <xf numFmtId="3" fontId="26" fillId="3" borderId="3" xfId="0" applyNumberFormat="1" applyFont="1" applyFill="1" applyBorder="1" applyAlignment="1">
      <alignment horizontal="center"/>
    </xf>
    <xf numFmtId="3" fontId="26" fillId="2" borderId="0" xfId="0" applyNumberFormat="1" applyFont="1" applyFill="1" applyBorder="1" applyAlignment="1">
      <alignment horizontal="center"/>
    </xf>
    <xf numFmtId="0" fontId="26" fillId="2" borderId="8" xfId="0" applyFont="1" applyFill="1" applyBorder="1" applyAlignment="1">
      <alignment horizontal="center"/>
    </xf>
    <xf numFmtId="165" fontId="9" fillId="3" borderId="0" xfId="0" applyNumberFormat="1" applyFont="1" applyFill="1"/>
    <xf numFmtId="0" fontId="26" fillId="2" borderId="0" xfId="0" applyFont="1" applyFill="1" applyBorder="1" applyAlignment="1">
      <alignment horizontal="center"/>
    </xf>
    <xf numFmtId="0" fontId="25" fillId="2" borderId="0" xfId="0" applyFont="1" applyFill="1" applyBorder="1" applyAlignment="1">
      <alignment horizontal="center" vertical="center"/>
    </xf>
    <xf numFmtId="167" fontId="26" fillId="2" borderId="0" xfId="0" applyNumberFormat="1" applyFont="1" applyFill="1" applyBorder="1" applyAlignment="1">
      <alignment horizontal="center"/>
    </xf>
    <xf numFmtId="0" fontId="29" fillId="3" borderId="8" xfId="3" applyFont="1" applyFill="1" applyBorder="1" applyAlignment="1" applyProtection="1">
      <alignment horizontal="center"/>
    </xf>
    <xf numFmtId="0" fontId="26" fillId="3" borderId="4" xfId="0" applyFont="1" applyFill="1" applyBorder="1"/>
    <xf numFmtId="0" fontId="26" fillId="3" borderId="5" xfId="0" applyFont="1" applyFill="1" applyBorder="1"/>
    <xf numFmtId="3" fontId="26" fillId="3" borderId="6" xfId="0" applyNumberFormat="1" applyFont="1" applyFill="1" applyBorder="1" applyAlignment="1">
      <alignment horizontal="center"/>
    </xf>
    <xf numFmtId="0" fontId="32" fillId="2" borderId="0" xfId="0" applyFont="1" applyFill="1" applyBorder="1"/>
    <xf numFmtId="0" fontId="27" fillId="2" borderId="0" xfId="0" applyFont="1" applyFill="1" applyBorder="1" applyAlignment="1">
      <alignment horizontal="left"/>
    </xf>
    <xf numFmtId="3" fontId="9" fillId="2" borderId="0" xfId="0" applyNumberFormat="1" applyFont="1" applyFill="1" applyAlignment="1">
      <alignment horizontal="center"/>
    </xf>
    <xf numFmtId="0" fontId="9" fillId="2" borderId="0" xfId="0" applyFont="1" applyFill="1" applyAlignment="1">
      <alignment horizontal="center"/>
    </xf>
    <xf numFmtId="0" fontId="32" fillId="2" borderId="0" xfId="0" applyFont="1" applyFill="1" applyBorder="1" applyAlignment="1">
      <alignment horizontal="left"/>
    </xf>
    <xf numFmtId="165" fontId="27" fillId="2" borderId="0" xfId="0" applyNumberFormat="1" applyFont="1" applyFill="1" applyBorder="1" applyAlignment="1">
      <alignment horizontal="center"/>
    </xf>
    <xf numFmtId="3" fontId="33" fillId="2" borderId="0" xfId="0" applyNumberFormat="1" applyFont="1" applyFill="1" applyBorder="1" applyAlignment="1">
      <alignment horizontal="center"/>
    </xf>
    <xf numFmtId="1" fontId="27" fillId="2" borderId="0" xfId="0" applyNumberFormat="1" applyFont="1" applyFill="1" applyBorder="1" applyAlignment="1">
      <alignment horizontal="center"/>
    </xf>
    <xf numFmtId="3" fontId="27" fillId="2" borderId="0" xfId="0" applyNumberFormat="1" applyFont="1" applyFill="1" applyBorder="1" applyAlignment="1">
      <alignment horizontal="center"/>
    </xf>
    <xf numFmtId="3" fontId="32" fillId="2" borderId="0" xfId="0" applyNumberFormat="1" applyFont="1" applyFill="1" applyBorder="1" applyAlignment="1">
      <alignment horizontal="center" vertical="center" wrapText="1"/>
    </xf>
    <xf numFmtId="0" fontId="25" fillId="2" borderId="0" xfId="0" applyFont="1" applyFill="1" applyBorder="1" applyAlignment="1">
      <alignment horizontal="left"/>
    </xf>
    <xf numFmtId="0" fontId="32" fillId="2" borderId="0" xfId="0" applyFont="1" applyFill="1" applyBorder="1" applyAlignment="1">
      <alignment horizontal="center" vertical="center"/>
    </xf>
    <xf numFmtId="0" fontId="27" fillId="2" borderId="0" xfId="0" applyFont="1" applyFill="1" applyBorder="1"/>
    <xf numFmtId="0" fontId="34" fillId="2" borderId="0" xfId="0" applyFont="1" applyFill="1" applyBorder="1" applyAlignment="1"/>
    <xf numFmtId="2" fontId="32" fillId="2" borderId="0" xfId="0" applyNumberFormat="1" applyFont="1" applyFill="1" applyBorder="1" applyAlignment="1">
      <alignment horizontal="center" vertical="center" wrapText="1"/>
    </xf>
    <xf numFmtId="0" fontId="23" fillId="6" borderId="7" xfId="0" applyFont="1" applyFill="1" applyBorder="1" applyAlignment="1">
      <alignment vertical="center"/>
    </xf>
    <xf numFmtId="0" fontId="21" fillId="6" borderId="5" xfId="0" applyFont="1" applyFill="1" applyBorder="1" applyAlignment="1">
      <alignment horizontal="center"/>
    </xf>
    <xf numFmtId="0" fontId="23" fillId="5" borderId="2" xfId="0" applyFont="1" applyFill="1" applyBorder="1" applyAlignment="1">
      <alignment vertical="center"/>
    </xf>
    <xf numFmtId="0" fontId="20" fillId="5" borderId="0"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11" xfId="0" applyFont="1" applyFill="1" applyBorder="1" applyAlignment="1">
      <alignment horizontal="center" vertical="center"/>
    </xf>
    <xf numFmtId="0" fontId="20" fillId="3" borderId="0" xfId="0" applyFont="1" applyFill="1" applyBorder="1" applyAlignment="1">
      <alignment horizontal="center"/>
    </xf>
    <xf numFmtId="0" fontId="21" fillId="3" borderId="0" xfId="0" applyFont="1" applyFill="1" applyBorder="1" applyAlignment="1">
      <alignment horizontal="center"/>
    </xf>
    <xf numFmtId="0" fontId="21" fillId="0" borderId="0" xfId="0" applyFont="1" applyFill="1" applyBorder="1" applyAlignment="1">
      <alignment horizontal="center"/>
    </xf>
    <xf numFmtId="0" fontId="23" fillId="3" borderId="5" xfId="0" applyFont="1" applyFill="1" applyBorder="1" applyAlignment="1">
      <alignment horizontal="center"/>
    </xf>
    <xf numFmtId="0" fontId="21" fillId="3" borderId="5" xfId="0" applyFont="1" applyFill="1" applyBorder="1" applyAlignment="1">
      <alignment horizontal="center"/>
    </xf>
    <xf numFmtId="0" fontId="10" fillId="3" borderId="0" xfId="0" applyFont="1" applyFill="1" applyBorder="1" applyAlignment="1"/>
    <xf numFmtId="166" fontId="21" fillId="3" borderId="0" xfId="0" applyNumberFormat="1" applyFont="1" applyFill="1" applyBorder="1" applyAlignment="1">
      <alignment horizontal="center" vertical="center"/>
    </xf>
    <xf numFmtId="0" fontId="26" fillId="3" borderId="2" xfId="0" applyFont="1" applyFill="1" applyBorder="1"/>
    <xf numFmtId="0" fontId="27" fillId="3" borderId="2" xfId="0" applyFont="1" applyFill="1" applyBorder="1" applyAlignment="1"/>
    <xf numFmtId="168" fontId="26" fillId="2" borderId="0" xfId="0" applyNumberFormat="1" applyFont="1" applyFill="1" applyBorder="1" applyAlignment="1">
      <alignment horizontal="center"/>
    </xf>
    <xf numFmtId="3" fontId="26" fillId="2" borderId="8" xfId="0" applyNumberFormat="1" applyFont="1" applyFill="1" applyBorder="1" applyAlignment="1">
      <alignment horizontal="center"/>
    </xf>
    <xf numFmtId="0" fontId="26" fillId="3" borderId="7" xfId="0" applyFont="1" applyFill="1" applyBorder="1" applyAlignment="1">
      <alignment horizontal="left"/>
    </xf>
    <xf numFmtId="0" fontId="26" fillId="2" borderId="5" xfId="0" applyFont="1" applyFill="1" applyBorder="1" applyAlignment="1">
      <alignment horizontal="center"/>
    </xf>
    <xf numFmtId="0" fontId="21" fillId="6" borderId="8" xfId="0" applyFont="1" applyFill="1" applyBorder="1"/>
    <xf numFmtId="0" fontId="24" fillId="6" borderId="5" xfId="0" applyFont="1" applyFill="1" applyBorder="1"/>
    <xf numFmtId="0" fontId="20" fillId="5" borderId="2" xfId="0" applyFont="1" applyFill="1" applyBorder="1" applyAlignment="1">
      <alignment horizontal="center" wrapText="1"/>
    </xf>
    <xf numFmtId="2" fontId="20" fillId="5" borderId="2" xfId="0" applyNumberFormat="1" applyFont="1" applyFill="1" applyBorder="1" applyAlignment="1">
      <alignment vertical="center" wrapText="1"/>
    </xf>
    <xf numFmtId="2" fontId="20" fillId="5" borderId="5" xfId="0" applyNumberFormat="1" applyFont="1" applyFill="1" applyBorder="1" applyAlignment="1">
      <alignment horizontal="center" vertic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3" fillId="2" borderId="7" xfId="0" applyFont="1" applyFill="1" applyBorder="1"/>
    <xf numFmtId="165" fontId="23" fillId="2" borderId="2" xfId="0" applyNumberFormat="1" applyFont="1" applyFill="1" applyBorder="1" applyAlignment="1">
      <alignment horizontal="center"/>
    </xf>
    <xf numFmtId="165" fontId="23" fillId="2" borderId="3" xfId="0" applyNumberFormat="1" applyFont="1" applyFill="1" applyBorder="1" applyAlignment="1">
      <alignment horizontal="center"/>
    </xf>
    <xf numFmtId="0" fontId="21" fillId="2" borderId="0" xfId="0" applyFont="1" applyFill="1" applyBorder="1" applyAlignment="1">
      <alignment horizontal="center"/>
    </xf>
    <xf numFmtId="0" fontId="21" fillId="6" borderId="7" xfId="0" applyFont="1" applyFill="1" applyBorder="1"/>
    <xf numFmtId="165" fontId="21" fillId="6" borderId="0" xfId="0" applyNumberFormat="1" applyFont="1" applyFill="1" applyBorder="1" applyAlignment="1">
      <alignment horizontal="center"/>
    </xf>
    <xf numFmtId="0" fontId="21" fillId="2" borderId="7" xfId="0" applyFont="1" applyFill="1" applyBorder="1"/>
    <xf numFmtId="166" fontId="21" fillId="2" borderId="0" xfId="0" applyNumberFormat="1" applyFont="1" applyFill="1" applyBorder="1" applyAlignment="1">
      <alignment horizontal="center" vertical="center"/>
    </xf>
    <xf numFmtId="165" fontId="21" fillId="2" borderId="0" xfId="0" applyNumberFormat="1" applyFont="1" applyFill="1" applyBorder="1" applyAlignment="1">
      <alignment horizontal="center"/>
    </xf>
    <xf numFmtId="166" fontId="21" fillId="2" borderId="8" xfId="0" applyNumberFormat="1" applyFont="1" applyFill="1" applyBorder="1" applyAlignment="1">
      <alignment horizontal="center" vertical="center"/>
    </xf>
    <xf numFmtId="2" fontId="21" fillId="2" borderId="4" xfId="0" applyNumberFormat="1" applyFont="1" applyFill="1" applyBorder="1" applyAlignment="1">
      <alignment horizontal="left" vertical="center" wrapText="1"/>
    </xf>
    <xf numFmtId="0" fontId="21" fillId="3" borderId="5" xfId="0" applyFont="1" applyFill="1" applyBorder="1"/>
    <xf numFmtId="166" fontId="21" fillId="2" borderId="5" xfId="0" applyNumberFormat="1" applyFont="1" applyFill="1" applyBorder="1" applyAlignment="1">
      <alignment horizontal="center" vertical="center"/>
    </xf>
    <xf numFmtId="165" fontId="21" fillId="2" borderId="5" xfId="0" applyNumberFormat="1" applyFont="1" applyFill="1" applyBorder="1" applyAlignment="1">
      <alignment horizontal="center"/>
    </xf>
    <xf numFmtId="166" fontId="21" fillId="2" borderId="6" xfId="0" applyNumberFormat="1" applyFont="1" applyFill="1" applyBorder="1" applyAlignment="1">
      <alignment horizontal="center" vertical="center"/>
    </xf>
    <xf numFmtId="2" fontId="21" fillId="2" borderId="0" xfId="0" applyNumberFormat="1" applyFont="1" applyFill="1" applyBorder="1" applyAlignment="1">
      <alignment horizontal="left" vertical="center" wrapText="1"/>
    </xf>
    <xf numFmtId="2" fontId="33" fillId="2" borderId="0" xfId="0" applyNumberFormat="1" applyFont="1" applyFill="1" applyBorder="1" applyAlignment="1">
      <alignment horizontal="left" vertical="center" wrapText="1"/>
    </xf>
    <xf numFmtId="0" fontId="33" fillId="2" borderId="0" xfId="0" applyFont="1" applyFill="1" applyBorder="1"/>
    <xf numFmtId="166" fontId="35" fillId="2" borderId="0" xfId="0" applyNumberFormat="1" applyFont="1" applyFill="1" applyBorder="1" applyAlignment="1">
      <alignment horizontal="center" vertical="center"/>
    </xf>
    <xf numFmtId="0" fontId="35" fillId="3" borderId="0" xfId="0" applyFont="1" applyFill="1" applyBorder="1" applyAlignment="1">
      <alignment horizontal="center"/>
    </xf>
    <xf numFmtId="165" fontId="35" fillId="2" borderId="0" xfId="0" applyNumberFormat="1" applyFont="1" applyFill="1" applyBorder="1" applyAlignment="1">
      <alignment horizontal="center"/>
    </xf>
    <xf numFmtId="2" fontId="26" fillId="2" borderId="1" xfId="0" applyNumberFormat="1" applyFont="1" applyFill="1" applyBorder="1" applyAlignment="1">
      <alignment horizontal="left" vertical="center" wrapText="1"/>
    </xf>
    <xf numFmtId="166" fontId="36" fillId="2" borderId="2" xfId="0" applyNumberFormat="1" applyFont="1" applyFill="1" applyBorder="1" applyAlignment="1">
      <alignment horizontal="center" vertical="center"/>
    </xf>
    <xf numFmtId="0" fontId="36" fillId="3" borderId="2" xfId="0" applyFont="1" applyFill="1" applyBorder="1" applyAlignment="1">
      <alignment horizontal="center"/>
    </xf>
    <xf numFmtId="165" fontId="36" fillId="2" borderId="2" xfId="0" applyNumberFormat="1" applyFont="1" applyFill="1" applyBorder="1" applyAlignment="1">
      <alignment horizontal="center"/>
    </xf>
    <xf numFmtId="166" fontId="36" fillId="2" borderId="3" xfId="0" applyNumberFormat="1" applyFont="1" applyFill="1" applyBorder="1" applyAlignment="1">
      <alignment horizontal="center" vertical="center"/>
    </xf>
    <xf numFmtId="0" fontId="27" fillId="2" borderId="8" xfId="0" applyFont="1" applyFill="1" applyBorder="1"/>
    <xf numFmtId="0" fontId="26" fillId="3" borderId="0" xfId="0" applyFont="1" applyFill="1" applyBorder="1" applyAlignment="1">
      <alignment horizontal="left"/>
    </xf>
    <xf numFmtId="0" fontId="26" fillId="2" borderId="8" xfId="0" applyFont="1" applyFill="1" applyBorder="1"/>
    <xf numFmtId="165" fontId="26" fillId="2" borderId="0" xfId="0" applyNumberFormat="1" applyFont="1" applyFill="1" applyBorder="1"/>
    <xf numFmtId="165" fontId="26" fillId="2" borderId="5" xfId="0" applyNumberFormat="1" applyFont="1" applyFill="1" applyBorder="1"/>
    <xf numFmtId="0" fontId="39" fillId="2" borderId="5" xfId="3" applyFont="1" applyFill="1" applyBorder="1" applyAlignment="1" applyProtection="1">
      <alignment horizontal="right"/>
    </xf>
    <xf numFmtId="165" fontId="9" fillId="2" borderId="0" xfId="0" applyNumberFormat="1" applyFont="1" applyFill="1"/>
    <xf numFmtId="0" fontId="23" fillId="6" borderId="0" xfId="0" applyFont="1" applyFill="1" applyBorder="1"/>
    <xf numFmtId="0" fontId="23" fillId="6" borderId="0" xfId="0" applyFont="1" applyFill="1" applyBorder="1" applyAlignment="1">
      <alignment horizontal="center"/>
    </xf>
    <xf numFmtId="0" fontId="21" fillId="6" borderId="6" xfId="0" applyFont="1" applyFill="1" applyBorder="1" applyAlignment="1">
      <alignment horizontal="center"/>
    </xf>
    <xf numFmtId="0" fontId="23" fillId="5" borderId="2" xfId="0" applyFont="1" applyFill="1" applyBorder="1"/>
    <xf numFmtId="0" fontId="23" fillId="5" borderId="5" xfId="0" applyFont="1" applyFill="1" applyBorder="1"/>
    <xf numFmtId="0" fontId="23" fillId="5" borderId="10"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6" xfId="0" applyFont="1" applyFill="1" applyBorder="1" applyAlignment="1">
      <alignment horizontal="center" vertical="center"/>
    </xf>
    <xf numFmtId="0" fontId="23" fillId="3" borderId="0" xfId="0" applyFont="1" applyFill="1" applyBorder="1" applyAlignment="1">
      <alignment horizontal="left"/>
    </xf>
    <xf numFmtId="3" fontId="21" fillId="3" borderId="0" xfId="0" applyNumberFormat="1" applyFont="1" applyFill="1" applyBorder="1"/>
    <xf numFmtId="0" fontId="23" fillId="3" borderId="7" xfId="0" applyFont="1" applyFill="1" applyBorder="1" applyAlignment="1">
      <alignment horizontal="left"/>
    </xf>
    <xf numFmtId="0" fontId="23" fillId="3" borderId="5" xfId="0" applyFont="1" applyFill="1" applyBorder="1" applyAlignment="1">
      <alignment horizontal="left"/>
    </xf>
    <xf numFmtId="0" fontId="40" fillId="3" borderId="0" xfId="0" applyFont="1" applyFill="1" applyBorder="1" applyAlignment="1">
      <alignment horizontal="left"/>
    </xf>
    <xf numFmtId="0" fontId="41" fillId="3" borderId="0" xfId="0" applyFont="1" applyFill="1" applyBorder="1" applyAlignment="1"/>
    <xf numFmtId="3" fontId="33" fillId="3" borderId="0" xfId="0" applyNumberFormat="1" applyFont="1" applyFill="1" applyBorder="1" applyAlignment="1">
      <alignment horizontal="center"/>
    </xf>
    <xf numFmtId="165" fontId="33" fillId="3" borderId="0" xfId="0" applyNumberFormat="1" applyFont="1" applyFill="1" applyBorder="1" applyAlignment="1">
      <alignment horizontal="center" vertical="center"/>
    </xf>
    <xf numFmtId="0" fontId="26" fillId="3" borderId="2" xfId="0" applyFont="1" applyFill="1" applyBorder="1" applyAlignment="1">
      <alignment horizontal="center"/>
    </xf>
    <xf numFmtId="0" fontId="26" fillId="3" borderId="3" xfId="0" applyFont="1" applyFill="1" applyBorder="1" applyAlignment="1">
      <alignment horizontal="center"/>
    </xf>
    <xf numFmtId="0" fontId="26" fillId="3" borderId="8" xfId="0" applyFont="1" applyFill="1" applyBorder="1"/>
    <xf numFmtId="165" fontId="26" fillId="2" borderId="0" xfId="0" applyNumberFormat="1" applyFont="1" applyFill="1" applyBorder="1" applyAlignment="1">
      <alignment horizontal="center"/>
    </xf>
    <xf numFmtId="3" fontId="26" fillId="3" borderId="5" xfId="0" applyNumberFormat="1" applyFont="1" applyFill="1" applyBorder="1" applyAlignment="1">
      <alignment horizontal="center"/>
    </xf>
    <xf numFmtId="165" fontId="26" fillId="2" borderId="5" xfId="0" applyNumberFormat="1" applyFont="1" applyFill="1" applyBorder="1" applyAlignment="1">
      <alignment horizontal="center"/>
    </xf>
    <xf numFmtId="0" fontId="26" fillId="2" borderId="6" xfId="0" applyFont="1" applyFill="1" applyBorder="1" applyAlignment="1">
      <alignment horizontal="center"/>
    </xf>
    <xf numFmtId="169" fontId="21" fillId="2" borderId="0" xfId="2" applyNumberFormat="1" applyFont="1" applyFill="1" applyAlignment="1">
      <alignment horizontal="center"/>
    </xf>
    <xf numFmtId="3" fontId="21" fillId="2" borderId="0" xfId="0" applyNumberFormat="1" applyFont="1" applyFill="1" applyAlignment="1">
      <alignment horizontal="center"/>
    </xf>
    <xf numFmtId="0" fontId="42" fillId="2" borderId="0" xfId="0" applyFont="1" applyFill="1" applyAlignment="1">
      <alignment horizontal="center"/>
    </xf>
    <xf numFmtId="3" fontId="21" fillId="3" borderId="0" xfId="0" applyNumberFormat="1" applyFont="1" applyFill="1" applyAlignment="1">
      <alignment horizontal="center"/>
    </xf>
    <xf numFmtId="167" fontId="9" fillId="3" borderId="0" xfId="0" applyNumberFormat="1" applyFont="1" applyFill="1" applyBorder="1" applyAlignment="1">
      <alignment horizontal="center"/>
    </xf>
    <xf numFmtId="0" fontId="9" fillId="3" borderId="0" xfId="0" applyFont="1" applyFill="1" applyBorder="1" applyAlignment="1">
      <alignment horizontal="center"/>
    </xf>
    <xf numFmtId="0" fontId="21" fillId="3" borderId="0" xfId="0" applyFont="1" applyFill="1" applyAlignment="1">
      <alignment horizontal="center"/>
    </xf>
    <xf numFmtId="0" fontId="21" fillId="2" borderId="0" xfId="0" applyFont="1" applyFill="1" applyBorder="1"/>
    <xf numFmtId="0" fontId="23" fillId="5" borderId="0" xfId="0" applyFont="1" applyFill="1" applyBorder="1" applyAlignment="1">
      <alignment horizontal="center" vertical="center"/>
    </xf>
    <xf numFmtId="0" fontId="23" fillId="5" borderId="8" xfId="0" applyFont="1" applyFill="1" applyBorder="1" applyAlignment="1">
      <alignment horizontal="center" vertical="center"/>
    </xf>
    <xf numFmtId="0" fontId="43" fillId="3" borderId="7" xfId="0" applyFont="1" applyFill="1" applyBorder="1" applyAlignment="1">
      <alignment horizontal="center"/>
    </xf>
    <xf numFmtId="3" fontId="44" fillId="0" borderId="0" xfId="1" applyNumberFormat="1" applyFont="1" applyBorder="1" applyAlignment="1">
      <alignment horizontal="center" vertical="center"/>
    </xf>
    <xf numFmtId="3" fontId="44" fillId="0" borderId="8" xfId="1" applyNumberFormat="1" applyFont="1" applyBorder="1" applyAlignment="1">
      <alignment horizontal="center" vertical="center"/>
    </xf>
    <xf numFmtId="0" fontId="43" fillId="3" borderId="0" xfId="0" applyFont="1" applyFill="1" applyBorder="1" applyAlignment="1">
      <alignment horizontal="center"/>
    </xf>
    <xf numFmtId="0" fontId="21" fillId="3" borderId="0" xfId="0" applyFont="1" applyFill="1" applyBorder="1" applyAlignment="1"/>
    <xf numFmtId="0" fontId="21" fillId="3" borderId="8" xfId="0" applyFont="1" applyFill="1" applyBorder="1" applyAlignment="1"/>
    <xf numFmtId="0" fontId="21" fillId="2" borderId="0" xfId="0" applyFont="1" applyFill="1" applyBorder="1" applyAlignment="1"/>
    <xf numFmtId="0" fontId="46" fillId="3" borderId="8" xfId="3" applyFont="1" applyFill="1" applyBorder="1" applyAlignment="1" applyProtection="1">
      <alignment horizontal="center"/>
    </xf>
    <xf numFmtId="0" fontId="21" fillId="2" borderId="5" xfId="0" applyFont="1" applyFill="1" applyBorder="1"/>
    <xf numFmtId="0" fontId="21" fillId="3" borderId="6" xfId="0" applyFont="1" applyFill="1" applyBorder="1"/>
    <xf numFmtId="0" fontId="47" fillId="0" borderId="0" xfId="0" applyFont="1"/>
    <xf numFmtId="0" fontId="0" fillId="3" borderId="0" xfId="0" applyFill="1" applyAlignment="1">
      <alignment horizontal="center"/>
    </xf>
    <xf numFmtId="0" fontId="33" fillId="3" borderId="0" xfId="0" applyFont="1" applyFill="1" applyBorder="1" applyAlignment="1">
      <alignment horizontal="center" vertical="center"/>
    </xf>
    <xf numFmtId="3" fontId="33" fillId="3" borderId="0" xfId="0" applyNumberFormat="1" applyFont="1" applyFill="1" applyBorder="1" applyAlignment="1">
      <alignment horizontal="center" vertical="center"/>
    </xf>
    <xf numFmtId="3" fontId="33" fillId="3" borderId="0" xfId="0" applyNumberFormat="1" applyFont="1" applyFill="1"/>
    <xf numFmtId="171" fontId="33" fillId="3" borderId="0" xfId="0" applyNumberFormat="1" applyFont="1" applyFill="1"/>
    <xf numFmtId="3" fontId="33" fillId="3" borderId="0" xfId="0" applyNumberFormat="1" applyFont="1" applyFill="1" applyAlignment="1">
      <alignment horizontal="center"/>
    </xf>
    <xf numFmtId="0" fontId="20" fillId="6" borderId="7" xfId="0" applyFont="1" applyFill="1" applyBorder="1" applyAlignment="1">
      <alignment horizontal="left" vertical="center"/>
    </xf>
    <xf numFmtId="0" fontId="48" fillId="6" borderId="0" xfId="0" applyFont="1" applyFill="1" applyBorder="1" applyAlignment="1">
      <alignment horizontal="left" vertical="center"/>
    </xf>
    <xf numFmtId="0" fontId="49" fillId="6" borderId="0" xfId="0" applyFont="1" applyFill="1" applyBorder="1" applyAlignment="1">
      <alignment horizontal="left" vertical="center"/>
    </xf>
    <xf numFmtId="0" fontId="21" fillId="6" borderId="8" xfId="0" applyFont="1" applyFill="1" applyBorder="1" applyAlignment="1">
      <alignment horizontal="left" vertical="center"/>
    </xf>
    <xf numFmtId="0" fontId="20" fillId="6" borderId="5" xfId="0" applyFont="1" applyFill="1" applyBorder="1" applyAlignment="1">
      <alignment horizontal="left" vertical="center"/>
    </xf>
    <xf numFmtId="0" fontId="24" fillId="6" borderId="5" xfId="0" applyFont="1" applyFill="1" applyBorder="1" applyAlignment="1">
      <alignment horizontal="left" vertical="center"/>
    </xf>
    <xf numFmtId="0" fontId="21" fillId="6" borderId="5" xfId="0" applyFont="1" applyFill="1" applyBorder="1" applyAlignment="1">
      <alignment horizontal="left" vertical="center"/>
    </xf>
    <xf numFmtId="0" fontId="24" fillId="6" borderId="6" xfId="0" applyFont="1" applyFill="1" applyBorder="1" applyAlignment="1">
      <alignment horizontal="right" vertical="center"/>
    </xf>
    <xf numFmtId="2" fontId="20" fillId="5" borderId="0" xfId="0" applyNumberFormat="1" applyFont="1" applyFill="1" applyBorder="1" applyAlignment="1">
      <alignment horizontal="center" vertical="center" wrapText="1"/>
    </xf>
    <xf numFmtId="3" fontId="0" fillId="3" borderId="0" xfId="0" applyNumberFormat="1" applyFill="1" applyBorder="1"/>
    <xf numFmtId="0" fontId="44" fillId="3" borderId="7" xfId="0" applyFont="1" applyFill="1" applyBorder="1" applyAlignment="1">
      <alignment horizontal="center"/>
    </xf>
    <xf numFmtId="3" fontId="21" fillId="3" borderId="0" xfId="0" applyNumberFormat="1" applyFont="1" applyFill="1" applyBorder="1" applyAlignment="1">
      <alignment horizontal="center"/>
    </xf>
    <xf numFmtId="0" fontId="44" fillId="3" borderId="0" xfId="0" applyFont="1" applyFill="1" applyBorder="1" applyAlignment="1">
      <alignment horizontal="center"/>
    </xf>
    <xf numFmtId="0" fontId="26" fillId="3" borderId="1" xfId="0" applyFont="1" applyFill="1" applyBorder="1" applyAlignment="1">
      <alignment horizontal="center" vertical="center"/>
    </xf>
    <xf numFmtId="0" fontId="25" fillId="3" borderId="2" xfId="0" applyFont="1" applyFill="1" applyBorder="1" applyAlignment="1">
      <alignment horizontal="center" vertical="center"/>
    </xf>
    <xf numFmtId="0" fontId="27" fillId="3" borderId="2" xfId="0" applyFont="1" applyFill="1" applyBorder="1" applyAlignment="1">
      <alignment horizontal="center" vertical="center"/>
    </xf>
    <xf numFmtId="3" fontId="26" fillId="3" borderId="2" xfId="0" applyNumberFormat="1" applyFont="1" applyFill="1" applyBorder="1" applyAlignment="1">
      <alignment horizontal="center" vertical="center"/>
    </xf>
    <xf numFmtId="3" fontId="26" fillId="3" borderId="3" xfId="0" applyNumberFormat="1" applyFont="1" applyFill="1" applyBorder="1" applyAlignment="1">
      <alignment horizontal="center" vertical="center"/>
    </xf>
    <xf numFmtId="0" fontId="26" fillId="3" borderId="0" xfId="0" applyFont="1" applyFill="1" applyBorder="1" applyAlignment="1">
      <alignment horizontal="left" vertical="center"/>
    </xf>
    <xf numFmtId="166" fontId="26" fillId="3" borderId="0" xfId="0" applyNumberFormat="1" applyFont="1" applyFill="1" applyBorder="1" applyAlignment="1">
      <alignment horizontal="left" vertical="center"/>
    </xf>
    <xf numFmtId="0" fontId="26" fillId="3" borderId="8" xfId="0" applyFont="1" applyFill="1" applyBorder="1" applyAlignment="1">
      <alignment horizontal="left" vertical="center"/>
    </xf>
    <xf numFmtId="0" fontId="26" fillId="2" borderId="7" xfId="0" applyFont="1" applyFill="1" applyBorder="1" applyAlignment="1">
      <alignment horizontal="left" vertical="center"/>
    </xf>
    <xf numFmtId="0" fontId="25" fillId="3" borderId="7" xfId="0" applyFont="1" applyFill="1" applyBorder="1" applyAlignment="1">
      <alignment horizontal="left" vertical="center"/>
    </xf>
    <xf numFmtId="0" fontId="26" fillId="3" borderId="4" xfId="0" applyFont="1" applyFill="1" applyBorder="1" applyAlignment="1">
      <alignment horizontal="center" vertical="center"/>
    </xf>
    <xf numFmtId="0" fontId="26" fillId="3" borderId="5" xfId="0" applyFont="1" applyFill="1" applyBorder="1" applyAlignment="1">
      <alignment horizontal="center" vertical="center"/>
    </xf>
    <xf numFmtId="0" fontId="9" fillId="0" borderId="1" xfId="0" applyFont="1" applyFill="1" applyBorder="1" applyAlignment="1">
      <alignment horizontal="center" vertical="center"/>
    </xf>
    <xf numFmtId="0" fontId="9" fillId="0" borderId="2" xfId="0" applyFont="1" applyFill="1" applyBorder="1" applyAlignment="1">
      <alignment horizontal="center" vertical="center"/>
    </xf>
    <xf numFmtId="0" fontId="9" fillId="0" borderId="2" xfId="0" applyFont="1" applyFill="1" applyBorder="1" applyAlignment="1">
      <alignment horizontal="center" vertical="center" wrapText="1"/>
    </xf>
    <xf numFmtId="3" fontId="9" fillId="0" borderId="2" xfId="0" applyNumberFormat="1" applyFont="1" applyBorder="1" applyAlignment="1">
      <alignment horizontal="center" wrapText="1"/>
    </xf>
    <xf numFmtId="3" fontId="9" fillId="0" borderId="3" xfId="0" applyNumberFormat="1" applyFont="1" applyBorder="1" applyAlignment="1">
      <alignment horizontal="center" wrapText="1"/>
    </xf>
    <xf numFmtId="3" fontId="0" fillId="0" borderId="0" xfId="0" applyNumberFormat="1" applyBorder="1"/>
    <xf numFmtId="3" fontId="0" fillId="0" borderId="0" xfId="0" applyNumberFormat="1" applyFill="1"/>
    <xf numFmtId="0" fontId="0" fillId="0" borderId="0" xfId="0" applyFill="1"/>
    <xf numFmtId="0" fontId="9" fillId="0" borderId="7" xfId="0" applyFont="1" applyFill="1" applyBorder="1" applyAlignment="1">
      <alignment horizontal="center" vertical="center"/>
    </xf>
    <xf numFmtId="0" fontId="9" fillId="0" borderId="0" xfId="0" applyFont="1" applyFill="1" applyBorder="1" applyAlignment="1">
      <alignment horizontal="center" vertical="center"/>
    </xf>
    <xf numFmtId="0" fontId="9" fillId="0" borderId="0" xfId="0" applyFont="1" applyFill="1" applyBorder="1" applyAlignment="1">
      <alignment horizontal="center" vertical="center" wrapText="1"/>
    </xf>
    <xf numFmtId="3" fontId="9" fillId="0" borderId="0" xfId="0" applyNumberFormat="1" applyFont="1" applyBorder="1" applyAlignment="1">
      <alignment horizontal="center" wrapText="1"/>
    </xf>
    <xf numFmtId="3" fontId="9" fillId="0" borderId="8" xfId="0" applyNumberFormat="1" applyFont="1" applyBorder="1" applyAlignment="1">
      <alignment horizontal="center" wrapText="1"/>
    </xf>
    <xf numFmtId="0" fontId="9" fillId="0" borderId="7" xfId="0" applyFont="1" applyBorder="1" applyAlignment="1">
      <alignment horizontal="center"/>
    </xf>
    <xf numFmtId="0" fontId="0" fillId="0" borderId="0" xfId="0" applyBorder="1"/>
    <xf numFmtId="0" fontId="9" fillId="0" borderId="5" xfId="0" applyFont="1" applyFill="1" applyBorder="1" applyAlignment="1">
      <alignment horizontal="center" vertical="center"/>
    </xf>
    <xf numFmtId="0" fontId="9" fillId="0" borderId="5" xfId="0" applyFont="1" applyFill="1" applyBorder="1" applyAlignment="1">
      <alignment horizontal="center" vertical="center" wrapText="1"/>
    </xf>
    <xf numFmtId="3" fontId="9" fillId="0" borderId="5" xfId="0" applyNumberFormat="1" applyFont="1" applyBorder="1" applyAlignment="1">
      <alignment horizontal="center" wrapText="1"/>
    </xf>
    <xf numFmtId="3" fontId="9" fillId="0" borderId="6" xfId="0" applyNumberFormat="1" applyFont="1" applyBorder="1" applyAlignment="1">
      <alignment horizontal="center" wrapText="1"/>
    </xf>
    <xf numFmtId="0" fontId="9" fillId="0" borderId="0" xfId="0" applyFont="1" applyBorder="1" applyAlignment="1">
      <alignment horizontal="center"/>
    </xf>
    <xf numFmtId="0" fontId="9" fillId="3" borderId="1" xfId="0" applyFont="1" applyFill="1" applyBorder="1" applyAlignment="1">
      <alignment horizontal="left"/>
    </xf>
    <xf numFmtId="0" fontId="9" fillId="3" borderId="2" xfId="0" applyFont="1" applyFill="1" applyBorder="1" applyAlignment="1">
      <alignment horizontal="left" vertical="center"/>
    </xf>
    <xf numFmtId="0" fontId="9" fillId="3" borderId="3" xfId="0" applyFont="1" applyFill="1" applyBorder="1" applyAlignment="1">
      <alignment horizontal="left" vertical="center"/>
    </xf>
    <xf numFmtId="0" fontId="25" fillId="3" borderId="4" xfId="0" applyFont="1" applyFill="1" applyBorder="1" applyAlignment="1">
      <alignment horizontal="left" vertical="center"/>
    </xf>
    <xf numFmtId="0" fontId="26" fillId="3" borderId="5" xfId="0" applyFont="1" applyFill="1" applyBorder="1" applyAlignment="1">
      <alignment horizontal="left" vertical="center"/>
    </xf>
    <xf numFmtId="0" fontId="29" fillId="2" borderId="6" xfId="3" applyFont="1" applyFill="1" applyBorder="1" applyAlignment="1" applyProtection="1">
      <alignment horizontal="center" vertical="center"/>
    </xf>
    <xf numFmtId="0" fontId="44" fillId="3" borderId="1" xfId="0" applyFont="1" applyFill="1" applyBorder="1" applyAlignment="1">
      <alignment horizontal="center"/>
    </xf>
    <xf numFmtId="0" fontId="44" fillId="3" borderId="2" xfId="0" applyFont="1" applyFill="1" applyBorder="1" applyAlignment="1">
      <alignment horizontal="center"/>
    </xf>
    <xf numFmtId="3" fontId="21" fillId="0" borderId="2" xfId="0" applyNumberFormat="1" applyFont="1" applyBorder="1" applyAlignment="1">
      <alignment horizontal="center"/>
    </xf>
    <xf numFmtId="3" fontId="21" fillId="0" borderId="3" xfId="0" applyNumberFormat="1" applyFont="1" applyBorder="1" applyAlignment="1">
      <alignment horizontal="center"/>
    </xf>
    <xf numFmtId="3" fontId="0" fillId="0" borderId="0" xfId="0" applyNumberFormat="1"/>
    <xf numFmtId="3" fontId="21" fillId="0" borderId="0" xfId="0" applyNumberFormat="1" applyFont="1" applyBorder="1" applyAlignment="1">
      <alignment horizontal="center"/>
    </xf>
    <xf numFmtId="3" fontId="21" fillId="0" borderId="8" xfId="0" applyNumberFormat="1" applyFont="1" applyBorder="1" applyAlignment="1">
      <alignment horizontal="center"/>
    </xf>
    <xf numFmtId="0" fontId="44" fillId="3" borderId="5" xfId="0" applyFont="1" applyFill="1" applyBorder="1" applyAlignment="1">
      <alignment horizontal="center"/>
    </xf>
    <xf numFmtId="3" fontId="21" fillId="0" borderId="5" xfId="0" applyNumberFormat="1" applyFont="1" applyBorder="1" applyAlignment="1">
      <alignment horizontal="center"/>
    </xf>
    <xf numFmtId="0" fontId="0" fillId="0" borderId="5" xfId="0" applyBorder="1"/>
    <xf numFmtId="3" fontId="21" fillId="0" borderId="0" xfId="0" applyNumberFormat="1" applyFont="1" applyBorder="1"/>
    <xf numFmtId="3" fontId="26" fillId="0" borderId="8" xfId="0" applyNumberFormat="1" applyFont="1" applyBorder="1"/>
    <xf numFmtId="0" fontId="50" fillId="0" borderId="7" xfId="0" applyFont="1" applyBorder="1" applyAlignment="1">
      <alignment horizontal="left" vertical="center"/>
    </xf>
    <xf numFmtId="0" fontId="50" fillId="0" borderId="0" xfId="0" applyFont="1" applyBorder="1" applyAlignment="1">
      <alignment horizontal="left" vertical="center"/>
    </xf>
    <xf numFmtId="3" fontId="21" fillId="0" borderId="5" xfId="0" applyNumberFormat="1" applyFont="1" applyBorder="1"/>
    <xf numFmtId="0" fontId="21" fillId="2" borderId="2" xfId="0" applyFont="1" applyFill="1" applyBorder="1" applyAlignment="1">
      <alignment horizontal="center" vertical="center"/>
    </xf>
    <xf numFmtId="165" fontId="21" fillId="2" borderId="2" xfId="0" applyNumberFormat="1" applyFont="1" applyFill="1" applyBorder="1" applyAlignment="1">
      <alignment horizontal="center" vertical="center"/>
    </xf>
    <xf numFmtId="165" fontId="21" fillId="2" borderId="3" xfId="0" applyNumberFormat="1" applyFont="1" applyFill="1" applyBorder="1" applyAlignment="1">
      <alignment horizontal="center" vertical="center"/>
    </xf>
    <xf numFmtId="0" fontId="21" fillId="2" borderId="0" xfId="0" applyFont="1" applyFill="1" applyBorder="1" applyAlignment="1">
      <alignment horizontal="center" vertical="center"/>
    </xf>
    <xf numFmtId="0" fontId="0" fillId="3" borderId="0" xfId="0" applyFill="1" applyBorder="1" applyAlignment="1">
      <alignment horizontal="center"/>
    </xf>
    <xf numFmtId="0" fontId="21" fillId="3" borderId="0" xfId="0" applyFont="1" applyFill="1" applyBorder="1" applyAlignment="1">
      <alignment horizontal="center"/>
    </xf>
    <xf numFmtId="166" fontId="33" fillId="3" borderId="0" xfId="0" applyNumberFormat="1" applyFont="1" applyFill="1" applyBorder="1" applyAlignment="1">
      <alignment horizontal="center"/>
    </xf>
    <xf numFmtId="0" fontId="56" fillId="3" borderId="0" xfId="0" applyFont="1" applyFill="1" applyBorder="1"/>
    <xf numFmtId="0" fontId="21" fillId="3" borderId="0" xfId="0" applyFont="1" applyFill="1" applyBorder="1" applyAlignment="1">
      <alignment horizontal="center"/>
    </xf>
    <xf numFmtId="0" fontId="26" fillId="3" borderId="7" xfId="0" applyFont="1" applyFill="1" applyBorder="1" applyAlignment="1">
      <alignment vertical="center"/>
    </xf>
    <xf numFmtId="3" fontId="21" fillId="0" borderId="6" xfId="0" applyNumberFormat="1" applyFont="1" applyBorder="1" applyAlignment="1">
      <alignment horizontal="center"/>
    </xf>
    <xf numFmtId="0" fontId="21" fillId="3" borderId="0" xfId="0" applyFont="1" applyFill="1" applyBorder="1" applyAlignment="1">
      <alignment horizontal="center"/>
    </xf>
    <xf numFmtId="0" fontId="47" fillId="0" borderId="0" xfId="0" applyFont="1" applyBorder="1"/>
    <xf numFmtId="0" fontId="21" fillId="3" borderId="0" xfId="0" applyFont="1" applyFill="1" applyBorder="1" applyAlignment="1">
      <alignment horizontal="center"/>
    </xf>
    <xf numFmtId="0" fontId="21" fillId="3" borderId="0" xfId="0" applyFont="1" applyFill="1" applyBorder="1" applyAlignment="1">
      <alignment horizontal="center"/>
    </xf>
    <xf numFmtId="3" fontId="0" fillId="0" borderId="0" xfId="0" applyNumberFormat="1" applyFill="1" applyBorder="1"/>
    <xf numFmtId="0" fontId="21" fillId="3" borderId="0" xfId="0" applyFont="1" applyFill="1" applyBorder="1" applyAlignment="1">
      <alignment horizontal="center"/>
    </xf>
    <xf numFmtId="0" fontId="23" fillId="5" borderId="0" xfId="0" applyFont="1" applyFill="1" applyBorder="1" applyAlignment="1">
      <alignment horizontal="center" vertical="center"/>
    </xf>
    <xf numFmtId="0" fontId="0" fillId="2" borderId="0" xfId="0" applyFill="1" applyBorder="1" applyAlignment="1">
      <alignment horizontal="center" vertical="center"/>
    </xf>
    <xf numFmtId="3" fontId="21" fillId="3" borderId="2" xfId="0" applyNumberFormat="1" applyFont="1" applyFill="1" applyBorder="1" applyAlignment="1">
      <alignment horizontal="center" vertical="center"/>
    </xf>
    <xf numFmtId="165" fontId="26" fillId="3" borderId="2" xfId="0" applyNumberFormat="1" applyFont="1" applyFill="1" applyBorder="1" applyAlignment="1">
      <alignment horizontal="center" vertical="center"/>
    </xf>
    <xf numFmtId="165" fontId="26" fillId="3" borderId="3" xfId="0" applyNumberFormat="1" applyFont="1" applyFill="1" applyBorder="1" applyAlignment="1">
      <alignment horizontal="center" vertical="center"/>
    </xf>
    <xf numFmtId="165" fontId="21" fillId="6" borderId="5" xfId="0" applyNumberFormat="1" applyFont="1" applyFill="1" applyBorder="1" applyAlignment="1">
      <alignment horizontal="center" vertical="center"/>
    </xf>
    <xf numFmtId="0" fontId="9" fillId="0" borderId="5" xfId="0" applyFont="1" applyBorder="1" applyAlignment="1">
      <alignment horizontal="center"/>
    </xf>
    <xf numFmtId="0" fontId="21" fillId="3" borderId="0" xfId="0" applyFont="1" applyFill="1" applyBorder="1" applyAlignment="1">
      <alignment horizontal="center"/>
    </xf>
    <xf numFmtId="0" fontId="26" fillId="3" borderId="0" xfId="0" applyFont="1" applyFill="1" applyBorder="1" applyAlignment="1">
      <alignment horizontal="left"/>
    </xf>
    <xf numFmtId="3" fontId="26" fillId="0" borderId="3" xfId="0" applyNumberFormat="1" applyFont="1" applyBorder="1"/>
    <xf numFmtId="0" fontId="9" fillId="2" borderId="0" xfId="0" applyFont="1" applyFill="1" applyBorder="1" applyAlignment="1">
      <alignment horizontal="center" vertical="center"/>
    </xf>
    <xf numFmtId="0" fontId="9" fillId="2" borderId="0" xfId="163" applyFont="1" applyFill="1" applyBorder="1"/>
    <xf numFmtId="0" fontId="9" fillId="2" borderId="0" xfId="163" applyFont="1" applyFill="1" applyBorder="1" applyAlignment="1">
      <alignment horizontal="center" vertical="center"/>
    </xf>
    <xf numFmtId="0" fontId="23" fillId="2" borderId="0" xfId="163" applyFont="1" applyFill="1" applyBorder="1" applyAlignment="1">
      <alignment horizontal="right"/>
    </xf>
    <xf numFmtId="0" fontId="43" fillId="5" borderId="2" xfId="0" applyFont="1" applyFill="1" applyBorder="1" applyAlignment="1">
      <alignment wrapText="1"/>
    </xf>
    <xf numFmtId="0" fontId="43" fillId="5" borderId="2" xfId="0" applyFont="1" applyFill="1" applyBorder="1" applyAlignment="1">
      <alignment horizontal="center" wrapText="1"/>
    </xf>
    <xf numFmtId="0" fontId="43" fillId="5" borderId="5" xfId="0" applyFont="1" applyFill="1" applyBorder="1" applyAlignment="1">
      <alignment vertical="center" wrapText="1"/>
    </xf>
    <xf numFmtId="0" fontId="23" fillId="3" borderId="7" xfId="0" applyFont="1" applyFill="1" applyBorder="1"/>
    <xf numFmtId="0" fontId="21" fillId="3" borderId="0" xfId="0" applyFont="1" applyFill="1" applyBorder="1" applyAlignment="1">
      <alignment vertical="center"/>
    </xf>
    <xf numFmtId="165" fontId="23" fillId="3" borderId="0" xfId="0" applyNumberFormat="1" applyFont="1" applyFill="1" applyBorder="1" applyAlignment="1">
      <alignment horizontal="center" vertical="center"/>
    </xf>
    <xf numFmtId="0" fontId="23" fillId="3" borderId="0" xfId="0" applyFont="1" applyFill="1" applyBorder="1" applyAlignment="1">
      <alignment vertical="center"/>
    </xf>
    <xf numFmtId="165" fontId="23" fillId="3" borderId="0" xfId="0" applyNumberFormat="1" applyFont="1" applyFill="1" applyBorder="1" applyAlignment="1">
      <alignment horizontal="center"/>
    </xf>
    <xf numFmtId="0" fontId="23" fillId="3" borderId="8" xfId="0" applyFont="1" applyFill="1" applyBorder="1" applyAlignment="1">
      <alignment vertical="center"/>
    </xf>
    <xf numFmtId="0" fontId="59" fillId="5" borderId="7" xfId="0" applyFont="1" applyFill="1" applyBorder="1"/>
    <xf numFmtId="0" fontId="21" fillId="5" borderId="0" xfId="0" applyFont="1" applyFill="1" applyBorder="1"/>
    <xf numFmtId="165" fontId="21" fillId="5" borderId="0" xfId="0" applyNumberFormat="1" applyFont="1" applyFill="1" applyBorder="1" applyAlignment="1">
      <alignment horizontal="center"/>
    </xf>
    <xf numFmtId="165" fontId="21" fillId="5" borderId="0" xfId="0" applyNumberFormat="1" applyFont="1" applyFill="1" applyBorder="1" applyAlignment="1">
      <alignment horizontal="center" vertical="center"/>
    </xf>
    <xf numFmtId="0" fontId="21" fillId="5" borderId="8" xfId="0" applyFont="1" applyFill="1" applyBorder="1"/>
    <xf numFmtId="0" fontId="21" fillId="3" borderId="7" xfId="0" applyFont="1" applyFill="1" applyBorder="1"/>
    <xf numFmtId="165" fontId="21" fillId="3" borderId="0" xfId="0" applyNumberFormat="1" applyFont="1" applyFill="1" applyBorder="1" applyAlignment="1">
      <alignment horizontal="center"/>
    </xf>
    <xf numFmtId="0" fontId="21" fillId="3" borderId="8" xfId="0" applyFont="1" applyFill="1" applyBorder="1" applyAlignment="1">
      <alignment vertical="center"/>
    </xf>
    <xf numFmtId="0" fontId="21" fillId="6" borderId="0" xfId="0" applyFont="1" applyFill="1" applyBorder="1" applyAlignment="1"/>
    <xf numFmtId="0" fontId="21" fillId="6" borderId="8" xfId="0" applyFont="1" applyFill="1" applyBorder="1" applyAlignment="1"/>
    <xf numFmtId="2" fontId="21" fillId="6" borderId="7" xfId="0" applyNumberFormat="1" applyFont="1" applyFill="1" applyBorder="1" applyAlignment="1">
      <alignment horizontal="left" vertical="center" wrapText="1"/>
    </xf>
    <xf numFmtId="0" fontId="21" fillId="6" borderId="5" xfId="0" applyFont="1" applyFill="1" applyBorder="1" applyAlignment="1"/>
    <xf numFmtId="165" fontId="21" fillId="6" borderId="5" xfId="0" applyNumberFormat="1" applyFont="1" applyFill="1" applyBorder="1" applyAlignment="1">
      <alignment horizontal="center"/>
    </xf>
    <xf numFmtId="0" fontId="21" fillId="6" borderId="6" xfId="0" applyFont="1" applyFill="1" applyBorder="1" applyAlignment="1"/>
    <xf numFmtId="0" fontId="9" fillId="3" borderId="0" xfId="0" applyFont="1" applyFill="1" applyAlignment="1">
      <alignment horizontal="center" vertical="center"/>
    </xf>
    <xf numFmtId="0" fontId="9" fillId="3" borderId="2" xfId="0" applyFont="1" applyFill="1" applyBorder="1"/>
    <xf numFmtId="0" fontId="21" fillId="2" borderId="3" xfId="0" applyFont="1" applyFill="1" applyBorder="1"/>
    <xf numFmtId="0" fontId="21" fillId="2" borderId="8" xfId="0" applyFont="1" applyFill="1" applyBorder="1"/>
    <xf numFmtId="0" fontId="9" fillId="2" borderId="8" xfId="0" applyFont="1" applyFill="1" applyBorder="1"/>
    <xf numFmtId="165" fontId="26" fillId="2" borderId="0" xfId="0" applyNumberFormat="1" applyFont="1" applyFill="1" applyBorder="1" applyAlignment="1">
      <alignment horizontal="center" vertical="center"/>
    </xf>
    <xf numFmtId="165" fontId="26" fillId="2" borderId="5" xfId="0" applyNumberFormat="1" applyFont="1" applyFill="1" applyBorder="1" applyAlignment="1">
      <alignment horizontal="center" vertical="center"/>
    </xf>
    <xf numFmtId="0" fontId="9" fillId="2" borderId="5" xfId="0" applyFont="1" applyFill="1" applyBorder="1"/>
    <xf numFmtId="0" fontId="9" fillId="2" borderId="6" xfId="0" applyFont="1" applyFill="1" applyBorder="1"/>
    <xf numFmtId="0" fontId="43" fillId="5" borderId="2" xfId="0" applyFont="1" applyFill="1" applyBorder="1" applyAlignment="1">
      <alignment horizontal="center" vertical="center" wrapText="1"/>
    </xf>
    <xf numFmtId="0" fontId="21" fillId="3" borderId="0" xfId="0" applyFont="1" applyFill="1" applyBorder="1" applyAlignment="1">
      <alignment horizontal="center"/>
    </xf>
    <xf numFmtId="2" fontId="21" fillId="6" borderId="4" xfId="0" applyNumberFormat="1" applyFont="1" applyFill="1" applyBorder="1" applyAlignment="1">
      <alignment horizontal="left" vertical="center" wrapText="1"/>
    </xf>
    <xf numFmtId="0" fontId="21" fillId="3" borderId="7" xfId="0" applyFont="1" applyFill="1" applyBorder="1" applyAlignment="1">
      <alignment horizontal="left"/>
    </xf>
    <xf numFmtId="0" fontId="21" fillId="3" borderId="0" xfId="0" applyFont="1" applyFill="1" applyBorder="1" applyAlignment="1">
      <alignment horizontal="center"/>
    </xf>
    <xf numFmtId="0" fontId="21" fillId="3" borderId="0" xfId="0" applyFont="1" applyFill="1" applyBorder="1" applyAlignment="1">
      <alignment horizontal="center"/>
    </xf>
    <xf numFmtId="0" fontId="43" fillId="5" borderId="1" xfId="0" applyFont="1" applyFill="1" applyBorder="1" applyAlignment="1">
      <alignment horizontal="center"/>
    </xf>
    <xf numFmtId="0" fontId="21" fillId="5" borderId="2" xfId="0" applyFont="1" applyFill="1" applyBorder="1" applyAlignment="1">
      <alignment horizontal="center"/>
    </xf>
    <xf numFmtId="3" fontId="44" fillId="5" borderId="2" xfId="1" applyNumberFormat="1" applyFont="1" applyFill="1" applyBorder="1" applyAlignment="1">
      <alignment horizontal="center" vertical="center"/>
    </xf>
    <xf numFmtId="3" fontId="44" fillId="5" borderId="3" xfId="1" applyNumberFormat="1" applyFont="1" applyFill="1" applyBorder="1" applyAlignment="1">
      <alignment horizontal="center" vertical="center"/>
    </xf>
    <xf numFmtId="0" fontId="43" fillId="5" borderId="7" xfId="0" applyFont="1" applyFill="1" applyBorder="1" applyAlignment="1">
      <alignment horizontal="center"/>
    </xf>
    <xf numFmtId="0" fontId="21" fillId="5" borderId="0" xfId="0" applyFont="1" applyFill="1" applyBorder="1" applyAlignment="1">
      <alignment horizontal="center"/>
    </xf>
    <xf numFmtId="3" fontId="44" fillId="5" borderId="0" xfId="1" applyNumberFormat="1" applyFont="1" applyFill="1" applyBorder="1" applyAlignment="1">
      <alignment horizontal="center" vertical="center"/>
    </xf>
    <xf numFmtId="3" fontId="44" fillId="5" borderId="8" xfId="1" applyNumberFormat="1" applyFont="1" applyFill="1" applyBorder="1" applyAlignment="1">
      <alignment horizontal="center" vertical="center"/>
    </xf>
    <xf numFmtId="0" fontId="24" fillId="5" borderId="7" xfId="0" applyFont="1" applyFill="1" applyBorder="1" applyAlignment="1">
      <alignment horizontal="center" vertical="center"/>
    </xf>
    <xf numFmtId="0" fontId="24" fillId="5" borderId="0" xfId="0" applyFont="1" applyFill="1" applyBorder="1" applyAlignment="1">
      <alignment horizontal="center" vertical="center"/>
    </xf>
    <xf numFmtId="0" fontId="21" fillId="5" borderId="0" xfId="0" applyFont="1" applyFill="1" applyBorder="1" applyAlignment="1">
      <alignment horizontal="center" vertical="center" wrapText="1"/>
    </xf>
    <xf numFmtId="3" fontId="24" fillId="5" borderId="0" xfId="0" applyNumberFormat="1" applyFont="1" applyFill="1" applyBorder="1" applyAlignment="1">
      <alignment horizontal="center" vertical="center"/>
    </xf>
    <xf numFmtId="3" fontId="24" fillId="5" borderId="0" xfId="0" applyNumberFormat="1" applyFont="1" applyFill="1" applyBorder="1" applyAlignment="1">
      <alignment horizontal="center" vertical="center" wrapText="1"/>
    </xf>
    <xf numFmtId="3" fontId="21" fillId="5" borderId="8" xfId="0" applyNumberFormat="1" applyFont="1" applyFill="1" applyBorder="1" applyAlignment="1">
      <alignment horizontal="center" vertical="center"/>
    </xf>
    <xf numFmtId="0" fontId="21" fillId="3" borderId="0" xfId="0" applyFont="1" applyFill="1" applyBorder="1" applyAlignment="1">
      <alignment horizontal="center" vertical="center" wrapText="1"/>
    </xf>
    <xf numFmtId="3" fontId="24" fillId="3" borderId="0" xfId="0" applyNumberFormat="1" applyFont="1" applyFill="1" applyBorder="1" applyAlignment="1">
      <alignment horizontal="center" vertical="center"/>
    </xf>
    <xf numFmtId="3" fontId="24" fillId="3" borderId="0" xfId="0" applyNumberFormat="1" applyFont="1" applyFill="1" applyBorder="1" applyAlignment="1">
      <alignment horizontal="center" vertical="center" wrapText="1"/>
    </xf>
    <xf numFmtId="0" fontId="24" fillId="5" borderId="4" xfId="0" applyFont="1" applyFill="1" applyBorder="1" applyAlignment="1">
      <alignment horizontal="center" vertical="center"/>
    </xf>
    <xf numFmtId="0" fontId="24" fillId="5" borderId="5" xfId="0" applyFont="1" applyFill="1" applyBorder="1" applyAlignment="1">
      <alignment horizontal="center" vertical="center"/>
    </xf>
    <xf numFmtId="0" fontId="21" fillId="5" borderId="5" xfId="0" applyFont="1" applyFill="1" applyBorder="1" applyAlignment="1">
      <alignment horizontal="center" vertical="center" wrapText="1"/>
    </xf>
    <xf numFmtId="3" fontId="24" fillId="5" borderId="5" xfId="0" applyNumberFormat="1" applyFont="1" applyFill="1" applyBorder="1" applyAlignment="1">
      <alignment horizontal="center" vertical="center"/>
    </xf>
    <xf numFmtId="3" fontId="24" fillId="5" borderId="5" xfId="0" applyNumberFormat="1" applyFont="1" applyFill="1" applyBorder="1" applyAlignment="1">
      <alignment horizontal="center" vertical="center" wrapText="1"/>
    </xf>
    <xf numFmtId="3" fontId="21" fillId="5" borderId="6" xfId="0" applyNumberFormat="1" applyFont="1" applyFill="1" applyBorder="1" applyAlignment="1">
      <alignment horizontal="center" vertical="center"/>
    </xf>
    <xf numFmtId="0" fontId="21" fillId="3" borderId="0" xfId="0" applyFont="1" applyFill="1" applyBorder="1" applyAlignment="1">
      <alignment horizontal="center"/>
    </xf>
    <xf numFmtId="0" fontId="21" fillId="3" borderId="0" xfId="0" applyFont="1" applyFill="1" applyBorder="1" applyAlignment="1">
      <alignment horizontal="center"/>
    </xf>
    <xf numFmtId="0" fontId="43" fillId="5" borderId="5" xfId="0" applyFont="1" applyFill="1" applyBorder="1" applyAlignment="1">
      <alignment horizontal="center" vertical="center" wrapText="1"/>
    </xf>
    <xf numFmtId="0" fontId="30" fillId="0" borderId="0" xfId="0" applyFont="1" applyFill="1" applyBorder="1"/>
    <xf numFmtId="0" fontId="26" fillId="3" borderId="7" xfId="0" applyFont="1" applyFill="1" applyBorder="1" applyAlignment="1">
      <alignment horizontal="left"/>
    </xf>
    <xf numFmtId="0" fontId="0" fillId="3" borderId="0" xfId="0" applyFill="1" applyBorder="1" applyAlignment="1">
      <alignment horizontal="center"/>
    </xf>
    <xf numFmtId="0" fontId="20" fillId="5" borderId="0" xfId="0" applyFont="1" applyFill="1" applyBorder="1" applyAlignment="1">
      <alignment horizontal="center" vertical="center"/>
    </xf>
    <xf numFmtId="0" fontId="21" fillId="3" borderId="0" xfId="0" applyFont="1" applyFill="1" applyBorder="1" applyAlignment="1">
      <alignment horizontal="center"/>
    </xf>
    <xf numFmtId="0" fontId="26" fillId="3" borderId="0" xfId="0" applyFont="1" applyFill="1" applyBorder="1" applyAlignment="1">
      <alignment horizontal="left" vertical="center"/>
    </xf>
    <xf numFmtId="0" fontId="33" fillId="3" borderId="0" xfId="0" applyFont="1" applyFill="1" applyBorder="1" applyAlignment="1">
      <alignment horizontal="center" vertical="center"/>
    </xf>
    <xf numFmtId="0" fontId="20" fillId="6" borderId="5" xfId="0" applyFont="1" applyFill="1" applyBorder="1" applyAlignment="1">
      <alignment horizontal="left" vertical="center"/>
    </xf>
    <xf numFmtId="2" fontId="33" fillId="3" borderId="0" xfId="0" applyNumberFormat="1" applyFont="1" applyFill="1" applyBorder="1" applyAlignment="1">
      <alignment horizontal="left" vertical="center" wrapText="1"/>
    </xf>
    <xf numFmtId="0" fontId="33" fillId="3" borderId="0" xfId="0" applyFont="1" applyFill="1" applyBorder="1"/>
    <xf numFmtId="0" fontId="20" fillId="5" borderId="0" xfId="0" applyFont="1" applyFill="1" applyBorder="1" applyAlignment="1">
      <alignment horizontal="center" vertical="center" wrapText="1"/>
    </xf>
    <xf numFmtId="0" fontId="24" fillId="3" borderId="7" xfId="0" applyFont="1" applyFill="1" applyBorder="1" applyAlignment="1">
      <alignment horizontal="center" vertical="center"/>
    </xf>
    <xf numFmtId="0" fontId="21" fillId="3" borderId="0" xfId="0" applyFont="1" applyFill="1" applyBorder="1" applyAlignment="1">
      <alignment horizontal="center"/>
    </xf>
    <xf numFmtId="0" fontId="30" fillId="3" borderId="5" xfId="0" applyFont="1" applyFill="1" applyBorder="1"/>
    <xf numFmtId="3" fontId="44" fillId="3" borderId="0" xfId="1" applyNumberFormat="1" applyFont="1" applyFill="1" applyBorder="1" applyAlignment="1">
      <alignment horizontal="center" vertical="center"/>
    </xf>
    <xf numFmtId="3" fontId="44" fillId="3" borderId="8" xfId="1" applyNumberFormat="1" applyFont="1" applyFill="1" applyBorder="1" applyAlignment="1">
      <alignment horizontal="center" vertical="center"/>
    </xf>
    <xf numFmtId="0" fontId="44" fillId="5" borderId="0" xfId="0" applyFont="1" applyFill="1" applyBorder="1" applyAlignment="1">
      <alignment horizontal="center"/>
    </xf>
    <xf numFmtId="3" fontId="33" fillId="3" borderId="0" xfId="0" applyNumberFormat="1" applyFont="1" applyFill="1" applyBorder="1"/>
    <xf numFmtId="171" fontId="33" fillId="3" borderId="0" xfId="0" applyNumberFormat="1" applyFont="1" applyFill="1" applyBorder="1"/>
    <xf numFmtId="0" fontId="21" fillId="3" borderId="0" xfId="0" applyFont="1" applyFill="1" applyBorder="1" applyAlignment="1">
      <alignment horizontal="center"/>
    </xf>
    <xf numFmtId="0" fontId="30" fillId="3" borderId="0" xfId="0" applyFont="1" applyFill="1" applyBorder="1"/>
    <xf numFmtId="165" fontId="24" fillId="3" borderId="8" xfId="0" applyNumberFormat="1" applyFont="1" applyFill="1" applyBorder="1" applyAlignment="1">
      <alignment horizontal="center" vertical="center"/>
    </xf>
    <xf numFmtId="1" fontId="61" fillId="0" borderId="0" xfId="0" applyNumberFormat="1" applyFont="1" applyAlignment="1">
      <alignment horizontal="center"/>
    </xf>
    <xf numFmtId="1" fontId="61" fillId="0" borderId="8" xfId="0" applyNumberFormat="1" applyFont="1" applyBorder="1" applyAlignment="1">
      <alignment horizontal="center"/>
    </xf>
    <xf numFmtId="0" fontId="21" fillId="3" borderId="0" xfId="0" applyFont="1" applyFill="1" applyBorder="1" applyAlignment="1">
      <alignment horizontal="center"/>
    </xf>
    <xf numFmtId="0" fontId="24" fillId="3" borderId="5" xfId="0" applyFont="1" applyFill="1" applyBorder="1" applyAlignment="1">
      <alignment horizontal="center" vertical="center"/>
    </xf>
    <xf numFmtId="3" fontId="24" fillId="3" borderId="5" xfId="0" applyNumberFormat="1" applyFont="1" applyFill="1" applyBorder="1" applyAlignment="1">
      <alignment horizontal="center" vertical="center"/>
    </xf>
    <xf numFmtId="3" fontId="21" fillId="3" borderId="6" xfId="0" applyNumberFormat="1" applyFont="1" applyFill="1" applyBorder="1" applyAlignment="1">
      <alignment horizontal="center" vertical="center"/>
    </xf>
    <xf numFmtId="0" fontId="21" fillId="3" borderId="5" xfId="0" applyFont="1" applyFill="1" applyBorder="1" applyAlignment="1">
      <alignment horizontal="center" vertical="center" wrapText="1"/>
    </xf>
    <xf numFmtId="3" fontId="24" fillId="3" borderId="5" xfId="0" applyNumberFormat="1" applyFont="1" applyFill="1" applyBorder="1" applyAlignment="1">
      <alignment horizontal="center" vertical="center" wrapText="1"/>
    </xf>
    <xf numFmtId="0" fontId="33" fillId="0" borderId="0" xfId="0" applyFont="1" applyAlignment="1">
      <alignment horizontal="justify" vertical="center"/>
    </xf>
    <xf numFmtId="0" fontId="21" fillId="3" borderId="0" xfId="0" applyFont="1" applyFill="1" applyBorder="1" applyAlignment="1">
      <alignment horizontal="center"/>
    </xf>
    <xf numFmtId="0" fontId="21" fillId="3" borderId="0" xfId="0" applyFont="1" applyFill="1" applyBorder="1" applyAlignment="1">
      <alignment horizontal="center"/>
    </xf>
    <xf numFmtId="0" fontId="0" fillId="0" borderId="0" xfId="0" applyFill="1" applyBorder="1"/>
    <xf numFmtId="165" fontId="0" fillId="0" borderId="0" xfId="0" applyNumberFormat="1" applyFill="1" applyBorder="1"/>
    <xf numFmtId="0" fontId="23" fillId="0" borderId="5" xfId="0" applyFont="1" applyFill="1" applyBorder="1" applyAlignment="1">
      <alignment horizontal="center"/>
    </xf>
    <xf numFmtId="0" fontId="21" fillId="0" borderId="5" xfId="0" applyFont="1" applyFill="1" applyBorder="1"/>
    <xf numFmtId="0" fontId="21" fillId="0" borderId="5" xfId="0" applyFont="1" applyFill="1" applyBorder="1" applyAlignment="1">
      <alignment horizontal="center" vertical="center"/>
    </xf>
    <xf numFmtId="3" fontId="21" fillId="0" borderId="5" xfId="0" applyNumberFormat="1" applyFont="1" applyFill="1" applyBorder="1" applyAlignment="1">
      <alignment horizontal="center" vertical="center"/>
    </xf>
    <xf numFmtId="165" fontId="21" fillId="0" borderId="5" xfId="0" applyNumberFormat="1" applyFont="1" applyFill="1" applyBorder="1" applyAlignment="1">
      <alignment horizontal="center" vertical="center"/>
    </xf>
    <xf numFmtId="165" fontId="21" fillId="0" borderId="6" xfId="0" applyNumberFormat="1" applyFont="1" applyFill="1" applyBorder="1" applyAlignment="1">
      <alignment horizontal="center" vertical="center"/>
    </xf>
    <xf numFmtId="3" fontId="21" fillId="3" borderId="5" xfId="0" applyNumberFormat="1" applyFont="1" applyFill="1" applyBorder="1" applyAlignment="1">
      <alignment horizontal="center" vertical="center"/>
    </xf>
    <xf numFmtId="165" fontId="24" fillId="3" borderId="4" xfId="0" applyNumberFormat="1" applyFont="1" applyFill="1" applyBorder="1" applyAlignment="1">
      <alignment horizontal="center" vertical="center"/>
    </xf>
    <xf numFmtId="165" fontId="24" fillId="3" borderId="5" xfId="0" applyNumberFormat="1" applyFont="1" applyFill="1" applyBorder="1" applyAlignment="1">
      <alignment horizontal="center" vertical="center"/>
    </xf>
    <xf numFmtId="165" fontId="24" fillId="3" borderId="6" xfId="0" applyNumberFormat="1" applyFont="1" applyFill="1" applyBorder="1" applyAlignment="1">
      <alignment horizontal="center" vertical="center"/>
    </xf>
    <xf numFmtId="165" fontId="21" fillId="3" borderId="5" xfId="0" applyNumberFormat="1" applyFont="1" applyFill="1" applyBorder="1" applyAlignment="1">
      <alignment horizontal="center" vertical="center"/>
    </xf>
    <xf numFmtId="165" fontId="21" fillId="3" borderId="6" xfId="0" applyNumberFormat="1" applyFont="1" applyFill="1" applyBorder="1" applyAlignment="1">
      <alignment horizontal="center" vertical="center"/>
    </xf>
    <xf numFmtId="0" fontId="43" fillId="3" borderId="4" xfId="0" applyFont="1" applyFill="1" applyBorder="1" applyAlignment="1">
      <alignment horizontal="center"/>
    </xf>
    <xf numFmtId="3" fontId="44" fillId="3" borderId="5" xfId="1" applyNumberFormat="1" applyFont="1" applyFill="1" applyBorder="1" applyAlignment="1">
      <alignment horizontal="center" vertical="center"/>
    </xf>
    <xf numFmtId="3" fontId="44" fillId="3" borderId="6" xfId="1" applyNumberFormat="1" applyFont="1" applyFill="1" applyBorder="1" applyAlignment="1">
      <alignment horizontal="center" vertical="center"/>
    </xf>
    <xf numFmtId="0" fontId="9" fillId="5" borderId="9" xfId="0" applyFont="1" applyFill="1" applyBorder="1" applyAlignment="1">
      <alignment horizontal="center"/>
    </xf>
    <xf numFmtId="0" fontId="9" fillId="5" borderId="10" xfId="0" applyFont="1" applyFill="1" applyBorder="1" applyAlignment="1">
      <alignment horizontal="center"/>
    </xf>
    <xf numFmtId="0" fontId="9" fillId="5" borderId="11" xfId="0" applyFont="1" applyFill="1" applyBorder="1" applyAlignment="1">
      <alignment horizontal="center"/>
    </xf>
    <xf numFmtId="0" fontId="13" fillId="2" borderId="0" xfId="3" applyFont="1" applyFill="1" applyBorder="1" applyAlignment="1" applyProtection="1">
      <alignment vertical="center"/>
    </xf>
    <xf numFmtId="0" fontId="13" fillId="2" borderId="0" xfId="3" applyFont="1" applyFill="1" applyBorder="1" applyAlignment="1" applyProtection="1">
      <alignment horizontal="left" vertical="center"/>
    </xf>
    <xf numFmtId="0" fontId="12" fillId="2" borderId="0" xfId="3" applyFill="1" applyBorder="1" applyAlignment="1" applyProtection="1">
      <alignment vertical="center"/>
    </xf>
    <xf numFmtId="0" fontId="12" fillId="2" borderId="0" xfId="3" applyFill="1" applyBorder="1" applyAlignment="1" applyProtection="1">
      <alignment horizontal="left" vertical="center"/>
    </xf>
    <xf numFmtId="0" fontId="3" fillId="2" borderId="0" xfId="0" applyFont="1" applyFill="1" applyBorder="1" applyAlignment="1">
      <alignment horizontal="center"/>
    </xf>
    <xf numFmtId="0" fontId="6" fillId="4" borderId="1" xfId="0" applyFont="1" applyFill="1" applyBorder="1" applyAlignment="1">
      <alignment horizontal="center" vertical="center" wrapText="1"/>
    </xf>
    <xf numFmtId="0" fontId="6" fillId="4" borderId="2" xfId="0" applyFont="1" applyFill="1" applyBorder="1" applyAlignment="1">
      <alignment horizontal="center" vertical="center" wrapText="1"/>
    </xf>
    <xf numFmtId="0" fontId="6" fillId="4" borderId="3" xfId="0" applyFont="1" applyFill="1" applyBorder="1" applyAlignment="1">
      <alignment horizontal="center" vertical="center" wrapText="1"/>
    </xf>
    <xf numFmtId="0" fontId="6" fillId="4" borderId="4" xfId="0" applyFont="1" applyFill="1" applyBorder="1" applyAlignment="1">
      <alignment horizontal="center" vertical="center" wrapText="1"/>
    </xf>
    <xf numFmtId="0" fontId="6" fillId="4" borderId="5" xfId="0" applyFont="1" applyFill="1" applyBorder="1" applyAlignment="1">
      <alignment horizontal="center" vertical="center" wrapText="1"/>
    </xf>
    <xf numFmtId="0" fontId="6" fillId="4" borderId="6" xfId="0" applyFont="1" applyFill="1" applyBorder="1" applyAlignment="1">
      <alignment horizontal="center" vertical="center" wrapText="1"/>
    </xf>
    <xf numFmtId="0" fontId="7" fillId="5" borderId="1" xfId="0" applyFont="1" applyFill="1" applyBorder="1" applyAlignment="1">
      <alignment horizontal="center" vertical="center" wrapText="1"/>
    </xf>
    <xf numFmtId="0" fontId="7" fillId="5" borderId="2" xfId="0" applyFont="1" applyFill="1" applyBorder="1" applyAlignment="1">
      <alignment horizontal="center" vertical="center" wrapText="1"/>
    </xf>
    <xf numFmtId="0" fontId="7" fillId="5" borderId="3" xfId="0" applyFont="1" applyFill="1" applyBorder="1" applyAlignment="1">
      <alignment horizontal="center" vertical="center" wrapText="1"/>
    </xf>
    <xf numFmtId="0" fontId="7" fillId="5" borderId="7" xfId="0" applyFont="1" applyFill="1" applyBorder="1" applyAlignment="1">
      <alignment horizontal="center" vertical="center" wrapText="1"/>
    </xf>
    <xf numFmtId="0" fontId="7" fillId="5" borderId="0" xfId="0" applyFont="1" applyFill="1" applyBorder="1" applyAlignment="1">
      <alignment horizontal="center" vertical="center" wrapText="1"/>
    </xf>
    <xf numFmtId="0" fontId="7" fillId="5" borderId="8" xfId="0" applyFont="1" applyFill="1" applyBorder="1" applyAlignment="1">
      <alignment horizontal="center" vertical="center" wrapText="1"/>
    </xf>
    <xf numFmtId="0" fontId="26" fillId="2" borderId="7" xfId="0" applyFont="1" applyFill="1" applyBorder="1" applyAlignment="1">
      <alignment horizontal="left" wrapText="1"/>
    </xf>
    <xf numFmtId="0" fontId="26" fillId="2" borderId="0" xfId="0" applyFont="1" applyFill="1" applyBorder="1" applyAlignment="1">
      <alignment horizontal="left" wrapText="1"/>
    </xf>
    <xf numFmtId="0" fontId="26" fillId="2" borderId="8" xfId="0" applyFont="1" applyFill="1" applyBorder="1" applyAlignment="1">
      <alignment horizontal="left" wrapText="1"/>
    </xf>
    <xf numFmtId="0" fontId="26" fillId="3" borderId="7" xfId="0" applyFont="1" applyFill="1" applyBorder="1" applyAlignment="1">
      <alignment horizontal="left"/>
    </xf>
    <xf numFmtId="0" fontId="26" fillId="3" borderId="0" xfId="0" applyFont="1" applyFill="1" applyBorder="1" applyAlignment="1">
      <alignment horizontal="left"/>
    </xf>
    <xf numFmtId="0" fontId="0" fillId="3" borderId="0" xfId="0" applyFill="1" applyBorder="1" applyAlignment="1">
      <alignment horizontal="center"/>
    </xf>
    <xf numFmtId="0" fontId="19" fillId="4" borderId="0" xfId="0" applyFont="1" applyFill="1" applyBorder="1" applyAlignment="1">
      <alignment horizontal="center" vertical="center" wrapText="1"/>
    </xf>
    <xf numFmtId="0" fontId="20" fillId="5" borderId="1" xfId="0" applyFont="1" applyFill="1" applyBorder="1" applyAlignment="1">
      <alignment horizontal="center" vertical="center"/>
    </xf>
    <xf numFmtId="0" fontId="20" fillId="5" borderId="4" xfId="0" applyFont="1" applyFill="1" applyBorder="1" applyAlignment="1">
      <alignment horizontal="center" vertical="center"/>
    </xf>
    <xf numFmtId="0" fontId="20" fillId="5" borderId="2" xfId="0" applyFont="1" applyFill="1" applyBorder="1" applyAlignment="1">
      <alignment horizontal="center" vertical="center"/>
    </xf>
    <xf numFmtId="0" fontId="20" fillId="5" borderId="5"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2" xfId="0" applyFont="1" applyFill="1" applyBorder="1" applyAlignment="1">
      <alignment horizontal="center" vertical="center" wrapText="1"/>
    </xf>
    <xf numFmtId="0" fontId="20" fillId="5" borderId="10" xfId="0" applyFont="1" applyFill="1" applyBorder="1" applyAlignment="1">
      <alignment horizontal="center" vertical="center" wrapText="1"/>
    </xf>
    <xf numFmtId="0" fontId="20" fillId="5" borderId="11" xfId="0" applyFont="1" applyFill="1" applyBorder="1" applyAlignment="1">
      <alignment horizontal="center" vertical="center" wrapText="1"/>
    </xf>
    <xf numFmtId="0" fontId="23" fillId="5" borderId="9" xfId="0" applyFont="1" applyFill="1" applyBorder="1" applyAlignment="1">
      <alignment horizontal="center" vertical="center"/>
    </xf>
    <xf numFmtId="0" fontId="23" fillId="5" borderId="10" xfId="0" applyFont="1" applyFill="1" applyBorder="1" applyAlignment="1">
      <alignment horizontal="center" vertical="center"/>
    </xf>
    <xf numFmtId="0" fontId="23" fillId="5" borderId="11" xfId="0" applyFont="1" applyFill="1" applyBorder="1" applyAlignment="1">
      <alignment horizontal="center" vertical="center"/>
    </xf>
    <xf numFmtId="0" fontId="26" fillId="2" borderId="7" xfId="0" applyFont="1" applyFill="1" applyBorder="1" applyAlignment="1">
      <alignment horizontal="left" vertical="center" wrapText="1"/>
    </xf>
    <xf numFmtId="0" fontId="26" fillId="2" borderId="0" xfId="0" applyFont="1" applyFill="1" applyBorder="1" applyAlignment="1">
      <alignment horizontal="left" vertical="center" wrapText="1"/>
    </xf>
    <xf numFmtId="0" fontId="26" fillId="2" borderId="8" xfId="0" applyFont="1" applyFill="1" applyBorder="1" applyAlignment="1">
      <alignment horizontal="left" vertical="center" wrapText="1"/>
    </xf>
    <xf numFmtId="0" fontId="26" fillId="3" borderId="7" xfId="0" applyFont="1" applyFill="1" applyBorder="1" applyAlignment="1">
      <alignment horizontal="left" vertical="top" wrapText="1"/>
    </xf>
    <xf numFmtId="0" fontId="26" fillId="3" borderId="0" xfId="0" applyFont="1" applyFill="1" applyBorder="1" applyAlignment="1">
      <alignment horizontal="left" vertical="top" wrapText="1"/>
    </xf>
    <xf numFmtId="0" fontId="26" fillId="3" borderId="8" xfId="0" applyFont="1" applyFill="1" applyBorder="1" applyAlignment="1">
      <alignment horizontal="left" vertical="top" wrapText="1"/>
    </xf>
    <xf numFmtId="0" fontId="9" fillId="3" borderId="0" xfId="0" applyFont="1" applyFill="1" applyBorder="1" applyAlignment="1">
      <alignment horizontal="center"/>
    </xf>
    <xf numFmtId="0" fontId="6" fillId="4" borderId="0" xfId="0" applyFont="1" applyFill="1" applyBorder="1" applyAlignment="1">
      <alignment horizontal="center" vertical="center" wrapText="1"/>
    </xf>
    <xf numFmtId="0" fontId="20" fillId="5" borderId="7" xfId="0" applyFont="1" applyFill="1" applyBorder="1" applyAlignment="1">
      <alignment horizontal="center" vertical="center"/>
    </xf>
    <xf numFmtId="0" fontId="20" fillId="5" borderId="0" xfId="0" applyFont="1" applyFill="1" applyBorder="1" applyAlignment="1">
      <alignment horizontal="center" vertical="center"/>
    </xf>
    <xf numFmtId="0" fontId="20" fillId="5" borderId="11" xfId="0" applyFont="1" applyFill="1" applyBorder="1" applyAlignment="1">
      <alignment horizontal="center" vertical="center"/>
    </xf>
    <xf numFmtId="0" fontId="20" fillId="5" borderId="10" xfId="0" applyFont="1" applyFill="1" applyBorder="1" applyAlignment="1">
      <alignment horizontal="center" wrapText="1"/>
    </xf>
    <xf numFmtId="0" fontId="20" fillId="5" borderId="11" xfId="0" applyFont="1" applyFill="1" applyBorder="1" applyAlignment="1">
      <alignment horizontal="center" wrapText="1"/>
    </xf>
    <xf numFmtId="0" fontId="26" fillId="3" borderId="7" xfId="0" applyFont="1" applyFill="1" applyBorder="1" applyAlignment="1">
      <alignment horizontal="left" vertical="center" wrapText="1"/>
    </xf>
    <xf numFmtId="0" fontId="26" fillId="3" borderId="0" xfId="0" applyFont="1" applyFill="1" applyBorder="1" applyAlignment="1">
      <alignment horizontal="left" vertical="center" wrapText="1"/>
    </xf>
    <xf numFmtId="0" fontId="26" fillId="3" borderId="8" xfId="0" applyFont="1" applyFill="1" applyBorder="1" applyAlignment="1">
      <alignment horizontal="left" vertical="center" wrapText="1"/>
    </xf>
    <xf numFmtId="0" fontId="26" fillId="3" borderId="7" xfId="0" applyFont="1" applyFill="1" applyBorder="1" applyAlignment="1">
      <alignment horizontal="left" wrapText="1"/>
    </xf>
    <xf numFmtId="0" fontId="26" fillId="3" borderId="0" xfId="0" applyFont="1" applyFill="1" applyBorder="1" applyAlignment="1">
      <alignment horizontal="left" wrapText="1"/>
    </xf>
    <xf numFmtId="0" fontId="26" fillId="3" borderId="8" xfId="0" applyFont="1" applyFill="1" applyBorder="1" applyAlignment="1">
      <alignment horizontal="left" wrapText="1"/>
    </xf>
    <xf numFmtId="2" fontId="20" fillId="5" borderId="1" xfId="0" applyNumberFormat="1" applyFont="1" applyFill="1" applyBorder="1" applyAlignment="1">
      <alignment horizontal="center" vertical="center" wrapText="1"/>
    </xf>
    <xf numFmtId="2" fontId="20" fillId="5" borderId="4" xfId="0" applyNumberFormat="1" applyFont="1" applyFill="1" applyBorder="1" applyAlignment="1">
      <alignment horizontal="center" vertical="center" wrapText="1"/>
    </xf>
    <xf numFmtId="0" fontId="20" fillId="5" borderId="9" xfId="0" applyFont="1" applyFill="1" applyBorder="1" applyAlignment="1">
      <alignment horizontal="center" wrapText="1"/>
    </xf>
    <xf numFmtId="0" fontId="20" fillId="5" borderId="5" xfId="0" applyFont="1" applyFill="1" applyBorder="1" applyAlignment="1">
      <alignment horizontal="center" vertical="center" wrapText="1"/>
    </xf>
    <xf numFmtId="0" fontId="20" fillId="5" borderId="6" xfId="0" applyFont="1" applyFill="1" applyBorder="1" applyAlignment="1">
      <alignment horizontal="center" vertical="center" wrapText="1"/>
    </xf>
    <xf numFmtId="0" fontId="26" fillId="3" borderId="1" xfId="0" applyFont="1" applyFill="1" applyBorder="1" applyAlignment="1">
      <alignment horizontal="left"/>
    </xf>
    <xf numFmtId="0" fontId="26" fillId="3" borderId="2" xfId="0" applyFont="1" applyFill="1" applyBorder="1" applyAlignment="1">
      <alignment horizontal="left"/>
    </xf>
    <xf numFmtId="0" fontId="21" fillId="3" borderId="0" xfId="0" applyFont="1" applyFill="1" applyBorder="1" applyAlignment="1">
      <alignment horizontal="center"/>
    </xf>
    <xf numFmtId="0" fontId="23" fillId="6" borderId="5" xfId="0" applyFont="1" applyFill="1" applyBorder="1" applyAlignment="1">
      <alignment horizontal="center"/>
    </xf>
    <xf numFmtId="0" fontId="23" fillId="5" borderId="1" xfId="0" applyFont="1" applyFill="1" applyBorder="1" applyAlignment="1">
      <alignment horizontal="center" vertical="center"/>
    </xf>
    <xf numFmtId="0" fontId="23" fillId="5" borderId="4" xfId="0" applyFont="1" applyFill="1" applyBorder="1" applyAlignment="1">
      <alignment horizontal="center" vertical="center"/>
    </xf>
    <xf numFmtId="0" fontId="23" fillId="5" borderId="2" xfId="0" applyFont="1" applyFill="1" applyBorder="1" applyAlignment="1">
      <alignment horizontal="center" vertical="center"/>
    </xf>
    <xf numFmtId="0" fontId="23" fillId="5" borderId="5" xfId="0" applyFont="1" applyFill="1" applyBorder="1" applyAlignment="1">
      <alignment horizontal="center" vertical="center"/>
    </xf>
    <xf numFmtId="0" fontId="23" fillId="5" borderId="2" xfId="0" applyFont="1" applyFill="1" applyBorder="1" applyAlignment="1">
      <alignment horizontal="left" vertical="center" wrapText="1"/>
    </xf>
    <xf numFmtId="0" fontId="26" fillId="3" borderId="3" xfId="0" applyFont="1" applyFill="1" applyBorder="1" applyAlignment="1">
      <alignment horizontal="left"/>
    </xf>
    <xf numFmtId="0" fontId="26" fillId="2" borderId="0" xfId="0" quotePrefix="1" applyFont="1" applyFill="1" applyBorder="1" applyAlignment="1">
      <alignment horizontal="left" vertical="center" wrapText="1"/>
    </xf>
    <xf numFmtId="0" fontId="26" fillId="2" borderId="8" xfId="0" quotePrefix="1" applyFont="1" applyFill="1" applyBorder="1" applyAlignment="1">
      <alignment horizontal="left" vertical="center" wrapText="1"/>
    </xf>
    <xf numFmtId="0" fontId="23" fillId="6" borderId="7" xfId="0" applyFont="1" applyFill="1" applyBorder="1" applyAlignment="1">
      <alignment horizontal="left" vertical="center" wrapText="1"/>
    </xf>
    <xf numFmtId="0" fontId="23" fillId="6" borderId="0" xfId="0" applyFont="1" applyFill="1" applyBorder="1" applyAlignment="1">
      <alignment horizontal="left" vertical="center" wrapText="1"/>
    </xf>
    <xf numFmtId="0" fontId="23" fillId="6" borderId="8" xfId="0" applyFont="1" applyFill="1" applyBorder="1" applyAlignment="1">
      <alignment horizontal="left" vertical="center" wrapText="1"/>
    </xf>
    <xf numFmtId="0" fontId="23" fillId="5" borderId="7" xfId="0" applyFont="1" applyFill="1" applyBorder="1" applyAlignment="1">
      <alignment horizontal="center" vertical="center"/>
    </xf>
    <xf numFmtId="0" fontId="23" fillId="5" borderId="0" xfId="0" applyFont="1" applyFill="1" applyBorder="1" applyAlignment="1">
      <alignment horizontal="center" vertical="center"/>
    </xf>
    <xf numFmtId="0" fontId="23" fillId="5" borderId="2" xfId="0" applyFont="1" applyFill="1" applyBorder="1" applyAlignment="1">
      <alignment horizontal="center" vertical="center" wrapText="1"/>
    </xf>
    <xf numFmtId="0" fontId="23" fillId="5" borderId="0" xfId="0" applyFont="1" applyFill="1" applyBorder="1" applyAlignment="1">
      <alignment horizontal="center" vertical="center" wrapText="1"/>
    </xf>
    <xf numFmtId="0" fontId="23" fillId="5" borderId="10" xfId="0" applyFont="1" applyFill="1" applyBorder="1" applyAlignment="1">
      <alignment horizontal="left"/>
    </xf>
    <xf numFmtId="0" fontId="23" fillId="5" borderId="11" xfId="0" applyFont="1" applyFill="1" applyBorder="1" applyAlignment="1">
      <alignment horizontal="left"/>
    </xf>
    <xf numFmtId="0" fontId="33" fillId="3" borderId="0" xfId="0" applyFont="1" applyFill="1" applyBorder="1" applyAlignment="1">
      <alignment horizontal="center" vertical="center"/>
    </xf>
    <xf numFmtId="0" fontId="27" fillId="3" borderId="7" xfId="0" applyFont="1" applyFill="1" applyBorder="1" applyAlignment="1">
      <alignment horizontal="left" vertical="center" wrapText="1"/>
    </xf>
    <xf numFmtId="0" fontId="27" fillId="3" borderId="0" xfId="0" applyFont="1" applyFill="1" applyBorder="1" applyAlignment="1">
      <alignment horizontal="left" vertical="center" wrapText="1"/>
    </xf>
    <xf numFmtId="0" fontId="27" fillId="3" borderId="8" xfId="0" applyFont="1" applyFill="1" applyBorder="1" applyAlignment="1">
      <alignment horizontal="left" vertical="center" wrapText="1"/>
    </xf>
    <xf numFmtId="0" fontId="26" fillId="3" borderId="7" xfId="0" applyFont="1" applyFill="1" applyBorder="1" applyAlignment="1">
      <alignment horizontal="left" vertical="center"/>
    </xf>
    <xf numFmtId="0" fontId="26" fillId="3" borderId="0" xfId="0" applyFont="1" applyFill="1" applyBorder="1" applyAlignment="1">
      <alignment horizontal="left" vertical="center"/>
    </xf>
    <xf numFmtId="0" fontId="26" fillId="2" borderId="7" xfId="0" applyFont="1" applyFill="1" applyBorder="1" applyAlignment="1">
      <alignment vertical="center" wrapText="1"/>
    </xf>
    <xf numFmtId="0" fontId="26" fillId="2" borderId="0" xfId="0" applyFont="1" applyFill="1" applyBorder="1" applyAlignment="1">
      <alignment vertical="center" wrapText="1"/>
    </xf>
    <xf numFmtId="0" fontId="26" fillId="2" borderId="8" xfId="0" applyFont="1" applyFill="1" applyBorder="1" applyAlignment="1">
      <alignment vertical="center" wrapText="1"/>
    </xf>
    <xf numFmtId="0" fontId="26" fillId="3" borderId="7" xfId="0" applyFont="1" applyFill="1" applyBorder="1" applyAlignment="1">
      <alignment vertical="center"/>
    </xf>
    <xf numFmtId="0" fontId="26" fillId="3" borderId="0" xfId="0" applyFont="1" applyFill="1" applyBorder="1" applyAlignment="1">
      <alignment vertical="center"/>
    </xf>
    <xf numFmtId="0" fontId="26" fillId="3" borderId="8" xfId="0" applyFont="1" applyFill="1" applyBorder="1" applyAlignment="1">
      <alignment vertical="center"/>
    </xf>
    <xf numFmtId="0" fontId="23" fillId="5" borderId="10" xfId="0" applyFont="1" applyFill="1" applyBorder="1" applyAlignment="1">
      <alignment horizontal="center"/>
    </xf>
    <xf numFmtId="0" fontId="23" fillId="5" borderId="11" xfId="0" applyFont="1" applyFill="1" applyBorder="1" applyAlignment="1">
      <alignment horizontal="center"/>
    </xf>
    <xf numFmtId="0" fontId="27" fillId="0" borderId="1" xfId="0" applyFont="1" applyBorder="1" applyAlignment="1">
      <alignment horizontal="left" vertical="center"/>
    </xf>
    <xf numFmtId="0" fontId="27" fillId="0" borderId="2" xfId="0" applyFont="1" applyBorder="1" applyAlignment="1">
      <alignment horizontal="left" vertical="center"/>
    </xf>
    <xf numFmtId="0" fontId="50" fillId="0" borderId="7" xfId="0" applyFont="1" applyBorder="1" applyAlignment="1">
      <alignment horizontal="left" vertical="center"/>
    </xf>
    <xf numFmtId="0" fontId="50" fillId="0" borderId="0" xfId="0" applyFont="1" applyBorder="1" applyAlignment="1">
      <alignment horizontal="left" vertical="center"/>
    </xf>
    <xf numFmtId="0" fontId="27" fillId="0" borderId="7" xfId="0" quotePrefix="1" applyFont="1" applyBorder="1" applyAlignment="1">
      <alignment horizontal="left" vertical="center" wrapText="1"/>
    </xf>
    <xf numFmtId="0" fontId="50" fillId="0" borderId="0" xfId="0" quotePrefix="1" applyFont="1" applyBorder="1" applyAlignment="1">
      <alignment horizontal="left" vertical="center" wrapText="1"/>
    </xf>
    <xf numFmtId="0" fontId="50" fillId="0" borderId="8" xfId="0" quotePrefix="1" applyFont="1" applyBorder="1" applyAlignment="1">
      <alignment horizontal="left" vertical="center" wrapText="1"/>
    </xf>
    <xf numFmtId="0" fontId="50" fillId="0" borderId="7" xfId="0" quotePrefix="1" applyFont="1" applyBorder="1" applyAlignment="1">
      <alignment horizontal="left" vertical="center" wrapText="1"/>
    </xf>
    <xf numFmtId="0" fontId="52" fillId="3" borderId="4" xfId="0" applyFont="1" applyFill="1" applyBorder="1" applyAlignment="1">
      <alignment horizontal="left"/>
    </xf>
    <xf numFmtId="0" fontId="52" fillId="3" borderId="5" xfId="0" applyFont="1" applyFill="1" applyBorder="1" applyAlignment="1">
      <alignment horizontal="left"/>
    </xf>
    <xf numFmtId="0" fontId="58" fillId="4" borderId="0" xfId="0" applyFont="1" applyFill="1" applyBorder="1" applyAlignment="1">
      <alignment horizontal="center" vertical="center" wrapText="1"/>
    </xf>
    <xf numFmtId="0" fontId="20" fillId="6" borderId="7" xfId="0" applyFont="1" applyFill="1" applyBorder="1" applyAlignment="1">
      <alignment horizontal="left"/>
    </xf>
    <xf numFmtId="0" fontId="20" fillId="6" borderId="0" xfId="0" applyFont="1" applyFill="1" applyBorder="1" applyAlignment="1">
      <alignment horizontal="left"/>
    </xf>
    <xf numFmtId="0" fontId="20" fillId="6" borderId="8" xfId="0" applyFont="1" applyFill="1" applyBorder="1" applyAlignment="1">
      <alignment horizontal="left"/>
    </xf>
    <xf numFmtId="0" fontId="20" fillId="6" borderId="4" xfId="0" applyFont="1" applyFill="1" applyBorder="1" applyAlignment="1">
      <alignment horizontal="left" vertical="center"/>
    </xf>
    <xf numFmtId="0" fontId="20" fillId="6" borderId="5" xfId="0" applyFont="1" applyFill="1" applyBorder="1" applyAlignment="1">
      <alignment horizontal="left" vertical="center"/>
    </xf>
    <xf numFmtId="0" fontId="20" fillId="6" borderId="6" xfId="0" applyFont="1" applyFill="1" applyBorder="1" applyAlignment="1">
      <alignment horizontal="left" vertical="center"/>
    </xf>
    <xf numFmtId="0" fontId="43" fillId="5" borderId="10" xfId="0" applyFont="1" applyFill="1" applyBorder="1" applyAlignment="1">
      <alignment horizontal="center" vertical="center" wrapText="1"/>
    </xf>
    <xf numFmtId="0" fontId="43" fillId="5" borderId="5" xfId="0" applyFont="1" applyFill="1" applyBorder="1" applyAlignment="1">
      <alignment horizontal="center" vertical="center" wrapText="1"/>
    </xf>
    <xf numFmtId="0" fontId="26" fillId="3" borderId="8" xfId="0" applyFont="1" applyFill="1" applyBorder="1" applyAlignment="1">
      <alignment horizontal="left"/>
    </xf>
    <xf numFmtId="0" fontId="43" fillId="5" borderId="6" xfId="0" applyFont="1" applyFill="1" applyBorder="1" applyAlignment="1">
      <alignment horizontal="center" vertical="center" wrapText="1"/>
    </xf>
  </cellXfs>
  <cellStyles count="223">
    <cellStyle name="Euro" xfId="4" xr:uid="{00000000-0005-0000-0000-000000000000}"/>
    <cellStyle name="Euro 2" xfId="5" xr:uid="{00000000-0005-0000-0000-000001000000}"/>
    <cellStyle name="Euro 2 2" xfId="6" xr:uid="{00000000-0005-0000-0000-000002000000}"/>
    <cellStyle name="Euro 2 3" xfId="7" xr:uid="{00000000-0005-0000-0000-000003000000}"/>
    <cellStyle name="Euro 3" xfId="8" xr:uid="{00000000-0005-0000-0000-000004000000}"/>
    <cellStyle name="Euro 4" xfId="9" xr:uid="{00000000-0005-0000-0000-000005000000}"/>
    <cellStyle name="Euro 5" xfId="10" xr:uid="{00000000-0005-0000-0000-000006000000}"/>
    <cellStyle name="Euro_ELIC" xfId="11" xr:uid="{00000000-0005-0000-0000-000007000000}"/>
    <cellStyle name="Hipervínculo" xfId="3" builtinId="8"/>
    <cellStyle name="Hipervínculo 2" xfId="12" xr:uid="{00000000-0005-0000-0000-000009000000}"/>
    <cellStyle name="Millares" xfId="1" builtinId="3"/>
    <cellStyle name="Millares 2" xfId="13" xr:uid="{00000000-0005-0000-0000-00000B000000}"/>
    <cellStyle name="Millares 2 2" xfId="14" xr:uid="{00000000-0005-0000-0000-00000C000000}"/>
    <cellStyle name="Millares 2 3" xfId="15" xr:uid="{00000000-0005-0000-0000-00000D000000}"/>
    <cellStyle name="Millares 2 4" xfId="16" xr:uid="{00000000-0005-0000-0000-00000E000000}"/>
    <cellStyle name="Millares 2 5" xfId="17" xr:uid="{00000000-0005-0000-0000-00000F000000}"/>
    <cellStyle name="Millares 3" xfId="18" xr:uid="{00000000-0005-0000-0000-000010000000}"/>
    <cellStyle name="Millares 3 2" xfId="19" xr:uid="{00000000-0005-0000-0000-000011000000}"/>
    <cellStyle name="Millares 3 3" xfId="20" xr:uid="{00000000-0005-0000-0000-000012000000}"/>
    <cellStyle name="Millares 3 4" xfId="21" xr:uid="{00000000-0005-0000-0000-000013000000}"/>
    <cellStyle name="Millares 4" xfId="22" xr:uid="{00000000-0005-0000-0000-000014000000}"/>
    <cellStyle name="Millares 5" xfId="23" xr:uid="{00000000-0005-0000-0000-000015000000}"/>
    <cellStyle name="Millares 6" xfId="24" xr:uid="{00000000-0005-0000-0000-000016000000}"/>
    <cellStyle name="Millares 7" xfId="25" xr:uid="{00000000-0005-0000-0000-000017000000}"/>
    <cellStyle name="Normal" xfId="0" builtinId="0"/>
    <cellStyle name="Normal 10" xfId="26" xr:uid="{00000000-0005-0000-0000-000019000000}"/>
    <cellStyle name="Normal 11" xfId="27" xr:uid="{00000000-0005-0000-0000-00001A000000}"/>
    <cellStyle name="Normal 12" xfId="28" xr:uid="{00000000-0005-0000-0000-00001B000000}"/>
    <cellStyle name="Normal 13" xfId="29" xr:uid="{00000000-0005-0000-0000-00001C000000}"/>
    <cellStyle name="Normal 14" xfId="30" xr:uid="{00000000-0005-0000-0000-00001D000000}"/>
    <cellStyle name="Normal 15" xfId="31" xr:uid="{00000000-0005-0000-0000-00001E000000}"/>
    <cellStyle name="Normal 16" xfId="32" xr:uid="{00000000-0005-0000-0000-00001F000000}"/>
    <cellStyle name="Normal 17" xfId="33" xr:uid="{00000000-0005-0000-0000-000020000000}"/>
    <cellStyle name="Normal 18" xfId="34" xr:uid="{00000000-0005-0000-0000-000021000000}"/>
    <cellStyle name="Normal 19" xfId="35" xr:uid="{00000000-0005-0000-0000-000022000000}"/>
    <cellStyle name="Normal 2" xfId="36" xr:uid="{00000000-0005-0000-0000-000023000000}"/>
    <cellStyle name="Normal 2 10" xfId="37" xr:uid="{00000000-0005-0000-0000-000024000000}"/>
    <cellStyle name="Normal 2 11" xfId="38" xr:uid="{00000000-0005-0000-0000-000025000000}"/>
    <cellStyle name="Normal 2 12" xfId="39" xr:uid="{00000000-0005-0000-0000-000026000000}"/>
    <cellStyle name="Normal 2 13" xfId="40" xr:uid="{00000000-0005-0000-0000-000027000000}"/>
    <cellStyle name="Normal 2 14" xfId="41" xr:uid="{00000000-0005-0000-0000-000028000000}"/>
    <cellStyle name="Normal 2 15" xfId="42" xr:uid="{00000000-0005-0000-0000-000029000000}"/>
    <cellStyle name="Normal 2 16" xfId="43" xr:uid="{00000000-0005-0000-0000-00002A000000}"/>
    <cellStyle name="Normal 2 17" xfId="44" xr:uid="{00000000-0005-0000-0000-00002B000000}"/>
    <cellStyle name="Normal 2 18" xfId="45" xr:uid="{00000000-0005-0000-0000-00002C000000}"/>
    <cellStyle name="Normal 2 19" xfId="46" xr:uid="{00000000-0005-0000-0000-00002D000000}"/>
    <cellStyle name="Normal 2 2" xfId="47" xr:uid="{00000000-0005-0000-0000-00002E000000}"/>
    <cellStyle name="Normal 2 2 10" xfId="48" xr:uid="{00000000-0005-0000-0000-00002F000000}"/>
    <cellStyle name="Normal 2 2 11" xfId="49" xr:uid="{00000000-0005-0000-0000-000030000000}"/>
    <cellStyle name="Normal 2 2 12" xfId="50" xr:uid="{00000000-0005-0000-0000-000031000000}"/>
    <cellStyle name="Normal 2 2 13" xfId="51" xr:uid="{00000000-0005-0000-0000-000032000000}"/>
    <cellStyle name="Normal 2 2 14" xfId="52" xr:uid="{00000000-0005-0000-0000-000033000000}"/>
    <cellStyle name="Normal 2 2 15" xfId="53" xr:uid="{00000000-0005-0000-0000-000034000000}"/>
    <cellStyle name="Normal 2 2 16" xfId="54" xr:uid="{00000000-0005-0000-0000-000035000000}"/>
    <cellStyle name="Normal 2 2 17" xfId="55" xr:uid="{00000000-0005-0000-0000-000036000000}"/>
    <cellStyle name="Normal 2 2 18" xfId="56" xr:uid="{00000000-0005-0000-0000-000037000000}"/>
    <cellStyle name="Normal 2 2 19" xfId="57" xr:uid="{00000000-0005-0000-0000-000038000000}"/>
    <cellStyle name="Normal 2 2 2" xfId="58" xr:uid="{00000000-0005-0000-0000-000039000000}"/>
    <cellStyle name="Normal 2 2 2 10" xfId="59" xr:uid="{00000000-0005-0000-0000-00003A000000}"/>
    <cellStyle name="Normal 2 2 2 11" xfId="60" xr:uid="{00000000-0005-0000-0000-00003B000000}"/>
    <cellStyle name="Normal 2 2 2 12" xfId="61" xr:uid="{00000000-0005-0000-0000-00003C000000}"/>
    <cellStyle name="Normal 2 2 2 13" xfId="62" xr:uid="{00000000-0005-0000-0000-00003D000000}"/>
    <cellStyle name="Normal 2 2 2 14" xfId="63" xr:uid="{00000000-0005-0000-0000-00003E000000}"/>
    <cellStyle name="Normal 2 2 2 15" xfId="64" xr:uid="{00000000-0005-0000-0000-00003F000000}"/>
    <cellStyle name="Normal 2 2 2 16" xfId="65" xr:uid="{00000000-0005-0000-0000-000040000000}"/>
    <cellStyle name="Normal 2 2 2 17" xfId="66" xr:uid="{00000000-0005-0000-0000-000041000000}"/>
    <cellStyle name="Normal 2 2 2 18" xfId="67" xr:uid="{00000000-0005-0000-0000-000042000000}"/>
    <cellStyle name="Normal 2 2 2 19" xfId="68" xr:uid="{00000000-0005-0000-0000-000043000000}"/>
    <cellStyle name="Normal 2 2 2 2" xfId="69" xr:uid="{00000000-0005-0000-0000-000044000000}"/>
    <cellStyle name="Normal 2 2 2 2 2" xfId="70" xr:uid="{00000000-0005-0000-0000-000045000000}"/>
    <cellStyle name="Normal 2 2 2 2 2 2" xfId="71" xr:uid="{00000000-0005-0000-0000-000046000000}"/>
    <cellStyle name="Normal 2 2 2 20" xfId="72" xr:uid="{00000000-0005-0000-0000-000047000000}"/>
    <cellStyle name="Normal 2 2 2 21" xfId="73" xr:uid="{00000000-0005-0000-0000-000048000000}"/>
    <cellStyle name="Normal 2 2 2 22" xfId="74" xr:uid="{00000000-0005-0000-0000-000049000000}"/>
    <cellStyle name="Normal 2 2 2 23" xfId="75" xr:uid="{00000000-0005-0000-0000-00004A000000}"/>
    <cellStyle name="Normal 2 2 2 24" xfId="76" xr:uid="{00000000-0005-0000-0000-00004B000000}"/>
    <cellStyle name="Normal 2 2 2 25" xfId="77" xr:uid="{00000000-0005-0000-0000-00004C000000}"/>
    <cellStyle name="Normal 2 2 2 26" xfId="78" xr:uid="{00000000-0005-0000-0000-00004D000000}"/>
    <cellStyle name="Normal 2 2 2 27" xfId="79" xr:uid="{00000000-0005-0000-0000-00004E000000}"/>
    <cellStyle name="Normal 2 2 2 28" xfId="80" xr:uid="{00000000-0005-0000-0000-00004F000000}"/>
    <cellStyle name="Normal 2 2 2 29" xfId="81" xr:uid="{00000000-0005-0000-0000-000050000000}"/>
    <cellStyle name="Normal 2 2 2 3" xfId="82" xr:uid="{00000000-0005-0000-0000-000051000000}"/>
    <cellStyle name="Normal 2 2 2 30" xfId="83" xr:uid="{00000000-0005-0000-0000-000052000000}"/>
    <cellStyle name="Normal 2 2 2 31" xfId="84" xr:uid="{00000000-0005-0000-0000-000053000000}"/>
    <cellStyle name="Normal 2 2 2 32" xfId="85" xr:uid="{00000000-0005-0000-0000-000054000000}"/>
    <cellStyle name="Normal 2 2 2 4" xfId="86" xr:uid="{00000000-0005-0000-0000-000055000000}"/>
    <cellStyle name="Normal 2 2 2 5" xfId="87" xr:uid="{00000000-0005-0000-0000-000056000000}"/>
    <cellStyle name="Normal 2 2 2 6" xfId="88" xr:uid="{00000000-0005-0000-0000-000057000000}"/>
    <cellStyle name="Normal 2 2 2 7" xfId="89" xr:uid="{00000000-0005-0000-0000-000058000000}"/>
    <cellStyle name="Normal 2 2 2 8" xfId="90" xr:uid="{00000000-0005-0000-0000-000059000000}"/>
    <cellStyle name="Normal 2 2 2 9" xfId="91" xr:uid="{00000000-0005-0000-0000-00005A000000}"/>
    <cellStyle name="Normal 2 2 20" xfId="92" xr:uid="{00000000-0005-0000-0000-00005B000000}"/>
    <cellStyle name="Normal 2 2 21" xfId="93" xr:uid="{00000000-0005-0000-0000-00005C000000}"/>
    <cellStyle name="Normal 2 2 22" xfId="94" xr:uid="{00000000-0005-0000-0000-00005D000000}"/>
    <cellStyle name="Normal 2 2 23" xfId="95" xr:uid="{00000000-0005-0000-0000-00005E000000}"/>
    <cellStyle name="Normal 2 2 24" xfId="96" xr:uid="{00000000-0005-0000-0000-00005F000000}"/>
    <cellStyle name="Normal 2 2 25" xfId="97" xr:uid="{00000000-0005-0000-0000-000060000000}"/>
    <cellStyle name="Normal 2 2 26" xfId="98" xr:uid="{00000000-0005-0000-0000-000061000000}"/>
    <cellStyle name="Normal 2 2 27" xfId="99" xr:uid="{00000000-0005-0000-0000-000062000000}"/>
    <cellStyle name="Normal 2 2 28" xfId="100" xr:uid="{00000000-0005-0000-0000-000063000000}"/>
    <cellStyle name="Normal 2 2 29" xfId="101" xr:uid="{00000000-0005-0000-0000-000064000000}"/>
    <cellStyle name="Normal 2 2 3" xfId="102" xr:uid="{00000000-0005-0000-0000-000065000000}"/>
    <cellStyle name="Normal 2 2 30" xfId="103" xr:uid="{00000000-0005-0000-0000-000066000000}"/>
    <cellStyle name="Normal 2 2 31" xfId="104" xr:uid="{00000000-0005-0000-0000-000067000000}"/>
    <cellStyle name="Normal 2 2 32" xfId="105" xr:uid="{00000000-0005-0000-0000-000068000000}"/>
    <cellStyle name="Normal 2 2 4" xfId="106" xr:uid="{00000000-0005-0000-0000-000069000000}"/>
    <cellStyle name="Normal 2 2 5" xfId="107" xr:uid="{00000000-0005-0000-0000-00006A000000}"/>
    <cellStyle name="Normal 2 2 6" xfId="108" xr:uid="{00000000-0005-0000-0000-00006B000000}"/>
    <cellStyle name="Normal 2 2 7" xfId="109" xr:uid="{00000000-0005-0000-0000-00006C000000}"/>
    <cellStyle name="Normal 2 2 8" xfId="110" xr:uid="{00000000-0005-0000-0000-00006D000000}"/>
    <cellStyle name="Normal 2 2 9" xfId="111" xr:uid="{00000000-0005-0000-0000-00006E000000}"/>
    <cellStyle name="Normal 2 20" xfId="112" xr:uid="{00000000-0005-0000-0000-00006F000000}"/>
    <cellStyle name="Normal 2 21" xfId="113" xr:uid="{00000000-0005-0000-0000-000070000000}"/>
    <cellStyle name="Normal 2 22" xfId="114" xr:uid="{00000000-0005-0000-0000-000071000000}"/>
    <cellStyle name="Normal 2 23" xfId="115" xr:uid="{00000000-0005-0000-0000-000072000000}"/>
    <cellStyle name="Normal 2 24" xfId="116" xr:uid="{00000000-0005-0000-0000-000073000000}"/>
    <cellStyle name="Normal 2 25" xfId="117" xr:uid="{00000000-0005-0000-0000-000074000000}"/>
    <cellStyle name="Normal 2 26" xfId="118" xr:uid="{00000000-0005-0000-0000-000075000000}"/>
    <cellStyle name="Normal 2 27" xfId="119" xr:uid="{00000000-0005-0000-0000-000076000000}"/>
    <cellStyle name="Normal 2 28" xfId="120" xr:uid="{00000000-0005-0000-0000-000077000000}"/>
    <cellStyle name="Normal 2 29" xfId="121" xr:uid="{00000000-0005-0000-0000-000078000000}"/>
    <cellStyle name="Normal 2 3" xfId="122" xr:uid="{00000000-0005-0000-0000-000079000000}"/>
    <cellStyle name="Normal 2 3 2" xfId="123" xr:uid="{00000000-0005-0000-0000-00007A000000}"/>
    <cellStyle name="Normal 2 3 3" xfId="124" xr:uid="{00000000-0005-0000-0000-00007B000000}"/>
    <cellStyle name="Normal 2 3 4" xfId="125" xr:uid="{00000000-0005-0000-0000-00007C000000}"/>
    <cellStyle name="Normal 2 3 5" xfId="126" xr:uid="{00000000-0005-0000-0000-00007D000000}"/>
    <cellStyle name="Normal 2 3 6" xfId="127" xr:uid="{00000000-0005-0000-0000-00007E000000}"/>
    <cellStyle name="Normal 2 3 7" xfId="128" xr:uid="{00000000-0005-0000-0000-00007F000000}"/>
    <cellStyle name="Normal 2 30" xfId="129" xr:uid="{00000000-0005-0000-0000-000080000000}"/>
    <cellStyle name="Normal 2 31" xfId="130" xr:uid="{00000000-0005-0000-0000-000081000000}"/>
    <cellStyle name="Normal 2 32" xfId="131" xr:uid="{00000000-0005-0000-0000-000082000000}"/>
    <cellStyle name="Normal 2 33" xfId="132" xr:uid="{00000000-0005-0000-0000-000083000000}"/>
    <cellStyle name="Normal 2 33 2" xfId="133" xr:uid="{00000000-0005-0000-0000-000084000000}"/>
    <cellStyle name="Normal 2 34" xfId="134" xr:uid="{00000000-0005-0000-0000-000085000000}"/>
    <cellStyle name="Normal 2 35" xfId="135" xr:uid="{00000000-0005-0000-0000-000086000000}"/>
    <cellStyle name="Normal 2 4" xfId="136" xr:uid="{00000000-0005-0000-0000-000087000000}"/>
    <cellStyle name="Normal 2 4 2" xfId="137" xr:uid="{00000000-0005-0000-0000-000088000000}"/>
    <cellStyle name="Normal 2 4 3" xfId="138" xr:uid="{00000000-0005-0000-0000-000089000000}"/>
    <cellStyle name="Normal 2 5" xfId="139" xr:uid="{00000000-0005-0000-0000-00008A000000}"/>
    <cellStyle name="Normal 2 6" xfId="140" xr:uid="{00000000-0005-0000-0000-00008B000000}"/>
    <cellStyle name="Normal 2 7" xfId="141" xr:uid="{00000000-0005-0000-0000-00008C000000}"/>
    <cellStyle name="Normal 2 8" xfId="142" xr:uid="{00000000-0005-0000-0000-00008D000000}"/>
    <cellStyle name="Normal 2 9" xfId="143" xr:uid="{00000000-0005-0000-0000-00008E000000}"/>
    <cellStyle name="Normal 20" xfId="144" xr:uid="{00000000-0005-0000-0000-00008F000000}"/>
    <cellStyle name="Normal 21" xfId="145" xr:uid="{00000000-0005-0000-0000-000090000000}"/>
    <cellStyle name="Normal 22" xfId="146" xr:uid="{00000000-0005-0000-0000-000091000000}"/>
    <cellStyle name="Normal 23" xfId="147" xr:uid="{00000000-0005-0000-0000-000092000000}"/>
    <cellStyle name="Normal 24" xfId="148" xr:uid="{00000000-0005-0000-0000-000093000000}"/>
    <cellStyle name="Normal 25" xfId="149" xr:uid="{00000000-0005-0000-0000-000094000000}"/>
    <cellStyle name="Normal 26" xfId="150" xr:uid="{00000000-0005-0000-0000-000095000000}"/>
    <cellStyle name="Normal 27" xfId="151" xr:uid="{00000000-0005-0000-0000-000096000000}"/>
    <cellStyle name="Normal 28" xfId="152" xr:uid="{00000000-0005-0000-0000-000097000000}"/>
    <cellStyle name="Normal 28 2" xfId="153" xr:uid="{00000000-0005-0000-0000-000098000000}"/>
    <cellStyle name="Normal 28 3" xfId="154" xr:uid="{00000000-0005-0000-0000-000099000000}"/>
    <cellStyle name="Normal 28 4" xfId="155" xr:uid="{00000000-0005-0000-0000-00009A000000}"/>
    <cellStyle name="Normal 28 5" xfId="156" xr:uid="{00000000-0005-0000-0000-00009B000000}"/>
    <cellStyle name="Normal 28 6" xfId="157" xr:uid="{00000000-0005-0000-0000-00009C000000}"/>
    <cellStyle name="Normal 28 7" xfId="158" xr:uid="{00000000-0005-0000-0000-00009D000000}"/>
    <cellStyle name="Normal 29" xfId="159" xr:uid="{00000000-0005-0000-0000-00009E000000}"/>
    <cellStyle name="Normal 29 2" xfId="160" xr:uid="{00000000-0005-0000-0000-00009F000000}"/>
    <cellStyle name="Normal 29 2 2" xfId="161" xr:uid="{00000000-0005-0000-0000-0000A0000000}"/>
    <cellStyle name="Normal 3" xfId="162" xr:uid="{00000000-0005-0000-0000-0000A1000000}"/>
    <cellStyle name="Normal 3 2" xfId="163" xr:uid="{00000000-0005-0000-0000-0000A2000000}"/>
    <cellStyle name="Normal 3 3" xfId="164" xr:uid="{00000000-0005-0000-0000-0000A3000000}"/>
    <cellStyle name="Normal 3 4" xfId="165" xr:uid="{00000000-0005-0000-0000-0000A4000000}"/>
    <cellStyle name="Normal 3_Graficos presentacion" xfId="166" xr:uid="{00000000-0005-0000-0000-0000A5000000}"/>
    <cellStyle name="Normal 30" xfId="167" xr:uid="{00000000-0005-0000-0000-0000A6000000}"/>
    <cellStyle name="Normal 31" xfId="168" xr:uid="{00000000-0005-0000-0000-0000A7000000}"/>
    <cellStyle name="Normal 31 2" xfId="169" xr:uid="{00000000-0005-0000-0000-0000A8000000}"/>
    <cellStyle name="Normal 31 2 2" xfId="170" xr:uid="{00000000-0005-0000-0000-0000A9000000}"/>
    <cellStyle name="Normal 31 3" xfId="171" xr:uid="{00000000-0005-0000-0000-0000AA000000}"/>
    <cellStyle name="Normal 32" xfId="172" xr:uid="{00000000-0005-0000-0000-0000AB000000}"/>
    <cellStyle name="Normal 33" xfId="173" xr:uid="{00000000-0005-0000-0000-0000AC000000}"/>
    <cellStyle name="Normal 33 2" xfId="174" xr:uid="{00000000-0005-0000-0000-0000AD000000}"/>
    <cellStyle name="Normal 34" xfId="175" xr:uid="{00000000-0005-0000-0000-0000AE000000}"/>
    <cellStyle name="Normal 35" xfId="176" xr:uid="{00000000-0005-0000-0000-0000AF000000}"/>
    <cellStyle name="Normal 35 2" xfId="177" xr:uid="{00000000-0005-0000-0000-0000B0000000}"/>
    <cellStyle name="Normal 36" xfId="178" xr:uid="{00000000-0005-0000-0000-0000B1000000}"/>
    <cellStyle name="Normal 37" xfId="179" xr:uid="{00000000-0005-0000-0000-0000B2000000}"/>
    <cellStyle name="Normal 37 2" xfId="180" xr:uid="{00000000-0005-0000-0000-0000B3000000}"/>
    <cellStyle name="Normal 38" xfId="181" xr:uid="{00000000-0005-0000-0000-0000B4000000}"/>
    <cellStyle name="Normal 39" xfId="182" xr:uid="{00000000-0005-0000-0000-0000B5000000}"/>
    <cellStyle name="Normal 39 2" xfId="183" xr:uid="{00000000-0005-0000-0000-0000B6000000}"/>
    <cellStyle name="Normal 4" xfId="184" xr:uid="{00000000-0005-0000-0000-0000B7000000}"/>
    <cellStyle name="Normal 40" xfId="185" xr:uid="{00000000-0005-0000-0000-0000B8000000}"/>
    <cellStyle name="Normal 41" xfId="186" xr:uid="{00000000-0005-0000-0000-0000B9000000}"/>
    <cellStyle name="Normal 41 2" xfId="187" xr:uid="{00000000-0005-0000-0000-0000BA000000}"/>
    <cellStyle name="Normal 42" xfId="188" xr:uid="{00000000-0005-0000-0000-0000BB000000}"/>
    <cellStyle name="Normal 43" xfId="189" xr:uid="{00000000-0005-0000-0000-0000BC000000}"/>
    <cellStyle name="Normal 43 2" xfId="190" xr:uid="{00000000-0005-0000-0000-0000BD000000}"/>
    <cellStyle name="Normal 45" xfId="191" xr:uid="{00000000-0005-0000-0000-0000BE000000}"/>
    <cellStyle name="Normal 45 2" xfId="192" xr:uid="{00000000-0005-0000-0000-0000BF000000}"/>
    <cellStyle name="Normal 47" xfId="193" xr:uid="{00000000-0005-0000-0000-0000C0000000}"/>
    <cellStyle name="Normal 47 2" xfId="194" xr:uid="{00000000-0005-0000-0000-0000C1000000}"/>
    <cellStyle name="Normal 49" xfId="195" xr:uid="{00000000-0005-0000-0000-0000C2000000}"/>
    <cellStyle name="Normal 49 2" xfId="196" xr:uid="{00000000-0005-0000-0000-0000C3000000}"/>
    <cellStyle name="Normal 5" xfId="197" xr:uid="{00000000-0005-0000-0000-0000C4000000}"/>
    <cellStyle name="Normal 5 2" xfId="198" xr:uid="{00000000-0005-0000-0000-0000C5000000}"/>
    <cellStyle name="Normal 51" xfId="199" xr:uid="{00000000-0005-0000-0000-0000C6000000}"/>
    <cellStyle name="Normal 51 2" xfId="200" xr:uid="{00000000-0005-0000-0000-0000C7000000}"/>
    <cellStyle name="Normal 53" xfId="201" xr:uid="{00000000-0005-0000-0000-0000C8000000}"/>
    <cellStyle name="Normal 53 2" xfId="202" xr:uid="{00000000-0005-0000-0000-0000C9000000}"/>
    <cellStyle name="Normal 55" xfId="203" xr:uid="{00000000-0005-0000-0000-0000CA000000}"/>
    <cellStyle name="Normal 55 2" xfId="204" xr:uid="{00000000-0005-0000-0000-0000CB000000}"/>
    <cellStyle name="Normal 57" xfId="205" xr:uid="{00000000-0005-0000-0000-0000CC000000}"/>
    <cellStyle name="Normal 57 2" xfId="206" xr:uid="{00000000-0005-0000-0000-0000CD000000}"/>
    <cellStyle name="Normal 6" xfId="207" xr:uid="{00000000-0005-0000-0000-0000CE000000}"/>
    <cellStyle name="Normal 6 2" xfId="208" xr:uid="{00000000-0005-0000-0000-0000CF000000}"/>
    <cellStyle name="Normal 6 2 2" xfId="209" xr:uid="{00000000-0005-0000-0000-0000D0000000}"/>
    <cellStyle name="Normal 7" xfId="210" xr:uid="{00000000-0005-0000-0000-0000D1000000}"/>
    <cellStyle name="Normal 8" xfId="211" xr:uid="{00000000-0005-0000-0000-0000D2000000}"/>
    <cellStyle name="Normal 9" xfId="212" xr:uid="{00000000-0005-0000-0000-0000D3000000}"/>
    <cellStyle name="Porcentaje" xfId="2" builtinId="5"/>
    <cellStyle name="Porcentual 2" xfId="213" xr:uid="{00000000-0005-0000-0000-0000D5000000}"/>
    <cellStyle name="Porcentual 2 2" xfId="214" xr:uid="{00000000-0005-0000-0000-0000D6000000}"/>
    <cellStyle name="Porcentual 2 2 2" xfId="215" xr:uid="{00000000-0005-0000-0000-0000D7000000}"/>
    <cellStyle name="Porcentual 2 2 2 2" xfId="216" xr:uid="{00000000-0005-0000-0000-0000D8000000}"/>
    <cellStyle name="Porcentual 2 2 2 2 2" xfId="217" xr:uid="{00000000-0005-0000-0000-0000D9000000}"/>
    <cellStyle name="Porcentual 2 2 2 2 2 2" xfId="218" xr:uid="{00000000-0005-0000-0000-0000DA000000}"/>
    <cellStyle name="Porcentual 2 2 2 2 2 2 2" xfId="219" xr:uid="{00000000-0005-0000-0000-0000DB000000}"/>
    <cellStyle name="Porcentual 2 2 2 3" xfId="220" xr:uid="{00000000-0005-0000-0000-0000DC000000}"/>
    <cellStyle name="Porcentual 2 2 3" xfId="221" xr:uid="{00000000-0005-0000-0000-0000DD000000}"/>
    <cellStyle name="Porcentual 2 3" xfId="222" xr:uid="{00000000-0005-0000-0000-0000DE000000}"/>
  </cellStyles>
  <dxfs count="2">
    <dxf>
      <fill>
        <patternFill>
          <bgColor rgb="FFC00000"/>
        </patternFill>
      </fill>
    </dxf>
    <dxf>
      <fill>
        <patternFill>
          <bgColor rgb="FFC0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4.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5.png"/><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4.png"/></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752475</xdr:rowOff>
    </xdr:from>
    <xdr:to>
      <xdr:col>12</xdr:col>
      <xdr:colOff>9525</xdr:colOff>
      <xdr:row>1</xdr:row>
      <xdr:rowOff>47625</xdr:rowOff>
    </xdr:to>
    <xdr:pic>
      <xdr:nvPicPr>
        <xdr:cNvPr id="2" name="Imagen 2" descr="linea">
          <a:extLst>
            <a:ext uri="{FF2B5EF4-FFF2-40B4-BE49-F238E27FC236}">
              <a16:creationId xmlns:a16="http://schemas.microsoft.com/office/drawing/2014/main" id="{00000000-0008-0000-00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2475"/>
          <a:ext cx="10534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57150</xdr:colOff>
      <xdr:row>0</xdr:row>
      <xdr:rowOff>152400</xdr:rowOff>
    </xdr:from>
    <xdr:to>
      <xdr:col>2</xdr:col>
      <xdr:colOff>238125</xdr:colOff>
      <xdr:row>0</xdr:row>
      <xdr:rowOff>542925</xdr:rowOff>
    </xdr:to>
    <xdr:pic>
      <xdr:nvPicPr>
        <xdr:cNvPr id="3" name="Imagen 3">
          <a:extLst>
            <a:ext uri="{FF2B5EF4-FFF2-40B4-BE49-F238E27FC236}">
              <a16:creationId xmlns:a16="http://schemas.microsoft.com/office/drawing/2014/main" id="{00000000-0008-0000-00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6675" y="152400"/>
          <a:ext cx="962025"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200025</xdr:colOff>
      <xdr:row>0</xdr:row>
      <xdr:rowOff>133350</xdr:rowOff>
    </xdr:from>
    <xdr:to>
      <xdr:col>10</xdr:col>
      <xdr:colOff>1362075</xdr:colOff>
      <xdr:row>0</xdr:row>
      <xdr:rowOff>561975</xdr:rowOff>
    </xdr:to>
    <xdr:pic>
      <xdr:nvPicPr>
        <xdr:cNvPr id="4" name="Imagen 4">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391275" y="133350"/>
          <a:ext cx="19335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733425</xdr:rowOff>
    </xdr:from>
    <xdr:to>
      <xdr:col>6</xdr:col>
      <xdr:colOff>0</xdr:colOff>
      <xdr:row>1</xdr:row>
      <xdr:rowOff>19050</xdr:rowOff>
    </xdr:to>
    <xdr:pic>
      <xdr:nvPicPr>
        <xdr:cNvPr id="2" name="Imagen 5" descr="linea">
          <a:extLst>
            <a:ext uri="{FF2B5EF4-FFF2-40B4-BE49-F238E27FC236}">
              <a16:creationId xmlns:a16="http://schemas.microsoft.com/office/drawing/2014/main" id="{00000000-0008-0000-08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7105650" cy="57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161925</xdr:rowOff>
    </xdr:from>
    <xdr:to>
      <xdr:col>1</xdr:col>
      <xdr:colOff>266700</xdr:colOff>
      <xdr:row>0</xdr:row>
      <xdr:rowOff>590550</xdr:rowOff>
    </xdr:to>
    <xdr:pic>
      <xdr:nvPicPr>
        <xdr:cNvPr id="3" name="Imagen 6">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1925"/>
          <a:ext cx="12382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304800</xdr:colOff>
      <xdr:row>0</xdr:row>
      <xdr:rowOff>114300</xdr:rowOff>
    </xdr:from>
    <xdr:to>
      <xdr:col>5</xdr:col>
      <xdr:colOff>1200150</xdr:colOff>
      <xdr:row>0</xdr:row>
      <xdr:rowOff>619125</xdr:rowOff>
    </xdr:to>
    <xdr:pic>
      <xdr:nvPicPr>
        <xdr:cNvPr id="4" name="Imagen 7">
          <a:extLst>
            <a:ext uri="{FF2B5EF4-FFF2-40B4-BE49-F238E27FC236}">
              <a16:creationId xmlns:a16="http://schemas.microsoft.com/office/drawing/2014/main" id="{00000000-0008-0000-08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76800" y="114300"/>
          <a:ext cx="21336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1</xdr:row>
      <xdr:rowOff>180975</xdr:rowOff>
    </xdr:from>
    <xdr:to>
      <xdr:col>8</xdr:col>
      <xdr:colOff>0</xdr:colOff>
      <xdr:row>2</xdr:row>
      <xdr:rowOff>38100</xdr:rowOff>
    </xdr:to>
    <xdr:pic>
      <xdr:nvPicPr>
        <xdr:cNvPr id="2" name="Imagen 5" descr="linea">
          <a:extLst>
            <a:ext uri="{FF2B5EF4-FFF2-40B4-BE49-F238E27FC236}">
              <a16:creationId xmlns:a16="http://schemas.microsoft.com/office/drawing/2014/main" id="{00000000-0008-0000-09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962025"/>
          <a:ext cx="7705725" cy="66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00000000-0008-0000-09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04775" y="114300"/>
          <a:ext cx="16668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438150</xdr:colOff>
      <xdr:row>0</xdr:row>
      <xdr:rowOff>76200</xdr:rowOff>
    </xdr:from>
    <xdr:to>
      <xdr:col>7</xdr:col>
      <xdr:colOff>695325</xdr:colOff>
      <xdr:row>0</xdr:row>
      <xdr:rowOff>638175</xdr:rowOff>
    </xdr:to>
    <xdr:pic>
      <xdr:nvPicPr>
        <xdr:cNvPr id="4" name="Imagen 7">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514975" y="76200"/>
          <a:ext cx="2124075" cy="561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752475</xdr:rowOff>
    </xdr:from>
    <xdr:to>
      <xdr:col>24</xdr:col>
      <xdr:colOff>0</xdr:colOff>
      <xdr:row>0</xdr:row>
      <xdr:rowOff>800100</xdr:rowOff>
    </xdr:to>
    <xdr:pic>
      <xdr:nvPicPr>
        <xdr:cNvPr id="5" name="Imagen 5" descr="linea">
          <a:extLst>
            <a:ext uri="{FF2B5EF4-FFF2-40B4-BE49-F238E27FC236}">
              <a16:creationId xmlns:a16="http://schemas.microsoft.com/office/drawing/2014/main" id="{00000000-0008-0000-0A00-000005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52475"/>
          <a:ext cx="87915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180975</xdr:rowOff>
    </xdr:from>
    <xdr:to>
      <xdr:col>0</xdr:col>
      <xdr:colOff>1619250</xdr:colOff>
      <xdr:row>1</xdr:row>
      <xdr:rowOff>173009</xdr:rowOff>
    </xdr:to>
    <xdr:pic>
      <xdr:nvPicPr>
        <xdr:cNvPr id="6" name="Imagen 6">
          <a:extLst>
            <a:ext uri="{FF2B5EF4-FFF2-40B4-BE49-F238E27FC236}">
              <a16:creationId xmlns:a16="http://schemas.microsoft.com/office/drawing/2014/main" id="{00000000-0008-0000-0A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 y="180975"/>
          <a:ext cx="1562100" cy="52543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19050</xdr:colOff>
      <xdr:row>0</xdr:row>
      <xdr:rowOff>171450</xdr:rowOff>
    </xdr:from>
    <xdr:to>
      <xdr:col>23</xdr:col>
      <xdr:colOff>200025</xdr:colOff>
      <xdr:row>1</xdr:row>
      <xdr:rowOff>142875</xdr:rowOff>
    </xdr:to>
    <xdr:pic>
      <xdr:nvPicPr>
        <xdr:cNvPr id="7" name="Imagen 7">
          <a:extLst>
            <a:ext uri="{FF2B5EF4-FFF2-40B4-BE49-F238E27FC236}">
              <a16:creationId xmlns:a16="http://schemas.microsoft.com/office/drawing/2014/main" id="{00000000-0008-0000-0A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86600" y="171450"/>
          <a:ext cx="1600200" cy="50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485775</xdr:rowOff>
    </xdr:from>
    <xdr:to>
      <xdr:col>23</xdr:col>
      <xdr:colOff>276225</xdr:colOff>
      <xdr:row>2</xdr:row>
      <xdr:rowOff>0</xdr:rowOff>
    </xdr:to>
    <xdr:pic>
      <xdr:nvPicPr>
        <xdr:cNvPr id="8" name="Imagen 5" descr="linea">
          <a:extLst>
            <a:ext uri="{FF2B5EF4-FFF2-40B4-BE49-F238E27FC236}">
              <a16:creationId xmlns:a16="http://schemas.microsoft.com/office/drawing/2014/main" id="{00000000-0008-0000-0A00-000008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19175"/>
          <a:ext cx="90011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733425</xdr:rowOff>
    </xdr:from>
    <xdr:to>
      <xdr:col>11</xdr:col>
      <xdr:colOff>0</xdr:colOff>
      <xdr:row>1</xdr:row>
      <xdr:rowOff>19050</xdr:rowOff>
    </xdr:to>
    <xdr:pic>
      <xdr:nvPicPr>
        <xdr:cNvPr id="2" name="Imagen 5" descr="linea">
          <a:extLst>
            <a:ext uri="{FF2B5EF4-FFF2-40B4-BE49-F238E27FC236}">
              <a16:creationId xmlns:a16="http://schemas.microsoft.com/office/drawing/2014/main" id="{00000000-0008-0000-01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637222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114300</xdr:rowOff>
    </xdr:from>
    <xdr:to>
      <xdr:col>2</xdr:col>
      <xdr:colOff>342900</xdr:colOff>
      <xdr:row>0</xdr:row>
      <xdr:rowOff>542925</xdr:rowOff>
    </xdr:to>
    <xdr:pic>
      <xdr:nvPicPr>
        <xdr:cNvPr id="3" name="Imagen 6">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14300"/>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295275</xdr:colOff>
      <xdr:row>0</xdr:row>
      <xdr:rowOff>114300</xdr:rowOff>
    </xdr:from>
    <xdr:to>
      <xdr:col>11</xdr:col>
      <xdr:colOff>164726</xdr:colOff>
      <xdr:row>0</xdr:row>
      <xdr:rowOff>581025</xdr:rowOff>
    </xdr:to>
    <xdr:pic>
      <xdr:nvPicPr>
        <xdr:cNvPr id="4" name="Imagen 7">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419600" y="114300"/>
          <a:ext cx="2117351"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742950</xdr:rowOff>
    </xdr:from>
    <xdr:to>
      <xdr:col>7</xdr:col>
      <xdr:colOff>19050</xdr:colOff>
      <xdr:row>1</xdr:row>
      <xdr:rowOff>28575</xdr:rowOff>
    </xdr:to>
    <xdr:pic>
      <xdr:nvPicPr>
        <xdr:cNvPr id="2" name="Imagen 5" descr="linea">
          <a:extLst>
            <a:ext uri="{FF2B5EF4-FFF2-40B4-BE49-F238E27FC236}">
              <a16:creationId xmlns:a16="http://schemas.microsoft.com/office/drawing/2014/main" id="{00000000-0008-0000-02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42950"/>
          <a:ext cx="61341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123825</xdr:rowOff>
    </xdr:from>
    <xdr:to>
      <xdr:col>1</xdr:col>
      <xdr:colOff>447675</xdr:colOff>
      <xdr:row>0</xdr:row>
      <xdr:rowOff>552450</xdr:rowOff>
    </xdr:to>
    <xdr:pic>
      <xdr:nvPicPr>
        <xdr:cNvPr id="3" name="Imagen 6">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2382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0</xdr:colOff>
      <xdr:row>0</xdr:row>
      <xdr:rowOff>133350</xdr:rowOff>
    </xdr:from>
    <xdr:to>
      <xdr:col>8</xdr:col>
      <xdr:colOff>38100</xdr:colOff>
      <xdr:row>0</xdr:row>
      <xdr:rowOff>600075</xdr:rowOff>
    </xdr:to>
    <xdr:pic>
      <xdr:nvPicPr>
        <xdr:cNvPr id="4" name="Imagen 7">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133850" y="133350"/>
          <a:ext cx="2133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9525</xdr:colOff>
      <xdr:row>1</xdr:row>
      <xdr:rowOff>0</xdr:rowOff>
    </xdr:from>
    <xdr:to>
      <xdr:col>12</xdr:col>
      <xdr:colOff>1000125</xdr:colOff>
      <xdr:row>1</xdr:row>
      <xdr:rowOff>47625</xdr:rowOff>
    </xdr:to>
    <xdr:pic>
      <xdr:nvPicPr>
        <xdr:cNvPr id="2" name="Imagen 5" descr="linea">
          <a:extLst>
            <a:ext uri="{FF2B5EF4-FFF2-40B4-BE49-F238E27FC236}">
              <a16:creationId xmlns:a16="http://schemas.microsoft.com/office/drawing/2014/main" id="{00000000-0008-0000-03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 y="762000"/>
          <a:ext cx="659130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142875</xdr:rowOff>
    </xdr:from>
    <xdr:to>
      <xdr:col>0</xdr:col>
      <xdr:colOff>1095375</xdr:colOff>
      <xdr:row>0</xdr:row>
      <xdr:rowOff>571500</xdr:rowOff>
    </xdr:to>
    <xdr:pic>
      <xdr:nvPicPr>
        <xdr:cNvPr id="3" name="Imagen 6">
          <a:extLst>
            <a:ext uri="{FF2B5EF4-FFF2-40B4-BE49-F238E27FC236}">
              <a16:creationId xmlns:a16="http://schemas.microsoft.com/office/drawing/2014/main" id="{00000000-0008-0000-03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4287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419100</xdr:colOff>
      <xdr:row>0</xdr:row>
      <xdr:rowOff>114300</xdr:rowOff>
    </xdr:from>
    <xdr:to>
      <xdr:col>13</xdr:col>
      <xdr:colOff>60470</xdr:colOff>
      <xdr:row>0</xdr:row>
      <xdr:rowOff>581025</xdr:rowOff>
    </xdr:to>
    <xdr:pic>
      <xdr:nvPicPr>
        <xdr:cNvPr id="4" name="Imagen 7">
          <a:extLst>
            <a:ext uri="{FF2B5EF4-FFF2-40B4-BE49-F238E27FC236}">
              <a16:creationId xmlns:a16="http://schemas.microsoft.com/office/drawing/2014/main" id="{00000000-0008-0000-03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391025" y="114300"/>
          <a:ext cx="22002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19050</xdr:colOff>
      <xdr:row>1</xdr:row>
      <xdr:rowOff>0</xdr:rowOff>
    </xdr:from>
    <xdr:to>
      <xdr:col>12</xdr:col>
      <xdr:colOff>647700</xdr:colOff>
      <xdr:row>1</xdr:row>
      <xdr:rowOff>47625</xdr:rowOff>
    </xdr:to>
    <xdr:pic>
      <xdr:nvPicPr>
        <xdr:cNvPr id="2" name="Imagen 5" descr="linea">
          <a:extLst>
            <a:ext uri="{FF2B5EF4-FFF2-40B4-BE49-F238E27FC236}">
              <a16:creationId xmlns:a16="http://schemas.microsoft.com/office/drawing/2014/main" id="{00000000-0008-0000-04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762000"/>
          <a:ext cx="77247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47625</xdr:colOff>
      <xdr:row>0</xdr:row>
      <xdr:rowOff>161925</xdr:rowOff>
    </xdr:from>
    <xdr:to>
      <xdr:col>2</xdr:col>
      <xdr:colOff>333375</xdr:colOff>
      <xdr:row>0</xdr:row>
      <xdr:rowOff>590550</xdr:rowOff>
    </xdr:to>
    <xdr:pic>
      <xdr:nvPicPr>
        <xdr:cNvPr id="3" name="Imagen 6">
          <a:extLst>
            <a:ext uri="{FF2B5EF4-FFF2-40B4-BE49-F238E27FC236}">
              <a16:creationId xmlns:a16="http://schemas.microsoft.com/office/drawing/2014/main" id="{00000000-0008-0000-0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7625" y="161925"/>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447675</xdr:colOff>
      <xdr:row>0</xdr:row>
      <xdr:rowOff>133350</xdr:rowOff>
    </xdr:from>
    <xdr:to>
      <xdr:col>13</xdr:col>
      <xdr:colOff>43143</xdr:colOff>
      <xdr:row>0</xdr:row>
      <xdr:rowOff>600075</xdr:rowOff>
    </xdr:to>
    <xdr:pic>
      <xdr:nvPicPr>
        <xdr:cNvPr id="4" name="Imagen 7">
          <a:extLst>
            <a:ext uri="{FF2B5EF4-FFF2-40B4-BE49-F238E27FC236}">
              <a16:creationId xmlns:a16="http://schemas.microsoft.com/office/drawing/2014/main" id="{00000000-0008-0000-04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676900" y="133350"/>
          <a:ext cx="2129118"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15</xdr:col>
      <xdr:colOff>0</xdr:colOff>
      <xdr:row>1</xdr:row>
      <xdr:rowOff>38100</xdr:rowOff>
    </xdr:to>
    <xdr:pic>
      <xdr:nvPicPr>
        <xdr:cNvPr id="2" name="Imagen 5" descr="linea">
          <a:extLst>
            <a:ext uri="{FF2B5EF4-FFF2-40B4-BE49-F238E27FC236}">
              <a16:creationId xmlns:a16="http://schemas.microsoft.com/office/drawing/2014/main" id="{00000000-0008-0000-05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62000"/>
          <a:ext cx="9077325" cy="38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57150</xdr:colOff>
      <xdr:row>0</xdr:row>
      <xdr:rowOff>171450</xdr:rowOff>
    </xdr:from>
    <xdr:to>
      <xdr:col>3</xdr:col>
      <xdr:colOff>9525</xdr:colOff>
      <xdr:row>0</xdr:row>
      <xdr:rowOff>600075</xdr:rowOff>
    </xdr:to>
    <xdr:pic>
      <xdr:nvPicPr>
        <xdr:cNvPr id="3" name="Imagen 6">
          <a:extLst>
            <a:ext uri="{FF2B5EF4-FFF2-40B4-BE49-F238E27FC236}">
              <a16:creationId xmlns:a16="http://schemas.microsoft.com/office/drawing/2014/main" id="{00000000-0008-0000-0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7150" y="171450"/>
          <a:ext cx="1047750"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0</xdr:colOff>
      <xdr:row>0</xdr:row>
      <xdr:rowOff>142875</xdr:rowOff>
    </xdr:from>
    <xdr:to>
      <xdr:col>15</xdr:col>
      <xdr:colOff>94689</xdr:colOff>
      <xdr:row>0</xdr:row>
      <xdr:rowOff>609600</xdr:rowOff>
    </xdr:to>
    <xdr:pic>
      <xdr:nvPicPr>
        <xdr:cNvPr id="4" name="Imagen 7">
          <a:extLst>
            <a:ext uri="{FF2B5EF4-FFF2-40B4-BE49-F238E27FC236}">
              <a16:creationId xmlns:a16="http://schemas.microsoft.com/office/drawing/2014/main" id="{00000000-0008-0000-05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048500" y="142875"/>
          <a:ext cx="2123514"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733425</xdr:rowOff>
    </xdr:from>
    <xdr:to>
      <xdr:col>6</xdr:col>
      <xdr:colOff>0</xdr:colOff>
      <xdr:row>1</xdr:row>
      <xdr:rowOff>19050</xdr:rowOff>
    </xdr:to>
    <xdr:pic>
      <xdr:nvPicPr>
        <xdr:cNvPr id="2" name="Imagen 5" descr="linea">
          <a:extLst>
            <a:ext uri="{FF2B5EF4-FFF2-40B4-BE49-F238E27FC236}">
              <a16:creationId xmlns:a16="http://schemas.microsoft.com/office/drawing/2014/main" id="{00000000-0008-0000-06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33425"/>
          <a:ext cx="4743450"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38100</xdr:colOff>
      <xdr:row>0</xdr:row>
      <xdr:rowOff>161925</xdr:rowOff>
    </xdr:from>
    <xdr:to>
      <xdr:col>0</xdr:col>
      <xdr:colOff>1304925</xdr:colOff>
      <xdr:row>0</xdr:row>
      <xdr:rowOff>590550</xdr:rowOff>
    </xdr:to>
    <xdr:pic>
      <xdr:nvPicPr>
        <xdr:cNvPr id="3" name="Imagen 6">
          <a:extLst>
            <a:ext uri="{FF2B5EF4-FFF2-40B4-BE49-F238E27FC236}">
              <a16:creationId xmlns:a16="http://schemas.microsoft.com/office/drawing/2014/main" id="{00000000-0008-0000-06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 y="161925"/>
          <a:ext cx="126682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1104900</xdr:colOff>
      <xdr:row>0</xdr:row>
      <xdr:rowOff>123825</xdr:rowOff>
    </xdr:from>
    <xdr:to>
      <xdr:col>5</xdr:col>
      <xdr:colOff>609600</xdr:colOff>
      <xdr:row>0</xdr:row>
      <xdr:rowOff>590550</xdr:rowOff>
    </xdr:to>
    <xdr:pic>
      <xdr:nvPicPr>
        <xdr:cNvPr id="4" name="Imagen 7">
          <a:extLst>
            <a:ext uri="{FF2B5EF4-FFF2-40B4-BE49-F238E27FC236}">
              <a16:creationId xmlns:a16="http://schemas.microsoft.com/office/drawing/2014/main" id="{00000000-0008-0000-06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257550" y="123825"/>
          <a:ext cx="2133600"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723900</xdr:rowOff>
    </xdr:from>
    <xdr:to>
      <xdr:col>8</xdr:col>
      <xdr:colOff>0</xdr:colOff>
      <xdr:row>1</xdr:row>
      <xdr:rowOff>9525</xdr:rowOff>
    </xdr:to>
    <xdr:pic>
      <xdr:nvPicPr>
        <xdr:cNvPr id="2" name="Imagen 5" descr="linea">
          <a:extLst>
            <a:ext uri="{FF2B5EF4-FFF2-40B4-BE49-F238E27FC236}">
              <a16:creationId xmlns:a16="http://schemas.microsoft.com/office/drawing/2014/main" id="{00000000-0008-0000-0700-000002000000}"/>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23900"/>
          <a:ext cx="73818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14300"/>
          <a:ext cx="10572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914400</xdr:colOff>
      <xdr:row>0</xdr:row>
      <xdr:rowOff>152400</xdr:rowOff>
    </xdr:from>
    <xdr:to>
      <xdr:col>7</xdr:col>
      <xdr:colOff>962025</xdr:colOff>
      <xdr:row>0</xdr:row>
      <xdr:rowOff>619125</xdr:rowOff>
    </xdr:to>
    <xdr:pic>
      <xdr:nvPicPr>
        <xdr:cNvPr id="4" name="Imagen 7">
          <a:extLst>
            <a:ext uri="{FF2B5EF4-FFF2-40B4-BE49-F238E27FC236}">
              <a16:creationId xmlns:a16="http://schemas.microsoft.com/office/drawing/2014/main" id="{00000000-0008-0000-07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81600" y="152400"/>
          <a:ext cx="21240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1</xdr:row>
      <xdr:rowOff>9525</xdr:rowOff>
    </xdr:from>
    <xdr:to>
      <xdr:col>7</xdr:col>
      <xdr:colOff>0</xdr:colOff>
      <xdr:row>1</xdr:row>
      <xdr:rowOff>57150</xdr:rowOff>
    </xdr:to>
    <xdr:pic>
      <xdr:nvPicPr>
        <xdr:cNvPr id="2" name="Imagen 5" descr="linea">
          <a:extLst>
            <a:ext uri="{FF2B5EF4-FFF2-40B4-BE49-F238E27FC236}">
              <a16:creationId xmlns:a16="http://schemas.microsoft.com/office/drawing/2014/main" id="{C9E7AB1B-E630-4771-98D7-18FA335D11A6}"/>
            </a:ext>
          </a:extLst>
        </xdr:cNvPr>
        <xdr:cNvPicPr>
          <a:picLocks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771525"/>
          <a:ext cx="6467475" cy="47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104775</xdr:colOff>
      <xdr:row>0</xdr:row>
      <xdr:rowOff>114300</xdr:rowOff>
    </xdr:from>
    <xdr:to>
      <xdr:col>2</xdr:col>
      <xdr:colOff>247650</xdr:colOff>
      <xdr:row>0</xdr:row>
      <xdr:rowOff>542925</xdr:rowOff>
    </xdr:to>
    <xdr:pic>
      <xdr:nvPicPr>
        <xdr:cNvPr id="3" name="Imagen 6">
          <a:extLst>
            <a:ext uri="{FF2B5EF4-FFF2-40B4-BE49-F238E27FC236}">
              <a16:creationId xmlns:a16="http://schemas.microsoft.com/office/drawing/2014/main" id="{97EE3761-21EB-4911-AA57-D20BF184C66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4775" y="114300"/>
          <a:ext cx="1057275" cy="428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914400</xdr:colOff>
      <xdr:row>0</xdr:row>
      <xdr:rowOff>152400</xdr:rowOff>
    </xdr:from>
    <xdr:to>
      <xdr:col>8</xdr:col>
      <xdr:colOff>19050</xdr:colOff>
      <xdr:row>0</xdr:row>
      <xdr:rowOff>619125</xdr:rowOff>
    </xdr:to>
    <xdr:pic>
      <xdr:nvPicPr>
        <xdr:cNvPr id="4" name="Imagen 7">
          <a:extLst>
            <a:ext uri="{FF2B5EF4-FFF2-40B4-BE49-F238E27FC236}">
              <a16:creationId xmlns:a16="http://schemas.microsoft.com/office/drawing/2014/main" id="{2F730D1B-92D4-4EF5-BDFF-A0C447EE2969}"/>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181600" y="152400"/>
          <a:ext cx="2124075" cy="466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W22"/>
  <sheetViews>
    <sheetView topLeftCell="A13" zoomScaleNormal="100" workbookViewId="0">
      <selection activeCell="E24" sqref="E24"/>
    </sheetView>
  </sheetViews>
  <sheetFormatPr baseColWidth="10" defaultRowHeight="12.75" x14ac:dyDescent="0.2"/>
  <cols>
    <col min="1" max="1" width="0.140625" style="2" customWidth="1"/>
    <col min="2" max="2" width="11.7109375" style="3" customWidth="1"/>
    <col min="3" max="4" width="11.5703125" style="18" customWidth="1"/>
    <col min="5" max="10" width="11.5703125" style="19" customWidth="1"/>
    <col min="11" max="11" width="37.5703125" style="19" customWidth="1"/>
    <col min="12" max="12" width="15.85546875" style="19" customWidth="1"/>
    <col min="13" max="23" width="11.42578125" style="1"/>
    <col min="24" max="16384" width="11.42578125" style="2"/>
  </cols>
  <sheetData>
    <row r="1" spans="2:23" ht="60" customHeight="1" x14ac:dyDescent="0.2">
      <c r="B1" s="502"/>
      <c r="C1" s="502"/>
      <c r="D1" s="502"/>
      <c r="E1" s="502"/>
      <c r="F1" s="502"/>
      <c r="G1" s="502"/>
      <c r="H1" s="502"/>
      <c r="I1" s="502"/>
      <c r="J1" s="502"/>
      <c r="K1" s="502"/>
      <c r="L1" s="502"/>
    </row>
    <row r="2" spans="2:23" ht="8.4499999999999993" customHeight="1" x14ac:dyDescent="0.2">
      <c r="C2" s="4"/>
      <c r="D2" s="4"/>
      <c r="E2" s="5"/>
      <c r="F2" s="5"/>
      <c r="G2" s="5"/>
      <c r="H2" s="5"/>
      <c r="I2" s="5"/>
      <c r="J2" s="5"/>
      <c r="K2" s="5"/>
      <c r="L2" s="5"/>
    </row>
    <row r="3" spans="2:23" ht="21.95" customHeight="1" x14ac:dyDescent="0.2">
      <c r="B3" s="503" t="s">
        <v>0</v>
      </c>
      <c r="C3" s="504"/>
      <c r="D3" s="504"/>
      <c r="E3" s="504"/>
      <c r="F3" s="504"/>
      <c r="G3" s="504"/>
      <c r="H3" s="504"/>
      <c r="I3" s="504"/>
      <c r="J3" s="504"/>
      <c r="K3" s="504"/>
      <c r="L3" s="505"/>
      <c r="M3" s="2"/>
      <c r="N3" s="2"/>
      <c r="O3" s="2"/>
      <c r="P3" s="2"/>
      <c r="Q3" s="2"/>
      <c r="R3" s="2"/>
      <c r="S3" s="2"/>
      <c r="T3" s="2"/>
      <c r="U3" s="2"/>
      <c r="V3" s="2"/>
      <c r="W3" s="2"/>
    </row>
    <row r="4" spans="2:23" ht="12" customHeight="1" x14ac:dyDescent="0.2">
      <c r="B4" s="506"/>
      <c r="C4" s="507"/>
      <c r="D4" s="507"/>
      <c r="E4" s="507"/>
      <c r="F4" s="507"/>
      <c r="G4" s="507"/>
      <c r="H4" s="507"/>
      <c r="I4" s="507"/>
      <c r="J4" s="507"/>
      <c r="K4" s="507"/>
      <c r="L4" s="508"/>
      <c r="M4" s="2"/>
      <c r="N4" s="2"/>
      <c r="O4" s="6"/>
      <c r="P4" s="6"/>
      <c r="Q4" s="6"/>
      <c r="R4" s="6"/>
      <c r="S4" s="2"/>
      <c r="T4" s="2"/>
      <c r="U4" s="2"/>
      <c r="V4" s="2"/>
      <c r="W4" s="2"/>
    </row>
    <row r="5" spans="2:23" x14ac:dyDescent="0.2">
      <c r="B5" s="509" t="s">
        <v>1</v>
      </c>
      <c r="C5" s="510"/>
      <c r="D5" s="510"/>
      <c r="E5" s="510"/>
      <c r="F5" s="510"/>
      <c r="G5" s="510"/>
      <c r="H5" s="510"/>
      <c r="I5" s="510"/>
      <c r="J5" s="510"/>
      <c r="K5" s="510"/>
      <c r="L5" s="511"/>
      <c r="M5" s="2"/>
      <c r="N5" s="2"/>
      <c r="O5" s="6"/>
      <c r="P5" s="6"/>
      <c r="Q5" s="6"/>
      <c r="R5" s="6"/>
      <c r="S5" s="2"/>
      <c r="T5" s="2"/>
      <c r="U5" s="2"/>
      <c r="V5" s="2"/>
      <c r="W5" s="2"/>
    </row>
    <row r="6" spans="2:23" ht="15" customHeight="1" x14ac:dyDescent="0.2">
      <c r="B6" s="512"/>
      <c r="C6" s="513"/>
      <c r="D6" s="513"/>
      <c r="E6" s="513"/>
      <c r="F6" s="513"/>
      <c r="G6" s="513"/>
      <c r="H6" s="513"/>
      <c r="I6" s="513"/>
      <c r="J6" s="513"/>
      <c r="K6" s="513"/>
      <c r="L6" s="514"/>
      <c r="M6" s="2"/>
      <c r="N6" s="2"/>
      <c r="O6" s="6"/>
      <c r="P6" s="6"/>
      <c r="Q6" s="6"/>
      <c r="R6" s="6"/>
      <c r="S6" s="2"/>
      <c r="T6" s="2"/>
      <c r="U6" s="2"/>
      <c r="V6" s="2"/>
      <c r="W6" s="2"/>
    </row>
    <row r="7" spans="2:23" x14ac:dyDescent="0.2">
      <c r="B7" s="512"/>
      <c r="C7" s="513"/>
      <c r="D7" s="513"/>
      <c r="E7" s="513"/>
      <c r="F7" s="513"/>
      <c r="G7" s="513"/>
      <c r="H7" s="513"/>
      <c r="I7" s="513"/>
      <c r="J7" s="513"/>
      <c r="K7" s="513"/>
      <c r="L7" s="514"/>
      <c r="M7" s="2"/>
      <c r="N7" s="2"/>
      <c r="O7" s="6"/>
      <c r="P7" s="6"/>
      <c r="Q7" s="6"/>
      <c r="R7" s="6"/>
      <c r="S7" s="2"/>
      <c r="T7" s="2"/>
      <c r="U7" s="2"/>
      <c r="V7" s="2"/>
      <c r="W7" s="2"/>
    </row>
    <row r="8" spans="2:23" ht="9.75" customHeight="1" x14ac:dyDescent="0.25">
      <c r="B8" s="7"/>
      <c r="C8" s="8"/>
      <c r="D8" s="8"/>
      <c r="E8" s="9"/>
      <c r="F8" s="9"/>
      <c r="G8" s="9"/>
      <c r="H8" s="9"/>
      <c r="I8" s="9"/>
      <c r="J8" s="9"/>
      <c r="K8" s="9"/>
      <c r="L8" s="10"/>
      <c r="O8" s="11"/>
      <c r="P8" s="11"/>
      <c r="Q8" s="11"/>
      <c r="R8" s="11"/>
    </row>
    <row r="9" spans="2:23" ht="20.25" customHeight="1" x14ac:dyDescent="0.25">
      <c r="B9" s="12" t="s">
        <v>2</v>
      </c>
      <c r="C9" s="498" t="s">
        <v>3</v>
      </c>
      <c r="D9" s="498"/>
      <c r="E9" s="498"/>
      <c r="F9" s="498"/>
      <c r="G9" s="498"/>
      <c r="H9" s="498"/>
      <c r="I9" s="498"/>
      <c r="J9" s="498"/>
      <c r="K9" s="498"/>
      <c r="L9" s="10"/>
      <c r="O9" s="11"/>
      <c r="P9" s="11"/>
      <c r="Q9" s="11"/>
      <c r="R9" s="11"/>
    </row>
    <row r="10" spans="2:23" ht="20.25" customHeight="1" x14ac:dyDescent="0.25">
      <c r="B10" s="12" t="s">
        <v>4</v>
      </c>
      <c r="C10" s="498" t="s">
        <v>5</v>
      </c>
      <c r="D10" s="498"/>
      <c r="E10" s="498"/>
      <c r="F10" s="498"/>
      <c r="G10" s="498"/>
      <c r="H10" s="498"/>
      <c r="I10" s="498"/>
      <c r="J10" s="498"/>
      <c r="K10" s="498"/>
      <c r="L10" s="10"/>
    </row>
    <row r="11" spans="2:23" ht="20.25" customHeight="1" x14ac:dyDescent="0.25">
      <c r="B11" s="12" t="s">
        <v>6</v>
      </c>
      <c r="C11" s="498" t="s">
        <v>7</v>
      </c>
      <c r="D11" s="498"/>
      <c r="E11" s="498"/>
      <c r="F11" s="498"/>
      <c r="G11" s="498"/>
      <c r="H11" s="498"/>
      <c r="I11" s="498"/>
      <c r="J11" s="498"/>
      <c r="K11" s="498"/>
      <c r="L11" s="10"/>
    </row>
    <row r="12" spans="2:23" ht="20.25" customHeight="1" x14ac:dyDescent="0.25">
      <c r="B12" s="12" t="s">
        <v>8</v>
      </c>
      <c r="C12" s="498" t="s">
        <v>9</v>
      </c>
      <c r="D12" s="498"/>
      <c r="E12" s="498"/>
      <c r="F12" s="498"/>
      <c r="G12" s="498"/>
      <c r="H12" s="498"/>
      <c r="I12" s="498"/>
      <c r="J12" s="498"/>
      <c r="K12" s="498"/>
      <c r="L12" s="10"/>
    </row>
    <row r="13" spans="2:23" ht="20.25" customHeight="1" x14ac:dyDescent="0.25">
      <c r="B13" s="12" t="s">
        <v>10</v>
      </c>
      <c r="C13" s="498" t="s">
        <v>11</v>
      </c>
      <c r="D13" s="498"/>
      <c r="E13" s="498"/>
      <c r="F13" s="498"/>
      <c r="G13" s="498"/>
      <c r="H13" s="498"/>
      <c r="I13" s="498"/>
      <c r="J13" s="498"/>
      <c r="K13" s="498"/>
      <c r="L13" s="10"/>
    </row>
    <row r="14" spans="2:23" ht="20.25" customHeight="1" x14ac:dyDescent="0.2">
      <c r="B14" s="12" t="s">
        <v>12</v>
      </c>
      <c r="C14" s="498" t="s">
        <v>13</v>
      </c>
      <c r="D14" s="498"/>
      <c r="E14" s="498"/>
      <c r="F14" s="498"/>
      <c r="G14" s="498"/>
      <c r="H14" s="498"/>
      <c r="I14" s="498"/>
      <c r="J14" s="498"/>
      <c r="K14" s="498"/>
      <c r="L14" s="13"/>
    </row>
    <row r="15" spans="2:23" ht="20.25" customHeight="1" x14ac:dyDescent="0.25">
      <c r="B15" s="12" t="s">
        <v>14</v>
      </c>
      <c r="C15" s="499" t="s">
        <v>15</v>
      </c>
      <c r="D15" s="499"/>
      <c r="E15" s="499"/>
      <c r="F15" s="499"/>
      <c r="G15" s="499"/>
      <c r="H15" s="499"/>
      <c r="I15" s="499"/>
      <c r="J15" s="499"/>
      <c r="K15" s="499"/>
      <c r="L15" s="10"/>
      <c r="N15" s="14"/>
    </row>
    <row r="16" spans="2:23" ht="20.25" customHeight="1" x14ac:dyDescent="0.25">
      <c r="B16" s="12" t="s">
        <v>149</v>
      </c>
      <c r="C16" s="501" t="s">
        <v>150</v>
      </c>
      <c r="D16" s="501"/>
      <c r="E16" s="501"/>
      <c r="F16" s="501"/>
      <c r="G16" s="501"/>
      <c r="H16" s="501"/>
      <c r="I16" s="501"/>
      <c r="J16" s="501"/>
      <c r="K16" s="501"/>
      <c r="L16" s="10"/>
      <c r="N16" s="14"/>
    </row>
    <row r="17" spans="1:14" ht="20.25" customHeight="1" x14ac:dyDescent="0.25">
      <c r="B17" s="12" t="s">
        <v>16</v>
      </c>
      <c r="C17" s="500" t="s">
        <v>17</v>
      </c>
      <c r="D17" s="500"/>
      <c r="E17" s="500"/>
      <c r="F17" s="500"/>
      <c r="G17" s="500"/>
      <c r="H17" s="500"/>
      <c r="I17" s="500"/>
      <c r="J17" s="500"/>
      <c r="K17" s="500"/>
      <c r="L17" s="10"/>
      <c r="N17" s="14"/>
    </row>
    <row r="18" spans="1:14" ht="20.25" customHeight="1" x14ac:dyDescent="0.25">
      <c r="B18" s="12" t="s">
        <v>18</v>
      </c>
      <c r="C18" s="500" t="s">
        <v>19</v>
      </c>
      <c r="D18" s="500"/>
      <c r="E18" s="500"/>
      <c r="F18" s="500"/>
      <c r="G18" s="500"/>
      <c r="H18" s="500"/>
      <c r="I18" s="500"/>
      <c r="J18" s="500"/>
      <c r="K18" s="500"/>
      <c r="L18" s="10"/>
      <c r="N18" s="14"/>
    </row>
    <row r="19" spans="1:14" ht="16.5" x14ac:dyDescent="0.25">
      <c r="B19" s="12" t="s">
        <v>139</v>
      </c>
      <c r="C19" s="500" t="s">
        <v>140</v>
      </c>
      <c r="D19" s="500"/>
      <c r="E19" s="500"/>
      <c r="F19" s="500"/>
      <c r="G19" s="500"/>
      <c r="H19" s="500"/>
      <c r="I19" s="500"/>
      <c r="J19" s="500"/>
      <c r="K19" s="500"/>
      <c r="L19" s="10"/>
    </row>
    <row r="20" spans="1:14" s="16" customFormat="1" ht="14.25" x14ac:dyDescent="0.25">
      <c r="A20" s="15"/>
      <c r="B20" s="495"/>
      <c r="C20" s="496"/>
      <c r="D20" s="496"/>
      <c r="E20" s="496"/>
      <c r="F20" s="496"/>
      <c r="G20" s="496"/>
      <c r="H20" s="496"/>
      <c r="I20" s="496"/>
      <c r="J20" s="496"/>
      <c r="K20" s="496"/>
      <c r="L20" s="497"/>
    </row>
    <row r="21" spans="1:14" x14ac:dyDescent="0.2">
      <c r="C21" s="17"/>
    </row>
    <row r="22" spans="1:14" x14ac:dyDescent="0.2">
      <c r="B22" s="86" t="s">
        <v>160</v>
      </c>
    </row>
  </sheetData>
  <mergeCells count="15">
    <mergeCell ref="C11:K11"/>
    <mergeCell ref="B1:L1"/>
    <mergeCell ref="B3:L4"/>
    <mergeCell ref="B5:L7"/>
    <mergeCell ref="C9:K9"/>
    <mergeCell ref="C10:K10"/>
    <mergeCell ref="B20:L20"/>
    <mergeCell ref="C12:K12"/>
    <mergeCell ref="C13:K13"/>
    <mergeCell ref="C14:K14"/>
    <mergeCell ref="C15:K15"/>
    <mergeCell ref="C17:K17"/>
    <mergeCell ref="C18:K18"/>
    <mergeCell ref="C19:K19"/>
    <mergeCell ref="C16:K16"/>
  </mergeCells>
  <hyperlinks>
    <hyperlink ref="C9:J9" location="'Anexo 1 '!A1" display="A1. Variación anual y variación mensual de producción y despachos nacionales de cemento gris" xr:uid="{00000000-0004-0000-0000-000000000000}"/>
    <hyperlink ref="C10" location="'Anexo_2 '!A1" display="A2. Despachos nacionales de cemento gris por canal de distribución" xr:uid="{00000000-0004-0000-0000-000001000000}"/>
    <hyperlink ref="C11" location="'Anexo 3 '!A1" display="A3. Variación y contribución, anual y mensual de despachos nacionales de cemento gris según canal de distribución" xr:uid="{00000000-0004-0000-0000-000002000000}"/>
    <hyperlink ref="C12" location="'Anexo 4'!A1" display="A4. Despachos nacionales de cemento gris por tipo de empaque según canal de distribución" xr:uid="{00000000-0004-0000-0000-000003000000}"/>
    <hyperlink ref="C13" location="'Anexo 5'!A1" display="A5. Despachos nacionales de cemento gris por tipo de empaque " xr:uid="{00000000-0004-0000-0000-000004000000}"/>
    <hyperlink ref="C14" location="'Anexo 6'!A1" display="A6. Despachos nacionales de cemento gris por departamentos según tipo de empaque" xr:uid="{00000000-0004-0000-0000-000005000000}"/>
    <hyperlink ref="C15" location="'Anexo 7'!A1" display="A7. Despachos nacionales de cemento gris por departamentos según canal de distribución" xr:uid="{00000000-0004-0000-0000-000006000000}"/>
    <hyperlink ref="C10:K10" location="'Anexo 2 '!A1" display="A2. Despachos nacionales de cemento gris por canal de distribución" xr:uid="{00000000-0004-0000-0000-000007000000}"/>
    <hyperlink ref="C17" location="'Anexo 7'!A1" display="A7. Despachos nacionales de cemento gris por departamentos según canal de distribución" xr:uid="{00000000-0004-0000-0000-000008000000}"/>
    <hyperlink ref="C18" location="'Anexo 7'!A1" display="A7. Despachos nacionales de cemento gris por departamentos según canal de distribución" xr:uid="{00000000-0004-0000-0000-000009000000}"/>
    <hyperlink ref="C17:K17" location="'Anexo 8'!A1" display="Serie tipo base de los despachos nacionales de cemento gris por tipo de empaque según agregación de departamentos por región" xr:uid="{00000000-0004-0000-0000-00000A000000}"/>
    <hyperlink ref="C18:K18" location="'Anexo 9'!A1" display="Serie tipo base de los despachos nacionales de cemento gris por canal de distribución según agregación de departamentos por región" xr:uid="{00000000-0004-0000-0000-00000B000000}"/>
    <hyperlink ref="C16:K16" location="'Anexo 7.1'!A1" display="Serie tipo base de los despachos nacionales de cemento gris por canal de distribución degún departamento de destino desde enero 2020" xr:uid="{70465F1C-4FF8-44E8-932C-F2082762B131}"/>
  </hyperlinks>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H971"/>
  <sheetViews>
    <sheetView showGridLines="0" zoomScaleNormal="100" workbookViewId="0">
      <pane ySplit="8" topLeftCell="A798" activePane="bottomLeft" state="frozen"/>
      <selection activeCell="AG3" sqref="AG3"/>
      <selection pane="bottomLeft" activeCell="F966" sqref="F966"/>
    </sheetView>
  </sheetViews>
  <sheetFormatPr baseColWidth="10" defaultRowHeight="12.75" x14ac:dyDescent="0.2"/>
  <cols>
    <col min="1" max="1" width="15.140625" customWidth="1"/>
    <col min="2" max="2" width="11.85546875" customWidth="1"/>
    <col min="3" max="3" width="26.28515625" customWidth="1"/>
    <col min="4" max="4" width="15.28515625" customWidth="1"/>
    <col min="5" max="5" width="18.5703125" customWidth="1"/>
    <col min="6" max="6" width="19.42578125" customWidth="1"/>
    <col min="7" max="7" width="9.85546875" customWidth="1"/>
    <col min="8" max="8" width="8.7109375" customWidth="1"/>
  </cols>
  <sheetData>
    <row r="1" spans="1:8" ht="62.25" customHeight="1" x14ac:dyDescent="0.25">
      <c r="A1" s="539"/>
      <c r="B1" s="539"/>
      <c r="C1" s="539"/>
      <c r="D1" s="539"/>
      <c r="E1" s="539"/>
      <c r="F1" s="539"/>
    </row>
    <row r="2" spans="1:8" ht="14.25" hidden="1" x14ac:dyDescent="0.25">
      <c r="A2" s="8"/>
      <c r="B2" s="8"/>
      <c r="C2" s="8"/>
      <c r="D2" s="8"/>
      <c r="E2" s="8"/>
      <c r="F2" s="8"/>
    </row>
    <row r="3" spans="1:8" x14ac:dyDescent="0.2">
      <c r="A3" s="540" t="s">
        <v>20</v>
      </c>
      <c r="B3" s="540"/>
      <c r="C3" s="540"/>
      <c r="D3" s="540"/>
      <c r="E3" s="540"/>
      <c r="F3" s="540"/>
    </row>
    <row r="4" spans="1:8" x14ac:dyDescent="0.2">
      <c r="A4" s="540"/>
      <c r="B4" s="540"/>
      <c r="C4" s="540"/>
      <c r="D4" s="540"/>
      <c r="E4" s="540"/>
      <c r="F4" s="540"/>
    </row>
    <row r="5" spans="1:8" x14ac:dyDescent="0.2">
      <c r="A5" s="175" t="s">
        <v>113</v>
      </c>
      <c r="B5" s="22"/>
      <c r="C5" s="22"/>
      <c r="D5" s="22"/>
      <c r="E5" s="22"/>
      <c r="F5" s="194"/>
    </row>
    <row r="6" spans="1:8" ht="14.25" x14ac:dyDescent="0.2">
      <c r="A6" s="25" t="s">
        <v>161</v>
      </c>
      <c r="B6" s="22"/>
      <c r="C6" s="22"/>
      <c r="D6" s="22"/>
      <c r="E6" s="22"/>
      <c r="F6" s="194"/>
    </row>
    <row r="7" spans="1:8" ht="17.25" customHeight="1" x14ac:dyDescent="0.2">
      <c r="A7" s="561" t="s">
        <v>84</v>
      </c>
      <c r="B7" s="563" t="s">
        <v>24</v>
      </c>
      <c r="C7" s="574" t="s">
        <v>114</v>
      </c>
      <c r="D7" s="590" t="s">
        <v>81</v>
      </c>
      <c r="E7" s="590"/>
      <c r="F7" s="591"/>
    </row>
    <row r="8" spans="1:8" x14ac:dyDescent="0.2">
      <c r="A8" s="572"/>
      <c r="B8" s="573"/>
      <c r="C8" s="575"/>
      <c r="D8" s="265" t="s">
        <v>63</v>
      </c>
      <c r="E8" s="265" t="s">
        <v>64</v>
      </c>
      <c r="F8" s="266" t="s">
        <v>57</v>
      </c>
    </row>
    <row r="9" spans="1:8" s="316" customFormat="1" ht="14.25" x14ac:dyDescent="0.25">
      <c r="A9" s="309">
        <v>2009</v>
      </c>
      <c r="B9" s="310" t="s">
        <v>33</v>
      </c>
      <c r="C9" s="311" t="s">
        <v>115</v>
      </c>
      <c r="D9" s="312">
        <v>24627.51</v>
      </c>
      <c r="E9" s="312">
        <v>98540.174999999988</v>
      </c>
      <c r="F9" s="313">
        <v>123167.68500000001</v>
      </c>
      <c r="G9" s="314"/>
      <c r="H9" s="315"/>
    </row>
    <row r="10" spans="1:8" s="316" customFormat="1" ht="14.25" x14ac:dyDescent="0.25">
      <c r="A10" s="317">
        <v>2009</v>
      </c>
      <c r="B10" s="318" t="s">
        <v>35</v>
      </c>
      <c r="C10" s="319" t="s">
        <v>115</v>
      </c>
      <c r="D10" s="320">
        <v>23828.839999999997</v>
      </c>
      <c r="E10" s="320">
        <v>99594.27</v>
      </c>
      <c r="F10" s="321">
        <v>123423.11000000002</v>
      </c>
      <c r="G10" s="314"/>
      <c r="H10" s="315"/>
    </row>
    <row r="11" spans="1:8" s="316" customFormat="1" ht="14.25" x14ac:dyDescent="0.25">
      <c r="A11" s="317">
        <v>2009</v>
      </c>
      <c r="B11" s="318" t="s">
        <v>36</v>
      </c>
      <c r="C11" s="319" t="s">
        <v>115</v>
      </c>
      <c r="D11" s="320">
        <v>24648.641999999993</v>
      </c>
      <c r="E11" s="320">
        <v>85242.02</v>
      </c>
      <c r="F11" s="321">
        <v>109890.662</v>
      </c>
      <c r="G11" s="314"/>
      <c r="H11" s="315"/>
    </row>
    <row r="12" spans="1:8" s="316" customFormat="1" ht="14.25" x14ac:dyDescent="0.25">
      <c r="A12" s="317">
        <v>2009</v>
      </c>
      <c r="B12" s="318" t="s">
        <v>37</v>
      </c>
      <c r="C12" s="319" t="s">
        <v>115</v>
      </c>
      <c r="D12" s="320">
        <v>27590.93</v>
      </c>
      <c r="E12" s="320">
        <v>103479.76000000002</v>
      </c>
      <c r="F12" s="321">
        <v>131070.69000000002</v>
      </c>
      <c r="G12" s="314"/>
      <c r="H12" s="315"/>
    </row>
    <row r="13" spans="1:8" s="316" customFormat="1" ht="14.25" x14ac:dyDescent="0.25">
      <c r="A13" s="317">
        <v>2009</v>
      </c>
      <c r="B13" s="318" t="s">
        <v>38</v>
      </c>
      <c r="C13" s="319" t="s">
        <v>115</v>
      </c>
      <c r="D13" s="320">
        <v>26036.069999999996</v>
      </c>
      <c r="E13" s="320">
        <v>94387.16750000001</v>
      </c>
      <c r="F13" s="321">
        <v>120423.2375</v>
      </c>
      <c r="G13" s="314"/>
      <c r="H13" s="315"/>
    </row>
    <row r="14" spans="1:8" s="316" customFormat="1" ht="14.25" x14ac:dyDescent="0.25">
      <c r="A14" s="317">
        <v>2009</v>
      </c>
      <c r="B14" s="318" t="s">
        <v>39</v>
      </c>
      <c r="C14" s="319" t="s">
        <v>115</v>
      </c>
      <c r="D14" s="320">
        <v>26989.799999999996</v>
      </c>
      <c r="E14" s="320">
        <v>92486.44249999999</v>
      </c>
      <c r="F14" s="321">
        <v>119476.24250000002</v>
      </c>
      <c r="G14" s="314"/>
      <c r="H14" s="315"/>
    </row>
    <row r="15" spans="1:8" s="316" customFormat="1" ht="14.25" x14ac:dyDescent="0.25">
      <c r="A15" s="317">
        <v>2009</v>
      </c>
      <c r="B15" s="318" t="s">
        <v>40</v>
      </c>
      <c r="C15" s="319" t="s">
        <v>115</v>
      </c>
      <c r="D15" s="320">
        <v>27489.43</v>
      </c>
      <c r="E15" s="320">
        <v>100472.77499999999</v>
      </c>
      <c r="F15" s="321">
        <v>127962.20499999997</v>
      </c>
      <c r="G15" s="314"/>
      <c r="H15" s="315"/>
    </row>
    <row r="16" spans="1:8" s="316" customFormat="1" ht="14.25" x14ac:dyDescent="0.25">
      <c r="A16" s="317">
        <v>2009</v>
      </c>
      <c r="B16" s="318" t="s">
        <v>41</v>
      </c>
      <c r="C16" s="319" t="s">
        <v>115</v>
      </c>
      <c r="D16" s="320">
        <v>24281.120000000003</v>
      </c>
      <c r="E16" s="320">
        <v>98900.794999999998</v>
      </c>
      <c r="F16" s="321">
        <v>123181.91499999999</v>
      </c>
      <c r="G16" s="314"/>
      <c r="H16" s="315"/>
    </row>
    <row r="17" spans="1:8" s="316" customFormat="1" ht="14.25" x14ac:dyDescent="0.25">
      <c r="A17" s="317">
        <v>2009</v>
      </c>
      <c r="B17" s="318" t="s">
        <v>42</v>
      </c>
      <c r="C17" s="319" t="s">
        <v>115</v>
      </c>
      <c r="D17" s="320">
        <v>26334.859999999997</v>
      </c>
      <c r="E17" s="320">
        <v>105911.81750000002</v>
      </c>
      <c r="F17" s="321">
        <v>132246.67749999999</v>
      </c>
      <c r="G17" s="314"/>
      <c r="H17" s="315"/>
    </row>
    <row r="18" spans="1:8" s="316" customFormat="1" ht="14.25" x14ac:dyDescent="0.25">
      <c r="A18" s="317">
        <v>2010</v>
      </c>
      <c r="B18" s="318" t="s">
        <v>43</v>
      </c>
      <c r="C18" s="319" t="s">
        <v>115</v>
      </c>
      <c r="D18" s="320">
        <v>23626.61</v>
      </c>
      <c r="E18" s="320">
        <v>98829.925000000003</v>
      </c>
      <c r="F18" s="321">
        <v>122456.535</v>
      </c>
      <c r="G18" s="314"/>
      <c r="H18" s="315"/>
    </row>
    <row r="19" spans="1:8" s="316" customFormat="1" ht="14.25" x14ac:dyDescent="0.25">
      <c r="A19" s="317">
        <v>2010</v>
      </c>
      <c r="B19" s="318" t="s">
        <v>44</v>
      </c>
      <c r="C19" s="319" t="s">
        <v>115</v>
      </c>
      <c r="D19" s="320">
        <v>23419.465000000004</v>
      </c>
      <c r="E19" s="320">
        <v>93391.072500000009</v>
      </c>
      <c r="F19" s="321">
        <v>116810.53750000001</v>
      </c>
      <c r="G19" s="314"/>
      <c r="H19" s="315"/>
    </row>
    <row r="20" spans="1:8" s="316" customFormat="1" ht="14.25" x14ac:dyDescent="0.25">
      <c r="A20" s="317">
        <v>2010</v>
      </c>
      <c r="B20" s="318" t="s">
        <v>45</v>
      </c>
      <c r="C20" s="319" t="s">
        <v>115</v>
      </c>
      <c r="D20" s="320">
        <v>27004.889999999996</v>
      </c>
      <c r="E20" s="320">
        <v>111732.0975</v>
      </c>
      <c r="F20" s="321">
        <v>138736.98749999999</v>
      </c>
      <c r="G20" s="314"/>
      <c r="H20" s="315"/>
    </row>
    <row r="21" spans="1:8" s="316" customFormat="1" ht="14.25" x14ac:dyDescent="0.25">
      <c r="A21" s="317">
        <v>2010</v>
      </c>
      <c r="B21" s="318" t="s">
        <v>33</v>
      </c>
      <c r="C21" s="319" t="s">
        <v>115</v>
      </c>
      <c r="D21" s="320">
        <v>24447.39</v>
      </c>
      <c r="E21" s="320">
        <v>99310.902500000011</v>
      </c>
      <c r="F21" s="321">
        <v>123758.2925</v>
      </c>
      <c r="G21" s="314"/>
      <c r="H21" s="315"/>
    </row>
    <row r="22" spans="1:8" s="316" customFormat="1" ht="14.25" x14ac:dyDescent="0.25">
      <c r="A22" s="317">
        <v>2010</v>
      </c>
      <c r="B22" s="318" t="s">
        <v>35</v>
      </c>
      <c r="C22" s="319" t="s">
        <v>115</v>
      </c>
      <c r="D22" s="320">
        <v>26136.490000000005</v>
      </c>
      <c r="E22" s="320">
        <v>113123.54</v>
      </c>
      <c r="F22" s="321">
        <v>139260.03</v>
      </c>
      <c r="G22" s="314"/>
      <c r="H22" s="315"/>
    </row>
    <row r="23" spans="1:8" s="316" customFormat="1" ht="14.25" x14ac:dyDescent="0.25">
      <c r="A23" s="317">
        <v>2010</v>
      </c>
      <c r="B23" s="318" t="s">
        <v>36</v>
      </c>
      <c r="C23" s="319" t="s">
        <v>115</v>
      </c>
      <c r="D23" s="320">
        <v>24829.42</v>
      </c>
      <c r="E23" s="320">
        <v>94700.595000000001</v>
      </c>
      <c r="F23" s="321">
        <v>119530.015</v>
      </c>
      <c r="G23" s="314"/>
      <c r="H23" s="315"/>
    </row>
    <row r="24" spans="1:8" s="316" customFormat="1" ht="14.25" x14ac:dyDescent="0.25">
      <c r="A24" s="317">
        <v>2010</v>
      </c>
      <c r="B24" s="318" t="s">
        <v>37</v>
      </c>
      <c r="C24" s="319" t="s">
        <v>115</v>
      </c>
      <c r="D24" s="320">
        <v>27267.055000000004</v>
      </c>
      <c r="E24" s="320">
        <v>100124.03249999999</v>
      </c>
      <c r="F24" s="321">
        <v>127391.08749999999</v>
      </c>
      <c r="G24" s="314"/>
      <c r="H24" s="315"/>
    </row>
    <row r="25" spans="1:8" s="316" customFormat="1" ht="14.25" x14ac:dyDescent="0.25">
      <c r="A25" s="317">
        <v>2010</v>
      </c>
      <c r="B25" s="318" t="s">
        <v>38</v>
      </c>
      <c r="C25" s="319" t="s">
        <v>115</v>
      </c>
      <c r="D25" s="320">
        <v>25735.715000000004</v>
      </c>
      <c r="E25" s="320">
        <v>99417.604999999996</v>
      </c>
      <c r="F25" s="321">
        <v>125153.32</v>
      </c>
      <c r="G25" s="314"/>
      <c r="H25" s="315"/>
    </row>
    <row r="26" spans="1:8" s="316" customFormat="1" ht="14.25" x14ac:dyDescent="0.25">
      <c r="A26" s="317">
        <v>2010</v>
      </c>
      <c r="B26" s="318" t="s">
        <v>39</v>
      </c>
      <c r="C26" s="319" t="s">
        <v>115</v>
      </c>
      <c r="D26" s="320">
        <v>24677.739999999998</v>
      </c>
      <c r="E26" s="320">
        <v>99656.067499999976</v>
      </c>
      <c r="F26" s="321">
        <v>124333.80749999997</v>
      </c>
      <c r="G26" s="314"/>
      <c r="H26" s="315"/>
    </row>
    <row r="27" spans="1:8" s="316" customFormat="1" ht="14.25" x14ac:dyDescent="0.25">
      <c r="A27" s="317">
        <v>2010</v>
      </c>
      <c r="B27" s="318" t="s">
        <v>40</v>
      </c>
      <c r="C27" s="319" t="s">
        <v>115</v>
      </c>
      <c r="D27" s="320">
        <v>26902.04</v>
      </c>
      <c r="E27" s="320">
        <v>99925.707600000009</v>
      </c>
      <c r="F27" s="321">
        <v>126827.7476</v>
      </c>
      <c r="G27" s="314"/>
      <c r="H27" s="315"/>
    </row>
    <row r="28" spans="1:8" s="316" customFormat="1" ht="14.25" x14ac:dyDescent="0.25">
      <c r="A28" s="317">
        <v>2010</v>
      </c>
      <c r="B28" s="318" t="s">
        <v>41</v>
      </c>
      <c r="C28" s="319" t="s">
        <v>115</v>
      </c>
      <c r="D28" s="320">
        <v>24559.65</v>
      </c>
      <c r="E28" s="320">
        <v>99000.780000000013</v>
      </c>
      <c r="F28" s="321">
        <v>123560.43000000001</v>
      </c>
      <c r="G28" s="314"/>
      <c r="H28" s="315"/>
    </row>
    <row r="29" spans="1:8" s="316" customFormat="1" ht="14.25" x14ac:dyDescent="0.25">
      <c r="A29" s="317">
        <v>2010</v>
      </c>
      <c r="B29" s="318" t="s">
        <v>42</v>
      </c>
      <c r="C29" s="319" t="s">
        <v>115</v>
      </c>
      <c r="D29" s="320">
        <v>27935.070000000007</v>
      </c>
      <c r="E29" s="320">
        <v>105736.91500000001</v>
      </c>
      <c r="F29" s="321">
        <v>133671.98499999999</v>
      </c>
      <c r="G29" s="314"/>
      <c r="H29" s="315"/>
    </row>
    <row r="30" spans="1:8" s="316" customFormat="1" ht="14.25" x14ac:dyDescent="0.25">
      <c r="A30" s="317">
        <v>2011</v>
      </c>
      <c r="B30" s="318" t="s">
        <v>43</v>
      </c>
      <c r="C30" s="319" t="s">
        <v>115</v>
      </c>
      <c r="D30" s="320">
        <v>29900.2</v>
      </c>
      <c r="E30" s="320">
        <v>105505.63750000003</v>
      </c>
      <c r="F30" s="321">
        <v>135405.83750000002</v>
      </c>
      <c r="G30" s="314"/>
      <c r="H30" s="315"/>
    </row>
    <row r="31" spans="1:8" s="316" customFormat="1" ht="14.25" x14ac:dyDescent="0.25">
      <c r="A31" s="317">
        <v>2011</v>
      </c>
      <c r="B31" s="318" t="s">
        <v>44</v>
      </c>
      <c r="C31" s="319" t="s">
        <v>115</v>
      </c>
      <c r="D31" s="320">
        <v>33860.14</v>
      </c>
      <c r="E31" s="320">
        <v>106638.68749999999</v>
      </c>
      <c r="F31" s="321">
        <v>140498.82750000004</v>
      </c>
      <c r="G31" s="314"/>
      <c r="H31" s="315"/>
    </row>
    <row r="32" spans="1:8" s="316" customFormat="1" ht="14.25" x14ac:dyDescent="0.25">
      <c r="A32" s="317">
        <v>2011</v>
      </c>
      <c r="B32" s="318" t="s">
        <v>45</v>
      </c>
      <c r="C32" s="319" t="s">
        <v>115</v>
      </c>
      <c r="D32" s="320">
        <v>40903.988000000005</v>
      </c>
      <c r="E32" s="320">
        <v>130888.94499999999</v>
      </c>
      <c r="F32" s="321">
        <v>171792.93299999999</v>
      </c>
      <c r="G32" s="314"/>
      <c r="H32" s="315"/>
    </row>
    <row r="33" spans="1:8" s="316" customFormat="1" ht="14.25" x14ac:dyDescent="0.25">
      <c r="A33" s="317">
        <v>2011</v>
      </c>
      <c r="B33" s="318" t="s">
        <v>33</v>
      </c>
      <c r="C33" s="319" t="s">
        <v>115</v>
      </c>
      <c r="D33" s="320">
        <v>39057.884000000005</v>
      </c>
      <c r="E33" s="320">
        <v>112583.05250000001</v>
      </c>
      <c r="F33" s="321">
        <v>151640.93649999998</v>
      </c>
      <c r="G33" s="314"/>
      <c r="H33" s="315"/>
    </row>
    <row r="34" spans="1:8" s="316" customFormat="1" ht="14.25" x14ac:dyDescent="0.25">
      <c r="A34" s="317">
        <v>2011</v>
      </c>
      <c r="B34" s="318" t="s">
        <v>35</v>
      </c>
      <c r="C34" s="319" t="s">
        <v>115</v>
      </c>
      <c r="D34" s="320">
        <v>38999.49</v>
      </c>
      <c r="E34" s="320">
        <v>124565.83500000002</v>
      </c>
      <c r="F34" s="321">
        <v>163565.32500000004</v>
      </c>
      <c r="G34" s="314"/>
      <c r="H34" s="315"/>
    </row>
    <row r="35" spans="1:8" s="316" customFormat="1" ht="14.25" x14ac:dyDescent="0.25">
      <c r="A35" s="317">
        <v>2011</v>
      </c>
      <c r="B35" s="318" t="s">
        <v>36</v>
      </c>
      <c r="C35" s="319" t="s">
        <v>115</v>
      </c>
      <c r="D35" s="320">
        <v>32051.670000000002</v>
      </c>
      <c r="E35" s="320">
        <v>108715.97249999999</v>
      </c>
      <c r="F35" s="321">
        <v>140767.64249999999</v>
      </c>
      <c r="G35" s="314"/>
      <c r="H35" s="315"/>
    </row>
    <row r="36" spans="1:8" s="316" customFormat="1" ht="14.25" x14ac:dyDescent="0.25">
      <c r="A36" s="317">
        <v>2011</v>
      </c>
      <c r="B36" s="318" t="s">
        <v>37</v>
      </c>
      <c r="C36" s="319" t="s">
        <v>115</v>
      </c>
      <c r="D36" s="320">
        <v>33250.61</v>
      </c>
      <c r="E36" s="320">
        <v>114407.63</v>
      </c>
      <c r="F36" s="321">
        <v>147658.24000000002</v>
      </c>
      <c r="G36" s="314"/>
      <c r="H36" s="315"/>
    </row>
    <row r="37" spans="1:8" s="316" customFormat="1" ht="14.25" x14ac:dyDescent="0.25">
      <c r="A37" s="317">
        <v>2011</v>
      </c>
      <c r="B37" s="318" t="s">
        <v>38</v>
      </c>
      <c r="C37" s="319" t="s">
        <v>115</v>
      </c>
      <c r="D37" s="320">
        <v>32352.180000000008</v>
      </c>
      <c r="E37" s="320">
        <v>123324.88250000001</v>
      </c>
      <c r="F37" s="321">
        <v>155677.0625</v>
      </c>
      <c r="G37" s="314"/>
      <c r="H37" s="315"/>
    </row>
    <row r="38" spans="1:8" s="316" customFormat="1" ht="14.25" x14ac:dyDescent="0.25">
      <c r="A38" s="317">
        <v>2011</v>
      </c>
      <c r="B38" s="318" t="s">
        <v>39</v>
      </c>
      <c r="C38" s="319" t="s">
        <v>115</v>
      </c>
      <c r="D38" s="320">
        <v>29680.307999999997</v>
      </c>
      <c r="E38" s="320">
        <v>123911.15999999999</v>
      </c>
      <c r="F38" s="321">
        <v>153591.46799999996</v>
      </c>
      <c r="G38" s="314"/>
      <c r="H38" s="315"/>
    </row>
    <row r="39" spans="1:8" s="316" customFormat="1" ht="14.25" x14ac:dyDescent="0.25">
      <c r="A39" s="317">
        <v>2011</v>
      </c>
      <c r="B39" s="318" t="s">
        <v>40</v>
      </c>
      <c r="C39" s="319" t="s">
        <v>115</v>
      </c>
      <c r="D39" s="320">
        <v>31570.639999999996</v>
      </c>
      <c r="E39" s="320">
        <v>119180.59</v>
      </c>
      <c r="F39" s="321">
        <v>150751.23000000004</v>
      </c>
      <c r="G39" s="314"/>
      <c r="H39" s="315"/>
    </row>
    <row r="40" spans="1:8" s="316" customFormat="1" ht="14.25" x14ac:dyDescent="0.25">
      <c r="A40" s="317">
        <v>2011</v>
      </c>
      <c r="B40" s="318" t="s">
        <v>41</v>
      </c>
      <c r="C40" s="319" t="s">
        <v>115</v>
      </c>
      <c r="D40" s="320">
        <v>28638.529999999995</v>
      </c>
      <c r="E40" s="320">
        <v>112331.065</v>
      </c>
      <c r="F40" s="321">
        <v>140969.59500000003</v>
      </c>
      <c r="G40" s="314"/>
      <c r="H40" s="315"/>
    </row>
    <row r="41" spans="1:8" s="316" customFormat="1" ht="14.25" x14ac:dyDescent="0.25">
      <c r="A41" s="317">
        <v>2011</v>
      </c>
      <c r="B41" s="318" t="s">
        <v>42</v>
      </c>
      <c r="C41" s="319" t="s">
        <v>115</v>
      </c>
      <c r="D41" s="320">
        <v>29738.16</v>
      </c>
      <c r="E41" s="320">
        <v>120687.20000000001</v>
      </c>
      <c r="F41" s="321">
        <v>150425.35999999999</v>
      </c>
      <c r="G41" s="314"/>
      <c r="H41" s="315"/>
    </row>
    <row r="42" spans="1:8" s="316" customFormat="1" ht="14.25" x14ac:dyDescent="0.25">
      <c r="A42" s="317">
        <v>2012</v>
      </c>
      <c r="B42" s="318" t="s">
        <v>43</v>
      </c>
      <c r="C42" s="319" t="s">
        <v>115</v>
      </c>
      <c r="D42" s="320">
        <v>33242.920000000006</v>
      </c>
      <c r="E42" s="320">
        <v>114650.95999999998</v>
      </c>
      <c r="F42" s="321">
        <v>147893.88000000003</v>
      </c>
      <c r="G42" s="314"/>
      <c r="H42" s="315"/>
    </row>
    <row r="43" spans="1:8" s="316" customFormat="1" ht="14.25" x14ac:dyDescent="0.25">
      <c r="A43" s="317">
        <v>2012</v>
      </c>
      <c r="B43" s="318" t="s">
        <v>44</v>
      </c>
      <c r="C43" s="319" t="s">
        <v>115</v>
      </c>
      <c r="D43" s="320">
        <v>36040.61</v>
      </c>
      <c r="E43" s="320">
        <v>114720.6225</v>
      </c>
      <c r="F43" s="321">
        <v>150761.23250000004</v>
      </c>
      <c r="G43" s="314"/>
      <c r="H43" s="315"/>
    </row>
    <row r="44" spans="1:8" ht="14.25" x14ac:dyDescent="0.25">
      <c r="A44" s="322">
        <v>2012</v>
      </c>
      <c r="B44" s="318" t="s">
        <v>45</v>
      </c>
      <c r="C44" s="319" t="s">
        <v>115</v>
      </c>
      <c r="D44" s="320">
        <v>44637.16</v>
      </c>
      <c r="E44" s="320">
        <v>135997.65499999997</v>
      </c>
      <c r="F44" s="321">
        <v>180634.815</v>
      </c>
      <c r="G44" s="314"/>
      <c r="H44" s="315"/>
    </row>
    <row r="45" spans="1:8" ht="14.25" x14ac:dyDescent="0.25">
      <c r="A45" s="322">
        <v>2012</v>
      </c>
      <c r="B45" s="318" t="s">
        <v>33</v>
      </c>
      <c r="C45" s="319" t="s">
        <v>115</v>
      </c>
      <c r="D45" s="320">
        <v>39076.940999999999</v>
      </c>
      <c r="E45" s="320">
        <v>110549.5325</v>
      </c>
      <c r="F45" s="321">
        <v>149626.47349999999</v>
      </c>
      <c r="G45" s="314"/>
      <c r="H45" s="315"/>
    </row>
    <row r="46" spans="1:8" ht="14.25" x14ac:dyDescent="0.25">
      <c r="A46" s="322">
        <v>2012</v>
      </c>
      <c r="B46" s="318" t="s">
        <v>35</v>
      </c>
      <c r="C46" s="319" t="s">
        <v>115</v>
      </c>
      <c r="D46" s="320">
        <v>41363.03</v>
      </c>
      <c r="E46" s="320">
        <v>115273.62999999999</v>
      </c>
      <c r="F46" s="321">
        <v>156636.66</v>
      </c>
      <c r="G46" s="314"/>
      <c r="H46" s="315"/>
    </row>
    <row r="47" spans="1:8" ht="14.25" x14ac:dyDescent="0.25">
      <c r="A47" s="322">
        <v>2012</v>
      </c>
      <c r="B47" s="318" t="s">
        <v>36</v>
      </c>
      <c r="C47" s="319" t="s">
        <v>115</v>
      </c>
      <c r="D47" s="320">
        <v>46892.160000000003</v>
      </c>
      <c r="E47" s="320">
        <v>113332.43</v>
      </c>
      <c r="F47" s="321">
        <v>160224.59000000003</v>
      </c>
      <c r="G47" s="314"/>
      <c r="H47" s="315"/>
    </row>
    <row r="48" spans="1:8" ht="14.25" x14ac:dyDescent="0.25">
      <c r="A48" s="322">
        <v>2012</v>
      </c>
      <c r="B48" s="318" t="s">
        <v>37</v>
      </c>
      <c r="C48" s="319" t="s">
        <v>115</v>
      </c>
      <c r="D48" s="320">
        <v>43788.119999999995</v>
      </c>
      <c r="E48" s="320">
        <v>116075.16499999999</v>
      </c>
      <c r="F48" s="321">
        <v>159863.28499999997</v>
      </c>
      <c r="G48" s="314"/>
      <c r="H48" s="315"/>
    </row>
    <row r="49" spans="1:8" ht="14.25" x14ac:dyDescent="0.25">
      <c r="A49" s="322">
        <v>2012</v>
      </c>
      <c r="B49" s="318" t="s">
        <v>38</v>
      </c>
      <c r="C49" s="319" t="s">
        <v>115</v>
      </c>
      <c r="D49" s="320">
        <v>45794.414999999994</v>
      </c>
      <c r="E49" s="320">
        <v>117919.535</v>
      </c>
      <c r="F49" s="321">
        <v>163713.95000000001</v>
      </c>
      <c r="G49" s="314"/>
      <c r="H49" s="315"/>
    </row>
    <row r="50" spans="1:8" ht="14.25" x14ac:dyDescent="0.25">
      <c r="A50" s="322">
        <v>2012</v>
      </c>
      <c r="B50" s="318" t="s">
        <v>39</v>
      </c>
      <c r="C50" s="319" t="s">
        <v>115</v>
      </c>
      <c r="D50" s="320">
        <v>45535.66</v>
      </c>
      <c r="E50" s="320">
        <v>111667.11749999999</v>
      </c>
      <c r="F50" s="321">
        <v>157202.7775</v>
      </c>
      <c r="G50" s="314"/>
      <c r="H50" s="315"/>
    </row>
    <row r="51" spans="1:8" ht="14.25" x14ac:dyDescent="0.25">
      <c r="A51" s="322">
        <v>2012</v>
      </c>
      <c r="B51" s="318" t="s">
        <v>40</v>
      </c>
      <c r="C51" s="319" t="s">
        <v>115</v>
      </c>
      <c r="D51" s="320">
        <v>43930.28</v>
      </c>
      <c r="E51" s="320">
        <v>120726.23550000001</v>
      </c>
      <c r="F51" s="321">
        <v>164656.51550000001</v>
      </c>
      <c r="G51" s="314"/>
      <c r="H51" s="315"/>
    </row>
    <row r="52" spans="1:8" ht="14.25" x14ac:dyDescent="0.25">
      <c r="A52" s="322">
        <v>2012</v>
      </c>
      <c r="B52" s="318" t="s">
        <v>41</v>
      </c>
      <c r="C52" s="319" t="s">
        <v>115</v>
      </c>
      <c r="D52" s="320">
        <v>43427.09</v>
      </c>
      <c r="E52" s="320">
        <v>122961.3</v>
      </c>
      <c r="F52" s="321">
        <v>166388.39000000001</v>
      </c>
      <c r="G52" s="314"/>
      <c r="H52" s="315"/>
    </row>
    <row r="53" spans="1:8" ht="14.25" x14ac:dyDescent="0.25">
      <c r="A53" s="322">
        <v>2012</v>
      </c>
      <c r="B53" s="318" t="s">
        <v>42</v>
      </c>
      <c r="C53" s="319" t="s">
        <v>115</v>
      </c>
      <c r="D53" s="320">
        <v>39159.891000000003</v>
      </c>
      <c r="E53" s="320">
        <v>125938.24300000002</v>
      </c>
      <c r="F53" s="321">
        <v>165098.13399999999</v>
      </c>
      <c r="G53" s="314"/>
      <c r="H53" s="315"/>
    </row>
    <row r="54" spans="1:8" ht="14.25" x14ac:dyDescent="0.25">
      <c r="A54" s="322">
        <v>2013</v>
      </c>
      <c r="B54" s="318" t="s">
        <v>43</v>
      </c>
      <c r="C54" s="319" t="s">
        <v>115</v>
      </c>
      <c r="D54" s="320">
        <v>48831.119999999995</v>
      </c>
      <c r="E54" s="320">
        <v>114381.94949999999</v>
      </c>
      <c r="F54" s="321">
        <v>163213.06949999998</v>
      </c>
      <c r="G54" s="314"/>
      <c r="H54" s="315"/>
    </row>
    <row r="55" spans="1:8" ht="14.25" x14ac:dyDescent="0.25">
      <c r="A55" s="322">
        <v>2013</v>
      </c>
      <c r="B55" s="318" t="s">
        <v>44</v>
      </c>
      <c r="C55" s="319" t="s">
        <v>115</v>
      </c>
      <c r="D55" s="320">
        <v>47118.349999999991</v>
      </c>
      <c r="E55" s="320">
        <v>112290.62450000001</v>
      </c>
      <c r="F55" s="321">
        <v>159408.97449999998</v>
      </c>
      <c r="G55" s="314"/>
      <c r="H55" s="315"/>
    </row>
    <row r="56" spans="1:8" ht="14.25" x14ac:dyDescent="0.25">
      <c r="A56" s="322">
        <v>2013</v>
      </c>
      <c r="B56" s="318" t="s">
        <v>45</v>
      </c>
      <c r="C56" s="319" t="s">
        <v>115</v>
      </c>
      <c r="D56" s="320">
        <v>52448.47</v>
      </c>
      <c r="E56" s="320">
        <v>114292.4515</v>
      </c>
      <c r="F56" s="321">
        <v>166740.9215</v>
      </c>
      <c r="G56" s="314"/>
      <c r="H56" s="315"/>
    </row>
    <row r="57" spans="1:8" ht="14.25" x14ac:dyDescent="0.25">
      <c r="A57" s="322">
        <v>2013</v>
      </c>
      <c r="B57" s="318" t="s">
        <v>33</v>
      </c>
      <c r="C57" s="319" t="s">
        <v>115</v>
      </c>
      <c r="D57" s="320">
        <v>55212.66</v>
      </c>
      <c r="E57" s="320">
        <v>128234.31199999999</v>
      </c>
      <c r="F57" s="321">
        <v>183446.97200000001</v>
      </c>
      <c r="G57" s="314"/>
      <c r="H57" s="315"/>
    </row>
    <row r="58" spans="1:8" ht="14.25" x14ac:dyDescent="0.25">
      <c r="A58" s="322">
        <v>2013</v>
      </c>
      <c r="B58" s="318" t="s">
        <v>35</v>
      </c>
      <c r="C58" s="319" t="s">
        <v>115</v>
      </c>
      <c r="D58" s="320">
        <v>58518.75</v>
      </c>
      <c r="E58" s="320">
        <v>124048.05150000002</v>
      </c>
      <c r="F58" s="321">
        <v>182566.8015</v>
      </c>
      <c r="G58" s="314"/>
      <c r="H58" s="315"/>
    </row>
    <row r="59" spans="1:8" ht="14.25" x14ac:dyDescent="0.25">
      <c r="A59" s="322">
        <v>2013</v>
      </c>
      <c r="B59" s="318" t="s">
        <v>36</v>
      </c>
      <c r="C59" s="319" t="s">
        <v>115</v>
      </c>
      <c r="D59" s="320">
        <v>54138.409999999996</v>
      </c>
      <c r="E59" s="320">
        <v>110620.8125</v>
      </c>
      <c r="F59" s="321">
        <v>164759.2225</v>
      </c>
      <c r="G59" s="314"/>
      <c r="H59" s="315"/>
    </row>
    <row r="60" spans="1:8" ht="14.25" x14ac:dyDescent="0.25">
      <c r="A60" s="322">
        <v>2013</v>
      </c>
      <c r="B60" s="318" t="s">
        <v>37</v>
      </c>
      <c r="C60" s="319" t="s">
        <v>115</v>
      </c>
      <c r="D60" s="320">
        <v>60941.2</v>
      </c>
      <c r="E60" s="320">
        <v>132325.54750000002</v>
      </c>
      <c r="F60" s="321">
        <v>193266.7475</v>
      </c>
      <c r="G60" s="314"/>
      <c r="H60" s="315"/>
    </row>
    <row r="61" spans="1:8" ht="14.25" x14ac:dyDescent="0.25">
      <c r="A61" s="322">
        <v>2013</v>
      </c>
      <c r="B61" s="318" t="s">
        <v>38</v>
      </c>
      <c r="C61" s="319" t="s">
        <v>115</v>
      </c>
      <c r="D61" s="320">
        <v>59880.62000000001</v>
      </c>
      <c r="E61" s="320">
        <v>113478.73299999999</v>
      </c>
      <c r="F61" s="321">
        <v>173359.35299999997</v>
      </c>
      <c r="G61" s="314"/>
      <c r="H61" s="315"/>
    </row>
    <row r="62" spans="1:8" ht="14.25" x14ac:dyDescent="0.25">
      <c r="A62" s="322">
        <v>2013</v>
      </c>
      <c r="B62" s="318" t="s">
        <v>39</v>
      </c>
      <c r="C62" s="319" t="s">
        <v>115</v>
      </c>
      <c r="D62" s="320">
        <v>60229.326999999997</v>
      </c>
      <c r="E62" s="320">
        <v>115674.15850000001</v>
      </c>
      <c r="F62" s="321">
        <v>175903.48549999998</v>
      </c>
      <c r="G62" s="314"/>
      <c r="H62" s="315"/>
    </row>
    <row r="63" spans="1:8" ht="14.25" x14ac:dyDescent="0.25">
      <c r="A63" s="322">
        <v>2013</v>
      </c>
      <c r="B63" s="318" t="s">
        <v>40</v>
      </c>
      <c r="C63" s="319" t="s">
        <v>115</v>
      </c>
      <c r="D63" s="320">
        <v>66451.89</v>
      </c>
      <c r="E63" s="320">
        <v>124313.96899999998</v>
      </c>
      <c r="F63" s="321">
        <v>190765.859</v>
      </c>
      <c r="G63" s="314"/>
      <c r="H63" s="315"/>
    </row>
    <row r="64" spans="1:8" ht="14.25" x14ac:dyDescent="0.25">
      <c r="A64" s="322">
        <v>2013</v>
      </c>
      <c r="B64" s="318" t="s">
        <v>41</v>
      </c>
      <c r="C64" s="319" t="s">
        <v>115</v>
      </c>
      <c r="D64" s="320">
        <v>66453.315999999992</v>
      </c>
      <c r="E64" s="320">
        <v>110974.63749999998</v>
      </c>
      <c r="F64" s="321">
        <v>177427.95349999997</v>
      </c>
      <c r="G64" s="314"/>
      <c r="H64" s="315"/>
    </row>
    <row r="65" spans="1:8" ht="14.25" x14ac:dyDescent="0.25">
      <c r="A65" s="322">
        <v>2013</v>
      </c>
      <c r="B65" s="318" t="s">
        <v>42</v>
      </c>
      <c r="C65" s="319" t="s">
        <v>115</v>
      </c>
      <c r="D65" s="320">
        <v>59454.42</v>
      </c>
      <c r="E65" s="320">
        <v>105508.7225</v>
      </c>
      <c r="F65" s="321">
        <v>164963.14250000002</v>
      </c>
      <c r="G65" s="314"/>
      <c r="H65" s="315"/>
    </row>
    <row r="66" spans="1:8" ht="14.25" x14ac:dyDescent="0.25">
      <c r="A66" s="322">
        <v>2014</v>
      </c>
      <c r="B66" s="318" t="s">
        <v>43</v>
      </c>
      <c r="C66" s="319" t="s">
        <v>115</v>
      </c>
      <c r="D66" s="320">
        <v>58710.69000000001</v>
      </c>
      <c r="E66" s="320">
        <v>85394.6</v>
      </c>
      <c r="F66" s="321">
        <v>144105.29</v>
      </c>
      <c r="G66" s="314"/>
      <c r="H66" s="315"/>
    </row>
    <row r="67" spans="1:8" ht="14.25" x14ac:dyDescent="0.25">
      <c r="A67" s="322">
        <v>2014</v>
      </c>
      <c r="B67" s="318" t="s">
        <v>44</v>
      </c>
      <c r="C67" s="319" t="s">
        <v>115</v>
      </c>
      <c r="D67" s="320">
        <v>66554.614000000001</v>
      </c>
      <c r="E67" s="320">
        <v>98275.900000000009</v>
      </c>
      <c r="F67" s="321">
        <v>164830.51400000002</v>
      </c>
      <c r="G67" s="314"/>
      <c r="H67" s="315"/>
    </row>
    <row r="68" spans="1:8" ht="14.25" x14ac:dyDescent="0.25">
      <c r="A68" s="322">
        <v>2014</v>
      </c>
      <c r="B68" s="318" t="s">
        <v>45</v>
      </c>
      <c r="C68" s="319" t="s">
        <v>115</v>
      </c>
      <c r="D68" s="320">
        <v>66055.8</v>
      </c>
      <c r="E68" s="320">
        <v>143977.29999999999</v>
      </c>
      <c r="F68" s="321">
        <v>210033.1</v>
      </c>
      <c r="G68" s="314"/>
      <c r="H68" s="315"/>
    </row>
    <row r="69" spans="1:8" ht="14.25" x14ac:dyDescent="0.25">
      <c r="A69" s="322">
        <v>2014</v>
      </c>
      <c r="B69" s="318" t="s">
        <v>33</v>
      </c>
      <c r="C69" s="319" t="s">
        <v>115</v>
      </c>
      <c r="D69" s="320">
        <v>60287.14</v>
      </c>
      <c r="E69" s="320">
        <v>130758.2855</v>
      </c>
      <c r="F69" s="321">
        <v>191045.42550000001</v>
      </c>
      <c r="G69" s="314"/>
      <c r="H69" s="315"/>
    </row>
    <row r="70" spans="1:8" ht="14.25" x14ac:dyDescent="0.25">
      <c r="A70" s="322">
        <v>2014</v>
      </c>
      <c r="B70" s="318" t="s">
        <v>35</v>
      </c>
      <c r="C70" s="319" t="s">
        <v>115</v>
      </c>
      <c r="D70" s="320">
        <v>66393.37</v>
      </c>
      <c r="E70" s="320">
        <v>138505.43359</v>
      </c>
      <c r="F70" s="321">
        <v>204898.80359000002</v>
      </c>
      <c r="G70" s="314"/>
      <c r="H70" s="315"/>
    </row>
    <row r="71" spans="1:8" ht="14.25" x14ac:dyDescent="0.25">
      <c r="A71" s="322">
        <v>2014</v>
      </c>
      <c r="B71" s="318" t="s">
        <v>36</v>
      </c>
      <c r="C71" s="319" t="s">
        <v>115</v>
      </c>
      <c r="D71" s="320">
        <v>55672.380659999995</v>
      </c>
      <c r="E71" s="320">
        <v>119609.87577087502</v>
      </c>
      <c r="F71" s="321">
        <v>175282.25643087502</v>
      </c>
      <c r="G71" s="314"/>
      <c r="H71" s="315"/>
    </row>
    <row r="72" spans="1:8" ht="14.25" x14ac:dyDescent="0.25">
      <c r="A72" s="322">
        <v>2014</v>
      </c>
      <c r="B72" s="318" t="s">
        <v>37</v>
      </c>
      <c r="C72" s="319" t="s">
        <v>115</v>
      </c>
      <c r="D72" s="320">
        <v>63307.988000000005</v>
      </c>
      <c r="E72" s="320">
        <v>144205.84000000003</v>
      </c>
      <c r="F72" s="321">
        <v>207513.82799999998</v>
      </c>
      <c r="G72" s="314"/>
      <c r="H72" s="315"/>
    </row>
    <row r="73" spans="1:8" ht="14.25" x14ac:dyDescent="0.25">
      <c r="A73" s="322">
        <v>2014</v>
      </c>
      <c r="B73" s="318" t="s">
        <v>38</v>
      </c>
      <c r="C73" s="319" t="s">
        <v>115</v>
      </c>
      <c r="D73" s="320">
        <v>53186.40400000001</v>
      </c>
      <c r="E73" s="320">
        <v>140193.99600000001</v>
      </c>
      <c r="F73" s="321">
        <v>193380.4</v>
      </c>
      <c r="G73" s="314"/>
      <c r="H73" s="315"/>
    </row>
    <row r="74" spans="1:8" ht="14.25" x14ac:dyDescent="0.25">
      <c r="A74" s="322">
        <v>2014</v>
      </c>
      <c r="B74" s="318" t="s">
        <v>39</v>
      </c>
      <c r="C74" s="319" t="s">
        <v>115</v>
      </c>
      <c r="D74" s="320">
        <v>53441.5</v>
      </c>
      <c r="E74" s="320">
        <v>147765.47649999999</v>
      </c>
      <c r="F74" s="321">
        <v>201206.97649999999</v>
      </c>
      <c r="G74" s="314"/>
      <c r="H74" s="315"/>
    </row>
    <row r="75" spans="1:8" ht="14.25" x14ac:dyDescent="0.25">
      <c r="A75" s="322">
        <v>2014</v>
      </c>
      <c r="B75" s="318" t="s">
        <v>40</v>
      </c>
      <c r="C75" s="319" t="s">
        <v>115</v>
      </c>
      <c r="D75" s="320">
        <v>50176.616000000002</v>
      </c>
      <c r="E75" s="320">
        <v>150821.32250000001</v>
      </c>
      <c r="F75" s="321">
        <v>200997.93849999999</v>
      </c>
      <c r="G75" s="314"/>
      <c r="H75" s="315"/>
    </row>
    <row r="76" spans="1:8" ht="14.25" x14ac:dyDescent="0.25">
      <c r="A76" s="322">
        <v>2014</v>
      </c>
      <c r="B76" s="318" t="s">
        <v>41</v>
      </c>
      <c r="C76" s="319" t="s">
        <v>115</v>
      </c>
      <c r="D76" s="320">
        <v>46692.485999999997</v>
      </c>
      <c r="E76" s="320">
        <v>136945.18349999998</v>
      </c>
      <c r="F76" s="321">
        <v>183637.66949999999</v>
      </c>
      <c r="G76" s="314"/>
      <c r="H76" s="315"/>
    </row>
    <row r="77" spans="1:8" ht="14.25" x14ac:dyDescent="0.25">
      <c r="A77" s="322">
        <v>2014</v>
      </c>
      <c r="B77" s="318" t="s">
        <v>42</v>
      </c>
      <c r="C77" s="319" t="s">
        <v>115</v>
      </c>
      <c r="D77" s="320">
        <v>52892.039999999994</v>
      </c>
      <c r="E77" s="320">
        <v>140199.5975</v>
      </c>
      <c r="F77" s="321">
        <v>193091.63750000001</v>
      </c>
      <c r="G77" s="314"/>
      <c r="H77" s="315"/>
    </row>
    <row r="78" spans="1:8" ht="14.25" x14ac:dyDescent="0.25">
      <c r="A78" s="322">
        <v>2015</v>
      </c>
      <c r="B78" s="318" t="s">
        <v>43</v>
      </c>
      <c r="C78" s="319" t="s">
        <v>115</v>
      </c>
      <c r="D78" s="320">
        <v>48237.880000000005</v>
      </c>
      <c r="E78" s="320">
        <v>142148.4535</v>
      </c>
      <c r="F78" s="321">
        <v>190386.33350000001</v>
      </c>
      <c r="G78" s="314"/>
      <c r="H78" s="315"/>
    </row>
    <row r="79" spans="1:8" ht="14.25" x14ac:dyDescent="0.25">
      <c r="A79" s="322">
        <v>2015</v>
      </c>
      <c r="B79" s="318" t="s">
        <v>44</v>
      </c>
      <c r="C79" s="319" t="s">
        <v>115</v>
      </c>
      <c r="D79" s="320">
        <v>55025.249999999993</v>
      </c>
      <c r="E79" s="320">
        <v>140638.32</v>
      </c>
      <c r="F79" s="321">
        <v>195663.57</v>
      </c>
      <c r="G79" s="314"/>
      <c r="H79" s="315"/>
    </row>
    <row r="80" spans="1:8" ht="14.25" x14ac:dyDescent="0.25">
      <c r="A80" s="322">
        <v>2015</v>
      </c>
      <c r="B80" s="318" t="s">
        <v>45</v>
      </c>
      <c r="C80" s="319" t="s">
        <v>115</v>
      </c>
      <c r="D80" s="320">
        <v>59826.86</v>
      </c>
      <c r="E80" s="320">
        <v>166529.19700000001</v>
      </c>
      <c r="F80" s="321">
        <v>226356.057</v>
      </c>
      <c r="G80" s="314"/>
      <c r="H80" s="315"/>
    </row>
    <row r="81" spans="1:8" ht="14.25" x14ac:dyDescent="0.25">
      <c r="A81" s="322">
        <v>2015</v>
      </c>
      <c r="B81" s="318" t="s">
        <v>33</v>
      </c>
      <c r="C81" s="319" t="s">
        <v>115</v>
      </c>
      <c r="D81" s="320">
        <v>58317.947</v>
      </c>
      <c r="E81" s="320">
        <v>147434.962</v>
      </c>
      <c r="F81" s="321">
        <v>205752.90900000001</v>
      </c>
      <c r="G81" s="314"/>
      <c r="H81" s="315"/>
    </row>
    <row r="82" spans="1:8" ht="14.25" x14ac:dyDescent="0.25">
      <c r="A82" s="322">
        <v>2015</v>
      </c>
      <c r="B82" s="318" t="s">
        <v>35</v>
      </c>
      <c r="C82" s="319" t="s">
        <v>115</v>
      </c>
      <c r="D82" s="320">
        <v>59920.929000000004</v>
      </c>
      <c r="E82" s="320">
        <v>153198.16800000001</v>
      </c>
      <c r="F82" s="321">
        <v>213119.09700000001</v>
      </c>
      <c r="G82" s="314"/>
      <c r="H82" s="315"/>
    </row>
    <row r="83" spans="1:8" ht="14.25" x14ac:dyDescent="0.25">
      <c r="A83" s="322">
        <v>2015</v>
      </c>
      <c r="B83" s="318" t="s">
        <v>36</v>
      </c>
      <c r="C83" s="319" t="s">
        <v>115</v>
      </c>
      <c r="D83" s="320">
        <v>58487.962999999996</v>
      </c>
      <c r="E83" s="320">
        <v>134269.802</v>
      </c>
      <c r="F83" s="321">
        <v>192757.76499999998</v>
      </c>
      <c r="G83" s="314"/>
      <c r="H83" s="315"/>
    </row>
    <row r="84" spans="1:8" ht="14.25" x14ac:dyDescent="0.25">
      <c r="A84" s="322">
        <v>2015</v>
      </c>
      <c r="B84" s="318" t="s">
        <v>37</v>
      </c>
      <c r="C84" s="319" t="s">
        <v>115</v>
      </c>
      <c r="D84" s="320">
        <v>65138.280000000013</v>
      </c>
      <c r="E84" s="320">
        <v>171541.552</v>
      </c>
      <c r="F84" s="321">
        <v>236679.83199999999</v>
      </c>
      <c r="G84" s="314"/>
      <c r="H84" s="315"/>
    </row>
    <row r="85" spans="1:8" ht="14.25" x14ac:dyDescent="0.25">
      <c r="A85" s="322">
        <v>2015</v>
      </c>
      <c r="B85" s="318" t="s">
        <v>38</v>
      </c>
      <c r="C85" s="319" t="s">
        <v>115</v>
      </c>
      <c r="D85" s="320">
        <v>65042.43</v>
      </c>
      <c r="E85" s="320">
        <v>153424.9375</v>
      </c>
      <c r="F85" s="321">
        <v>218467.36749999999</v>
      </c>
      <c r="G85" s="314"/>
      <c r="H85" s="315"/>
    </row>
    <row r="86" spans="1:8" ht="14.25" x14ac:dyDescent="0.25">
      <c r="A86" s="322">
        <v>2015</v>
      </c>
      <c r="B86" s="318" t="s">
        <v>39</v>
      </c>
      <c r="C86" s="319" t="s">
        <v>115</v>
      </c>
      <c r="D86" s="320">
        <v>71706.87000000001</v>
      </c>
      <c r="E86" s="320">
        <v>152852.23100000003</v>
      </c>
      <c r="F86" s="321">
        <v>224559.101</v>
      </c>
      <c r="G86" s="314"/>
      <c r="H86" s="315"/>
    </row>
    <row r="87" spans="1:8" ht="14.25" x14ac:dyDescent="0.25">
      <c r="A87" s="322">
        <v>2015</v>
      </c>
      <c r="B87" s="318" t="s">
        <v>40</v>
      </c>
      <c r="C87" s="319" t="s">
        <v>115</v>
      </c>
      <c r="D87" s="320">
        <v>67510.055000000008</v>
      </c>
      <c r="E87" s="320">
        <v>148376.37849999999</v>
      </c>
      <c r="F87" s="321">
        <v>215886.43350000001</v>
      </c>
      <c r="G87" s="314"/>
      <c r="H87" s="315"/>
    </row>
    <row r="88" spans="1:8" ht="14.25" x14ac:dyDescent="0.25">
      <c r="A88" s="322">
        <v>2015</v>
      </c>
      <c r="B88" s="318" t="s">
        <v>41</v>
      </c>
      <c r="C88" s="319" t="s">
        <v>115</v>
      </c>
      <c r="D88" s="320">
        <v>62474.43</v>
      </c>
      <c r="E88" s="320">
        <v>145574.44399999999</v>
      </c>
      <c r="F88" s="321">
        <v>208048.87400000001</v>
      </c>
      <c r="G88" s="314"/>
      <c r="H88" s="315"/>
    </row>
    <row r="89" spans="1:8" ht="14.25" x14ac:dyDescent="0.25">
      <c r="A89" s="322">
        <v>2015</v>
      </c>
      <c r="B89" s="318" t="s">
        <v>42</v>
      </c>
      <c r="C89" s="319" t="s">
        <v>115</v>
      </c>
      <c r="D89" s="320">
        <v>64428.58</v>
      </c>
      <c r="E89" s="320">
        <v>166721.38750000001</v>
      </c>
      <c r="F89" s="321">
        <v>231149.96749999997</v>
      </c>
      <c r="G89" s="314"/>
      <c r="H89" s="315"/>
    </row>
    <row r="90" spans="1:8" ht="14.25" x14ac:dyDescent="0.25">
      <c r="A90" s="322">
        <v>2016</v>
      </c>
      <c r="B90" s="318" t="s">
        <v>43</v>
      </c>
      <c r="C90" s="319" t="s">
        <v>115</v>
      </c>
      <c r="D90" s="320">
        <v>57767.680000000008</v>
      </c>
      <c r="E90" s="320">
        <v>138657.60499999998</v>
      </c>
      <c r="F90" s="321">
        <v>196425.28500000003</v>
      </c>
      <c r="G90" s="314"/>
      <c r="H90" s="315"/>
    </row>
    <row r="91" spans="1:8" ht="14.25" x14ac:dyDescent="0.25">
      <c r="A91" s="322">
        <v>2016</v>
      </c>
      <c r="B91" s="318" t="s">
        <v>44</v>
      </c>
      <c r="C91" s="319" t="s">
        <v>115</v>
      </c>
      <c r="D91" s="320">
        <v>58688.23000000001</v>
      </c>
      <c r="E91" s="320">
        <v>138455.209</v>
      </c>
      <c r="F91" s="321">
        <v>197143.43900000004</v>
      </c>
      <c r="G91" s="314"/>
      <c r="H91" s="315"/>
    </row>
    <row r="92" spans="1:8" ht="14.25" x14ac:dyDescent="0.25">
      <c r="A92" s="322">
        <v>2016</v>
      </c>
      <c r="B92" s="318" t="s">
        <v>45</v>
      </c>
      <c r="C92" s="319" t="s">
        <v>115</v>
      </c>
      <c r="D92" s="320">
        <v>55528.320000000007</v>
      </c>
      <c r="E92" s="320">
        <v>138931.56099999999</v>
      </c>
      <c r="F92" s="321">
        <v>194459.88099999999</v>
      </c>
      <c r="G92" s="314"/>
      <c r="H92" s="315"/>
    </row>
    <row r="93" spans="1:8" ht="14.25" x14ac:dyDescent="0.25">
      <c r="A93" s="322">
        <v>2016</v>
      </c>
      <c r="B93" s="318" t="s">
        <v>33</v>
      </c>
      <c r="C93" s="319" t="s">
        <v>115</v>
      </c>
      <c r="D93" s="320">
        <v>60867.3</v>
      </c>
      <c r="E93" s="320">
        <v>150597.88200000004</v>
      </c>
      <c r="F93" s="321">
        <v>211465.18200000006</v>
      </c>
      <c r="G93" s="314"/>
      <c r="H93" s="315"/>
    </row>
    <row r="94" spans="1:8" ht="14.25" x14ac:dyDescent="0.25">
      <c r="A94" s="322">
        <v>2016</v>
      </c>
      <c r="B94" s="318" t="s">
        <v>35</v>
      </c>
      <c r="C94" s="319" t="s">
        <v>115</v>
      </c>
      <c r="D94" s="320">
        <v>57413.523000000001</v>
      </c>
      <c r="E94" s="320">
        <v>141221.0925</v>
      </c>
      <c r="F94" s="321">
        <v>198634.61550000001</v>
      </c>
      <c r="G94" s="314"/>
      <c r="H94" s="315"/>
    </row>
    <row r="95" spans="1:8" ht="14.25" x14ac:dyDescent="0.25">
      <c r="A95" s="322">
        <v>2016</v>
      </c>
      <c r="B95" s="318" t="s">
        <v>36</v>
      </c>
      <c r="C95" s="319" t="s">
        <v>115</v>
      </c>
      <c r="D95" s="320">
        <v>57900.517000000007</v>
      </c>
      <c r="E95" s="320">
        <v>147479.84900000002</v>
      </c>
      <c r="F95" s="321">
        <v>205380.36600000001</v>
      </c>
      <c r="G95" s="314"/>
      <c r="H95" s="315"/>
    </row>
    <row r="96" spans="1:8" ht="14.25" x14ac:dyDescent="0.25">
      <c r="A96" s="322">
        <v>2016</v>
      </c>
      <c r="B96" s="318" t="s">
        <v>37</v>
      </c>
      <c r="C96" s="319" t="s">
        <v>115</v>
      </c>
      <c r="D96" s="320">
        <v>58153.489000000009</v>
      </c>
      <c r="E96" s="320">
        <v>138426.34749999997</v>
      </c>
      <c r="F96" s="321">
        <v>196579.8365</v>
      </c>
      <c r="G96" s="314"/>
      <c r="H96" s="315"/>
    </row>
    <row r="97" spans="1:8" ht="14.25" x14ac:dyDescent="0.25">
      <c r="A97" s="322">
        <v>2016</v>
      </c>
      <c r="B97" s="318" t="s">
        <v>38</v>
      </c>
      <c r="C97" s="319" t="s">
        <v>115</v>
      </c>
      <c r="D97" s="320">
        <v>61901.575999999994</v>
      </c>
      <c r="E97" s="320">
        <v>135459.60100000002</v>
      </c>
      <c r="F97" s="321">
        <v>197361.17700000003</v>
      </c>
      <c r="G97" s="314"/>
      <c r="H97" s="315"/>
    </row>
    <row r="98" spans="1:8" ht="14.25" x14ac:dyDescent="0.25">
      <c r="A98" s="322">
        <v>2016</v>
      </c>
      <c r="B98" s="318" t="s">
        <v>39</v>
      </c>
      <c r="C98" s="319" t="s">
        <v>115</v>
      </c>
      <c r="D98" s="320">
        <v>63341.894</v>
      </c>
      <c r="E98" s="320">
        <v>132014.10750000001</v>
      </c>
      <c r="F98" s="321">
        <v>195356.00150000001</v>
      </c>
      <c r="G98" s="314"/>
      <c r="H98" s="315"/>
    </row>
    <row r="99" spans="1:8" ht="14.25" x14ac:dyDescent="0.25">
      <c r="A99" s="322">
        <v>2016</v>
      </c>
      <c r="B99" s="318" t="s">
        <v>40</v>
      </c>
      <c r="C99" s="319" t="s">
        <v>115</v>
      </c>
      <c r="D99" s="320">
        <v>63979.372999999992</v>
      </c>
      <c r="E99" s="320">
        <v>129263.51999999999</v>
      </c>
      <c r="F99" s="321">
        <v>193242.89299999998</v>
      </c>
      <c r="G99" s="314"/>
      <c r="H99" s="315"/>
    </row>
    <row r="100" spans="1:8" ht="14.25" x14ac:dyDescent="0.25">
      <c r="A100" s="322">
        <v>2016</v>
      </c>
      <c r="B100" s="318" t="s">
        <v>41</v>
      </c>
      <c r="C100" s="319" t="s">
        <v>115</v>
      </c>
      <c r="D100" s="320">
        <v>60901.946000000011</v>
      </c>
      <c r="E100" s="320">
        <v>132809.52000000002</v>
      </c>
      <c r="F100" s="321">
        <v>193711.46600000001</v>
      </c>
      <c r="G100" s="314"/>
      <c r="H100" s="315"/>
    </row>
    <row r="101" spans="1:8" ht="14.25" x14ac:dyDescent="0.25">
      <c r="A101" s="322">
        <v>2016</v>
      </c>
      <c r="B101" s="318" t="s">
        <v>42</v>
      </c>
      <c r="C101" s="319" t="s">
        <v>115</v>
      </c>
      <c r="D101" s="320">
        <v>56734.16</v>
      </c>
      <c r="E101" s="320">
        <v>149397.58550000002</v>
      </c>
      <c r="F101" s="321">
        <v>206131.74550000002</v>
      </c>
      <c r="G101" s="314"/>
      <c r="H101" s="315"/>
    </row>
    <row r="102" spans="1:8" ht="14.25" x14ac:dyDescent="0.25">
      <c r="A102" s="322">
        <v>2017</v>
      </c>
      <c r="B102" s="318" t="s">
        <v>43</v>
      </c>
      <c r="C102" s="319" t="s">
        <v>115</v>
      </c>
      <c r="D102" s="320">
        <v>50938.077999999994</v>
      </c>
      <c r="E102" s="320">
        <v>131991.49999999997</v>
      </c>
      <c r="F102" s="321">
        <v>182929.57799999998</v>
      </c>
      <c r="G102" s="314"/>
      <c r="H102" s="315"/>
    </row>
    <row r="103" spans="1:8" ht="14.25" x14ac:dyDescent="0.25">
      <c r="A103" s="322">
        <v>2017</v>
      </c>
      <c r="B103" s="318" t="s">
        <v>44</v>
      </c>
      <c r="C103" s="319" t="s">
        <v>115</v>
      </c>
      <c r="D103" s="320">
        <v>54382.441999999995</v>
      </c>
      <c r="E103" s="320">
        <v>131074.24550000002</v>
      </c>
      <c r="F103" s="321">
        <v>185456.68750000003</v>
      </c>
      <c r="G103" s="314"/>
      <c r="H103" s="315"/>
    </row>
    <row r="104" spans="1:8" ht="14.25" x14ac:dyDescent="0.25">
      <c r="A104" s="322">
        <v>2017</v>
      </c>
      <c r="B104" s="318" t="s">
        <v>45</v>
      </c>
      <c r="C104" s="319" t="s">
        <v>115</v>
      </c>
      <c r="D104" s="320">
        <v>65754.1109</v>
      </c>
      <c r="E104" s="320">
        <v>159767.27099999998</v>
      </c>
      <c r="F104" s="321">
        <v>225521.38189999998</v>
      </c>
      <c r="G104" s="314"/>
      <c r="H104" s="315"/>
    </row>
    <row r="105" spans="1:8" ht="14.25" x14ac:dyDescent="0.25">
      <c r="A105" s="322">
        <v>2017</v>
      </c>
      <c r="B105" s="318" t="s">
        <v>33</v>
      </c>
      <c r="C105" s="319" t="s">
        <v>115</v>
      </c>
      <c r="D105" s="320">
        <v>52277.498</v>
      </c>
      <c r="E105" s="320">
        <v>126959.9945</v>
      </c>
      <c r="F105" s="321">
        <v>179237.49249999999</v>
      </c>
      <c r="G105" s="314"/>
      <c r="H105" s="315"/>
    </row>
    <row r="106" spans="1:8" ht="14.25" x14ac:dyDescent="0.25">
      <c r="A106" s="322">
        <v>2017</v>
      </c>
      <c r="B106" s="318" t="s">
        <v>35</v>
      </c>
      <c r="C106" s="319" t="s">
        <v>115</v>
      </c>
      <c r="D106" s="320">
        <v>59516.913</v>
      </c>
      <c r="E106" s="320">
        <v>133378.60550000001</v>
      </c>
      <c r="F106" s="321">
        <v>192895.51850000001</v>
      </c>
      <c r="G106" s="314"/>
      <c r="H106" s="315"/>
    </row>
    <row r="107" spans="1:8" ht="14.25" x14ac:dyDescent="0.25">
      <c r="A107" s="322">
        <v>2017</v>
      </c>
      <c r="B107" s="318" t="s">
        <v>36</v>
      </c>
      <c r="C107" s="319" t="s">
        <v>115</v>
      </c>
      <c r="D107" s="320">
        <v>56114.297999999995</v>
      </c>
      <c r="E107" s="320">
        <v>131229.87150000001</v>
      </c>
      <c r="F107" s="321">
        <v>187344.16949999999</v>
      </c>
      <c r="G107" s="314"/>
      <c r="H107" s="315"/>
    </row>
    <row r="108" spans="1:8" ht="14.25" x14ac:dyDescent="0.25">
      <c r="A108" s="322">
        <v>2017</v>
      </c>
      <c r="B108" s="318" t="s">
        <v>37</v>
      </c>
      <c r="C108" s="319" t="s">
        <v>115</v>
      </c>
      <c r="D108" s="320">
        <v>52888.50499999999</v>
      </c>
      <c r="E108" s="320">
        <v>141469.1085</v>
      </c>
      <c r="F108" s="321">
        <v>194357.61350000001</v>
      </c>
      <c r="G108" s="314"/>
      <c r="H108" s="315"/>
    </row>
    <row r="109" spans="1:8" ht="14.25" x14ac:dyDescent="0.25">
      <c r="A109" s="322">
        <v>2017</v>
      </c>
      <c r="B109" s="318" t="s">
        <v>38</v>
      </c>
      <c r="C109" s="319" t="s">
        <v>115</v>
      </c>
      <c r="D109" s="320">
        <v>51537.773000000001</v>
      </c>
      <c r="E109" s="320">
        <v>140266.52250000002</v>
      </c>
      <c r="F109" s="321">
        <v>191804.29550000001</v>
      </c>
      <c r="G109" s="314"/>
      <c r="H109" s="315"/>
    </row>
    <row r="110" spans="1:8" ht="14.25" x14ac:dyDescent="0.25">
      <c r="A110" s="322">
        <v>2017</v>
      </c>
      <c r="B110" s="318" t="s">
        <v>39</v>
      </c>
      <c r="C110" s="319" t="s">
        <v>115</v>
      </c>
      <c r="D110" s="320">
        <v>54228.43</v>
      </c>
      <c r="E110" s="320">
        <v>134747.33049999998</v>
      </c>
      <c r="F110" s="321">
        <v>188975.76049999997</v>
      </c>
      <c r="G110" s="314"/>
      <c r="H110" s="315"/>
    </row>
    <row r="111" spans="1:8" ht="14.25" x14ac:dyDescent="0.25">
      <c r="A111" s="322">
        <v>2017</v>
      </c>
      <c r="B111" s="318" t="s">
        <v>40</v>
      </c>
      <c r="C111" s="319" t="s">
        <v>115</v>
      </c>
      <c r="D111" s="320">
        <v>50404.349000000002</v>
      </c>
      <c r="E111" s="320">
        <v>140443.46950000001</v>
      </c>
      <c r="F111" s="321">
        <v>190847.81849999996</v>
      </c>
      <c r="G111" s="314"/>
      <c r="H111" s="315"/>
    </row>
    <row r="112" spans="1:8" ht="14.25" x14ac:dyDescent="0.25">
      <c r="A112" s="322">
        <v>2017</v>
      </c>
      <c r="B112" s="318" t="s">
        <v>41</v>
      </c>
      <c r="C112" s="319" t="s">
        <v>115</v>
      </c>
      <c r="D112" s="320">
        <v>49867.310999999994</v>
      </c>
      <c r="E112" s="320">
        <v>143921.37699999998</v>
      </c>
      <c r="F112" s="321">
        <v>193788.68799999999</v>
      </c>
      <c r="G112" s="314"/>
      <c r="H112" s="315"/>
    </row>
    <row r="113" spans="1:8" ht="14.25" x14ac:dyDescent="0.25">
      <c r="A113" s="322">
        <v>2017</v>
      </c>
      <c r="B113" s="318" t="s">
        <v>42</v>
      </c>
      <c r="C113" s="319" t="s">
        <v>115</v>
      </c>
      <c r="D113" s="320">
        <v>53209.083999999995</v>
      </c>
      <c r="E113" s="320">
        <v>137918.79750000002</v>
      </c>
      <c r="F113" s="321">
        <v>191127.88149999996</v>
      </c>
      <c r="G113" s="314"/>
      <c r="H113" s="315"/>
    </row>
    <row r="114" spans="1:8" ht="14.25" x14ac:dyDescent="0.25">
      <c r="A114" s="322">
        <v>2018</v>
      </c>
      <c r="B114" s="318" t="s">
        <v>43</v>
      </c>
      <c r="C114" s="319" t="s">
        <v>115</v>
      </c>
      <c r="D114" s="320">
        <v>44960.411999999997</v>
      </c>
      <c r="E114" s="320">
        <v>134683.22599999997</v>
      </c>
      <c r="F114" s="321">
        <v>179643.63799999998</v>
      </c>
      <c r="G114" s="314"/>
      <c r="H114" s="315"/>
    </row>
    <row r="115" spans="1:8" ht="14.25" x14ac:dyDescent="0.25">
      <c r="A115" s="322">
        <v>2018</v>
      </c>
      <c r="B115" s="318" t="s">
        <v>44</v>
      </c>
      <c r="C115" s="319" t="s">
        <v>115</v>
      </c>
      <c r="D115" s="320">
        <v>48394.550999999992</v>
      </c>
      <c r="E115" s="320">
        <v>135642.774</v>
      </c>
      <c r="F115" s="321">
        <v>184037.32499999998</v>
      </c>
      <c r="G115" s="314"/>
      <c r="H115" s="315"/>
    </row>
    <row r="116" spans="1:8" ht="14.25" x14ac:dyDescent="0.25">
      <c r="A116" s="322">
        <v>2018</v>
      </c>
      <c r="B116" s="318" t="s">
        <v>45</v>
      </c>
      <c r="C116" s="319" t="s">
        <v>115</v>
      </c>
      <c r="D116" s="320">
        <v>54185.936999999991</v>
      </c>
      <c r="E116" s="320">
        <v>147718.96950000001</v>
      </c>
      <c r="F116" s="321">
        <v>201904.90649999998</v>
      </c>
      <c r="G116" s="314"/>
      <c r="H116" s="315"/>
    </row>
    <row r="117" spans="1:8" ht="14.25" x14ac:dyDescent="0.25">
      <c r="A117" s="322">
        <v>2018</v>
      </c>
      <c r="B117" s="318" t="s">
        <v>33</v>
      </c>
      <c r="C117" s="319" t="s">
        <v>115</v>
      </c>
      <c r="D117" s="320">
        <v>55857.770000000004</v>
      </c>
      <c r="E117" s="320">
        <v>154969.55650000001</v>
      </c>
      <c r="F117" s="321">
        <v>210827.32649999997</v>
      </c>
      <c r="G117" s="314"/>
      <c r="H117" s="315"/>
    </row>
    <row r="118" spans="1:8" ht="14.25" x14ac:dyDescent="0.25">
      <c r="A118" s="322">
        <v>2018</v>
      </c>
      <c r="B118" s="318" t="s">
        <v>35</v>
      </c>
      <c r="C118" s="319" t="s">
        <v>115</v>
      </c>
      <c r="D118" s="320">
        <v>55091.592999999993</v>
      </c>
      <c r="E118" s="320">
        <v>131809.78400000001</v>
      </c>
      <c r="F118" s="321">
        <v>186901.37700000001</v>
      </c>
      <c r="G118" s="314"/>
      <c r="H118" s="315"/>
    </row>
    <row r="119" spans="1:8" ht="14.25" x14ac:dyDescent="0.25">
      <c r="A119" s="322">
        <v>2018</v>
      </c>
      <c r="B119" s="318" t="s">
        <v>36</v>
      </c>
      <c r="C119" s="319" t="s">
        <v>115</v>
      </c>
      <c r="D119" s="320">
        <v>49758.056999999993</v>
      </c>
      <c r="E119" s="320">
        <v>130114.52599999998</v>
      </c>
      <c r="F119" s="321">
        <v>179872.58300000001</v>
      </c>
      <c r="G119" s="314"/>
      <c r="H119" s="315"/>
    </row>
    <row r="120" spans="1:8" ht="14.25" x14ac:dyDescent="0.25">
      <c r="A120" s="322">
        <v>2018</v>
      </c>
      <c r="B120" s="318" t="s">
        <v>37</v>
      </c>
      <c r="C120" s="319" t="s">
        <v>115</v>
      </c>
      <c r="D120" s="320">
        <v>50239.343999999997</v>
      </c>
      <c r="E120" s="320">
        <v>141386.25350000002</v>
      </c>
      <c r="F120" s="321">
        <v>191625.59750000003</v>
      </c>
      <c r="G120" s="314"/>
      <c r="H120" s="315"/>
    </row>
    <row r="121" spans="1:8" ht="14.25" x14ac:dyDescent="0.25">
      <c r="A121" s="322">
        <v>2018</v>
      </c>
      <c r="B121" s="318" t="s">
        <v>38</v>
      </c>
      <c r="C121" s="319" t="s">
        <v>115</v>
      </c>
      <c r="D121" s="320">
        <v>52489.123</v>
      </c>
      <c r="E121" s="320">
        <v>148699.99949999995</v>
      </c>
      <c r="F121" s="321">
        <v>201189.12249999997</v>
      </c>
      <c r="G121" s="314"/>
      <c r="H121" s="315"/>
    </row>
    <row r="122" spans="1:8" ht="14.25" x14ac:dyDescent="0.25">
      <c r="A122" s="322">
        <v>2018</v>
      </c>
      <c r="B122" s="318" t="s">
        <v>39</v>
      </c>
      <c r="C122" s="319" t="s">
        <v>115</v>
      </c>
      <c r="D122" s="320">
        <v>53428.04</v>
      </c>
      <c r="E122" s="320">
        <v>140752.17600000001</v>
      </c>
      <c r="F122" s="321">
        <v>194180.21599999999</v>
      </c>
      <c r="G122" s="314"/>
      <c r="H122" s="315"/>
    </row>
    <row r="123" spans="1:8" ht="14.25" x14ac:dyDescent="0.25">
      <c r="A123" s="322">
        <v>2018</v>
      </c>
      <c r="B123" s="318" t="s">
        <v>40</v>
      </c>
      <c r="C123" s="319" t="s">
        <v>115</v>
      </c>
      <c r="D123" s="320">
        <v>54298.884999999995</v>
      </c>
      <c r="E123" s="320">
        <v>150306.26999999999</v>
      </c>
      <c r="F123" s="321">
        <v>204605.155</v>
      </c>
      <c r="G123" s="314"/>
      <c r="H123" s="315"/>
    </row>
    <row r="124" spans="1:8" ht="14.25" x14ac:dyDescent="0.25">
      <c r="A124" s="322">
        <v>2018</v>
      </c>
      <c r="B124" s="318" t="s">
        <v>41</v>
      </c>
      <c r="C124" s="319" t="s">
        <v>115</v>
      </c>
      <c r="D124" s="320">
        <v>49865.123999999996</v>
      </c>
      <c r="E124" s="320">
        <v>146723.94649999999</v>
      </c>
      <c r="F124" s="321">
        <v>196589.07049999997</v>
      </c>
      <c r="G124" s="314"/>
      <c r="H124" s="315"/>
    </row>
    <row r="125" spans="1:8" ht="14.25" x14ac:dyDescent="0.25">
      <c r="A125" s="322">
        <v>2018</v>
      </c>
      <c r="B125" s="318" t="s">
        <v>42</v>
      </c>
      <c r="C125" s="319" t="s">
        <v>115</v>
      </c>
      <c r="D125" s="320">
        <v>55188.382999999994</v>
      </c>
      <c r="E125" s="320">
        <v>144895.17300000001</v>
      </c>
      <c r="F125" s="321">
        <v>200083.55599999998</v>
      </c>
      <c r="G125" s="314"/>
      <c r="H125" s="315"/>
    </row>
    <row r="126" spans="1:8" ht="14.25" x14ac:dyDescent="0.25">
      <c r="A126" s="322">
        <v>2019</v>
      </c>
      <c r="B126" s="318" t="s">
        <v>43</v>
      </c>
      <c r="C126" s="319" t="s">
        <v>115</v>
      </c>
      <c r="D126" s="320">
        <v>49437.093999999997</v>
      </c>
      <c r="E126" s="320">
        <v>142786.715</v>
      </c>
      <c r="F126" s="321">
        <v>192223.80900000001</v>
      </c>
      <c r="G126" s="314"/>
      <c r="H126" s="315"/>
    </row>
    <row r="127" spans="1:8" ht="14.25" x14ac:dyDescent="0.25">
      <c r="A127" s="322">
        <v>2019</v>
      </c>
      <c r="B127" s="318" t="s">
        <v>44</v>
      </c>
      <c r="C127" s="319" t="s">
        <v>115</v>
      </c>
      <c r="D127" s="320">
        <v>54833.08400000001</v>
      </c>
      <c r="E127" s="320">
        <v>138110.13449999999</v>
      </c>
      <c r="F127" s="321">
        <v>192943.21850000002</v>
      </c>
      <c r="G127" s="314"/>
      <c r="H127" s="315"/>
    </row>
    <row r="128" spans="1:8" ht="14.25" x14ac:dyDescent="0.25">
      <c r="A128" s="322">
        <v>2019</v>
      </c>
      <c r="B128" s="318" t="s">
        <v>45</v>
      </c>
      <c r="C128" s="319" t="s">
        <v>115</v>
      </c>
      <c r="D128" s="320">
        <v>56806.576999999997</v>
      </c>
      <c r="E128" s="320">
        <v>149976.0085</v>
      </c>
      <c r="F128" s="321">
        <v>206782.58549999996</v>
      </c>
      <c r="G128" s="314"/>
      <c r="H128" s="315"/>
    </row>
    <row r="129" spans="1:8" ht="14.25" x14ac:dyDescent="0.25">
      <c r="A129" s="322">
        <v>2019</v>
      </c>
      <c r="B129" s="318" t="s">
        <v>33</v>
      </c>
      <c r="C129" s="319" t="s">
        <v>115</v>
      </c>
      <c r="D129" s="320">
        <v>52440.701999999983</v>
      </c>
      <c r="E129" s="320">
        <v>146052.674</v>
      </c>
      <c r="F129" s="321">
        <v>198493.37599999999</v>
      </c>
      <c r="G129" s="314"/>
      <c r="H129" s="315"/>
    </row>
    <row r="130" spans="1:8" ht="14.25" x14ac:dyDescent="0.25">
      <c r="A130" s="322">
        <v>2019</v>
      </c>
      <c r="B130" s="318" t="s">
        <v>35</v>
      </c>
      <c r="C130" s="319" t="s">
        <v>115</v>
      </c>
      <c r="D130" s="320">
        <v>56337.099999999991</v>
      </c>
      <c r="E130" s="320">
        <v>138113.96299999999</v>
      </c>
      <c r="F130" s="321">
        <v>194451.06300000002</v>
      </c>
      <c r="G130" s="314"/>
      <c r="H130" s="315"/>
    </row>
    <row r="131" spans="1:8" ht="14.25" x14ac:dyDescent="0.25">
      <c r="A131" s="322">
        <v>2019</v>
      </c>
      <c r="B131" s="318" t="s">
        <v>36</v>
      </c>
      <c r="C131" s="319" t="s">
        <v>115</v>
      </c>
      <c r="D131" s="320">
        <v>54461.7</v>
      </c>
      <c r="E131" s="320">
        <v>125912.193</v>
      </c>
      <c r="F131" s="321">
        <v>180373.89300000001</v>
      </c>
      <c r="G131" s="314"/>
      <c r="H131" s="315"/>
    </row>
    <row r="132" spans="1:8" ht="14.25" x14ac:dyDescent="0.25">
      <c r="A132" s="322">
        <v>2019</v>
      </c>
      <c r="B132" s="318" t="s">
        <v>37</v>
      </c>
      <c r="C132" s="319" t="s">
        <v>115</v>
      </c>
      <c r="D132" s="320">
        <v>58928.108999999997</v>
      </c>
      <c r="E132" s="320">
        <v>146737.53049999999</v>
      </c>
      <c r="F132" s="321">
        <v>205665.63949999999</v>
      </c>
      <c r="G132" s="314"/>
      <c r="H132" s="315"/>
    </row>
    <row r="133" spans="1:8" ht="14.25" x14ac:dyDescent="0.25">
      <c r="A133" s="322">
        <v>2019</v>
      </c>
      <c r="B133" s="318" t="s">
        <v>38</v>
      </c>
      <c r="C133" s="319" t="s">
        <v>115</v>
      </c>
      <c r="D133" s="320">
        <v>61197.138999999996</v>
      </c>
      <c r="E133" s="320">
        <v>146549.79500000001</v>
      </c>
      <c r="F133" s="321">
        <v>207746.93400000001</v>
      </c>
      <c r="G133" s="314"/>
      <c r="H133" s="315"/>
    </row>
    <row r="134" spans="1:8" ht="14.25" x14ac:dyDescent="0.25">
      <c r="A134" s="322">
        <v>2019</v>
      </c>
      <c r="B134" s="318" t="s">
        <v>39</v>
      </c>
      <c r="C134" s="319" t="s">
        <v>115</v>
      </c>
      <c r="D134" s="320">
        <v>52988.078000000009</v>
      </c>
      <c r="E134" s="320">
        <v>137638.16650000002</v>
      </c>
      <c r="F134" s="321">
        <v>190626.2445</v>
      </c>
      <c r="G134" s="314"/>
      <c r="H134" s="315"/>
    </row>
    <row r="135" spans="1:8" ht="14.25" x14ac:dyDescent="0.25">
      <c r="A135" s="322">
        <v>2019</v>
      </c>
      <c r="B135" s="318" t="s">
        <v>40</v>
      </c>
      <c r="C135" s="319" t="s">
        <v>115</v>
      </c>
      <c r="D135" s="320">
        <v>58673.118999999992</v>
      </c>
      <c r="E135" s="320">
        <v>136657.8175</v>
      </c>
      <c r="F135" s="321">
        <v>195330.93649999998</v>
      </c>
      <c r="G135" s="314"/>
      <c r="H135" s="315"/>
    </row>
    <row r="136" spans="1:8" ht="14.25" x14ac:dyDescent="0.25">
      <c r="A136" s="322">
        <v>2019</v>
      </c>
      <c r="B136" s="318" t="s">
        <v>41</v>
      </c>
      <c r="C136" s="319" t="s">
        <v>115</v>
      </c>
      <c r="D136" s="320">
        <v>58856.548999999992</v>
      </c>
      <c r="E136" s="320">
        <v>147042.31400000001</v>
      </c>
      <c r="F136" s="321">
        <v>205898.86300000001</v>
      </c>
      <c r="G136" s="314"/>
      <c r="H136" s="315"/>
    </row>
    <row r="137" spans="1:8" ht="14.25" x14ac:dyDescent="0.25">
      <c r="A137" s="322">
        <v>2019</v>
      </c>
      <c r="B137" s="318" t="s">
        <v>42</v>
      </c>
      <c r="C137" s="319" t="s">
        <v>115</v>
      </c>
      <c r="D137" s="320">
        <v>59308.122999999992</v>
      </c>
      <c r="E137" s="320">
        <v>151200.20849999998</v>
      </c>
      <c r="F137" s="321">
        <v>210508.33149999997</v>
      </c>
      <c r="G137" s="314"/>
      <c r="H137" s="315"/>
    </row>
    <row r="138" spans="1:8" ht="14.25" x14ac:dyDescent="0.25">
      <c r="A138" s="322">
        <v>2020</v>
      </c>
      <c r="B138" s="318" t="s">
        <v>43</v>
      </c>
      <c r="C138" s="319" t="s">
        <v>115</v>
      </c>
      <c r="D138" s="320">
        <v>49440.639999999999</v>
      </c>
      <c r="E138" s="320">
        <v>133211.405</v>
      </c>
      <c r="F138" s="321">
        <v>182652.04500000001</v>
      </c>
      <c r="G138" s="314"/>
      <c r="H138" s="315"/>
    </row>
    <row r="139" spans="1:8" ht="14.25" x14ac:dyDescent="0.25">
      <c r="A139" s="322">
        <v>2020</v>
      </c>
      <c r="B139" s="318" t="s">
        <v>44</v>
      </c>
      <c r="C139" s="319" t="s">
        <v>115</v>
      </c>
      <c r="D139" s="320">
        <v>57950.353499999997</v>
      </c>
      <c r="E139" s="320">
        <v>133926.12050000002</v>
      </c>
      <c r="F139" s="321">
        <v>191876.47400000002</v>
      </c>
      <c r="G139" s="314"/>
      <c r="H139" s="315"/>
    </row>
    <row r="140" spans="1:8" ht="14.25" x14ac:dyDescent="0.25">
      <c r="A140" s="322">
        <v>2020</v>
      </c>
      <c r="B140" s="318" t="s">
        <v>45</v>
      </c>
      <c r="C140" s="319" t="s">
        <v>115</v>
      </c>
      <c r="D140" s="320">
        <v>42532.31</v>
      </c>
      <c r="E140" s="320">
        <v>113577.99500000001</v>
      </c>
      <c r="F140" s="321">
        <v>156110.30500000002</v>
      </c>
      <c r="G140" s="314"/>
      <c r="H140" s="315"/>
    </row>
    <row r="141" spans="1:8" ht="14.25" x14ac:dyDescent="0.25">
      <c r="A141" s="322">
        <v>2020</v>
      </c>
      <c r="B141" s="318" t="s">
        <v>33</v>
      </c>
      <c r="C141" s="319" t="s">
        <v>115</v>
      </c>
      <c r="D141" s="320">
        <v>5759.8780000000006</v>
      </c>
      <c r="E141" s="320">
        <v>53854.963499999998</v>
      </c>
      <c r="F141" s="321">
        <v>59614.841499999995</v>
      </c>
      <c r="G141" s="314"/>
      <c r="H141" s="315"/>
    </row>
    <row r="142" spans="1:8" ht="14.25" x14ac:dyDescent="0.25">
      <c r="A142" s="322">
        <v>2020</v>
      </c>
      <c r="B142" s="318" t="s">
        <v>35</v>
      </c>
      <c r="C142" s="319" t="s">
        <v>115</v>
      </c>
      <c r="D142" s="320">
        <v>30328.874000000003</v>
      </c>
      <c r="E142" s="320">
        <v>96183.514500190766</v>
      </c>
      <c r="F142" s="321">
        <v>126512.38850019075</v>
      </c>
      <c r="G142" s="314"/>
      <c r="H142" s="315"/>
    </row>
    <row r="143" spans="1:8" s="323" customFormat="1" ht="14.25" x14ac:dyDescent="0.25">
      <c r="A143" s="322">
        <v>2020</v>
      </c>
      <c r="B143" s="318" t="s">
        <v>36</v>
      </c>
      <c r="C143" s="319" t="s">
        <v>115</v>
      </c>
      <c r="D143" s="320">
        <v>39358.987000000008</v>
      </c>
      <c r="E143" s="320">
        <v>119009.39400000001</v>
      </c>
      <c r="F143" s="321">
        <v>158368.38100000005</v>
      </c>
      <c r="G143" s="314"/>
      <c r="H143" s="315"/>
    </row>
    <row r="144" spans="1:8" s="323" customFormat="1" ht="14.25" x14ac:dyDescent="0.25">
      <c r="A144" s="322">
        <v>2020</v>
      </c>
      <c r="B144" s="318" t="s">
        <v>37</v>
      </c>
      <c r="C144" s="319" t="s">
        <v>115</v>
      </c>
      <c r="D144" s="320">
        <v>45623.293000000005</v>
      </c>
      <c r="E144" s="320">
        <v>141297.79300000003</v>
      </c>
      <c r="F144" s="321">
        <v>186921.08600000007</v>
      </c>
      <c r="G144" s="314"/>
      <c r="H144" s="315"/>
    </row>
    <row r="145" spans="1:8" s="323" customFormat="1" ht="14.25" x14ac:dyDescent="0.25">
      <c r="A145" s="322">
        <v>2020</v>
      </c>
      <c r="B145" s="318" t="s">
        <v>38</v>
      </c>
      <c r="C145" s="319" t="s">
        <v>115</v>
      </c>
      <c r="D145" s="320">
        <v>48416.112002746566</v>
      </c>
      <c r="E145" s="320">
        <v>124945.20999847414</v>
      </c>
      <c r="F145" s="321">
        <v>173361.32200122072</v>
      </c>
      <c r="G145" s="314"/>
      <c r="H145" s="315"/>
    </row>
    <row r="146" spans="1:8" s="323" customFormat="1" ht="14.25" x14ac:dyDescent="0.25">
      <c r="A146" s="322">
        <v>2020</v>
      </c>
      <c r="B146" s="318" t="s">
        <v>39</v>
      </c>
      <c r="C146" s="319" t="s">
        <v>115</v>
      </c>
      <c r="D146" s="320">
        <v>56616.460003662112</v>
      </c>
      <c r="E146" s="320">
        <v>136825.63450152587</v>
      </c>
      <c r="F146" s="321">
        <v>193442.09450518797</v>
      </c>
      <c r="G146" s="314"/>
      <c r="H146" s="315"/>
    </row>
    <row r="147" spans="1:8" s="323" customFormat="1" ht="14.25" x14ac:dyDescent="0.25">
      <c r="A147" s="322">
        <v>2020</v>
      </c>
      <c r="B147" s="318" t="s">
        <v>40</v>
      </c>
      <c r="C147" s="319" t="s">
        <v>115</v>
      </c>
      <c r="D147" s="320">
        <v>58832.153999904636</v>
      </c>
      <c r="E147" s="320">
        <v>143967.40149923708</v>
      </c>
      <c r="F147" s="321">
        <v>202799.55549914166</v>
      </c>
      <c r="G147" s="314"/>
      <c r="H147" s="315"/>
    </row>
    <row r="148" spans="1:8" s="323" customFormat="1" ht="14.25" x14ac:dyDescent="0.25">
      <c r="A148" s="322">
        <v>2020</v>
      </c>
      <c r="B148" s="318" t="s">
        <v>41</v>
      </c>
      <c r="C148" s="319" t="s">
        <v>115</v>
      </c>
      <c r="D148" s="320">
        <v>53013.915200000003</v>
      </c>
      <c r="E148" s="320">
        <v>139486.15600152587</v>
      </c>
      <c r="F148" s="321">
        <v>192500.07120152586</v>
      </c>
      <c r="G148" s="314"/>
      <c r="H148" s="365"/>
    </row>
    <row r="149" spans="1:8" s="323" customFormat="1" ht="14.25" x14ac:dyDescent="0.25">
      <c r="A149" s="322">
        <v>2020</v>
      </c>
      <c r="B149" s="318" t="s">
        <v>42</v>
      </c>
      <c r="C149" s="319" t="s">
        <v>115</v>
      </c>
      <c r="D149" s="320">
        <v>54678.095082746586</v>
      </c>
      <c r="E149" s="320">
        <v>147682.60749999998</v>
      </c>
      <c r="F149" s="321">
        <v>202360.70258274657</v>
      </c>
      <c r="G149" s="314"/>
      <c r="H149" s="365"/>
    </row>
    <row r="150" spans="1:8" ht="14.25" x14ac:dyDescent="0.25">
      <c r="A150" s="317">
        <v>2021</v>
      </c>
      <c r="B150" s="318" t="s">
        <v>43</v>
      </c>
      <c r="C150" s="319" t="s">
        <v>115</v>
      </c>
      <c r="D150" s="320">
        <v>50103.51699023437</v>
      </c>
      <c r="E150" s="320">
        <v>141918.43150029753</v>
      </c>
      <c r="F150" s="321">
        <v>192021.94849053191</v>
      </c>
      <c r="G150" s="314"/>
      <c r="H150" s="315"/>
    </row>
    <row r="151" spans="1:8" ht="14.25" x14ac:dyDescent="0.25">
      <c r="A151" s="317">
        <v>2021</v>
      </c>
      <c r="B151" s="318" t="s">
        <v>44</v>
      </c>
      <c r="C151" s="319" t="s">
        <v>115</v>
      </c>
      <c r="D151" s="320">
        <v>57966.923002999996</v>
      </c>
      <c r="E151" s="320">
        <v>139227.85499959998</v>
      </c>
      <c r="F151" s="321">
        <v>197194.77800259998</v>
      </c>
      <c r="G151" s="314"/>
      <c r="H151" s="315"/>
    </row>
    <row r="152" spans="1:8" ht="14.25" x14ac:dyDescent="0.25">
      <c r="A152" s="317">
        <v>2021</v>
      </c>
      <c r="B152" s="318" t="s">
        <v>45</v>
      </c>
      <c r="C152" s="319" t="s">
        <v>115</v>
      </c>
      <c r="D152" s="320">
        <v>64535.344423662114</v>
      </c>
      <c r="E152" s="320">
        <v>162514.80150036863</v>
      </c>
      <c r="F152" s="321">
        <v>227050.14592403074</v>
      </c>
      <c r="G152" s="314"/>
      <c r="H152" s="315"/>
    </row>
    <row r="153" spans="1:8" ht="14.25" x14ac:dyDescent="0.25">
      <c r="A153" s="317">
        <v>2021</v>
      </c>
      <c r="B153" s="318" t="s">
        <v>33</v>
      </c>
      <c r="C153" s="319" t="s">
        <v>115</v>
      </c>
      <c r="D153" s="320">
        <v>51105.711309389648</v>
      </c>
      <c r="E153" s="320">
        <v>139584.24899418288</v>
      </c>
      <c r="F153" s="321">
        <v>190689.96030357256</v>
      </c>
      <c r="G153" s="314"/>
      <c r="H153" s="315"/>
    </row>
    <row r="154" spans="1:8" ht="14.25" x14ac:dyDescent="0.25">
      <c r="A154" s="317">
        <v>2021</v>
      </c>
      <c r="B154" s="318" t="s">
        <v>35</v>
      </c>
      <c r="C154" s="319" t="s">
        <v>115</v>
      </c>
      <c r="D154" s="320">
        <v>54861.211827253414</v>
      </c>
      <c r="E154" s="320">
        <v>137329.50899990462</v>
      </c>
      <c r="F154" s="321">
        <v>192190.72082715805</v>
      </c>
      <c r="G154" s="314"/>
      <c r="H154" s="315"/>
    </row>
    <row r="155" spans="1:8" ht="14.25" x14ac:dyDescent="0.25">
      <c r="A155" s="317">
        <v>2021</v>
      </c>
      <c r="B155" s="318" t="s">
        <v>36</v>
      </c>
      <c r="C155" s="319" t="s">
        <v>115</v>
      </c>
      <c r="D155" s="320">
        <v>56605.677589624029</v>
      </c>
      <c r="E155" s="320">
        <v>129984.21999694823</v>
      </c>
      <c r="F155" s="321">
        <v>186589.89758657228</v>
      </c>
      <c r="G155" s="314"/>
      <c r="H155" s="315"/>
    </row>
    <row r="156" spans="1:8" ht="14.25" x14ac:dyDescent="0.25">
      <c r="A156" s="317">
        <v>2021</v>
      </c>
      <c r="B156" s="318" t="s">
        <v>37</v>
      </c>
      <c r="C156" s="319" t="s">
        <v>115</v>
      </c>
      <c r="D156" s="320">
        <v>60033.837015563964</v>
      </c>
      <c r="E156" s="320">
        <v>141179.04948901664</v>
      </c>
      <c r="F156" s="321">
        <v>201212.88650458062</v>
      </c>
      <c r="G156" s="314"/>
      <c r="H156" s="315"/>
    </row>
    <row r="157" spans="1:8" ht="14.25" x14ac:dyDescent="0.25">
      <c r="A157" s="317">
        <v>2021</v>
      </c>
      <c r="B157" s="318" t="s">
        <v>38</v>
      </c>
      <c r="C157" s="319" t="s">
        <v>115</v>
      </c>
      <c r="D157" s="320">
        <v>56720.169295422354</v>
      </c>
      <c r="E157" s="320">
        <v>133207.06149999762</v>
      </c>
      <c r="F157" s="321">
        <v>189927.23079541998</v>
      </c>
      <c r="G157" s="314"/>
      <c r="H157" s="315"/>
    </row>
    <row r="158" spans="1:8" ht="14.25" x14ac:dyDescent="0.25">
      <c r="A158" s="317">
        <v>2021</v>
      </c>
      <c r="B158" s="318" t="s">
        <v>39</v>
      </c>
      <c r="C158" s="319" t="s">
        <v>115</v>
      </c>
      <c r="D158" s="320">
        <v>60396.428840305176</v>
      </c>
      <c r="E158" s="320">
        <v>131892.85201220686</v>
      </c>
      <c r="F158" s="321">
        <v>192289.28085251205</v>
      </c>
      <c r="G158" s="314"/>
      <c r="H158" s="315"/>
    </row>
    <row r="159" spans="1:8" ht="14.25" x14ac:dyDescent="0.25">
      <c r="A159" s="317">
        <v>2021</v>
      </c>
      <c r="B159" s="318" t="s">
        <v>40</v>
      </c>
      <c r="C159" s="319" t="s">
        <v>115</v>
      </c>
      <c r="D159" s="320">
        <v>59269.26</v>
      </c>
      <c r="E159" s="320">
        <v>127282.52999771008</v>
      </c>
      <c r="F159" s="321">
        <v>186551.78999771006</v>
      </c>
      <c r="G159" s="314"/>
      <c r="H159" s="315"/>
    </row>
    <row r="160" spans="1:8" ht="14.25" x14ac:dyDescent="0.25">
      <c r="A160" s="317">
        <v>2021</v>
      </c>
      <c r="B160" s="318" t="s">
        <v>41</v>
      </c>
      <c r="C160" s="319" t="s">
        <v>115</v>
      </c>
      <c r="D160" s="320">
        <v>62693.084694812016</v>
      </c>
      <c r="E160" s="320">
        <v>139192.6905</v>
      </c>
      <c r="F160" s="321">
        <v>201885.77519481201</v>
      </c>
      <c r="G160" s="314"/>
      <c r="H160" s="315"/>
    </row>
    <row r="161" spans="1:8" ht="14.25" x14ac:dyDescent="0.25">
      <c r="A161" s="317">
        <v>2021</v>
      </c>
      <c r="B161" s="318" t="s">
        <v>42</v>
      </c>
      <c r="C161" s="319" t="s">
        <v>115</v>
      </c>
      <c r="D161" s="320">
        <v>65118.576926103517</v>
      </c>
      <c r="E161" s="320">
        <v>150072.75400020217</v>
      </c>
      <c r="F161" s="321">
        <v>215191.33092630567</v>
      </c>
      <c r="G161" s="314"/>
      <c r="H161" s="315"/>
    </row>
    <row r="162" spans="1:8" ht="14.25" x14ac:dyDescent="0.25">
      <c r="A162" s="317">
        <v>2022</v>
      </c>
      <c r="B162" s="318" t="s">
        <v>43</v>
      </c>
      <c r="C162" s="319" t="s">
        <v>115</v>
      </c>
      <c r="D162" s="320">
        <v>53658.729698392337</v>
      </c>
      <c r="E162" s="320">
        <v>123302.72300000003</v>
      </c>
      <c r="F162" s="321">
        <v>176961.45269839233</v>
      </c>
      <c r="G162" s="314"/>
      <c r="H162" s="315"/>
    </row>
    <row r="163" spans="1:8" ht="14.25" x14ac:dyDescent="0.25">
      <c r="A163" s="317">
        <v>2022</v>
      </c>
      <c r="B163" s="318" t="s">
        <v>44</v>
      </c>
      <c r="C163" s="319" t="s">
        <v>115</v>
      </c>
      <c r="D163" s="320">
        <v>63047.569418697516</v>
      </c>
      <c r="E163" s="320">
        <v>139071.38950000002</v>
      </c>
      <c r="F163" s="321">
        <v>202118.95891869755</v>
      </c>
      <c r="G163" s="314"/>
      <c r="H163" s="315"/>
    </row>
    <row r="164" spans="1:8" ht="14.25" x14ac:dyDescent="0.25">
      <c r="A164" s="317">
        <v>2022</v>
      </c>
      <c r="B164" s="318" t="s">
        <v>45</v>
      </c>
      <c r="C164" s="319" t="s">
        <v>115</v>
      </c>
      <c r="D164" s="320">
        <v>68633.380997558605</v>
      </c>
      <c r="E164" s="320">
        <v>168085.80450382663</v>
      </c>
      <c r="F164" s="321">
        <v>236719.18550138519</v>
      </c>
      <c r="G164" s="314"/>
      <c r="H164" s="315"/>
    </row>
    <row r="165" spans="1:8" ht="14.25" x14ac:dyDescent="0.25">
      <c r="A165" s="317">
        <v>2022</v>
      </c>
      <c r="B165" s="318" t="s">
        <v>33</v>
      </c>
      <c r="C165" s="319" t="s">
        <v>115</v>
      </c>
      <c r="D165" s="320">
        <v>63613.176989300002</v>
      </c>
      <c r="E165" s="320">
        <v>137841.02750079997</v>
      </c>
      <c r="F165" s="321">
        <v>201454.20449009998</v>
      </c>
      <c r="G165" s="314"/>
      <c r="H165" s="315"/>
    </row>
    <row r="166" spans="1:8" ht="14.25" x14ac:dyDescent="0.25">
      <c r="A166" s="317">
        <v>2022</v>
      </c>
      <c r="B166" s="318" t="s">
        <v>35</v>
      </c>
      <c r="C166" s="319" t="s">
        <v>115</v>
      </c>
      <c r="D166" s="320">
        <v>66462.730706174319</v>
      </c>
      <c r="E166" s="320">
        <v>131926.90349847413</v>
      </c>
      <c r="F166" s="321">
        <v>198389.63420464846</v>
      </c>
      <c r="G166" s="314"/>
      <c r="H166" s="315"/>
    </row>
    <row r="167" spans="1:8" ht="14.25" x14ac:dyDescent="0.25">
      <c r="A167" s="317">
        <v>2022</v>
      </c>
      <c r="B167" s="318" t="s">
        <v>36</v>
      </c>
      <c r="C167" s="319" t="s">
        <v>115</v>
      </c>
      <c r="D167" s="320">
        <v>66949.65899100207</v>
      </c>
      <c r="E167" s="320">
        <v>134661.56049923704</v>
      </c>
      <c r="F167" s="321">
        <v>201611.21949023913</v>
      </c>
      <c r="G167" s="314"/>
      <c r="H167" s="315"/>
    </row>
    <row r="168" spans="1:8" ht="14.25" x14ac:dyDescent="0.25">
      <c r="A168" s="317">
        <v>2009</v>
      </c>
      <c r="B168" s="318" t="s">
        <v>33</v>
      </c>
      <c r="C168" s="319" t="s">
        <v>116</v>
      </c>
      <c r="D168" s="320">
        <v>32244.829999999998</v>
      </c>
      <c r="E168" s="320">
        <v>109612.1875</v>
      </c>
      <c r="F168" s="321">
        <v>141857.01750000002</v>
      </c>
      <c r="G168" s="314"/>
      <c r="H168" s="315"/>
    </row>
    <row r="169" spans="1:8" ht="14.25" x14ac:dyDescent="0.25">
      <c r="A169" s="317">
        <v>2009</v>
      </c>
      <c r="B169" s="318" t="s">
        <v>35</v>
      </c>
      <c r="C169" s="319" t="s">
        <v>116</v>
      </c>
      <c r="D169" s="320">
        <v>34444.100000000006</v>
      </c>
      <c r="E169" s="320">
        <v>113119.59499999999</v>
      </c>
      <c r="F169" s="321">
        <v>147563.69499999998</v>
      </c>
      <c r="G169" s="314"/>
      <c r="H169" s="315"/>
    </row>
    <row r="170" spans="1:8" ht="14.25" x14ac:dyDescent="0.25">
      <c r="A170" s="317">
        <v>2009</v>
      </c>
      <c r="B170" s="318" t="s">
        <v>36</v>
      </c>
      <c r="C170" s="319" t="s">
        <v>116</v>
      </c>
      <c r="D170" s="320">
        <v>33154.990000000005</v>
      </c>
      <c r="E170" s="320">
        <v>107027.75499999998</v>
      </c>
      <c r="F170" s="321">
        <v>140182.74500000002</v>
      </c>
      <c r="G170" s="314"/>
      <c r="H170" s="315"/>
    </row>
    <row r="171" spans="1:8" ht="14.25" x14ac:dyDescent="0.25">
      <c r="A171" s="317">
        <v>2009</v>
      </c>
      <c r="B171" s="318" t="s">
        <v>37</v>
      </c>
      <c r="C171" s="319" t="s">
        <v>116</v>
      </c>
      <c r="D171" s="320">
        <v>38541.39</v>
      </c>
      <c r="E171" s="320">
        <v>125231.26999999999</v>
      </c>
      <c r="F171" s="321">
        <v>163772.65999999997</v>
      </c>
      <c r="G171" s="314"/>
      <c r="H171" s="315"/>
    </row>
    <row r="172" spans="1:8" ht="14.25" x14ac:dyDescent="0.25">
      <c r="A172" s="317">
        <v>2009</v>
      </c>
      <c r="B172" s="318" t="s">
        <v>38</v>
      </c>
      <c r="C172" s="319" t="s">
        <v>116</v>
      </c>
      <c r="D172" s="320">
        <v>35519.47</v>
      </c>
      <c r="E172" s="320">
        <v>115516.87250000001</v>
      </c>
      <c r="F172" s="321">
        <v>151036.34250000003</v>
      </c>
      <c r="G172" s="314"/>
      <c r="H172" s="315"/>
    </row>
    <row r="173" spans="1:8" ht="14.25" x14ac:dyDescent="0.25">
      <c r="A173" s="317">
        <v>2009</v>
      </c>
      <c r="B173" s="318" t="s">
        <v>39</v>
      </c>
      <c r="C173" s="319" t="s">
        <v>116</v>
      </c>
      <c r="D173" s="320">
        <v>36954.390000000007</v>
      </c>
      <c r="E173" s="320">
        <v>113815.42749999999</v>
      </c>
      <c r="F173" s="321">
        <v>150769.8175</v>
      </c>
      <c r="G173" s="314"/>
      <c r="H173" s="315"/>
    </row>
    <row r="174" spans="1:8" ht="14.25" x14ac:dyDescent="0.25">
      <c r="A174" s="317">
        <v>2009</v>
      </c>
      <c r="B174" s="318" t="s">
        <v>40</v>
      </c>
      <c r="C174" s="319" t="s">
        <v>116</v>
      </c>
      <c r="D174" s="320">
        <v>37711.770000000004</v>
      </c>
      <c r="E174" s="320">
        <v>117046.0025</v>
      </c>
      <c r="F174" s="321">
        <v>154757.77249999996</v>
      </c>
      <c r="G174" s="314"/>
      <c r="H174" s="315"/>
    </row>
    <row r="175" spans="1:8" ht="14.25" x14ac:dyDescent="0.25">
      <c r="A175" s="317">
        <v>2009</v>
      </c>
      <c r="B175" s="318" t="s">
        <v>41</v>
      </c>
      <c r="C175" s="319" t="s">
        <v>116</v>
      </c>
      <c r="D175" s="320">
        <v>32034.529999999995</v>
      </c>
      <c r="E175" s="320">
        <v>117108.6275</v>
      </c>
      <c r="F175" s="321">
        <v>149143.15750000003</v>
      </c>
      <c r="G175" s="314"/>
      <c r="H175" s="315"/>
    </row>
    <row r="176" spans="1:8" ht="14.25" x14ac:dyDescent="0.25">
      <c r="A176" s="317">
        <v>2009</v>
      </c>
      <c r="B176" s="318" t="s">
        <v>42</v>
      </c>
      <c r="C176" s="319" t="s">
        <v>116</v>
      </c>
      <c r="D176" s="320">
        <v>30157.9</v>
      </c>
      <c r="E176" s="320">
        <v>106335.23749999999</v>
      </c>
      <c r="F176" s="321">
        <v>136493.13749999995</v>
      </c>
      <c r="G176" s="314"/>
      <c r="H176" s="315"/>
    </row>
    <row r="177" spans="1:8" ht="14.25" x14ac:dyDescent="0.25">
      <c r="A177" s="317">
        <v>2010</v>
      </c>
      <c r="B177" s="318" t="s">
        <v>43</v>
      </c>
      <c r="C177" s="319" t="s">
        <v>116</v>
      </c>
      <c r="D177" s="320">
        <v>30601.600000000006</v>
      </c>
      <c r="E177" s="320">
        <v>111261.2775</v>
      </c>
      <c r="F177" s="321">
        <v>141862.8775</v>
      </c>
      <c r="G177" s="314"/>
      <c r="H177" s="315"/>
    </row>
    <row r="178" spans="1:8" ht="14.25" x14ac:dyDescent="0.25">
      <c r="A178" s="317">
        <v>2010</v>
      </c>
      <c r="B178" s="318" t="s">
        <v>44</v>
      </c>
      <c r="C178" s="319" t="s">
        <v>116</v>
      </c>
      <c r="D178" s="320">
        <v>33417.98000000001</v>
      </c>
      <c r="E178" s="320">
        <v>112404.59500000002</v>
      </c>
      <c r="F178" s="321">
        <v>145822.57500000001</v>
      </c>
      <c r="G178" s="314"/>
      <c r="H178" s="315"/>
    </row>
    <row r="179" spans="1:8" ht="14.25" x14ac:dyDescent="0.25">
      <c r="A179" s="317">
        <v>2010</v>
      </c>
      <c r="B179" s="318" t="s">
        <v>45</v>
      </c>
      <c r="C179" s="319" t="s">
        <v>116</v>
      </c>
      <c r="D179" s="320">
        <v>35262.420000000006</v>
      </c>
      <c r="E179" s="320">
        <v>126996.47350000001</v>
      </c>
      <c r="F179" s="321">
        <v>162258.89349999998</v>
      </c>
      <c r="G179" s="314"/>
      <c r="H179" s="315"/>
    </row>
    <row r="180" spans="1:8" ht="14.25" x14ac:dyDescent="0.25">
      <c r="A180" s="317">
        <v>2010</v>
      </c>
      <c r="B180" s="318" t="s">
        <v>33</v>
      </c>
      <c r="C180" s="319" t="s">
        <v>116</v>
      </c>
      <c r="D180" s="320">
        <v>34274.89</v>
      </c>
      <c r="E180" s="320">
        <v>114563.80750000001</v>
      </c>
      <c r="F180" s="321">
        <v>148838.69750000001</v>
      </c>
      <c r="G180" s="314"/>
      <c r="H180" s="315"/>
    </row>
    <row r="181" spans="1:8" ht="14.25" x14ac:dyDescent="0.25">
      <c r="A181" s="317">
        <v>2010</v>
      </c>
      <c r="B181" s="318" t="s">
        <v>35</v>
      </c>
      <c r="C181" s="319" t="s">
        <v>116</v>
      </c>
      <c r="D181" s="320">
        <v>35865.040000000001</v>
      </c>
      <c r="E181" s="320">
        <v>123377.26750000003</v>
      </c>
      <c r="F181" s="321">
        <v>159242.30750000002</v>
      </c>
      <c r="G181" s="314"/>
      <c r="H181" s="315"/>
    </row>
    <row r="182" spans="1:8" ht="14.25" x14ac:dyDescent="0.25">
      <c r="A182" s="317">
        <v>2010</v>
      </c>
      <c r="B182" s="318" t="s">
        <v>36</v>
      </c>
      <c r="C182" s="319" t="s">
        <v>116</v>
      </c>
      <c r="D182" s="320">
        <v>36332.58</v>
      </c>
      <c r="E182" s="320">
        <v>114059.55</v>
      </c>
      <c r="F182" s="321">
        <v>150392.12999999998</v>
      </c>
      <c r="G182" s="314"/>
      <c r="H182" s="315"/>
    </row>
    <row r="183" spans="1:8" ht="14.25" x14ac:dyDescent="0.25">
      <c r="A183" s="317">
        <v>2010</v>
      </c>
      <c r="B183" s="318" t="s">
        <v>37</v>
      </c>
      <c r="C183" s="319" t="s">
        <v>116</v>
      </c>
      <c r="D183" s="320">
        <v>35256.349999999991</v>
      </c>
      <c r="E183" s="320">
        <v>116904.45749999999</v>
      </c>
      <c r="F183" s="321">
        <v>152160.80750000002</v>
      </c>
      <c r="G183" s="314"/>
      <c r="H183" s="315"/>
    </row>
    <row r="184" spans="1:8" ht="14.25" x14ac:dyDescent="0.25">
      <c r="A184" s="317">
        <v>2010</v>
      </c>
      <c r="B184" s="318" t="s">
        <v>38</v>
      </c>
      <c r="C184" s="319" t="s">
        <v>116</v>
      </c>
      <c r="D184" s="320">
        <v>34795.43</v>
      </c>
      <c r="E184" s="320">
        <v>122089.85749999998</v>
      </c>
      <c r="F184" s="321">
        <v>156885.28749999998</v>
      </c>
      <c r="G184" s="314"/>
      <c r="H184" s="315"/>
    </row>
    <row r="185" spans="1:8" ht="14.25" x14ac:dyDescent="0.25">
      <c r="A185" s="317">
        <v>2010</v>
      </c>
      <c r="B185" s="318" t="s">
        <v>39</v>
      </c>
      <c r="C185" s="319" t="s">
        <v>116</v>
      </c>
      <c r="D185" s="320">
        <v>33443.369999999995</v>
      </c>
      <c r="E185" s="320">
        <v>124518.83499999999</v>
      </c>
      <c r="F185" s="321">
        <v>157962.20500000002</v>
      </c>
      <c r="G185" s="314"/>
      <c r="H185" s="315"/>
    </row>
    <row r="186" spans="1:8" ht="14.25" x14ac:dyDescent="0.25">
      <c r="A186" s="317">
        <v>2010</v>
      </c>
      <c r="B186" s="318" t="s">
        <v>40</v>
      </c>
      <c r="C186" s="319" t="s">
        <v>116</v>
      </c>
      <c r="D186" s="320">
        <v>31838.749999999996</v>
      </c>
      <c r="E186" s="320">
        <v>121000.49249999999</v>
      </c>
      <c r="F186" s="321">
        <v>152839.24249999999</v>
      </c>
      <c r="G186" s="314"/>
      <c r="H186" s="315"/>
    </row>
    <row r="187" spans="1:8" ht="14.25" x14ac:dyDescent="0.25">
      <c r="A187" s="317">
        <v>2010</v>
      </c>
      <c r="B187" s="318" t="s">
        <v>41</v>
      </c>
      <c r="C187" s="319" t="s">
        <v>116</v>
      </c>
      <c r="D187" s="320">
        <v>34389.710000000006</v>
      </c>
      <c r="E187" s="320">
        <v>123985.47250000002</v>
      </c>
      <c r="F187" s="321">
        <v>158375.18250000002</v>
      </c>
      <c r="G187" s="314"/>
      <c r="H187" s="315"/>
    </row>
    <row r="188" spans="1:8" ht="14.25" x14ac:dyDescent="0.25">
      <c r="A188" s="317">
        <v>2010</v>
      </c>
      <c r="B188" s="318" t="s">
        <v>42</v>
      </c>
      <c r="C188" s="319" t="s">
        <v>116</v>
      </c>
      <c r="D188" s="320">
        <v>28480.99</v>
      </c>
      <c r="E188" s="320">
        <v>126166.41</v>
      </c>
      <c r="F188" s="321">
        <v>154647.39999999997</v>
      </c>
      <c r="G188" s="314"/>
      <c r="H188" s="315"/>
    </row>
    <row r="189" spans="1:8" ht="14.25" x14ac:dyDescent="0.25">
      <c r="A189" s="317">
        <v>2011</v>
      </c>
      <c r="B189" s="318" t="s">
        <v>43</v>
      </c>
      <c r="C189" s="319" t="s">
        <v>116</v>
      </c>
      <c r="D189" s="320">
        <v>30167.369999999995</v>
      </c>
      <c r="E189" s="320">
        <v>106754.86499999999</v>
      </c>
      <c r="F189" s="321">
        <v>136922.23499999999</v>
      </c>
      <c r="G189" s="314"/>
      <c r="H189" s="315"/>
    </row>
    <row r="190" spans="1:8" ht="14.25" x14ac:dyDescent="0.25">
      <c r="A190" s="317">
        <v>2011</v>
      </c>
      <c r="B190" s="318" t="s">
        <v>44</v>
      </c>
      <c r="C190" s="319" t="s">
        <v>116</v>
      </c>
      <c r="D190" s="320">
        <v>32185.24</v>
      </c>
      <c r="E190" s="320">
        <v>110832.19000000002</v>
      </c>
      <c r="F190" s="321">
        <v>143017.43</v>
      </c>
      <c r="G190" s="314"/>
      <c r="H190" s="315"/>
    </row>
    <row r="191" spans="1:8" ht="14.25" x14ac:dyDescent="0.25">
      <c r="A191" s="317">
        <v>2011</v>
      </c>
      <c r="B191" s="318" t="s">
        <v>45</v>
      </c>
      <c r="C191" s="319" t="s">
        <v>116</v>
      </c>
      <c r="D191" s="320">
        <v>39902.579999999994</v>
      </c>
      <c r="E191" s="320">
        <v>136680.69</v>
      </c>
      <c r="F191" s="321">
        <v>176583.27</v>
      </c>
      <c r="G191" s="314"/>
      <c r="H191" s="315"/>
    </row>
    <row r="192" spans="1:8" ht="14.25" x14ac:dyDescent="0.25">
      <c r="A192" s="317">
        <v>2011</v>
      </c>
      <c r="B192" s="318" t="s">
        <v>33</v>
      </c>
      <c r="C192" s="319" t="s">
        <v>116</v>
      </c>
      <c r="D192" s="320">
        <v>31189.562000000002</v>
      </c>
      <c r="E192" s="320">
        <v>113071.45999999999</v>
      </c>
      <c r="F192" s="321">
        <v>144261.022</v>
      </c>
      <c r="G192" s="314"/>
      <c r="H192" s="315"/>
    </row>
    <row r="193" spans="1:8" ht="14.25" x14ac:dyDescent="0.25">
      <c r="A193" s="317">
        <v>2011</v>
      </c>
      <c r="B193" s="318" t="s">
        <v>35</v>
      </c>
      <c r="C193" s="319" t="s">
        <v>116</v>
      </c>
      <c r="D193" s="320">
        <v>37434.29</v>
      </c>
      <c r="E193" s="320">
        <v>134745.1875</v>
      </c>
      <c r="F193" s="321">
        <v>172179.47750000001</v>
      </c>
      <c r="G193" s="314"/>
      <c r="H193" s="315"/>
    </row>
    <row r="194" spans="1:8" ht="14.25" x14ac:dyDescent="0.25">
      <c r="A194" s="317">
        <v>2011</v>
      </c>
      <c r="B194" s="318" t="s">
        <v>36</v>
      </c>
      <c r="C194" s="319" t="s">
        <v>116</v>
      </c>
      <c r="D194" s="320">
        <v>40200.089999999997</v>
      </c>
      <c r="E194" s="320">
        <v>120835.5775</v>
      </c>
      <c r="F194" s="321">
        <v>161035.66749999998</v>
      </c>
      <c r="G194" s="314"/>
      <c r="H194" s="315"/>
    </row>
    <row r="195" spans="1:8" ht="14.25" x14ac:dyDescent="0.25">
      <c r="A195" s="317">
        <v>2011</v>
      </c>
      <c r="B195" s="318" t="s">
        <v>37</v>
      </c>
      <c r="C195" s="319" t="s">
        <v>116</v>
      </c>
      <c r="D195" s="320">
        <v>42650.020000000004</v>
      </c>
      <c r="E195" s="320">
        <v>127216.23749999999</v>
      </c>
      <c r="F195" s="321">
        <v>169866.25750000001</v>
      </c>
      <c r="G195" s="314"/>
      <c r="H195" s="315"/>
    </row>
    <row r="196" spans="1:8" ht="14.25" x14ac:dyDescent="0.25">
      <c r="A196" s="317">
        <v>2011</v>
      </c>
      <c r="B196" s="318" t="s">
        <v>38</v>
      </c>
      <c r="C196" s="319" t="s">
        <v>116</v>
      </c>
      <c r="D196" s="320">
        <v>43407.380000000005</v>
      </c>
      <c r="E196" s="320">
        <v>135781.01</v>
      </c>
      <c r="F196" s="321">
        <v>179188.39</v>
      </c>
      <c r="G196" s="314"/>
      <c r="H196" s="315"/>
    </row>
    <row r="197" spans="1:8" ht="14.25" x14ac:dyDescent="0.25">
      <c r="A197" s="317">
        <v>2011</v>
      </c>
      <c r="B197" s="318" t="s">
        <v>39</v>
      </c>
      <c r="C197" s="319" t="s">
        <v>116</v>
      </c>
      <c r="D197" s="320">
        <v>41640.521999999997</v>
      </c>
      <c r="E197" s="320">
        <v>134946.88150000002</v>
      </c>
      <c r="F197" s="321">
        <v>176587.40350000001</v>
      </c>
      <c r="G197" s="314"/>
      <c r="H197" s="315"/>
    </row>
    <row r="198" spans="1:8" ht="14.25" x14ac:dyDescent="0.25">
      <c r="A198" s="317">
        <v>2011</v>
      </c>
      <c r="B198" s="318" t="s">
        <v>40</v>
      </c>
      <c r="C198" s="319" t="s">
        <v>116</v>
      </c>
      <c r="D198" s="320">
        <v>40070.01</v>
      </c>
      <c r="E198" s="320">
        <v>133951.80499999999</v>
      </c>
      <c r="F198" s="321">
        <v>174021.815</v>
      </c>
      <c r="G198" s="314"/>
      <c r="H198" s="315"/>
    </row>
    <row r="199" spans="1:8" ht="14.25" x14ac:dyDescent="0.25">
      <c r="A199" s="317">
        <v>2011</v>
      </c>
      <c r="B199" s="318" t="s">
        <v>41</v>
      </c>
      <c r="C199" s="319" t="s">
        <v>116</v>
      </c>
      <c r="D199" s="320">
        <v>42505.57</v>
      </c>
      <c r="E199" s="320">
        <v>137252.93</v>
      </c>
      <c r="F199" s="321">
        <v>179758.5</v>
      </c>
      <c r="G199" s="314"/>
      <c r="H199" s="315"/>
    </row>
    <row r="200" spans="1:8" ht="14.25" x14ac:dyDescent="0.25">
      <c r="A200" s="317">
        <v>2011</v>
      </c>
      <c r="B200" s="318" t="s">
        <v>42</v>
      </c>
      <c r="C200" s="319" t="s">
        <v>116</v>
      </c>
      <c r="D200" s="320">
        <v>40943.5</v>
      </c>
      <c r="E200" s="320">
        <v>140577.20500000002</v>
      </c>
      <c r="F200" s="321">
        <v>181520.70499999999</v>
      </c>
      <c r="G200" s="314"/>
      <c r="H200" s="315"/>
    </row>
    <row r="201" spans="1:8" ht="14.25" x14ac:dyDescent="0.25">
      <c r="A201" s="317">
        <v>2012</v>
      </c>
      <c r="B201" s="318" t="s">
        <v>43</v>
      </c>
      <c r="C201" s="319" t="s">
        <v>116</v>
      </c>
      <c r="D201" s="320">
        <v>42783.170000000006</v>
      </c>
      <c r="E201" s="320">
        <v>118851.27249999999</v>
      </c>
      <c r="F201" s="321">
        <v>161634.4425</v>
      </c>
      <c r="G201" s="314"/>
      <c r="H201" s="315"/>
    </row>
    <row r="202" spans="1:8" ht="14.25" x14ac:dyDescent="0.25">
      <c r="A202" s="317">
        <v>2012</v>
      </c>
      <c r="B202" s="318" t="s">
        <v>44</v>
      </c>
      <c r="C202" s="319" t="s">
        <v>116</v>
      </c>
      <c r="D202" s="320">
        <v>43642.832999999999</v>
      </c>
      <c r="E202" s="320">
        <v>123947.33499999999</v>
      </c>
      <c r="F202" s="321">
        <v>167590.16800000001</v>
      </c>
      <c r="G202" s="314"/>
      <c r="H202" s="315"/>
    </row>
    <row r="203" spans="1:8" ht="14.25" x14ac:dyDescent="0.25">
      <c r="A203" s="322">
        <v>2012</v>
      </c>
      <c r="B203" s="318" t="s">
        <v>45</v>
      </c>
      <c r="C203" s="319" t="s">
        <v>116</v>
      </c>
      <c r="D203" s="320">
        <v>49828.240000000005</v>
      </c>
      <c r="E203" s="320">
        <v>132274.2775</v>
      </c>
      <c r="F203" s="321">
        <v>182102.51749999999</v>
      </c>
      <c r="G203" s="314"/>
      <c r="H203" s="315"/>
    </row>
    <row r="204" spans="1:8" ht="14.25" x14ac:dyDescent="0.25">
      <c r="A204" s="322">
        <v>2012</v>
      </c>
      <c r="B204" s="318" t="s">
        <v>33</v>
      </c>
      <c r="C204" s="319" t="s">
        <v>116</v>
      </c>
      <c r="D204" s="320">
        <v>41916.619999999995</v>
      </c>
      <c r="E204" s="320">
        <v>112027.50750000001</v>
      </c>
      <c r="F204" s="321">
        <v>153944.1275</v>
      </c>
      <c r="G204" s="314"/>
      <c r="H204" s="315"/>
    </row>
    <row r="205" spans="1:8" ht="14.25" x14ac:dyDescent="0.25">
      <c r="A205" s="322">
        <v>2012</v>
      </c>
      <c r="B205" s="318" t="s">
        <v>35</v>
      </c>
      <c r="C205" s="319" t="s">
        <v>116</v>
      </c>
      <c r="D205" s="320">
        <v>46281.569999999992</v>
      </c>
      <c r="E205" s="320">
        <v>122814.9425</v>
      </c>
      <c r="F205" s="321">
        <v>169096.51250000001</v>
      </c>
      <c r="G205" s="314"/>
      <c r="H205" s="315"/>
    </row>
    <row r="206" spans="1:8" ht="14.25" x14ac:dyDescent="0.25">
      <c r="A206" s="322">
        <v>2012</v>
      </c>
      <c r="B206" s="318" t="s">
        <v>36</v>
      </c>
      <c r="C206" s="319" t="s">
        <v>116</v>
      </c>
      <c r="D206" s="320">
        <v>43112.25</v>
      </c>
      <c r="E206" s="320">
        <v>125161.02500000001</v>
      </c>
      <c r="F206" s="321">
        <v>168273.27500000002</v>
      </c>
      <c r="G206" s="314"/>
      <c r="H206" s="315"/>
    </row>
    <row r="207" spans="1:8" ht="14.25" x14ac:dyDescent="0.25">
      <c r="A207" s="322">
        <v>2012</v>
      </c>
      <c r="B207" s="318" t="s">
        <v>37</v>
      </c>
      <c r="C207" s="319" t="s">
        <v>116</v>
      </c>
      <c r="D207" s="320">
        <v>45219.44</v>
      </c>
      <c r="E207" s="320">
        <v>121688.0275</v>
      </c>
      <c r="F207" s="321">
        <v>166907.4675</v>
      </c>
      <c r="G207" s="314"/>
      <c r="H207" s="315"/>
    </row>
    <row r="208" spans="1:8" ht="14.25" x14ac:dyDescent="0.25">
      <c r="A208" s="322">
        <v>2012</v>
      </c>
      <c r="B208" s="318" t="s">
        <v>38</v>
      </c>
      <c r="C208" s="319" t="s">
        <v>116</v>
      </c>
      <c r="D208" s="320">
        <v>44880.930000000008</v>
      </c>
      <c r="E208" s="320">
        <v>125066.2205</v>
      </c>
      <c r="F208" s="321">
        <v>169947.15050000002</v>
      </c>
      <c r="G208" s="314"/>
      <c r="H208" s="315"/>
    </row>
    <row r="209" spans="1:8" ht="14.25" x14ac:dyDescent="0.25">
      <c r="A209" s="322">
        <v>2012</v>
      </c>
      <c r="B209" s="318" t="s">
        <v>39</v>
      </c>
      <c r="C209" s="319" t="s">
        <v>116</v>
      </c>
      <c r="D209" s="320">
        <v>46649.659999999996</v>
      </c>
      <c r="E209" s="320">
        <v>118526.1225</v>
      </c>
      <c r="F209" s="321">
        <v>165175.7825</v>
      </c>
      <c r="G209" s="314"/>
      <c r="H209" s="315"/>
    </row>
    <row r="210" spans="1:8" ht="14.25" x14ac:dyDescent="0.25">
      <c r="A210" s="322">
        <v>2012</v>
      </c>
      <c r="B210" s="318" t="s">
        <v>40</v>
      </c>
      <c r="C210" s="319" t="s">
        <v>116</v>
      </c>
      <c r="D210" s="320">
        <v>47585.99</v>
      </c>
      <c r="E210" s="320">
        <v>125299.272</v>
      </c>
      <c r="F210" s="321">
        <v>172885.26199999999</v>
      </c>
      <c r="G210" s="314"/>
      <c r="H210" s="315"/>
    </row>
    <row r="211" spans="1:8" ht="14.25" x14ac:dyDescent="0.25">
      <c r="A211" s="322">
        <v>2012</v>
      </c>
      <c r="B211" s="318" t="s">
        <v>41</v>
      </c>
      <c r="C211" s="319" t="s">
        <v>116</v>
      </c>
      <c r="D211" s="320">
        <v>44621.06</v>
      </c>
      <c r="E211" s="320">
        <v>125597.22050000001</v>
      </c>
      <c r="F211" s="321">
        <v>170218.28049999999</v>
      </c>
      <c r="G211" s="314"/>
      <c r="H211" s="315"/>
    </row>
    <row r="212" spans="1:8" ht="14.25" x14ac:dyDescent="0.25">
      <c r="A212" s="322">
        <v>2012</v>
      </c>
      <c r="B212" s="318" t="s">
        <v>42</v>
      </c>
      <c r="C212" s="319" t="s">
        <v>116</v>
      </c>
      <c r="D212" s="320">
        <v>35249.020000000004</v>
      </c>
      <c r="E212" s="320">
        <v>115254.07250000001</v>
      </c>
      <c r="F212" s="321">
        <v>150503.0925</v>
      </c>
      <c r="G212" s="314"/>
      <c r="H212" s="315"/>
    </row>
    <row r="213" spans="1:8" ht="14.25" x14ac:dyDescent="0.25">
      <c r="A213" s="322">
        <v>2013</v>
      </c>
      <c r="B213" s="318" t="s">
        <v>43</v>
      </c>
      <c r="C213" s="319" t="s">
        <v>116</v>
      </c>
      <c r="D213" s="320">
        <v>36001.230000000003</v>
      </c>
      <c r="E213" s="320">
        <v>110741.49049999999</v>
      </c>
      <c r="F213" s="321">
        <v>146742.7205</v>
      </c>
      <c r="G213" s="314"/>
      <c r="H213" s="315"/>
    </row>
    <row r="214" spans="1:8" ht="14.25" x14ac:dyDescent="0.25">
      <c r="A214" s="322">
        <v>2013</v>
      </c>
      <c r="B214" s="318" t="s">
        <v>44</v>
      </c>
      <c r="C214" s="319" t="s">
        <v>116</v>
      </c>
      <c r="D214" s="320">
        <v>40252.600000000006</v>
      </c>
      <c r="E214" s="320">
        <v>114084.85999999999</v>
      </c>
      <c r="F214" s="321">
        <v>154337.46</v>
      </c>
      <c r="G214" s="314"/>
      <c r="H214" s="315"/>
    </row>
    <row r="215" spans="1:8" ht="14.25" x14ac:dyDescent="0.25">
      <c r="A215" s="322">
        <v>2013</v>
      </c>
      <c r="B215" s="318" t="s">
        <v>45</v>
      </c>
      <c r="C215" s="319" t="s">
        <v>116</v>
      </c>
      <c r="D215" s="320">
        <v>37559.32</v>
      </c>
      <c r="E215" s="320">
        <v>114645.20999999999</v>
      </c>
      <c r="F215" s="321">
        <v>152204.53</v>
      </c>
      <c r="G215" s="314"/>
      <c r="H215" s="315"/>
    </row>
    <row r="216" spans="1:8" ht="14.25" x14ac:dyDescent="0.25">
      <c r="A216" s="322">
        <v>2013</v>
      </c>
      <c r="B216" s="318" t="s">
        <v>33</v>
      </c>
      <c r="C216" s="319" t="s">
        <v>116</v>
      </c>
      <c r="D216" s="320">
        <v>40505.410000000003</v>
      </c>
      <c r="E216" s="320">
        <v>132722.97399999999</v>
      </c>
      <c r="F216" s="321">
        <v>173228.38399999999</v>
      </c>
      <c r="G216" s="314"/>
      <c r="H216" s="315"/>
    </row>
    <row r="217" spans="1:8" ht="14.25" x14ac:dyDescent="0.25">
      <c r="A217" s="322">
        <v>2013</v>
      </c>
      <c r="B217" s="318" t="s">
        <v>35</v>
      </c>
      <c r="C217" s="319" t="s">
        <v>116</v>
      </c>
      <c r="D217" s="320">
        <v>42734.979999999996</v>
      </c>
      <c r="E217" s="320">
        <v>130413.40700000001</v>
      </c>
      <c r="F217" s="321">
        <v>173148.38700000002</v>
      </c>
      <c r="G217" s="314"/>
      <c r="H217" s="315"/>
    </row>
    <row r="218" spans="1:8" ht="14.25" x14ac:dyDescent="0.25">
      <c r="A218" s="322">
        <v>2013</v>
      </c>
      <c r="B218" s="318" t="s">
        <v>36</v>
      </c>
      <c r="C218" s="319" t="s">
        <v>116</v>
      </c>
      <c r="D218" s="320">
        <v>41957.639000000003</v>
      </c>
      <c r="E218" s="320">
        <v>121037.223</v>
      </c>
      <c r="F218" s="321">
        <v>162994.86199999999</v>
      </c>
      <c r="G218" s="314"/>
      <c r="H218" s="315"/>
    </row>
    <row r="219" spans="1:8" ht="14.25" x14ac:dyDescent="0.25">
      <c r="A219" s="322">
        <v>2013</v>
      </c>
      <c r="B219" s="318" t="s">
        <v>37</v>
      </c>
      <c r="C219" s="319" t="s">
        <v>116</v>
      </c>
      <c r="D219" s="320">
        <v>51792.031000000003</v>
      </c>
      <c r="E219" s="320">
        <v>139612.98050000001</v>
      </c>
      <c r="F219" s="321">
        <v>191405.01150000002</v>
      </c>
      <c r="G219" s="314"/>
      <c r="H219" s="315"/>
    </row>
    <row r="220" spans="1:8" ht="14.25" x14ac:dyDescent="0.25">
      <c r="A220" s="322">
        <v>2013</v>
      </c>
      <c r="B220" s="318" t="s">
        <v>38</v>
      </c>
      <c r="C220" s="319" t="s">
        <v>116</v>
      </c>
      <c r="D220" s="320">
        <v>46838.347999999998</v>
      </c>
      <c r="E220" s="320">
        <v>123289.7365</v>
      </c>
      <c r="F220" s="321">
        <v>170128.0845</v>
      </c>
      <c r="G220" s="314"/>
      <c r="H220" s="315"/>
    </row>
    <row r="221" spans="1:8" ht="14.25" x14ac:dyDescent="0.25">
      <c r="A221" s="322">
        <v>2013</v>
      </c>
      <c r="B221" s="318" t="s">
        <v>39</v>
      </c>
      <c r="C221" s="319" t="s">
        <v>116</v>
      </c>
      <c r="D221" s="320">
        <v>58217.020999999993</v>
      </c>
      <c r="E221" s="320">
        <v>142403.31099999999</v>
      </c>
      <c r="F221" s="321">
        <v>200620.33199999999</v>
      </c>
      <c r="G221" s="314"/>
      <c r="H221" s="315"/>
    </row>
    <row r="222" spans="1:8" ht="14.25" x14ac:dyDescent="0.25">
      <c r="A222" s="322">
        <v>2013</v>
      </c>
      <c r="B222" s="318" t="s">
        <v>40</v>
      </c>
      <c r="C222" s="319" t="s">
        <v>116</v>
      </c>
      <c r="D222" s="320">
        <v>60066.619999999995</v>
      </c>
      <c r="E222" s="320">
        <v>146398.41250000001</v>
      </c>
      <c r="F222" s="321">
        <v>206465.0325</v>
      </c>
      <c r="G222" s="314"/>
      <c r="H222" s="315"/>
    </row>
    <row r="223" spans="1:8" ht="14.25" x14ac:dyDescent="0.25">
      <c r="A223" s="322">
        <v>2013</v>
      </c>
      <c r="B223" s="318" t="s">
        <v>41</v>
      </c>
      <c r="C223" s="319" t="s">
        <v>116</v>
      </c>
      <c r="D223" s="320">
        <v>50838.499999999993</v>
      </c>
      <c r="E223" s="320">
        <v>141699.62299999999</v>
      </c>
      <c r="F223" s="321">
        <v>192538.12299999999</v>
      </c>
      <c r="G223" s="314"/>
      <c r="H223" s="315"/>
    </row>
    <row r="224" spans="1:8" ht="14.25" x14ac:dyDescent="0.25">
      <c r="A224" s="322">
        <v>2013</v>
      </c>
      <c r="B224" s="318" t="s">
        <v>42</v>
      </c>
      <c r="C224" s="319" t="s">
        <v>116</v>
      </c>
      <c r="D224" s="320">
        <v>45768.91</v>
      </c>
      <c r="E224" s="320">
        <v>134275.33049999998</v>
      </c>
      <c r="F224" s="321">
        <v>180044.24050000001</v>
      </c>
      <c r="G224" s="314"/>
      <c r="H224" s="315"/>
    </row>
    <row r="225" spans="1:8" ht="14.25" x14ac:dyDescent="0.25">
      <c r="A225" s="322">
        <v>2014</v>
      </c>
      <c r="B225" s="318" t="s">
        <v>43</v>
      </c>
      <c r="C225" s="319" t="s">
        <v>116</v>
      </c>
      <c r="D225" s="320">
        <v>43342.559999999998</v>
      </c>
      <c r="E225" s="320">
        <v>112743.89250000002</v>
      </c>
      <c r="F225" s="321">
        <v>156086.45250000001</v>
      </c>
      <c r="G225" s="314"/>
      <c r="H225" s="315"/>
    </row>
    <row r="226" spans="1:8" ht="14.25" x14ac:dyDescent="0.25">
      <c r="A226" s="322">
        <v>2014</v>
      </c>
      <c r="B226" s="318" t="s">
        <v>44</v>
      </c>
      <c r="C226" s="319" t="s">
        <v>116</v>
      </c>
      <c r="D226" s="320">
        <v>51240.800000000003</v>
      </c>
      <c r="E226" s="320">
        <v>126682.58249999999</v>
      </c>
      <c r="F226" s="321">
        <v>177923.38250000001</v>
      </c>
      <c r="G226" s="314"/>
      <c r="H226" s="315"/>
    </row>
    <row r="227" spans="1:8" ht="14.25" x14ac:dyDescent="0.25">
      <c r="A227" s="322">
        <v>2014</v>
      </c>
      <c r="B227" s="318" t="s">
        <v>45</v>
      </c>
      <c r="C227" s="319" t="s">
        <v>116</v>
      </c>
      <c r="D227" s="320">
        <v>54145.149999999994</v>
      </c>
      <c r="E227" s="320">
        <v>147331.99549999999</v>
      </c>
      <c r="F227" s="321">
        <v>201477.14549999998</v>
      </c>
      <c r="G227" s="314"/>
      <c r="H227" s="315"/>
    </row>
    <row r="228" spans="1:8" ht="14.25" x14ac:dyDescent="0.25">
      <c r="A228" s="322">
        <v>2014</v>
      </c>
      <c r="B228" s="318" t="s">
        <v>33</v>
      </c>
      <c r="C228" s="319" t="s">
        <v>116</v>
      </c>
      <c r="D228" s="320">
        <v>53629.67</v>
      </c>
      <c r="E228" s="320">
        <v>130823.02300000004</v>
      </c>
      <c r="F228" s="321">
        <v>184452.69300000003</v>
      </c>
      <c r="G228" s="314"/>
      <c r="H228" s="315"/>
    </row>
    <row r="229" spans="1:8" ht="14.25" x14ac:dyDescent="0.25">
      <c r="A229" s="322">
        <v>2014</v>
      </c>
      <c r="B229" s="318" t="s">
        <v>35</v>
      </c>
      <c r="C229" s="319" t="s">
        <v>116</v>
      </c>
      <c r="D229" s="320">
        <v>61778.159999999996</v>
      </c>
      <c r="E229" s="320">
        <v>142322.78399999999</v>
      </c>
      <c r="F229" s="321">
        <v>204100.94400000002</v>
      </c>
      <c r="G229" s="314"/>
      <c r="H229" s="315"/>
    </row>
    <row r="230" spans="1:8" ht="14.25" x14ac:dyDescent="0.25">
      <c r="A230" s="322">
        <v>2014</v>
      </c>
      <c r="B230" s="318" t="s">
        <v>36</v>
      </c>
      <c r="C230" s="319" t="s">
        <v>116</v>
      </c>
      <c r="D230" s="320">
        <v>58995.47</v>
      </c>
      <c r="E230" s="320">
        <v>129260.8216775</v>
      </c>
      <c r="F230" s="321">
        <v>188256.2916775</v>
      </c>
      <c r="G230" s="314"/>
      <c r="H230" s="315"/>
    </row>
    <row r="231" spans="1:8" ht="14.25" x14ac:dyDescent="0.25">
      <c r="A231" s="322">
        <v>2014</v>
      </c>
      <c r="B231" s="318" t="s">
        <v>37</v>
      </c>
      <c r="C231" s="319" t="s">
        <v>116</v>
      </c>
      <c r="D231" s="320">
        <v>68606.47</v>
      </c>
      <c r="E231" s="320">
        <v>143272.17499999999</v>
      </c>
      <c r="F231" s="321">
        <v>211878.64500000002</v>
      </c>
      <c r="G231" s="314"/>
      <c r="H231" s="315"/>
    </row>
    <row r="232" spans="1:8" ht="14.25" x14ac:dyDescent="0.25">
      <c r="A232" s="322">
        <v>2014</v>
      </c>
      <c r="B232" s="318" t="s">
        <v>38</v>
      </c>
      <c r="C232" s="319" t="s">
        <v>116</v>
      </c>
      <c r="D232" s="320">
        <v>63061.179999999993</v>
      </c>
      <c r="E232" s="320">
        <v>144813.51400000002</v>
      </c>
      <c r="F232" s="321">
        <v>207874.69400000002</v>
      </c>
      <c r="G232" s="314"/>
      <c r="H232" s="315"/>
    </row>
    <row r="233" spans="1:8" ht="14.25" x14ac:dyDescent="0.25">
      <c r="A233" s="322">
        <v>2014</v>
      </c>
      <c r="B233" s="318" t="s">
        <v>39</v>
      </c>
      <c r="C233" s="319" t="s">
        <v>116</v>
      </c>
      <c r="D233" s="320">
        <v>64512.43</v>
      </c>
      <c r="E233" s="320">
        <v>154462.78699999995</v>
      </c>
      <c r="F233" s="321">
        <v>218975.21699999998</v>
      </c>
      <c r="G233" s="314"/>
      <c r="H233" s="315"/>
    </row>
    <row r="234" spans="1:8" ht="14.25" x14ac:dyDescent="0.25">
      <c r="A234" s="322">
        <v>2014</v>
      </c>
      <c r="B234" s="318" t="s">
        <v>40</v>
      </c>
      <c r="C234" s="319" t="s">
        <v>116</v>
      </c>
      <c r="D234" s="320">
        <v>66817.009999999995</v>
      </c>
      <c r="E234" s="320">
        <v>145591.11899999998</v>
      </c>
      <c r="F234" s="321">
        <v>212408.12899999996</v>
      </c>
      <c r="G234" s="314"/>
      <c r="H234" s="315"/>
    </row>
    <row r="235" spans="1:8" ht="14.25" x14ac:dyDescent="0.25">
      <c r="A235" s="322">
        <v>2014</v>
      </c>
      <c r="B235" s="318" t="s">
        <v>41</v>
      </c>
      <c r="C235" s="319" t="s">
        <v>116</v>
      </c>
      <c r="D235" s="320">
        <v>65387.56</v>
      </c>
      <c r="E235" s="320">
        <v>141243.66149999999</v>
      </c>
      <c r="F235" s="321">
        <v>206631.22149999999</v>
      </c>
      <c r="G235" s="314"/>
      <c r="H235" s="315"/>
    </row>
    <row r="236" spans="1:8" ht="14.25" x14ac:dyDescent="0.25">
      <c r="A236" s="322">
        <v>2014</v>
      </c>
      <c r="B236" s="318" t="s">
        <v>42</v>
      </c>
      <c r="C236" s="319" t="s">
        <v>116</v>
      </c>
      <c r="D236" s="320">
        <v>54524.42</v>
      </c>
      <c r="E236" s="320">
        <v>131495.12300000002</v>
      </c>
      <c r="F236" s="321">
        <v>186019.54300000001</v>
      </c>
      <c r="G236" s="314"/>
      <c r="H236" s="315"/>
    </row>
    <row r="237" spans="1:8" ht="14.25" x14ac:dyDescent="0.25">
      <c r="A237" s="322">
        <v>2015</v>
      </c>
      <c r="B237" s="318" t="s">
        <v>43</v>
      </c>
      <c r="C237" s="319" t="s">
        <v>116</v>
      </c>
      <c r="D237" s="320">
        <v>57655.66</v>
      </c>
      <c r="E237" s="320">
        <v>133026.43650000001</v>
      </c>
      <c r="F237" s="321">
        <v>190682.09649999999</v>
      </c>
      <c r="G237" s="314"/>
      <c r="H237" s="315"/>
    </row>
    <row r="238" spans="1:8" ht="14.25" x14ac:dyDescent="0.25">
      <c r="A238" s="322">
        <v>2015</v>
      </c>
      <c r="B238" s="318" t="s">
        <v>44</v>
      </c>
      <c r="C238" s="319" t="s">
        <v>116</v>
      </c>
      <c r="D238" s="320">
        <v>64883.12</v>
      </c>
      <c r="E238" s="320">
        <v>135873.34250000003</v>
      </c>
      <c r="F238" s="321">
        <v>200756.46249999999</v>
      </c>
      <c r="G238" s="314"/>
      <c r="H238" s="315"/>
    </row>
    <row r="239" spans="1:8" ht="14.25" x14ac:dyDescent="0.25">
      <c r="A239" s="322">
        <v>2015</v>
      </c>
      <c r="B239" s="318" t="s">
        <v>45</v>
      </c>
      <c r="C239" s="319" t="s">
        <v>116</v>
      </c>
      <c r="D239" s="320">
        <v>63509.64999999998</v>
      </c>
      <c r="E239" s="320">
        <v>145535.00449999998</v>
      </c>
      <c r="F239" s="321">
        <v>209044.6545</v>
      </c>
      <c r="G239" s="314"/>
      <c r="H239" s="315"/>
    </row>
    <row r="240" spans="1:8" ht="14.25" x14ac:dyDescent="0.25">
      <c r="A240" s="322">
        <v>2015</v>
      </c>
      <c r="B240" s="318" t="s">
        <v>33</v>
      </c>
      <c r="C240" s="319" t="s">
        <v>116</v>
      </c>
      <c r="D240" s="320">
        <v>62667.709999999992</v>
      </c>
      <c r="E240" s="320">
        <v>135064.84349999999</v>
      </c>
      <c r="F240" s="321">
        <v>197732.55349999998</v>
      </c>
      <c r="G240" s="314"/>
      <c r="H240" s="315"/>
    </row>
    <row r="241" spans="1:8" ht="14.25" x14ac:dyDescent="0.25">
      <c r="A241" s="322">
        <v>2015</v>
      </c>
      <c r="B241" s="318" t="s">
        <v>35</v>
      </c>
      <c r="C241" s="319" t="s">
        <v>116</v>
      </c>
      <c r="D241" s="320">
        <v>69783.69</v>
      </c>
      <c r="E241" s="320">
        <v>138912.10200000001</v>
      </c>
      <c r="F241" s="321">
        <v>208695.79200000002</v>
      </c>
      <c r="G241" s="314"/>
      <c r="H241" s="315"/>
    </row>
    <row r="242" spans="1:8" ht="14.25" x14ac:dyDescent="0.25">
      <c r="A242" s="322">
        <v>2015</v>
      </c>
      <c r="B242" s="318" t="s">
        <v>36</v>
      </c>
      <c r="C242" s="319" t="s">
        <v>116</v>
      </c>
      <c r="D242" s="320">
        <v>69155.349999999991</v>
      </c>
      <c r="E242" s="320">
        <v>149670.34450000001</v>
      </c>
      <c r="F242" s="321">
        <v>218825.69449999998</v>
      </c>
      <c r="G242" s="314"/>
      <c r="H242" s="315"/>
    </row>
    <row r="243" spans="1:8" ht="14.25" x14ac:dyDescent="0.25">
      <c r="A243" s="322">
        <v>2015</v>
      </c>
      <c r="B243" s="318" t="s">
        <v>37</v>
      </c>
      <c r="C243" s="319" t="s">
        <v>116</v>
      </c>
      <c r="D243" s="320">
        <v>83936.88</v>
      </c>
      <c r="E243" s="320">
        <v>153365.93699999998</v>
      </c>
      <c r="F243" s="321">
        <v>237302.81699999998</v>
      </c>
      <c r="G243" s="314"/>
      <c r="H243" s="315"/>
    </row>
    <row r="244" spans="1:8" ht="14.25" x14ac:dyDescent="0.25">
      <c r="A244" s="322">
        <v>2015</v>
      </c>
      <c r="B244" s="318" t="s">
        <v>38</v>
      </c>
      <c r="C244" s="319" t="s">
        <v>116</v>
      </c>
      <c r="D244" s="320">
        <v>72711.260000000009</v>
      </c>
      <c r="E244" s="320">
        <v>150199.30649999998</v>
      </c>
      <c r="F244" s="321">
        <v>222910.56649999996</v>
      </c>
      <c r="G244" s="314"/>
      <c r="H244" s="315"/>
    </row>
    <row r="245" spans="1:8" ht="14.25" x14ac:dyDescent="0.25">
      <c r="A245" s="322">
        <v>2015</v>
      </c>
      <c r="B245" s="318" t="s">
        <v>39</v>
      </c>
      <c r="C245" s="319" t="s">
        <v>116</v>
      </c>
      <c r="D245" s="320">
        <v>81088.760000000009</v>
      </c>
      <c r="E245" s="320">
        <v>153920.21850000002</v>
      </c>
      <c r="F245" s="321">
        <v>235008.97850000003</v>
      </c>
      <c r="G245" s="314"/>
      <c r="H245" s="315"/>
    </row>
    <row r="246" spans="1:8" ht="14.25" x14ac:dyDescent="0.25">
      <c r="A246" s="322">
        <v>2015</v>
      </c>
      <c r="B246" s="318" t="s">
        <v>40</v>
      </c>
      <c r="C246" s="319" t="s">
        <v>116</v>
      </c>
      <c r="D246" s="320">
        <v>79550.22</v>
      </c>
      <c r="E246" s="320">
        <v>163754.46099999998</v>
      </c>
      <c r="F246" s="321">
        <v>243304.68100000001</v>
      </c>
      <c r="G246" s="314"/>
      <c r="H246" s="315"/>
    </row>
    <row r="247" spans="1:8" ht="14.25" x14ac:dyDescent="0.25">
      <c r="A247" s="322">
        <v>2015</v>
      </c>
      <c r="B247" s="318" t="s">
        <v>41</v>
      </c>
      <c r="C247" s="319" t="s">
        <v>116</v>
      </c>
      <c r="D247" s="320">
        <v>74790.89</v>
      </c>
      <c r="E247" s="320">
        <v>139116.02499999999</v>
      </c>
      <c r="F247" s="321">
        <v>213906.91499999998</v>
      </c>
      <c r="G247" s="314"/>
      <c r="H247" s="315"/>
    </row>
    <row r="248" spans="1:8" ht="14.25" x14ac:dyDescent="0.25">
      <c r="A248" s="322">
        <v>2015</v>
      </c>
      <c r="B248" s="318" t="s">
        <v>42</v>
      </c>
      <c r="C248" s="319" t="s">
        <v>116</v>
      </c>
      <c r="D248" s="320">
        <v>64430.179999999993</v>
      </c>
      <c r="E248" s="320">
        <v>135830.649</v>
      </c>
      <c r="F248" s="321">
        <v>200260.829</v>
      </c>
      <c r="G248" s="314"/>
      <c r="H248" s="315"/>
    </row>
    <row r="249" spans="1:8" ht="14.25" x14ac:dyDescent="0.25">
      <c r="A249" s="322">
        <v>2016</v>
      </c>
      <c r="B249" s="318" t="s">
        <v>43</v>
      </c>
      <c r="C249" s="319" t="s">
        <v>116</v>
      </c>
      <c r="D249" s="320">
        <v>59532.53</v>
      </c>
      <c r="E249" s="320">
        <v>137844.91399999999</v>
      </c>
      <c r="F249" s="321">
        <v>197377.44400000002</v>
      </c>
      <c r="G249" s="314"/>
      <c r="H249" s="315"/>
    </row>
    <row r="250" spans="1:8" ht="14.25" x14ac:dyDescent="0.25">
      <c r="A250" s="322">
        <v>2016</v>
      </c>
      <c r="B250" s="318" t="s">
        <v>44</v>
      </c>
      <c r="C250" s="319" t="s">
        <v>116</v>
      </c>
      <c r="D250" s="320">
        <v>73750.78</v>
      </c>
      <c r="E250" s="320">
        <v>158200.80900000004</v>
      </c>
      <c r="F250" s="321">
        <v>231951.58900000004</v>
      </c>
      <c r="G250" s="314"/>
      <c r="H250" s="315"/>
    </row>
    <row r="251" spans="1:8" ht="14.25" x14ac:dyDescent="0.25">
      <c r="A251" s="322">
        <v>2016</v>
      </c>
      <c r="B251" s="318" t="s">
        <v>45</v>
      </c>
      <c r="C251" s="319" t="s">
        <v>116</v>
      </c>
      <c r="D251" s="320">
        <v>66878.89</v>
      </c>
      <c r="E251" s="320">
        <v>154675.86300000001</v>
      </c>
      <c r="F251" s="321">
        <v>221554.75300000003</v>
      </c>
      <c r="G251" s="314"/>
      <c r="H251" s="315"/>
    </row>
    <row r="252" spans="1:8" ht="14.25" x14ac:dyDescent="0.25">
      <c r="A252" s="322">
        <v>2016</v>
      </c>
      <c r="B252" s="318" t="s">
        <v>33</v>
      </c>
      <c r="C252" s="319" t="s">
        <v>116</v>
      </c>
      <c r="D252" s="320">
        <v>70678.25</v>
      </c>
      <c r="E252" s="320">
        <v>159121.98600000003</v>
      </c>
      <c r="F252" s="321">
        <v>229800.23600000003</v>
      </c>
      <c r="G252" s="314"/>
      <c r="H252" s="315"/>
    </row>
    <row r="253" spans="1:8" ht="14.25" x14ac:dyDescent="0.25">
      <c r="A253" s="322">
        <v>2016</v>
      </c>
      <c r="B253" s="318" t="s">
        <v>35</v>
      </c>
      <c r="C253" s="319" t="s">
        <v>116</v>
      </c>
      <c r="D253" s="320">
        <v>66367.659999999989</v>
      </c>
      <c r="E253" s="320">
        <v>150989.0245</v>
      </c>
      <c r="F253" s="321">
        <v>217356.6845</v>
      </c>
      <c r="G253" s="314"/>
      <c r="H253" s="315"/>
    </row>
    <row r="254" spans="1:8" ht="14.25" x14ac:dyDescent="0.25">
      <c r="A254" s="322">
        <v>2016</v>
      </c>
      <c r="B254" s="318" t="s">
        <v>36</v>
      </c>
      <c r="C254" s="319" t="s">
        <v>116</v>
      </c>
      <c r="D254" s="320">
        <v>68869.03</v>
      </c>
      <c r="E254" s="320">
        <v>152392.54399999999</v>
      </c>
      <c r="F254" s="321">
        <v>221261.57400000002</v>
      </c>
      <c r="G254" s="314"/>
      <c r="H254" s="315"/>
    </row>
    <row r="255" spans="1:8" ht="14.25" x14ac:dyDescent="0.25">
      <c r="A255" s="322">
        <v>2016</v>
      </c>
      <c r="B255" s="318" t="s">
        <v>37</v>
      </c>
      <c r="C255" s="319" t="s">
        <v>116</v>
      </c>
      <c r="D255" s="320">
        <v>58434.549999999996</v>
      </c>
      <c r="E255" s="320">
        <v>136277.85249999998</v>
      </c>
      <c r="F255" s="321">
        <v>194712.40249999997</v>
      </c>
      <c r="G255" s="314"/>
      <c r="H255" s="315"/>
    </row>
    <row r="256" spans="1:8" ht="14.25" x14ac:dyDescent="0.25">
      <c r="A256" s="322">
        <v>2016</v>
      </c>
      <c r="B256" s="318" t="s">
        <v>38</v>
      </c>
      <c r="C256" s="319" t="s">
        <v>116</v>
      </c>
      <c r="D256" s="320">
        <v>72579.34</v>
      </c>
      <c r="E256" s="320">
        <v>167713.71300000005</v>
      </c>
      <c r="F256" s="321">
        <v>240293.05300000004</v>
      </c>
      <c r="G256" s="314"/>
      <c r="H256" s="315"/>
    </row>
    <row r="257" spans="1:8" ht="14.25" x14ac:dyDescent="0.25">
      <c r="A257" s="322">
        <v>2016</v>
      </c>
      <c r="B257" s="318" t="s">
        <v>39</v>
      </c>
      <c r="C257" s="319" t="s">
        <v>116</v>
      </c>
      <c r="D257" s="320">
        <v>75792.831000000006</v>
      </c>
      <c r="E257" s="320">
        <v>142845.46400000001</v>
      </c>
      <c r="F257" s="321">
        <v>218638.29500000001</v>
      </c>
      <c r="G257" s="314"/>
      <c r="H257" s="315"/>
    </row>
    <row r="258" spans="1:8" ht="14.25" x14ac:dyDescent="0.25">
      <c r="A258" s="322">
        <v>2016</v>
      </c>
      <c r="B258" s="318" t="s">
        <v>40</v>
      </c>
      <c r="C258" s="319" t="s">
        <v>116</v>
      </c>
      <c r="D258" s="320">
        <v>71054.399999999994</v>
      </c>
      <c r="E258" s="320">
        <v>139553.99950000001</v>
      </c>
      <c r="F258" s="321">
        <v>210608.39950000003</v>
      </c>
      <c r="G258" s="314"/>
      <c r="H258" s="315"/>
    </row>
    <row r="259" spans="1:8" ht="14.25" x14ac:dyDescent="0.25">
      <c r="A259" s="322">
        <v>2016</v>
      </c>
      <c r="B259" s="318" t="s">
        <v>41</v>
      </c>
      <c r="C259" s="319" t="s">
        <v>116</v>
      </c>
      <c r="D259" s="320">
        <v>74317.51999999999</v>
      </c>
      <c r="E259" s="320">
        <v>151912.82749999998</v>
      </c>
      <c r="F259" s="321">
        <v>226230.34749999997</v>
      </c>
      <c r="G259" s="314"/>
      <c r="H259" s="315"/>
    </row>
    <row r="260" spans="1:8" ht="14.25" x14ac:dyDescent="0.25">
      <c r="A260" s="322">
        <v>2016</v>
      </c>
      <c r="B260" s="318" t="s">
        <v>42</v>
      </c>
      <c r="C260" s="319" t="s">
        <v>116</v>
      </c>
      <c r="D260" s="320">
        <v>66043.899999999994</v>
      </c>
      <c r="E260" s="320">
        <v>148021.08599999998</v>
      </c>
      <c r="F260" s="321">
        <v>214064.98599999998</v>
      </c>
      <c r="G260" s="314"/>
      <c r="H260" s="315"/>
    </row>
    <row r="261" spans="1:8" ht="14.25" x14ac:dyDescent="0.25">
      <c r="A261" s="322">
        <v>2017</v>
      </c>
      <c r="B261" s="318" t="s">
        <v>43</v>
      </c>
      <c r="C261" s="319" t="s">
        <v>116</v>
      </c>
      <c r="D261" s="320">
        <v>66141.350000000006</v>
      </c>
      <c r="E261" s="320">
        <v>143037.30349999998</v>
      </c>
      <c r="F261" s="321">
        <v>209178.65349999999</v>
      </c>
      <c r="G261" s="314"/>
      <c r="H261" s="315"/>
    </row>
    <row r="262" spans="1:8" ht="14.25" x14ac:dyDescent="0.25">
      <c r="A262" s="322">
        <v>2017</v>
      </c>
      <c r="B262" s="318" t="s">
        <v>44</v>
      </c>
      <c r="C262" s="319" t="s">
        <v>116</v>
      </c>
      <c r="D262" s="320">
        <v>78029.83</v>
      </c>
      <c r="E262" s="320">
        <v>160017.54</v>
      </c>
      <c r="F262" s="321">
        <v>238047.37</v>
      </c>
      <c r="G262" s="314"/>
      <c r="H262" s="315"/>
    </row>
    <row r="263" spans="1:8" ht="14.25" x14ac:dyDescent="0.25">
      <c r="A263" s="322">
        <v>2017</v>
      </c>
      <c r="B263" s="318" t="s">
        <v>45</v>
      </c>
      <c r="C263" s="319" t="s">
        <v>116</v>
      </c>
      <c r="D263" s="320">
        <v>82975.109999999986</v>
      </c>
      <c r="E263" s="320">
        <v>165787.02900000004</v>
      </c>
      <c r="F263" s="321">
        <v>248762.13900000002</v>
      </c>
      <c r="G263" s="314"/>
      <c r="H263" s="315"/>
    </row>
    <row r="264" spans="1:8" ht="14.25" x14ac:dyDescent="0.25">
      <c r="A264" s="322">
        <v>2017</v>
      </c>
      <c r="B264" s="318" t="s">
        <v>33</v>
      </c>
      <c r="C264" s="319" t="s">
        <v>116</v>
      </c>
      <c r="D264" s="320">
        <v>67963.88</v>
      </c>
      <c r="E264" s="320">
        <v>140432.78450000001</v>
      </c>
      <c r="F264" s="321">
        <v>208396.66449999998</v>
      </c>
      <c r="G264" s="314"/>
      <c r="H264" s="315"/>
    </row>
    <row r="265" spans="1:8" ht="14.25" x14ac:dyDescent="0.25">
      <c r="A265" s="322">
        <v>2017</v>
      </c>
      <c r="B265" s="318" t="s">
        <v>35</v>
      </c>
      <c r="C265" s="319" t="s">
        <v>116</v>
      </c>
      <c r="D265" s="320">
        <v>79029.62</v>
      </c>
      <c r="E265" s="320">
        <v>154862.959</v>
      </c>
      <c r="F265" s="321">
        <v>233892.57900000003</v>
      </c>
      <c r="G265" s="314"/>
      <c r="H265" s="315"/>
    </row>
    <row r="266" spans="1:8" ht="14.25" x14ac:dyDescent="0.25">
      <c r="A266" s="322">
        <v>2017</v>
      </c>
      <c r="B266" s="318" t="s">
        <v>36</v>
      </c>
      <c r="C266" s="319" t="s">
        <v>116</v>
      </c>
      <c r="D266" s="320">
        <v>72601.680000000008</v>
      </c>
      <c r="E266" s="320">
        <v>152740.9405</v>
      </c>
      <c r="F266" s="321">
        <v>225342.62049999999</v>
      </c>
      <c r="G266" s="314"/>
      <c r="H266" s="315"/>
    </row>
    <row r="267" spans="1:8" ht="14.25" x14ac:dyDescent="0.25">
      <c r="A267" s="322">
        <v>2017</v>
      </c>
      <c r="B267" s="318" t="s">
        <v>37</v>
      </c>
      <c r="C267" s="319" t="s">
        <v>116</v>
      </c>
      <c r="D267" s="320">
        <v>80257.489999999991</v>
      </c>
      <c r="E267" s="320">
        <v>159018.24150000003</v>
      </c>
      <c r="F267" s="321">
        <v>239275.73149999999</v>
      </c>
      <c r="G267" s="314"/>
      <c r="H267" s="315"/>
    </row>
    <row r="268" spans="1:8" ht="14.25" x14ac:dyDescent="0.25">
      <c r="A268" s="322">
        <v>2017</v>
      </c>
      <c r="B268" s="318" t="s">
        <v>38</v>
      </c>
      <c r="C268" s="319" t="s">
        <v>116</v>
      </c>
      <c r="D268" s="320">
        <v>80393.09</v>
      </c>
      <c r="E268" s="320">
        <v>162478.21150000003</v>
      </c>
      <c r="F268" s="321">
        <v>242871.3015</v>
      </c>
      <c r="G268" s="314"/>
      <c r="H268" s="315"/>
    </row>
    <row r="269" spans="1:8" ht="14.25" x14ac:dyDescent="0.25">
      <c r="A269" s="322">
        <v>2017</v>
      </c>
      <c r="B269" s="318" t="s">
        <v>39</v>
      </c>
      <c r="C269" s="319" t="s">
        <v>116</v>
      </c>
      <c r="D269" s="320">
        <v>83018.27</v>
      </c>
      <c r="E269" s="320">
        <v>153460.63800000001</v>
      </c>
      <c r="F269" s="321">
        <v>236478.908</v>
      </c>
      <c r="G269" s="314"/>
      <c r="H269" s="315"/>
    </row>
    <row r="270" spans="1:8" ht="14.25" x14ac:dyDescent="0.25">
      <c r="A270" s="322">
        <v>2017</v>
      </c>
      <c r="B270" s="318" t="s">
        <v>40</v>
      </c>
      <c r="C270" s="319" t="s">
        <v>116</v>
      </c>
      <c r="D270" s="320">
        <v>83348.41</v>
      </c>
      <c r="E270" s="320">
        <v>155212.89350000001</v>
      </c>
      <c r="F270" s="321">
        <v>238561.30350000001</v>
      </c>
      <c r="G270" s="314"/>
      <c r="H270" s="315"/>
    </row>
    <row r="271" spans="1:8" ht="14.25" x14ac:dyDescent="0.25">
      <c r="A271" s="322">
        <v>2017</v>
      </c>
      <c r="B271" s="318" t="s">
        <v>41</v>
      </c>
      <c r="C271" s="319" t="s">
        <v>116</v>
      </c>
      <c r="D271" s="320">
        <v>80625.97</v>
      </c>
      <c r="E271" s="320">
        <v>153098.4375</v>
      </c>
      <c r="F271" s="321">
        <v>233724.4075</v>
      </c>
      <c r="G271" s="314"/>
      <c r="H271" s="315"/>
    </row>
    <row r="272" spans="1:8" ht="14.25" x14ac:dyDescent="0.25">
      <c r="A272" s="322">
        <v>2017</v>
      </c>
      <c r="B272" s="318" t="s">
        <v>42</v>
      </c>
      <c r="C272" s="319" t="s">
        <v>116</v>
      </c>
      <c r="D272" s="320">
        <v>74170.829999999987</v>
      </c>
      <c r="E272" s="320">
        <v>139733.06</v>
      </c>
      <c r="F272" s="321">
        <v>213903.89</v>
      </c>
      <c r="G272" s="314"/>
      <c r="H272" s="315"/>
    </row>
    <row r="273" spans="1:8" ht="14.25" x14ac:dyDescent="0.25">
      <c r="A273" s="322">
        <v>2018</v>
      </c>
      <c r="B273" s="318" t="s">
        <v>43</v>
      </c>
      <c r="C273" s="319" t="s">
        <v>116</v>
      </c>
      <c r="D273" s="320">
        <v>67555.360000000001</v>
      </c>
      <c r="E273" s="320">
        <v>141688.2415</v>
      </c>
      <c r="F273" s="321">
        <v>209243.60149999999</v>
      </c>
      <c r="G273" s="314"/>
      <c r="H273" s="315"/>
    </row>
    <row r="274" spans="1:8" ht="14.25" x14ac:dyDescent="0.25">
      <c r="A274" s="322">
        <v>2018</v>
      </c>
      <c r="B274" s="318" t="s">
        <v>44</v>
      </c>
      <c r="C274" s="319" t="s">
        <v>116</v>
      </c>
      <c r="D274" s="320">
        <v>81165.898000000001</v>
      </c>
      <c r="E274" s="320">
        <v>147829.46750000003</v>
      </c>
      <c r="F274" s="321">
        <v>228995.36550000001</v>
      </c>
      <c r="G274" s="314"/>
      <c r="H274" s="315"/>
    </row>
    <row r="275" spans="1:8" ht="14.25" x14ac:dyDescent="0.25">
      <c r="A275" s="322">
        <v>2018</v>
      </c>
      <c r="B275" s="318" t="s">
        <v>45</v>
      </c>
      <c r="C275" s="319" t="s">
        <v>116</v>
      </c>
      <c r="D275" s="320">
        <v>80632.459999999992</v>
      </c>
      <c r="E275" s="320">
        <v>147892.37</v>
      </c>
      <c r="F275" s="321">
        <v>228524.83</v>
      </c>
      <c r="G275" s="314"/>
      <c r="H275" s="315"/>
    </row>
    <row r="276" spans="1:8" ht="14.25" x14ac:dyDescent="0.25">
      <c r="A276" s="322">
        <v>2018</v>
      </c>
      <c r="B276" s="318" t="s">
        <v>33</v>
      </c>
      <c r="C276" s="319" t="s">
        <v>116</v>
      </c>
      <c r="D276" s="320">
        <v>83250.84</v>
      </c>
      <c r="E276" s="320">
        <v>159554.1605</v>
      </c>
      <c r="F276" s="321">
        <v>242805.00049999997</v>
      </c>
      <c r="G276" s="314"/>
      <c r="H276" s="315"/>
    </row>
    <row r="277" spans="1:8" ht="14.25" x14ac:dyDescent="0.25">
      <c r="A277" s="322">
        <v>2018</v>
      </c>
      <c r="B277" s="318" t="s">
        <v>35</v>
      </c>
      <c r="C277" s="319" t="s">
        <v>116</v>
      </c>
      <c r="D277" s="320">
        <v>85610.285000000003</v>
      </c>
      <c r="E277" s="320">
        <v>145146.4615</v>
      </c>
      <c r="F277" s="321">
        <v>230756.74650000001</v>
      </c>
      <c r="G277" s="314"/>
      <c r="H277" s="315"/>
    </row>
    <row r="278" spans="1:8" ht="14.25" x14ac:dyDescent="0.25">
      <c r="A278" s="322">
        <v>2018</v>
      </c>
      <c r="B278" s="318" t="s">
        <v>36</v>
      </c>
      <c r="C278" s="319" t="s">
        <v>116</v>
      </c>
      <c r="D278" s="320">
        <v>81680.652000000002</v>
      </c>
      <c r="E278" s="320">
        <v>144808.52549999999</v>
      </c>
      <c r="F278" s="321">
        <v>226489.17749999999</v>
      </c>
      <c r="G278" s="314"/>
      <c r="H278" s="315"/>
    </row>
    <row r="279" spans="1:8" ht="14.25" x14ac:dyDescent="0.25">
      <c r="A279" s="322">
        <v>2018</v>
      </c>
      <c r="B279" s="318" t="s">
        <v>37</v>
      </c>
      <c r="C279" s="319" t="s">
        <v>116</v>
      </c>
      <c r="D279" s="320">
        <v>83966.640000000014</v>
      </c>
      <c r="E279" s="320">
        <v>151533.3885</v>
      </c>
      <c r="F279" s="321">
        <v>235500.02849999999</v>
      </c>
      <c r="G279" s="314"/>
      <c r="H279" s="315"/>
    </row>
    <row r="280" spans="1:8" ht="14.25" x14ac:dyDescent="0.25">
      <c r="A280" s="322">
        <v>2018</v>
      </c>
      <c r="B280" s="318" t="s">
        <v>38</v>
      </c>
      <c r="C280" s="319" t="s">
        <v>116</v>
      </c>
      <c r="D280" s="320">
        <v>88962.92</v>
      </c>
      <c r="E280" s="320">
        <v>163382.93899999998</v>
      </c>
      <c r="F280" s="321">
        <v>252345.85900000003</v>
      </c>
      <c r="G280" s="314"/>
      <c r="H280" s="315"/>
    </row>
    <row r="281" spans="1:8" ht="14.25" x14ac:dyDescent="0.25">
      <c r="A281" s="322">
        <v>2018</v>
      </c>
      <c r="B281" s="318" t="s">
        <v>39</v>
      </c>
      <c r="C281" s="319" t="s">
        <v>116</v>
      </c>
      <c r="D281" s="320">
        <v>89088.670000000013</v>
      </c>
      <c r="E281" s="320">
        <v>154666.87650000001</v>
      </c>
      <c r="F281" s="321">
        <v>243755.5465</v>
      </c>
      <c r="G281" s="314"/>
      <c r="H281" s="315"/>
    </row>
    <row r="282" spans="1:8" ht="14.25" x14ac:dyDescent="0.25">
      <c r="A282" s="322">
        <v>2018</v>
      </c>
      <c r="B282" s="318" t="s">
        <v>40</v>
      </c>
      <c r="C282" s="319" t="s">
        <v>116</v>
      </c>
      <c r="D282" s="320">
        <v>95607.770000000019</v>
      </c>
      <c r="E282" s="320">
        <v>157292.701</v>
      </c>
      <c r="F282" s="321">
        <v>252900.47100000002</v>
      </c>
      <c r="G282" s="314"/>
      <c r="H282" s="315"/>
    </row>
    <row r="283" spans="1:8" ht="14.25" x14ac:dyDescent="0.25">
      <c r="A283" s="322">
        <v>2018</v>
      </c>
      <c r="B283" s="318" t="s">
        <v>41</v>
      </c>
      <c r="C283" s="319" t="s">
        <v>116</v>
      </c>
      <c r="D283" s="320">
        <v>91205.389999999985</v>
      </c>
      <c r="E283" s="320">
        <v>155146.11300000001</v>
      </c>
      <c r="F283" s="321">
        <v>246351.50300000003</v>
      </c>
      <c r="G283" s="314"/>
      <c r="H283" s="315"/>
    </row>
    <row r="284" spans="1:8" ht="14.25" x14ac:dyDescent="0.25">
      <c r="A284" s="322">
        <v>2018</v>
      </c>
      <c r="B284" s="318" t="s">
        <v>42</v>
      </c>
      <c r="C284" s="319" t="s">
        <v>116</v>
      </c>
      <c r="D284" s="320">
        <v>81004.879999999976</v>
      </c>
      <c r="E284" s="320">
        <v>140206.42599999998</v>
      </c>
      <c r="F284" s="321">
        <v>221211.30599999998</v>
      </c>
      <c r="G284" s="314"/>
      <c r="H284" s="315"/>
    </row>
    <row r="285" spans="1:8" ht="14.25" x14ac:dyDescent="0.25">
      <c r="A285" s="322">
        <v>2019</v>
      </c>
      <c r="B285" s="318" t="s">
        <v>43</v>
      </c>
      <c r="C285" s="319" t="s">
        <v>116</v>
      </c>
      <c r="D285" s="320">
        <v>75499.8</v>
      </c>
      <c r="E285" s="320">
        <v>140820.15900000001</v>
      </c>
      <c r="F285" s="321">
        <v>216319.959</v>
      </c>
      <c r="G285" s="314"/>
      <c r="H285" s="315"/>
    </row>
    <row r="286" spans="1:8" ht="14.25" x14ac:dyDescent="0.25">
      <c r="A286" s="322">
        <v>2019</v>
      </c>
      <c r="B286" s="318" t="s">
        <v>44</v>
      </c>
      <c r="C286" s="319" t="s">
        <v>116</v>
      </c>
      <c r="D286" s="320">
        <v>87619.37</v>
      </c>
      <c r="E286" s="320">
        <v>150466.5485</v>
      </c>
      <c r="F286" s="321">
        <v>238085.9185</v>
      </c>
      <c r="G286" s="314"/>
      <c r="H286" s="315"/>
    </row>
    <row r="287" spans="1:8" ht="14.25" x14ac:dyDescent="0.25">
      <c r="A287" s="322">
        <v>2019</v>
      </c>
      <c r="B287" s="318" t="s">
        <v>45</v>
      </c>
      <c r="C287" s="319" t="s">
        <v>116</v>
      </c>
      <c r="D287" s="320">
        <v>91007.579999999987</v>
      </c>
      <c r="E287" s="320">
        <v>160886.07150000002</v>
      </c>
      <c r="F287" s="321">
        <v>251893.65150000001</v>
      </c>
      <c r="G287" s="314"/>
      <c r="H287" s="315"/>
    </row>
    <row r="288" spans="1:8" ht="14.25" x14ac:dyDescent="0.25">
      <c r="A288" s="322">
        <v>2019</v>
      </c>
      <c r="B288" s="318" t="s">
        <v>33</v>
      </c>
      <c r="C288" s="319" t="s">
        <v>116</v>
      </c>
      <c r="D288" s="320">
        <v>83263.62</v>
      </c>
      <c r="E288" s="320">
        <v>155829.77249999999</v>
      </c>
      <c r="F288" s="321">
        <v>239093.39249999996</v>
      </c>
      <c r="G288" s="314"/>
      <c r="H288" s="315"/>
    </row>
    <row r="289" spans="1:8" ht="14.25" x14ac:dyDescent="0.25">
      <c r="A289" s="322">
        <v>2019</v>
      </c>
      <c r="B289" s="318" t="s">
        <v>35</v>
      </c>
      <c r="C289" s="319" t="s">
        <v>116</v>
      </c>
      <c r="D289" s="320">
        <v>95219.97</v>
      </c>
      <c r="E289" s="320">
        <v>163275.85349999997</v>
      </c>
      <c r="F289" s="321">
        <v>258495.8235</v>
      </c>
      <c r="G289" s="314"/>
      <c r="H289" s="315"/>
    </row>
    <row r="290" spans="1:8" ht="14.25" x14ac:dyDescent="0.25">
      <c r="A290" s="322">
        <v>2019</v>
      </c>
      <c r="B290" s="318" t="s">
        <v>36</v>
      </c>
      <c r="C290" s="319" t="s">
        <v>116</v>
      </c>
      <c r="D290" s="320">
        <v>84773.538</v>
      </c>
      <c r="E290" s="320">
        <v>149442.34499999997</v>
      </c>
      <c r="F290" s="321">
        <v>234215.88299999997</v>
      </c>
      <c r="G290" s="314"/>
      <c r="H290" s="315"/>
    </row>
    <row r="291" spans="1:8" ht="14.25" x14ac:dyDescent="0.25">
      <c r="A291" s="322">
        <v>2019</v>
      </c>
      <c r="B291" s="318" t="s">
        <v>37</v>
      </c>
      <c r="C291" s="319" t="s">
        <v>116</v>
      </c>
      <c r="D291" s="320">
        <v>92181.229999999981</v>
      </c>
      <c r="E291" s="320">
        <v>174294.86850000001</v>
      </c>
      <c r="F291" s="321">
        <v>266476.09849999996</v>
      </c>
      <c r="G291" s="314"/>
      <c r="H291" s="315"/>
    </row>
    <row r="292" spans="1:8" ht="14.25" x14ac:dyDescent="0.25">
      <c r="A292" s="322">
        <v>2019</v>
      </c>
      <c r="B292" s="318" t="s">
        <v>38</v>
      </c>
      <c r="C292" s="319" t="s">
        <v>116</v>
      </c>
      <c r="D292" s="320">
        <v>93227.93</v>
      </c>
      <c r="E292" s="320">
        <v>170831.00349999999</v>
      </c>
      <c r="F292" s="321">
        <v>264058.93350000004</v>
      </c>
      <c r="G292" s="314"/>
      <c r="H292" s="315"/>
    </row>
    <row r="293" spans="1:8" ht="14.25" x14ac:dyDescent="0.25">
      <c r="A293" s="322">
        <v>2019</v>
      </c>
      <c r="B293" s="318" t="s">
        <v>39</v>
      </c>
      <c r="C293" s="319" t="s">
        <v>116</v>
      </c>
      <c r="D293" s="320">
        <v>93732.19</v>
      </c>
      <c r="E293" s="320">
        <v>170011.21349999998</v>
      </c>
      <c r="F293" s="321">
        <v>263743.40350000001</v>
      </c>
      <c r="G293" s="314"/>
      <c r="H293" s="315"/>
    </row>
    <row r="294" spans="1:8" ht="14.25" x14ac:dyDescent="0.25">
      <c r="A294" s="322">
        <v>2019</v>
      </c>
      <c r="B294" s="318" t="s">
        <v>40</v>
      </c>
      <c r="C294" s="319" t="s">
        <v>116</v>
      </c>
      <c r="D294" s="320">
        <v>97558.49</v>
      </c>
      <c r="E294" s="320">
        <v>174362.64649999997</v>
      </c>
      <c r="F294" s="321">
        <v>271921.13649999996</v>
      </c>
      <c r="G294" s="314"/>
      <c r="H294" s="315"/>
    </row>
    <row r="295" spans="1:8" ht="14.25" x14ac:dyDescent="0.25">
      <c r="A295" s="322">
        <v>2019</v>
      </c>
      <c r="B295" s="318" t="s">
        <v>41</v>
      </c>
      <c r="C295" s="319" t="s">
        <v>116</v>
      </c>
      <c r="D295" s="320">
        <v>78739.849999999991</v>
      </c>
      <c r="E295" s="320">
        <v>164084.9595</v>
      </c>
      <c r="F295" s="321">
        <v>242824.80949999997</v>
      </c>
      <c r="G295" s="314"/>
      <c r="H295" s="315"/>
    </row>
    <row r="296" spans="1:8" ht="14.25" x14ac:dyDescent="0.25">
      <c r="A296" s="322">
        <v>2019</v>
      </c>
      <c r="B296" s="318" t="s">
        <v>42</v>
      </c>
      <c r="C296" s="319" t="s">
        <v>116</v>
      </c>
      <c r="D296" s="320">
        <v>84465.540000000008</v>
      </c>
      <c r="E296" s="320">
        <v>176096.55100000001</v>
      </c>
      <c r="F296" s="321">
        <v>260562.09099999999</v>
      </c>
      <c r="G296" s="314"/>
      <c r="H296" s="315"/>
    </row>
    <row r="297" spans="1:8" ht="14.25" x14ac:dyDescent="0.25">
      <c r="A297" s="322">
        <v>2020</v>
      </c>
      <c r="B297" s="318" t="s">
        <v>43</v>
      </c>
      <c r="C297" s="319" t="s">
        <v>116</v>
      </c>
      <c r="D297" s="320">
        <v>77536.66</v>
      </c>
      <c r="E297" s="320">
        <v>171522.84849999999</v>
      </c>
      <c r="F297" s="321">
        <v>249059.5085</v>
      </c>
      <c r="G297" s="314"/>
      <c r="H297" s="315"/>
    </row>
    <row r="298" spans="1:8" ht="14.25" x14ac:dyDescent="0.25">
      <c r="A298" s="322">
        <v>2020</v>
      </c>
      <c r="B298" s="318" t="s">
        <v>44</v>
      </c>
      <c r="C298" s="319" t="s">
        <v>116</v>
      </c>
      <c r="D298" s="320">
        <v>96651.044499999989</v>
      </c>
      <c r="E298" s="320">
        <v>165783.88099999999</v>
      </c>
      <c r="F298" s="321">
        <v>262434.92549999995</v>
      </c>
      <c r="G298" s="314"/>
      <c r="H298" s="315"/>
    </row>
    <row r="299" spans="1:8" ht="14.25" x14ac:dyDescent="0.25">
      <c r="A299" s="322">
        <v>2020</v>
      </c>
      <c r="B299" s="318" t="s">
        <v>45</v>
      </c>
      <c r="C299" s="319" t="s">
        <v>116</v>
      </c>
      <c r="D299" s="320">
        <v>69296.760000000009</v>
      </c>
      <c r="E299" s="320">
        <v>113483.489</v>
      </c>
      <c r="F299" s="321">
        <v>182780.24900000001</v>
      </c>
      <c r="G299" s="314"/>
      <c r="H299" s="315"/>
    </row>
    <row r="300" spans="1:8" ht="14.25" x14ac:dyDescent="0.25">
      <c r="A300" s="322">
        <v>2020</v>
      </c>
      <c r="B300" s="318" t="s">
        <v>33</v>
      </c>
      <c r="C300" s="319" t="s">
        <v>116</v>
      </c>
      <c r="D300" s="320">
        <v>10061.5</v>
      </c>
      <c r="E300" s="320">
        <v>49841.051500000001</v>
      </c>
      <c r="F300" s="321">
        <v>59902.551500000001</v>
      </c>
      <c r="G300" s="314"/>
      <c r="H300" s="315"/>
    </row>
    <row r="301" spans="1:8" s="323" customFormat="1" ht="14.25" x14ac:dyDescent="0.25">
      <c r="A301" s="322">
        <v>2020</v>
      </c>
      <c r="B301" s="318" t="s">
        <v>35</v>
      </c>
      <c r="C301" s="319" t="s">
        <v>116</v>
      </c>
      <c r="D301" s="320">
        <v>66123.044953613295</v>
      </c>
      <c r="E301" s="320">
        <v>132218.25699924876</v>
      </c>
      <c r="F301" s="321">
        <v>198341.30195286206</v>
      </c>
      <c r="G301" s="314"/>
      <c r="H301" s="315"/>
    </row>
    <row r="302" spans="1:8" s="323" customFormat="1" ht="14.25" x14ac:dyDescent="0.25">
      <c r="A302" s="322">
        <v>2020</v>
      </c>
      <c r="B302" s="318" t="s">
        <v>36</v>
      </c>
      <c r="C302" s="319" t="s">
        <v>116</v>
      </c>
      <c r="D302" s="320">
        <v>83963.409984741214</v>
      </c>
      <c r="E302" s="320">
        <v>156931.74051083089</v>
      </c>
      <c r="F302" s="321">
        <v>240895.1504955721</v>
      </c>
      <c r="G302" s="314"/>
      <c r="H302" s="315"/>
    </row>
    <row r="303" spans="1:8" s="323" customFormat="1" ht="14.25" x14ac:dyDescent="0.25">
      <c r="A303" s="322">
        <v>2020</v>
      </c>
      <c r="B303" s="318" t="s">
        <v>37</v>
      </c>
      <c r="C303" s="319" t="s">
        <v>116</v>
      </c>
      <c r="D303" s="320">
        <v>91971.788998779288</v>
      </c>
      <c r="E303" s="320">
        <v>189608.44052827073</v>
      </c>
      <c r="F303" s="321">
        <v>281580.22952704999</v>
      </c>
      <c r="G303" s="314"/>
      <c r="H303" s="315"/>
    </row>
    <row r="304" spans="1:8" s="323" customFormat="1" ht="15" customHeight="1" x14ac:dyDescent="0.25">
      <c r="A304" s="322">
        <v>2020</v>
      </c>
      <c r="B304" s="318" t="s">
        <v>38</v>
      </c>
      <c r="C304" s="319" t="s">
        <v>116</v>
      </c>
      <c r="D304" s="320">
        <v>89241.712002441403</v>
      </c>
      <c r="E304" s="320">
        <v>180570.69696705055</v>
      </c>
      <c r="F304" s="321">
        <v>269812.40896949195</v>
      </c>
      <c r="G304" s="314"/>
      <c r="H304" s="315"/>
    </row>
    <row r="305" spans="1:8" s="323" customFormat="1" ht="15" customHeight="1" x14ac:dyDescent="0.25">
      <c r="A305" s="322">
        <v>2020</v>
      </c>
      <c r="B305" s="318" t="s">
        <v>39</v>
      </c>
      <c r="C305" s="319" t="s">
        <v>116</v>
      </c>
      <c r="D305" s="320">
        <v>91713.480040893555</v>
      </c>
      <c r="E305" s="320">
        <v>186532.020572298</v>
      </c>
      <c r="F305" s="321">
        <v>278245.50061319157</v>
      </c>
      <c r="G305" s="314"/>
      <c r="H305" s="365"/>
    </row>
    <row r="306" spans="1:8" s="323" customFormat="1" ht="15" customHeight="1" x14ac:dyDescent="0.25">
      <c r="A306" s="322">
        <v>2020</v>
      </c>
      <c r="B306" s="318" t="s">
        <v>40</v>
      </c>
      <c r="C306" s="319" t="s">
        <v>116</v>
      </c>
      <c r="D306" s="320">
        <v>97300.743988861068</v>
      </c>
      <c r="E306" s="320">
        <v>191436.60048676291</v>
      </c>
      <c r="F306" s="321">
        <v>288737.34447562404</v>
      </c>
      <c r="G306" s="314"/>
      <c r="H306" s="365"/>
    </row>
    <row r="307" spans="1:8" ht="14.25" x14ac:dyDescent="0.25">
      <c r="A307" s="322">
        <v>2020</v>
      </c>
      <c r="B307" s="318" t="s">
        <v>41</v>
      </c>
      <c r="C307" s="319" t="s">
        <v>116</v>
      </c>
      <c r="D307" s="320">
        <v>93604.452945068377</v>
      </c>
      <c r="E307" s="320">
        <v>189617.84409264382</v>
      </c>
      <c r="F307" s="321">
        <v>283222.29703771218</v>
      </c>
      <c r="G307" s="314"/>
      <c r="H307" s="315"/>
    </row>
    <row r="308" spans="1:8" ht="14.25" x14ac:dyDescent="0.25">
      <c r="A308" s="322">
        <v>2020</v>
      </c>
      <c r="B308" s="318" t="s">
        <v>42</v>
      </c>
      <c r="C308" s="319" t="s">
        <v>116</v>
      </c>
      <c r="D308" s="320">
        <v>77600.681969787605</v>
      </c>
      <c r="E308" s="320">
        <v>170508.67644056704</v>
      </c>
      <c r="F308" s="321">
        <v>248109.35841035467</v>
      </c>
      <c r="G308" s="314"/>
      <c r="H308" s="315"/>
    </row>
    <row r="309" spans="1:8" ht="14.25" x14ac:dyDescent="0.25">
      <c r="A309" s="317">
        <v>2021</v>
      </c>
      <c r="B309" s="318" t="s">
        <v>43</v>
      </c>
      <c r="C309" s="319" t="s">
        <v>116</v>
      </c>
      <c r="D309" s="320">
        <v>76714.948019130708</v>
      </c>
      <c r="E309" s="320">
        <v>170262.35604145771</v>
      </c>
      <c r="F309" s="321">
        <v>246977.30406058842</v>
      </c>
      <c r="G309" s="314"/>
      <c r="H309" s="315"/>
    </row>
    <row r="310" spans="1:8" ht="14.25" x14ac:dyDescent="0.25">
      <c r="A310" s="317">
        <v>2021</v>
      </c>
      <c r="B310" s="318" t="s">
        <v>44</v>
      </c>
      <c r="C310" s="319" t="s">
        <v>116</v>
      </c>
      <c r="D310" s="320">
        <v>83877.551075230003</v>
      </c>
      <c r="E310" s="320">
        <v>183365.71551780004</v>
      </c>
      <c r="F310" s="321">
        <v>267243.26659303001</v>
      </c>
      <c r="G310" s="314"/>
      <c r="H310" s="315"/>
    </row>
    <row r="311" spans="1:8" ht="14.25" x14ac:dyDescent="0.25">
      <c r="A311" s="318">
        <v>2021</v>
      </c>
      <c r="B311" s="318" t="s">
        <v>45</v>
      </c>
      <c r="C311" s="319" t="s">
        <v>116</v>
      </c>
      <c r="D311" s="320">
        <v>92018.04406607055</v>
      </c>
      <c r="E311" s="320">
        <v>194579.9185109612</v>
      </c>
      <c r="F311" s="321">
        <v>286597.96257703181</v>
      </c>
      <c r="G311" s="314"/>
      <c r="H311" s="315"/>
    </row>
    <row r="312" spans="1:8" ht="12.75" customHeight="1" x14ac:dyDescent="0.25">
      <c r="A312" s="318">
        <v>2021</v>
      </c>
      <c r="B312" s="318" t="s">
        <v>33</v>
      </c>
      <c r="C312" s="319" t="s">
        <v>116</v>
      </c>
      <c r="D312" s="320">
        <v>83442.470993438736</v>
      </c>
      <c r="E312" s="320">
        <v>178871.95451895811</v>
      </c>
      <c r="F312" s="321">
        <v>262314.42551239685</v>
      </c>
      <c r="G312" s="314"/>
      <c r="H312" s="315"/>
    </row>
    <row r="313" spans="1:8" ht="12.75" customHeight="1" x14ac:dyDescent="0.25">
      <c r="A313" s="318">
        <v>2021</v>
      </c>
      <c r="B313" s="318" t="s">
        <v>35</v>
      </c>
      <c r="C313" s="319" t="s">
        <v>116</v>
      </c>
      <c r="D313" s="320">
        <v>76975.982022583019</v>
      </c>
      <c r="E313" s="320">
        <v>153192.99997429014</v>
      </c>
      <c r="F313" s="321">
        <v>230168.98199687316</v>
      </c>
      <c r="G313" s="314"/>
      <c r="H313" s="315"/>
    </row>
    <row r="314" spans="1:8" ht="12.75" customHeight="1" x14ac:dyDescent="0.25">
      <c r="A314" s="318">
        <v>2021</v>
      </c>
      <c r="B314" s="318" t="s">
        <v>36</v>
      </c>
      <c r="C314" s="319" t="s">
        <v>116</v>
      </c>
      <c r="D314" s="320">
        <v>89801.566916248325</v>
      </c>
      <c r="E314" s="320">
        <v>190870.4464494214</v>
      </c>
      <c r="F314" s="321">
        <v>280672.01336566976</v>
      </c>
      <c r="G314" s="314"/>
      <c r="H314" s="315"/>
    </row>
    <row r="315" spans="1:8" ht="12.75" customHeight="1" x14ac:dyDescent="0.25">
      <c r="A315" s="318">
        <v>2021</v>
      </c>
      <c r="B315" s="318" t="s">
        <v>37</v>
      </c>
      <c r="C315" s="319" t="s">
        <v>116</v>
      </c>
      <c r="D315" s="320">
        <v>94291.88201495359</v>
      </c>
      <c r="E315" s="320">
        <v>190953.29698148102</v>
      </c>
      <c r="F315" s="321">
        <v>285245.17899643467</v>
      </c>
      <c r="G315" s="314"/>
      <c r="H315" s="315"/>
    </row>
    <row r="316" spans="1:8" ht="12.75" customHeight="1" x14ac:dyDescent="0.25">
      <c r="A316" s="318">
        <v>2021</v>
      </c>
      <c r="B316" s="318" t="s">
        <v>38</v>
      </c>
      <c r="C316" s="319" t="s">
        <v>116</v>
      </c>
      <c r="D316" s="320">
        <v>94453.55890585325</v>
      </c>
      <c r="E316" s="320">
        <v>182968.27097394635</v>
      </c>
      <c r="F316" s="321">
        <v>277421.82987979957</v>
      </c>
      <c r="G316" s="314"/>
      <c r="H316" s="315"/>
    </row>
    <row r="317" spans="1:8" ht="12.75" customHeight="1" x14ac:dyDescent="0.25">
      <c r="A317" s="318">
        <v>2021</v>
      </c>
      <c r="B317" s="318" t="s">
        <v>39</v>
      </c>
      <c r="C317" s="319" t="s">
        <v>116</v>
      </c>
      <c r="D317" s="320">
        <v>90486.656964141846</v>
      </c>
      <c r="E317" s="320">
        <v>194523.97693480738</v>
      </c>
      <c r="F317" s="321">
        <v>285010.63389894919</v>
      </c>
      <c r="G317" s="314"/>
      <c r="H317" s="315"/>
    </row>
    <row r="318" spans="1:8" ht="12.75" customHeight="1" x14ac:dyDescent="0.25">
      <c r="A318" s="318">
        <v>2021</v>
      </c>
      <c r="B318" s="318" t="s">
        <v>40</v>
      </c>
      <c r="C318" s="319" t="s">
        <v>116</v>
      </c>
      <c r="D318" s="320">
        <v>91774.385113372773</v>
      </c>
      <c r="E318" s="320">
        <v>189392.64452350972</v>
      </c>
      <c r="F318" s="321">
        <v>281167.02963688254</v>
      </c>
      <c r="G318" s="314"/>
      <c r="H318" s="315"/>
    </row>
    <row r="319" spans="1:8" ht="12.75" customHeight="1" x14ac:dyDescent="0.25">
      <c r="A319" s="318">
        <v>2021</v>
      </c>
      <c r="B319" s="318" t="s">
        <v>41</v>
      </c>
      <c r="C319" s="319" t="s">
        <v>116</v>
      </c>
      <c r="D319" s="320">
        <v>89904.873013275152</v>
      </c>
      <c r="E319" s="320">
        <v>191210.16196004447</v>
      </c>
      <c r="F319" s="321">
        <v>281115.0349733195</v>
      </c>
      <c r="G319" s="314"/>
      <c r="H319" s="315"/>
    </row>
    <row r="320" spans="1:8" ht="12.75" customHeight="1" x14ac:dyDescent="0.25">
      <c r="A320" s="318">
        <v>2021</v>
      </c>
      <c r="B320" s="318" t="s">
        <v>42</v>
      </c>
      <c r="C320" s="319" t="s">
        <v>116</v>
      </c>
      <c r="D320" s="320">
        <v>81812.844995117193</v>
      </c>
      <c r="E320" s="320">
        <v>177976.94256005553</v>
      </c>
      <c r="F320" s="321">
        <v>259789.78755517275</v>
      </c>
      <c r="G320" s="314"/>
      <c r="H320" s="315"/>
    </row>
    <row r="321" spans="1:8" ht="12.75" customHeight="1" x14ac:dyDescent="0.25">
      <c r="A321" s="318">
        <v>2022</v>
      </c>
      <c r="B321" s="318" t="s">
        <v>43</v>
      </c>
      <c r="C321" s="319" t="s">
        <v>116</v>
      </c>
      <c r="D321" s="320">
        <v>74891.594951171865</v>
      </c>
      <c r="E321" s="320">
        <v>167192.01098219684</v>
      </c>
      <c r="F321" s="321">
        <v>242083.6059333687</v>
      </c>
      <c r="G321" s="314"/>
      <c r="H321" s="315"/>
    </row>
    <row r="322" spans="1:8" ht="12.75" customHeight="1" x14ac:dyDescent="0.25">
      <c r="A322" s="318">
        <v>2022</v>
      </c>
      <c r="B322" s="318" t="s">
        <v>44</v>
      </c>
      <c r="C322" s="319" t="s">
        <v>116</v>
      </c>
      <c r="D322" s="320">
        <v>88234.206932556146</v>
      </c>
      <c r="E322" s="320">
        <v>187281.25550911354</v>
      </c>
      <c r="F322" s="321">
        <v>275515.46244166972</v>
      </c>
      <c r="G322" s="314"/>
      <c r="H322" s="315"/>
    </row>
    <row r="323" spans="1:8" ht="12.75" customHeight="1" x14ac:dyDescent="0.25">
      <c r="A323" s="318">
        <v>2022</v>
      </c>
      <c r="B323" s="318" t="s">
        <v>45</v>
      </c>
      <c r="C323" s="319" t="s">
        <v>116</v>
      </c>
      <c r="D323" s="320">
        <v>96288.875008544914</v>
      </c>
      <c r="E323" s="320">
        <v>203065.13149565985</v>
      </c>
      <c r="F323" s="321">
        <v>299354.00650420476</v>
      </c>
      <c r="G323" s="314"/>
      <c r="H323" s="315"/>
    </row>
    <row r="324" spans="1:8" ht="12.75" customHeight="1" x14ac:dyDescent="0.25">
      <c r="A324" s="318">
        <v>2022</v>
      </c>
      <c r="B324" s="318" t="s">
        <v>33</v>
      </c>
      <c r="C324" s="319" t="s">
        <v>116</v>
      </c>
      <c r="D324" s="320">
        <v>91702.914912170003</v>
      </c>
      <c r="E324" s="320">
        <v>183981.63840399997</v>
      </c>
      <c r="F324" s="321">
        <v>275684.55331616994</v>
      </c>
      <c r="G324" s="314"/>
      <c r="H324" s="315"/>
    </row>
    <row r="325" spans="1:8" ht="12.75" customHeight="1" x14ac:dyDescent="0.25">
      <c r="A325" s="318">
        <v>2022</v>
      </c>
      <c r="B325" s="318" t="s">
        <v>35</v>
      </c>
      <c r="C325" s="319" t="s">
        <v>116</v>
      </c>
      <c r="D325" s="320">
        <v>95161.241953002929</v>
      </c>
      <c r="E325" s="320">
        <v>180120.59878978349</v>
      </c>
      <c r="F325" s="321">
        <v>275281.84074278641</v>
      </c>
      <c r="G325" s="314"/>
      <c r="H325" s="315"/>
    </row>
    <row r="326" spans="1:8" ht="12.75" customHeight="1" x14ac:dyDescent="0.25">
      <c r="A326" s="318">
        <v>2022</v>
      </c>
      <c r="B326" s="318" t="s">
        <v>36</v>
      </c>
      <c r="C326" s="319" t="s">
        <v>116</v>
      </c>
      <c r="D326" s="320">
        <v>94917.784312255855</v>
      </c>
      <c r="E326" s="320">
        <v>190747.06383080359</v>
      </c>
      <c r="F326" s="321">
        <v>285664.84814305941</v>
      </c>
      <c r="G326" s="314"/>
      <c r="H326" s="315"/>
    </row>
    <row r="327" spans="1:8" ht="14.25" x14ac:dyDescent="0.25">
      <c r="A327" s="317">
        <v>2009</v>
      </c>
      <c r="B327" s="318" t="s">
        <v>33</v>
      </c>
      <c r="C327" s="319" t="s">
        <v>117</v>
      </c>
      <c r="D327" s="320">
        <v>81269.808999999994</v>
      </c>
      <c r="E327" s="320">
        <v>119889.685</v>
      </c>
      <c r="F327" s="321">
        <v>201159.49400000001</v>
      </c>
      <c r="G327" s="314"/>
      <c r="H327" s="315"/>
    </row>
    <row r="328" spans="1:8" ht="14.25" x14ac:dyDescent="0.25">
      <c r="A328" s="317">
        <v>2009</v>
      </c>
      <c r="B328" s="318" t="s">
        <v>35</v>
      </c>
      <c r="C328" s="319" t="s">
        <v>117</v>
      </c>
      <c r="D328" s="320">
        <v>86318.760000000009</v>
      </c>
      <c r="E328" s="320">
        <v>127806.73500000002</v>
      </c>
      <c r="F328" s="321">
        <v>214125.49500000002</v>
      </c>
      <c r="G328" s="314"/>
      <c r="H328" s="315"/>
    </row>
    <row r="329" spans="1:8" ht="14.25" x14ac:dyDescent="0.25">
      <c r="A329" s="317">
        <v>2009</v>
      </c>
      <c r="B329" s="318" t="s">
        <v>36</v>
      </c>
      <c r="C329" s="319" t="s">
        <v>117</v>
      </c>
      <c r="D329" s="320">
        <v>80051.53</v>
      </c>
      <c r="E329" s="320">
        <v>112711.79999999999</v>
      </c>
      <c r="F329" s="321">
        <v>192763.33</v>
      </c>
      <c r="G329" s="314"/>
      <c r="H329" s="315"/>
    </row>
    <row r="330" spans="1:8" ht="14.25" x14ac:dyDescent="0.25">
      <c r="A330" s="317">
        <v>2009</v>
      </c>
      <c r="B330" s="318" t="s">
        <v>37</v>
      </c>
      <c r="C330" s="319" t="s">
        <v>117</v>
      </c>
      <c r="D330" s="320">
        <v>91524.866000000009</v>
      </c>
      <c r="E330" s="320">
        <v>134065.42250000002</v>
      </c>
      <c r="F330" s="321">
        <v>225590.28849999997</v>
      </c>
      <c r="G330" s="314"/>
      <c r="H330" s="315"/>
    </row>
    <row r="331" spans="1:8" ht="14.25" x14ac:dyDescent="0.25">
      <c r="A331" s="317">
        <v>2009</v>
      </c>
      <c r="B331" s="318" t="s">
        <v>38</v>
      </c>
      <c r="C331" s="319" t="s">
        <v>117</v>
      </c>
      <c r="D331" s="320">
        <v>85182.632000000027</v>
      </c>
      <c r="E331" s="320">
        <v>135377.7525</v>
      </c>
      <c r="F331" s="321">
        <v>220560.38450000004</v>
      </c>
      <c r="G331" s="314"/>
      <c r="H331" s="315"/>
    </row>
    <row r="332" spans="1:8" ht="14.25" x14ac:dyDescent="0.25">
      <c r="A332" s="317">
        <v>2009</v>
      </c>
      <c r="B332" s="318" t="s">
        <v>39</v>
      </c>
      <c r="C332" s="319" t="s">
        <v>117</v>
      </c>
      <c r="D332" s="320">
        <v>99406.874999999956</v>
      </c>
      <c r="E332" s="320">
        <v>135479.745</v>
      </c>
      <c r="F332" s="321">
        <v>234886.61999999997</v>
      </c>
      <c r="G332" s="314"/>
      <c r="H332" s="315"/>
    </row>
    <row r="333" spans="1:8" ht="14.25" x14ac:dyDescent="0.25">
      <c r="A333" s="317">
        <v>2009</v>
      </c>
      <c r="B333" s="318" t="s">
        <v>40</v>
      </c>
      <c r="C333" s="319" t="s">
        <v>117</v>
      </c>
      <c r="D333" s="320">
        <v>92380.988999999987</v>
      </c>
      <c r="E333" s="320">
        <v>131256.00000000003</v>
      </c>
      <c r="F333" s="321">
        <v>223636.98899999997</v>
      </c>
      <c r="G333" s="314"/>
      <c r="H333" s="315"/>
    </row>
    <row r="334" spans="1:8" ht="14.25" x14ac:dyDescent="0.25">
      <c r="A334" s="317">
        <v>2009</v>
      </c>
      <c r="B334" s="318" t="s">
        <v>41</v>
      </c>
      <c r="C334" s="319" t="s">
        <v>117</v>
      </c>
      <c r="D334" s="320">
        <v>88383.24000000002</v>
      </c>
      <c r="E334" s="320">
        <v>127600.47500000002</v>
      </c>
      <c r="F334" s="321">
        <v>215983.71499999997</v>
      </c>
      <c r="G334" s="314"/>
      <c r="H334" s="315"/>
    </row>
    <row r="335" spans="1:8" ht="14.25" x14ac:dyDescent="0.25">
      <c r="A335" s="317">
        <v>2009</v>
      </c>
      <c r="B335" s="318" t="s">
        <v>42</v>
      </c>
      <c r="C335" s="319" t="s">
        <v>117</v>
      </c>
      <c r="D335" s="320">
        <v>83235.51999999999</v>
      </c>
      <c r="E335" s="320">
        <v>127037.80499999999</v>
      </c>
      <c r="F335" s="321">
        <v>210273.32500000001</v>
      </c>
      <c r="G335" s="314"/>
      <c r="H335" s="315"/>
    </row>
    <row r="336" spans="1:8" ht="14.25" x14ac:dyDescent="0.25">
      <c r="A336" s="317">
        <v>2010</v>
      </c>
      <c r="B336" s="318" t="s">
        <v>43</v>
      </c>
      <c r="C336" s="319" t="s">
        <v>117</v>
      </c>
      <c r="D336" s="320">
        <v>74745.749999999942</v>
      </c>
      <c r="E336" s="320">
        <v>110863.03749999999</v>
      </c>
      <c r="F336" s="321">
        <v>185608.78749999995</v>
      </c>
      <c r="G336" s="314"/>
      <c r="H336" s="315"/>
    </row>
    <row r="337" spans="1:8" ht="14.25" x14ac:dyDescent="0.25">
      <c r="A337" s="317">
        <v>2010</v>
      </c>
      <c r="B337" s="318" t="s">
        <v>44</v>
      </c>
      <c r="C337" s="319" t="s">
        <v>117</v>
      </c>
      <c r="D337" s="320">
        <v>86754.180000000008</v>
      </c>
      <c r="E337" s="320">
        <v>135101.5275</v>
      </c>
      <c r="F337" s="321">
        <v>221855.70750000002</v>
      </c>
      <c r="G337" s="314"/>
      <c r="H337" s="315"/>
    </row>
    <row r="338" spans="1:8" ht="14.25" x14ac:dyDescent="0.25">
      <c r="A338" s="317">
        <v>2010</v>
      </c>
      <c r="B338" s="318" t="s">
        <v>45</v>
      </c>
      <c r="C338" s="319" t="s">
        <v>117</v>
      </c>
      <c r="D338" s="320">
        <v>90635.66</v>
      </c>
      <c r="E338" s="320">
        <v>125059.20099999999</v>
      </c>
      <c r="F338" s="321">
        <v>215694.86099999998</v>
      </c>
      <c r="G338" s="314"/>
      <c r="H338" s="315"/>
    </row>
    <row r="339" spans="1:8" ht="14.25" x14ac:dyDescent="0.25">
      <c r="A339" s="317">
        <v>2010</v>
      </c>
      <c r="B339" s="318" t="s">
        <v>33</v>
      </c>
      <c r="C339" s="319" t="s">
        <v>117</v>
      </c>
      <c r="D339" s="320">
        <v>78193.37</v>
      </c>
      <c r="E339" s="320">
        <v>117213.56650000002</v>
      </c>
      <c r="F339" s="321">
        <v>195406.93650000001</v>
      </c>
      <c r="G339" s="314"/>
      <c r="H339" s="315"/>
    </row>
    <row r="340" spans="1:8" ht="14.25" x14ac:dyDescent="0.25">
      <c r="A340" s="317">
        <v>2010</v>
      </c>
      <c r="B340" s="318" t="s">
        <v>35</v>
      </c>
      <c r="C340" s="319" t="s">
        <v>117</v>
      </c>
      <c r="D340" s="320">
        <v>85530.824999999983</v>
      </c>
      <c r="E340" s="320">
        <v>123460.34000000001</v>
      </c>
      <c r="F340" s="321">
        <v>208991.16500000001</v>
      </c>
      <c r="G340" s="314"/>
      <c r="H340" s="315"/>
    </row>
    <row r="341" spans="1:8" ht="14.25" x14ac:dyDescent="0.25">
      <c r="A341" s="317">
        <v>2010</v>
      </c>
      <c r="B341" s="318" t="s">
        <v>36</v>
      </c>
      <c r="C341" s="319" t="s">
        <v>117</v>
      </c>
      <c r="D341" s="320">
        <v>88910.64</v>
      </c>
      <c r="E341" s="320">
        <v>124386.795</v>
      </c>
      <c r="F341" s="321">
        <v>213297.43500000003</v>
      </c>
      <c r="G341" s="314"/>
      <c r="H341" s="315"/>
    </row>
    <row r="342" spans="1:8" ht="14.25" x14ac:dyDescent="0.25">
      <c r="A342" s="317">
        <v>2010</v>
      </c>
      <c r="B342" s="318" t="s">
        <v>37</v>
      </c>
      <c r="C342" s="319" t="s">
        <v>117</v>
      </c>
      <c r="D342" s="320">
        <v>94839.73000000001</v>
      </c>
      <c r="E342" s="320">
        <v>137391.16249999998</v>
      </c>
      <c r="F342" s="321">
        <v>232230.89249999999</v>
      </c>
      <c r="G342" s="314"/>
      <c r="H342" s="315"/>
    </row>
    <row r="343" spans="1:8" ht="14.25" x14ac:dyDescent="0.25">
      <c r="A343" s="317">
        <v>2010</v>
      </c>
      <c r="B343" s="318" t="s">
        <v>38</v>
      </c>
      <c r="C343" s="319" t="s">
        <v>117</v>
      </c>
      <c r="D343" s="320">
        <v>95823.449999999983</v>
      </c>
      <c r="E343" s="320">
        <v>131433.54500000001</v>
      </c>
      <c r="F343" s="321">
        <v>227256.99499999997</v>
      </c>
      <c r="G343" s="314"/>
      <c r="H343" s="315"/>
    </row>
    <row r="344" spans="1:8" ht="14.25" x14ac:dyDescent="0.25">
      <c r="A344" s="317">
        <v>2010</v>
      </c>
      <c r="B344" s="318" t="s">
        <v>39</v>
      </c>
      <c r="C344" s="319" t="s">
        <v>117</v>
      </c>
      <c r="D344" s="320">
        <v>101678.63500000001</v>
      </c>
      <c r="E344" s="320">
        <v>138934.99</v>
      </c>
      <c r="F344" s="321">
        <v>240613.62500000006</v>
      </c>
      <c r="G344" s="314"/>
      <c r="H344" s="315"/>
    </row>
    <row r="345" spans="1:8" ht="14.25" x14ac:dyDescent="0.25">
      <c r="A345" s="317">
        <v>2010</v>
      </c>
      <c r="B345" s="318" t="s">
        <v>40</v>
      </c>
      <c r="C345" s="319" t="s">
        <v>117</v>
      </c>
      <c r="D345" s="320">
        <v>103994.18999999999</v>
      </c>
      <c r="E345" s="320">
        <v>142767.77000000002</v>
      </c>
      <c r="F345" s="321">
        <v>246761.96000000002</v>
      </c>
      <c r="G345" s="314"/>
      <c r="H345" s="315"/>
    </row>
    <row r="346" spans="1:8" ht="14.25" x14ac:dyDescent="0.25">
      <c r="A346" s="317">
        <v>2010</v>
      </c>
      <c r="B346" s="318" t="s">
        <v>41</v>
      </c>
      <c r="C346" s="319" t="s">
        <v>117</v>
      </c>
      <c r="D346" s="320">
        <v>98750.01</v>
      </c>
      <c r="E346" s="320">
        <v>142872.7475</v>
      </c>
      <c r="F346" s="321">
        <v>241622.75750000001</v>
      </c>
      <c r="G346" s="314"/>
      <c r="H346" s="315"/>
    </row>
    <row r="347" spans="1:8" ht="14.25" x14ac:dyDescent="0.25">
      <c r="A347" s="317">
        <v>2010</v>
      </c>
      <c r="B347" s="318" t="s">
        <v>42</v>
      </c>
      <c r="C347" s="319" t="s">
        <v>117</v>
      </c>
      <c r="D347" s="320">
        <v>83286.945999999996</v>
      </c>
      <c r="E347" s="320">
        <v>135225.15999999997</v>
      </c>
      <c r="F347" s="321">
        <v>218512.10599999997</v>
      </c>
      <c r="G347" s="314"/>
      <c r="H347" s="315"/>
    </row>
    <row r="348" spans="1:8" ht="14.25" x14ac:dyDescent="0.25">
      <c r="A348" s="317">
        <v>2011</v>
      </c>
      <c r="B348" s="318" t="s">
        <v>43</v>
      </c>
      <c r="C348" s="319" t="s">
        <v>117</v>
      </c>
      <c r="D348" s="320">
        <v>87237.231999999989</v>
      </c>
      <c r="E348" s="320">
        <v>129262.9975</v>
      </c>
      <c r="F348" s="321">
        <v>216500.22950000002</v>
      </c>
      <c r="G348" s="314"/>
      <c r="H348" s="315"/>
    </row>
    <row r="349" spans="1:8" ht="14.25" x14ac:dyDescent="0.25">
      <c r="A349" s="317">
        <v>2011</v>
      </c>
      <c r="B349" s="318" t="s">
        <v>44</v>
      </c>
      <c r="C349" s="319" t="s">
        <v>117</v>
      </c>
      <c r="D349" s="320">
        <v>93894.500000000015</v>
      </c>
      <c r="E349" s="320">
        <v>119044.74999999997</v>
      </c>
      <c r="F349" s="321">
        <v>212939.25</v>
      </c>
      <c r="G349" s="314"/>
      <c r="H349" s="315"/>
    </row>
    <row r="350" spans="1:8" ht="14.25" x14ac:dyDescent="0.25">
      <c r="A350" s="317">
        <v>2011</v>
      </c>
      <c r="B350" s="318" t="s">
        <v>45</v>
      </c>
      <c r="C350" s="319" t="s">
        <v>117</v>
      </c>
      <c r="D350" s="320">
        <v>107725.32</v>
      </c>
      <c r="E350" s="320">
        <v>148656.9675</v>
      </c>
      <c r="F350" s="321">
        <v>256382.28750000003</v>
      </c>
      <c r="G350" s="314"/>
      <c r="H350" s="315"/>
    </row>
    <row r="351" spans="1:8" ht="14.25" x14ac:dyDescent="0.25">
      <c r="A351" s="317">
        <v>2011</v>
      </c>
      <c r="B351" s="318" t="s">
        <v>33</v>
      </c>
      <c r="C351" s="319" t="s">
        <v>117</v>
      </c>
      <c r="D351" s="320">
        <v>95979.340000000011</v>
      </c>
      <c r="E351" s="320">
        <v>124692.67499999999</v>
      </c>
      <c r="F351" s="321">
        <v>220672.01499999998</v>
      </c>
      <c r="G351" s="314"/>
      <c r="H351" s="315"/>
    </row>
    <row r="352" spans="1:8" ht="14.25" x14ac:dyDescent="0.25">
      <c r="A352" s="317">
        <v>2011</v>
      </c>
      <c r="B352" s="318" t="s">
        <v>35</v>
      </c>
      <c r="C352" s="319" t="s">
        <v>117</v>
      </c>
      <c r="D352" s="320">
        <v>112036.61000000002</v>
      </c>
      <c r="E352" s="320">
        <v>138779.77500000002</v>
      </c>
      <c r="F352" s="321">
        <v>250816.38500000001</v>
      </c>
      <c r="G352" s="314"/>
      <c r="H352" s="315"/>
    </row>
    <row r="353" spans="1:8" ht="14.25" x14ac:dyDescent="0.25">
      <c r="A353" s="317">
        <v>2011</v>
      </c>
      <c r="B353" s="318" t="s">
        <v>36</v>
      </c>
      <c r="C353" s="319" t="s">
        <v>117</v>
      </c>
      <c r="D353" s="320">
        <v>110083.79999999999</v>
      </c>
      <c r="E353" s="320">
        <v>132896.07000000004</v>
      </c>
      <c r="F353" s="321">
        <v>242979.87</v>
      </c>
      <c r="G353" s="314"/>
      <c r="H353" s="315"/>
    </row>
    <row r="354" spans="1:8" ht="14.25" x14ac:dyDescent="0.25">
      <c r="A354" s="317">
        <v>2011</v>
      </c>
      <c r="B354" s="318" t="s">
        <v>37</v>
      </c>
      <c r="C354" s="319" t="s">
        <v>117</v>
      </c>
      <c r="D354" s="320">
        <v>115074.587</v>
      </c>
      <c r="E354" s="320">
        <v>141495.85750000001</v>
      </c>
      <c r="F354" s="321">
        <v>256570.44449999998</v>
      </c>
      <c r="G354" s="314"/>
      <c r="H354" s="315"/>
    </row>
    <row r="355" spans="1:8" ht="14.25" x14ac:dyDescent="0.25">
      <c r="A355" s="317">
        <v>2011</v>
      </c>
      <c r="B355" s="318" t="s">
        <v>38</v>
      </c>
      <c r="C355" s="319" t="s">
        <v>117</v>
      </c>
      <c r="D355" s="320">
        <v>120853.26000000001</v>
      </c>
      <c r="E355" s="320">
        <v>155250.46250000002</v>
      </c>
      <c r="F355" s="321">
        <v>276103.72249999997</v>
      </c>
      <c r="G355" s="314"/>
      <c r="H355" s="315"/>
    </row>
    <row r="356" spans="1:8" ht="14.25" x14ac:dyDescent="0.25">
      <c r="A356" s="317">
        <v>2011</v>
      </c>
      <c r="B356" s="318" t="s">
        <v>39</v>
      </c>
      <c r="C356" s="319" t="s">
        <v>117</v>
      </c>
      <c r="D356" s="320">
        <v>122606.98000000004</v>
      </c>
      <c r="E356" s="320">
        <v>158670.79749999999</v>
      </c>
      <c r="F356" s="321">
        <v>281277.77750000008</v>
      </c>
      <c r="G356" s="314"/>
      <c r="H356" s="315"/>
    </row>
    <row r="357" spans="1:8" ht="14.25" x14ac:dyDescent="0.25">
      <c r="A357" s="317">
        <v>2011</v>
      </c>
      <c r="B357" s="318" t="s">
        <v>40</v>
      </c>
      <c r="C357" s="319" t="s">
        <v>117</v>
      </c>
      <c r="D357" s="320">
        <v>117774.04299999993</v>
      </c>
      <c r="E357" s="320">
        <v>142612.48249999998</v>
      </c>
      <c r="F357" s="321">
        <v>260386.52549999996</v>
      </c>
      <c r="G357" s="314"/>
      <c r="H357" s="315"/>
    </row>
    <row r="358" spans="1:8" ht="14.25" x14ac:dyDescent="0.25">
      <c r="A358" s="317">
        <v>2011</v>
      </c>
      <c r="B358" s="318" t="s">
        <v>41</v>
      </c>
      <c r="C358" s="319" t="s">
        <v>117</v>
      </c>
      <c r="D358" s="320">
        <v>109741.79399999999</v>
      </c>
      <c r="E358" s="320">
        <v>150652.02250000002</v>
      </c>
      <c r="F358" s="321">
        <v>260393.81649999996</v>
      </c>
      <c r="G358" s="314"/>
      <c r="H358" s="315"/>
    </row>
    <row r="359" spans="1:8" ht="14.25" x14ac:dyDescent="0.25">
      <c r="A359" s="317">
        <v>2011</v>
      </c>
      <c r="B359" s="318" t="s">
        <v>42</v>
      </c>
      <c r="C359" s="319" t="s">
        <v>117</v>
      </c>
      <c r="D359" s="320">
        <v>99718.892000000007</v>
      </c>
      <c r="E359" s="320">
        <v>142461.95999999996</v>
      </c>
      <c r="F359" s="321">
        <v>242180.85200000001</v>
      </c>
      <c r="G359" s="314"/>
      <c r="H359" s="315"/>
    </row>
    <row r="360" spans="1:8" ht="14.25" x14ac:dyDescent="0.25">
      <c r="A360" s="317">
        <v>2012</v>
      </c>
      <c r="B360" s="318" t="s">
        <v>43</v>
      </c>
      <c r="C360" s="319" t="s">
        <v>117</v>
      </c>
      <c r="D360" s="320">
        <v>99090.436000000045</v>
      </c>
      <c r="E360" s="320">
        <v>140925.38</v>
      </c>
      <c r="F360" s="321">
        <v>240015.81600000005</v>
      </c>
      <c r="G360" s="314"/>
      <c r="H360" s="315"/>
    </row>
    <row r="361" spans="1:8" ht="14.25" x14ac:dyDescent="0.25">
      <c r="A361" s="317">
        <v>2012</v>
      </c>
      <c r="B361" s="318" t="s">
        <v>44</v>
      </c>
      <c r="C361" s="319" t="s">
        <v>117</v>
      </c>
      <c r="D361" s="320">
        <v>115102.40199999997</v>
      </c>
      <c r="E361" s="320">
        <v>132314.09</v>
      </c>
      <c r="F361" s="321">
        <v>247416.49199999994</v>
      </c>
      <c r="G361" s="314"/>
      <c r="H361" s="315"/>
    </row>
    <row r="362" spans="1:8" ht="14.25" x14ac:dyDescent="0.25">
      <c r="A362" s="322">
        <v>2012</v>
      </c>
      <c r="B362" s="318" t="s">
        <v>45</v>
      </c>
      <c r="C362" s="319" t="s">
        <v>117</v>
      </c>
      <c r="D362" s="320">
        <v>119931.64000000004</v>
      </c>
      <c r="E362" s="320">
        <v>151846.24249999999</v>
      </c>
      <c r="F362" s="321">
        <v>271777.88250000007</v>
      </c>
      <c r="G362" s="314"/>
      <c r="H362" s="315"/>
    </row>
    <row r="363" spans="1:8" ht="14.25" x14ac:dyDescent="0.25">
      <c r="A363" s="322">
        <v>2012</v>
      </c>
      <c r="B363" s="318" t="s">
        <v>33</v>
      </c>
      <c r="C363" s="319" t="s">
        <v>117</v>
      </c>
      <c r="D363" s="320">
        <v>100816.70999999998</v>
      </c>
      <c r="E363" s="320">
        <v>126221.12000000001</v>
      </c>
      <c r="F363" s="321">
        <v>227037.83</v>
      </c>
      <c r="G363" s="314"/>
      <c r="H363" s="315"/>
    </row>
    <row r="364" spans="1:8" ht="14.25" x14ac:dyDescent="0.25">
      <c r="A364" s="322">
        <v>2012</v>
      </c>
      <c r="B364" s="318" t="s">
        <v>35</v>
      </c>
      <c r="C364" s="319" t="s">
        <v>117</v>
      </c>
      <c r="D364" s="320">
        <v>126916.89000000001</v>
      </c>
      <c r="E364" s="320">
        <v>147417.87250000003</v>
      </c>
      <c r="F364" s="321">
        <v>274334.76250000007</v>
      </c>
      <c r="G364" s="314"/>
      <c r="H364" s="315"/>
    </row>
    <row r="365" spans="1:8" ht="14.25" x14ac:dyDescent="0.25">
      <c r="A365" s="322">
        <v>2012</v>
      </c>
      <c r="B365" s="318" t="s">
        <v>36</v>
      </c>
      <c r="C365" s="319" t="s">
        <v>117</v>
      </c>
      <c r="D365" s="320">
        <v>116798.76999999997</v>
      </c>
      <c r="E365" s="320">
        <v>135539.86250000002</v>
      </c>
      <c r="F365" s="321">
        <v>252338.63250000001</v>
      </c>
      <c r="G365" s="314"/>
      <c r="H365" s="315"/>
    </row>
    <row r="366" spans="1:8" ht="14.25" x14ac:dyDescent="0.25">
      <c r="A366" s="322">
        <v>2012</v>
      </c>
      <c r="B366" s="318" t="s">
        <v>37</v>
      </c>
      <c r="C366" s="319" t="s">
        <v>117</v>
      </c>
      <c r="D366" s="320">
        <v>117127.40299999996</v>
      </c>
      <c r="E366" s="320">
        <v>143064.83250000005</v>
      </c>
      <c r="F366" s="321">
        <v>260192.23549999995</v>
      </c>
      <c r="G366" s="314"/>
      <c r="H366" s="315"/>
    </row>
    <row r="367" spans="1:8" ht="14.25" x14ac:dyDescent="0.25">
      <c r="A367" s="322">
        <v>2012</v>
      </c>
      <c r="B367" s="318" t="s">
        <v>38</v>
      </c>
      <c r="C367" s="319" t="s">
        <v>117</v>
      </c>
      <c r="D367" s="320">
        <v>121501.40099999997</v>
      </c>
      <c r="E367" s="320">
        <v>154383.48999999996</v>
      </c>
      <c r="F367" s="321">
        <v>275884.89099999995</v>
      </c>
      <c r="G367" s="314"/>
      <c r="H367" s="315"/>
    </row>
    <row r="368" spans="1:8" ht="14.25" x14ac:dyDescent="0.25">
      <c r="A368" s="322">
        <v>2012</v>
      </c>
      <c r="B368" s="318" t="s">
        <v>39</v>
      </c>
      <c r="C368" s="319" t="s">
        <v>117</v>
      </c>
      <c r="D368" s="320">
        <v>118057.76899999994</v>
      </c>
      <c r="E368" s="320">
        <v>134769.72500000003</v>
      </c>
      <c r="F368" s="321">
        <v>252827.49399999995</v>
      </c>
      <c r="G368" s="314"/>
      <c r="H368" s="315"/>
    </row>
    <row r="369" spans="1:8" ht="14.25" x14ac:dyDescent="0.25">
      <c r="A369" s="322">
        <v>2012</v>
      </c>
      <c r="B369" s="318" t="s">
        <v>40</v>
      </c>
      <c r="C369" s="319" t="s">
        <v>117</v>
      </c>
      <c r="D369" s="320">
        <v>113253.92100000003</v>
      </c>
      <c r="E369" s="320">
        <v>149206.99550000002</v>
      </c>
      <c r="F369" s="321">
        <v>262460.91650000005</v>
      </c>
      <c r="G369" s="314"/>
      <c r="H369" s="315"/>
    </row>
    <row r="370" spans="1:8" ht="14.25" x14ac:dyDescent="0.25">
      <c r="A370" s="322">
        <v>2012</v>
      </c>
      <c r="B370" s="318" t="s">
        <v>41</v>
      </c>
      <c r="C370" s="319" t="s">
        <v>117</v>
      </c>
      <c r="D370" s="320">
        <v>120521.80299999991</v>
      </c>
      <c r="E370" s="320">
        <v>150131.46499999997</v>
      </c>
      <c r="F370" s="321">
        <v>270653.26799999992</v>
      </c>
      <c r="G370" s="314"/>
      <c r="H370" s="315"/>
    </row>
    <row r="371" spans="1:8" ht="14.25" x14ac:dyDescent="0.25">
      <c r="A371" s="322">
        <v>2012</v>
      </c>
      <c r="B371" s="318" t="s">
        <v>42</v>
      </c>
      <c r="C371" s="319" t="s">
        <v>117</v>
      </c>
      <c r="D371" s="320">
        <v>94622.637999999963</v>
      </c>
      <c r="E371" s="320">
        <v>135805.39449999999</v>
      </c>
      <c r="F371" s="321">
        <v>230428.03249999997</v>
      </c>
      <c r="G371" s="314"/>
      <c r="H371" s="315"/>
    </row>
    <row r="372" spans="1:8" ht="14.25" x14ac:dyDescent="0.25">
      <c r="A372" s="322">
        <v>2013</v>
      </c>
      <c r="B372" s="318" t="s">
        <v>43</v>
      </c>
      <c r="C372" s="319" t="s">
        <v>117</v>
      </c>
      <c r="D372" s="320">
        <v>103335.253</v>
      </c>
      <c r="E372" s="320">
        <v>121375.66749999998</v>
      </c>
      <c r="F372" s="321">
        <v>224710.92050000004</v>
      </c>
      <c r="G372" s="314"/>
      <c r="H372" s="315"/>
    </row>
    <row r="373" spans="1:8" ht="14.25" x14ac:dyDescent="0.25">
      <c r="A373" s="322">
        <v>2013</v>
      </c>
      <c r="B373" s="318" t="s">
        <v>44</v>
      </c>
      <c r="C373" s="319" t="s">
        <v>117</v>
      </c>
      <c r="D373" s="320">
        <v>107009.41000000003</v>
      </c>
      <c r="E373" s="320">
        <v>132165.49500000002</v>
      </c>
      <c r="F373" s="321">
        <v>239174.90500000003</v>
      </c>
      <c r="G373" s="314"/>
      <c r="H373" s="315"/>
    </row>
    <row r="374" spans="1:8" ht="14.25" x14ac:dyDescent="0.25">
      <c r="A374" s="322">
        <v>2013</v>
      </c>
      <c r="B374" s="318" t="s">
        <v>45</v>
      </c>
      <c r="C374" s="319" t="s">
        <v>117</v>
      </c>
      <c r="D374" s="320">
        <v>101439.61999999998</v>
      </c>
      <c r="E374" s="320">
        <v>116929.07250000002</v>
      </c>
      <c r="F374" s="321">
        <v>218368.69249999998</v>
      </c>
      <c r="G374" s="314"/>
      <c r="H374" s="315"/>
    </row>
    <row r="375" spans="1:8" ht="14.25" x14ac:dyDescent="0.25">
      <c r="A375" s="322">
        <v>2013</v>
      </c>
      <c r="B375" s="318" t="s">
        <v>33</v>
      </c>
      <c r="C375" s="319" t="s">
        <v>117</v>
      </c>
      <c r="D375" s="320">
        <v>116938.46999999996</v>
      </c>
      <c r="E375" s="320">
        <v>150191.89449999999</v>
      </c>
      <c r="F375" s="321">
        <v>267130.36449999997</v>
      </c>
      <c r="G375" s="314"/>
      <c r="H375" s="315"/>
    </row>
    <row r="376" spans="1:8" ht="14.25" x14ac:dyDescent="0.25">
      <c r="A376" s="322">
        <v>2013</v>
      </c>
      <c r="B376" s="318" t="s">
        <v>35</v>
      </c>
      <c r="C376" s="319" t="s">
        <v>117</v>
      </c>
      <c r="D376" s="320">
        <v>118908.70000000001</v>
      </c>
      <c r="E376" s="320">
        <v>135837.66500000004</v>
      </c>
      <c r="F376" s="321">
        <v>254746.36500000005</v>
      </c>
      <c r="G376" s="314"/>
      <c r="H376" s="315"/>
    </row>
    <row r="377" spans="1:8" ht="14.25" x14ac:dyDescent="0.25">
      <c r="A377" s="322">
        <v>2013</v>
      </c>
      <c r="B377" s="318" t="s">
        <v>36</v>
      </c>
      <c r="C377" s="319" t="s">
        <v>117</v>
      </c>
      <c r="D377" s="320">
        <v>117693.39899999999</v>
      </c>
      <c r="E377" s="320">
        <v>133250.88200000001</v>
      </c>
      <c r="F377" s="321">
        <v>250944.28100000005</v>
      </c>
      <c r="G377" s="314"/>
      <c r="H377" s="315"/>
    </row>
    <row r="378" spans="1:8" ht="14.25" x14ac:dyDescent="0.25">
      <c r="A378" s="322">
        <v>2013</v>
      </c>
      <c r="B378" s="318" t="s">
        <v>37</v>
      </c>
      <c r="C378" s="319" t="s">
        <v>117</v>
      </c>
      <c r="D378" s="320">
        <v>133210.91999999998</v>
      </c>
      <c r="E378" s="320">
        <v>148210.61749999999</v>
      </c>
      <c r="F378" s="321">
        <v>281421.53750000003</v>
      </c>
      <c r="G378" s="314"/>
      <c r="H378" s="315"/>
    </row>
    <row r="379" spans="1:8" ht="14.25" x14ac:dyDescent="0.25">
      <c r="A379" s="322">
        <v>2013</v>
      </c>
      <c r="B379" s="318" t="s">
        <v>38</v>
      </c>
      <c r="C379" s="319" t="s">
        <v>117</v>
      </c>
      <c r="D379" s="320">
        <v>115855.31700000004</v>
      </c>
      <c r="E379" s="320">
        <v>138682.67700000003</v>
      </c>
      <c r="F379" s="321">
        <v>254537.99400000004</v>
      </c>
      <c r="G379" s="314"/>
      <c r="H379" s="315"/>
    </row>
    <row r="380" spans="1:8" ht="14.25" x14ac:dyDescent="0.25">
      <c r="A380" s="322">
        <v>2013</v>
      </c>
      <c r="B380" s="318" t="s">
        <v>39</v>
      </c>
      <c r="C380" s="319" t="s">
        <v>117</v>
      </c>
      <c r="D380" s="320">
        <v>138780.27800000002</v>
      </c>
      <c r="E380" s="320">
        <v>144662.05999999997</v>
      </c>
      <c r="F380" s="321">
        <v>283442.33800000005</v>
      </c>
      <c r="G380" s="314"/>
      <c r="H380" s="315"/>
    </row>
    <row r="381" spans="1:8" ht="14.25" x14ac:dyDescent="0.25">
      <c r="A381" s="322">
        <v>2013</v>
      </c>
      <c r="B381" s="318" t="s">
        <v>40</v>
      </c>
      <c r="C381" s="319" t="s">
        <v>117</v>
      </c>
      <c r="D381" s="320">
        <v>136219.40700000001</v>
      </c>
      <c r="E381" s="320">
        <v>163511.639</v>
      </c>
      <c r="F381" s="321">
        <v>299731.04599999997</v>
      </c>
      <c r="G381" s="314"/>
      <c r="H381" s="315"/>
    </row>
    <row r="382" spans="1:8" ht="14.25" x14ac:dyDescent="0.25">
      <c r="A382" s="322">
        <v>2013</v>
      </c>
      <c r="B382" s="318" t="s">
        <v>41</v>
      </c>
      <c r="C382" s="319" t="s">
        <v>117</v>
      </c>
      <c r="D382" s="320">
        <v>126170.33</v>
      </c>
      <c r="E382" s="320">
        <v>147160.20300000001</v>
      </c>
      <c r="F382" s="321">
        <v>273330.533</v>
      </c>
      <c r="G382" s="314"/>
      <c r="H382" s="315"/>
    </row>
    <row r="383" spans="1:8" ht="14.25" x14ac:dyDescent="0.25">
      <c r="A383" s="322">
        <v>2013</v>
      </c>
      <c r="B383" s="318" t="s">
        <v>42</v>
      </c>
      <c r="C383" s="319" t="s">
        <v>117</v>
      </c>
      <c r="D383" s="320">
        <v>112366.19</v>
      </c>
      <c r="E383" s="320">
        <v>137561.356</v>
      </c>
      <c r="F383" s="321">
        <v>249927.54600000003</v>
      </c>
      <c r="G383" s="314"/>
      <c r="H383" s="315"/>
    </row>
    <row r="384" spans="1:8" ht="14.25" x14ac:dyDescent="0.25">
      <c r="A384" s="322">
        <v>2014</v>
      </c>
      <c r="B384" s="318" t="s">
        <v>43</v>
      </c>
      <c r="C384" s="319" t="s">
        <v>117</v>
      </c>
      <c r="D384" s="320">
        <v>115852.97</v>
      </c>
      <c r="E384" s="320">
        <v>129216.2255</v>
      </c>
      <c r="F384" s="321">
        <v>245069.19549999997</v>
      </c>
      <c r="G384" s="314"/>
      <c r="H384" s="315"/>
    </row>
    <row r="385" spans="1:8" ht="14.25" x14ac:dyDescent="0.25">
      <c r="A385" s="322">
        <v>2014</v>
      </c>
      <c r="B385" s="318" t="s">
        <v>44</v>
      </c>
      <c r="C385" s="319" t="s">
        <v>117</v>
      </c>
      <c r="D385" s="320">
        <v>131577.18000000005</v>
      </c>
      <c r="E385" s="320">
        <v>136863.62250000003</v>
      </c>
      <c r="F385" s="321">
        <v>268440.80249999999</v>
      </c>
      <c r="G385" s="314"/>
      <c r="H385" s="315"/>
    </row>
    <row r="386" spans="1:8" ht="14.25" x14ac:dyDescent="0.25">
      <c r="A386" s="322">
        <v>2014</v>
      </c>
      <c r="B386" s="318" t="s">
        <v>45</v>
      </c>
      <c r="C386" s="319" t="s">
        <v>117</v>
      </c>
      <c r="D386" s="320">
        <v>141792.75300000003</v>
      </c>
      <c r="E386" s="320">
        <v>147557.82699999999</v>
      </c>
      <c r="F386" s="321">
        <v>289350.58</v>
      </c>
      <c r="G386" s="314"/>
      <c r="H386" s="315"/>
    </row>
    <row r="387" spans="1:8" ht="14.25" x14ac:dyDescent="0.25">
      <c r="A387" s="322">
        <v>2014</v>
      </c>
      <c r="B387" s="318" t="s">
        <v>33</v>
      </c>
      <c r="C387" s="319" t="s">
        <v>117</v>
      </c>
      <c r="D387" s="320">
        <v>133772.82700000002</v>
      </c>
      <c r="E387" s="320">
        <v>138513.06600000002</v>
      </c>
      <c r="F387" s="321">
        <v>272285.89299999998</v>
      </c>
      <c r="G387" s="314"/>
      <c r="H387" s="315"/>
    </row>
    <row r="388" spans="1:8" ht="14.25" x14ac:dyDescent="0.25">
      <c r="A388" s="322">
        <v>2014</v>
      </c>
      <c r="B388" s="318" t="s">
        <v>35</v>
      </c>
      <c r="C388" s="319" t="s">
        <v>117</v>
      </c>
      <c r="D388" s="320">
        <v>150857.462</v>
      </c>
      <c r="E388" s="320">
        <v>152157.44200000001</v>
      </c>
      <c r="F388" s="321">
        <v>303014.90399999998</v>
      </c>
      <c r="G388" s="314"/>
      <c r="H388" s="315"/>
    </row>
    <row r="389" spans="1:8" ht="14.25" x14ac:dyDescent="0.25">
      <c r="A389" s="322">
        <v>2014</v>
      </c>
      <c r="B389" s="318" t="s">
        <v>36</v>
      </c>
      <c r="C389" s="319" t="s">
        <v>117</v>
      </c>
      <c r="D389" s="320">
        <v>131372.60000000003</v>
      </c>
      <c r="E389" s="320">
        <v>129291.22600000001</v>
      </c>
      <c r="F389" s="321">
        <v>260663.826</v>
      </c>
      <c r="G389" s="314"/>
      <c r="H389" s="315"/>
    </row>
    <row r="390" spans="1:8" ht="14.25" x14ac:dyDescent="0.25">
      <c r="A390" s="322">
        <v>2014</v>
      </c>
      <c r="B390" s="318" t="s">
        <v>37</v>
      </c>
      <c r="C390" s="319" t="s">
        <v>117</v>
      </c>
      <c r="D390" s="320">
        <v>153273.65100000001</v>
      </c>
      <c r="E390" s="320">
        <v>153178.06800000003</v>
      </c>
      <c r="F390" s="321">
        <v>306451.71900000004</v>
      </c>
      <c r="G390" s="314"/>
      <c r="H390" s="315"/>
    </row>
    <row r="391" spans="1:8" ht="14.25" x14ac:dyDescent="0.25">
      <c r="A391" s="322">
        <v>2014</v>
      </c>
      <c r="B391" s="318" t="s">
        <v>38</v>
      </c>
      <c r="C391" s="319" t="s">
        <v>117</v>
      </c>
      <c r="D391" s="320">
        <v>145508.97999999998</v>
      </c>
      <c r="E391" s="320">
        <v>141231.69649999999</v>
      </c>
      <c r="F391" s="321">
        <v>286740.6765</v>
      </c>
      <c r="G391" s="314"/>
      <c r="H391" s="315"/>
    </row>
    <row r="392" spans="1:8" ht="14.25" x14ac:dyDescent="0.25">
      <c r="A392" s="322">
        <v>2014</v>
      </c>
      <c r="B392" s="318" t="s">
        <v>39</v>
      </c>
      <c r="C392" s="319" t="s">
        <v>117</v>
      </c>
      <c r="D392" s="320">
        <v>152929.88</v>
      </c>
      <c r="E392" s="320">
        <v>153894.93800000002</v>
      </c>
      <c r="F392" s="321">
        <v>306824.81799999997</v>
      </c>
      <c r="G392" s="314"/>
      <c r="H392" s="315"/>
    </row>
    <row r="393" spans="1:8" ht="14.25" x14ac:dyDescent="0.25">
      <c r="A393" s="322">
        <v>2014</v>
      </c>
      <c r="B393" s="318" t="s">
        <v>40</v>
      </c>
      <c r="C393" s="319" t="s">
        <v>117</v>
      </c>
      <c r="D393" s="320">
        <v>160258.03999999998</v>
      </c>
      <c r="E393" s="320">
        <v>158187.50949999999</v>
      </c>
      <c r="F393" s="321">
        <v>318445.54949999996</v>
      </c>
      <c r="G393" s="314"/>
      <c r="H393" s="315"/>
    </row>
    <row r="394" spans="1:8" ht="14.25" x14ac:dyDescent="0.25">
      <c r="A394" s="322">
        <v>2014</v>
      </c>
      <c r="B394" s="318" t="s">
        <v>41</v>
      </c>
      <c r="C394" s="319" t="s">
        <v>117</v>
      </c>
      <c r="D394" s="320">
        <v>142225.00000000003</v>
      </c>
      <c r="E394" s="320">
        <v>154544.01500000001</v>
      </c>
      <c r="F394" s="321">
        <v>296769.01500000007</v>
      </c>
      <c r="G394" s="314"/>
      <c r="H394" s="315"/>
    </row>
    <row r="395" spans="1:8" ht="14.25" x14ac:dyDescent="0.25">
      <c r="A395" s="322">
        <v>2014</v>
      </c>
      <c r="B395" s="318" t="s">
        <v>42</v>
      </c>
      <c r="C395" s="319" t="s">
        <v>117</v>
      </c>
      <c r="D395" s="320">
        <v>122560.22000000002</v>
      </c>
      <c r="E395" s="320">
        <v>138513.01499999998</v>
      </c>
      <c r="F395" s="321">
        <v>261073.23500000004</v>
      </c>
      <c r="G395" s="314"/>
      <c r="H395" s="315"/>
    </row>
    <row r="396" spans="1:8" ht="14.25" x14ac:dyDescent="0.25">
      <c r="A396" s="322">
        <v>2015</v>
      </c>
      <c r="B396" s="318" t="s">
        <v>43</v>
      </c>
      <c r="C396" s="319" t="s">
        <v>117</v>
      </c>
      <c r="D396" s="320">
        <v>117478.05999999997</v>
      </c>
      <c r="E396" s="320">
        <v>125576.87850000001</v>
      </c>
      <c r="F396" s="321">
        <v>243054.93849999996</v>
      </c>
      <c r="G396" s="314"/>
      <c r="H396" s="315"/>
    </row>
    <row r="397" spans="1:8" ht="14.25" x14ac:dyDescent="0.25">
      <c r="A397" s="322">
        <v>2015</v>
      </c>
      <c r="B397" s="318" t="s">
        <v>44</v>
      </c>
      <c r="C397" s="319" t="s">
        <v>117</v>
      </c>
      <c r="D397" s="320">
        <v>135301.38999999998</v>
      </c>
      <c r="E397" s="320">
        <v>135169.7605</v>
      </c>
      <c r="F397" s="321">
        <v>270471.15049999999</v>
      </c>
      <c r="G397" s="314"/>
      <c r="H397" s="315"/>
    </row>
    <row r="398" spans="1:8" ht="14.25" x14ac:dyDescent="0.25">
      <c r="A398" s="322">
        <v>2015</v>
      </c>
      <c r="B398" s="318" t="s">
        <v>45</v>
      </c>
      <c r="C398" s="319" t="s">
        <v>117</v>
      </c>
      <c r="D398" s="320">
        <v>147871.92299999998</v>
      </c>
      <c r="E398" s="320">
        <v>154594.53750000001</v>
      </c>
      <c r="F398" s="321">
        <v>302466.46049999999</v>
      </c>
      <c r="G398" s="314"/>
      <c r="H398" s="315"/>
    </row>
    <row r="399" spans="1:8" ht="14.25" x14ac:dyDescent="0.25">
      <c r="A399" s="322">
        <v>2015</v>
      </c>
      <c r="B399" s="318" t="s">
        <v>33</v>
      </c>
      <c r="C399" s="319" t="s">
        <v>117</v>
      </c>
      <c r="D399" s="320">
        <v>138825.508</v>
      </c>
      <c r="E399" s="320">
        <v>133998.068</v>
      </c>
      <c r="F399" s="321">
        <v>272823.57600000006</v>
      </c>
      <c r="G399" s="314"/>
      <c r="H399" s="315"/>
    </row>
    <row r="400" spans="1:8" ht="14.25" x14ac:dyDescent="0.25">
      <c r="A400" s="322">
        <v>2015</v>
      </c>
      <c r="B400" s="318" t="s">
        <v>35</v>
      </c>
      <c r="C400" s="319" t="s">
        <v>117</v>
      </c>
      <c r="D400" s="320">
        <v>153824.81999999998</v>
      </c>
      <c r="E400" s="320">
        <v>145652.01850000001</v>
      </c>
      <c r="F400" s="321">
        <v>299476.83849999995</v>
      </c>
      <c r="G400" s="314"/>
      <c r="H400" s="315"/>
    </row>
    <row r="401" spans="1:8" ht="14.25" x14ac:dyDescent="0.25">
      <c r="A401" s="322">
        <v>2015</v>
      </c>
      <c r="B401" s="318" t="s">
        <v>36</v>
      </c>
      <c r="C401" s="319" t="s">
        <v>117</v>
      </c>
      <c r="D401" s="320">
        <v>141316.97</v>
      </c>
      <c r="E401" s="320">
        <v>138974.96900000001</v>
      </c>
      <c r="F401" s="321">
        <v>280291.93900000001</v>
      </c>
      <c r="G401" s="314"/>
      <c r="H401" s="315"/>
    </row>
    <row r="402" spans="1:8" ht="14.25" x14ac:dyDescent="0.25">
      <c r="A402" s="322">
        <v>2015</v>
      </c>
      <c r="B402" s="318" t="s">
        <v>37</v>
      </c>
      <c r="C402" s="319" t="s">
        <v>117</v>
      </c>
      <c r="D402" s="320">
        <v>161698.42799999996</v>
      </c>
      <c r="E402" s="320">
        <v>153046.13649999999</v>
      </c>
      <c r="F402" s="321">
        <v>314744.56449999998</v>
      </c>
      <c r="G402" s="314"/>
      <c r="H402" s="315"/>
    </row>
    <row r="403" spans="1:8" ht="14.25" x14ac:dyDescent="0.25">
      <c r="A403" s="322">
        <v>2015</v>
      </c>
      <c r="B403" s="318" t="s">
        <v>38</v>
      </c>
      <c r="C403" s="319" t="s">
        <v>117</v>
      </c>
      <c r="D403" s="320">
        <v>147796.473</v>
      </c>
      <c r="E403" s="320">
        <v>158790.29500000001</v>
      </c>
      <c r="F403" s="321">
        <v>306586.76800000004</v>
      </c>
      <c r="G403" s="314"/>
      <c r="H403" s="315"/>
    </row>
    <row r="404" spans="1:8" ht="14.25" x14ac:dyDescent="0.25">
      <c r="A404" s="322">
        <v>2015</v>
      </c>
      <c r="B404" s="318" t="s">
        <v>39</v>
      </c>
      <c r="C404" s="319" t="s">
        <v>117</v>
      </c>
      <c r="D404" s="320">
        <v>150147.45000000001</v>
      </c>
      <c r="E404" s="320">
        <v>161999.04799999998</v>
      </c>
      <c r="F404" s="321">
        <v>312146.49799999996</v>
      </c>
      <c r="G404" s="314"/>
      <c r="H404" s="315"/>
    </row>
    <row r="405" spans="1:8" ht="14.25" x14ac:dyDescent="0.25">
      <c r="A405" s="322">
        <v>2015</v>
      </c>
      <c r="B405" s="318" t="s">
        <v>40</v>
      </c>
      <c r="C405" s="319" t="s">
        <v>117</v>
      </c>
      <c r="D405" s="320">
        <v>146738.06</v>
      </c>
      <c r="E405" s="320">
        <v>170651.1115</v>
      </c>
      <c r="F405" s="321">
        <v>317389.1715</v>
      </c>
      <c r="G405" s="314"/>
      <c r="H405" s="315"/>
    </row>
    <row r="406" spans="1:8" ht="14.25" x14ac:dyDescent="0.25">
      <c r="A406" s="322">
        <v>2015</v>
      </c>
      <c r="B406" s="318" t="s">
        <v>41</v>
      </c>
      <c r="C406" s="319" t="s">
        <v>117</v>
      </c>
      <c r="D406" s="320">
        <v>135522.19000000003</v>
      </c>
      <c r="E406" s="320">
        <v>148650.1</v>
      </c>
      <c r="F406" s="321">
        <v>284172.29000000004</v>
      </c>
      <c r="G406" s="314"/>
      <c r="H406" s="315"/>
    </row>
    <row r="407" spans="1:8" ht="14.25" x14ac:dyDescent="0.25">
      <c r="A407" s="322">
        <v>2015</v>
      </c>
      <c r="B407" s="318" t="s">
        <v>42</v>
      </c>
      <c r="C407" s="319" t="s">
        <v>117</v>
      </c>
      <c r="D407" s="320">
        <v>123023.96</v>
      </c>
      <c r="E407" s="320">
        <v>158616.43900000001</v>
      </c>
      <c r="F407" s="321">
        <v>281640.39899999998</v>
      </c>
      <c r="G407" s="314"/>
      <c r="H407" s="315"/>
    </row>
    <row r="408" spans="1:8" ht="14.25" x14ac:dyDescent="0.25">
      <c r="A408" s="322">
        <v>2016</v>
      </c>
      <c r="B408" s="318" t="s">
        <v>43</v>
      </c>
      <c r="C408" s="319" t="s">
        <v>117</v>
      </c>
      <c r="D408" s="320">
        <v>104738.14326952459</v>
      </c>
      <c r="E408" s="320">
        <v>123284.61523047547</v>
      </c>
      <c r="F408" s="321">
        <v>228022.75850000005</v>
      </c>
      <c r="G408" s="314"/>
      <c r="H408" s="315"/>
    </row>
    <row r="409" spans="1:8" ht="14.25" x14ac:dyDescent="0.25">
      <c r="A409" s="322">
        <v>2016</v>
      </c>
      <c r="B409" s="318" t="s">
        <v>44</v>
      </c>
      <c r="C409" s="319" t="s">
        <v>117</v>
      </c>
      <c r="D409" s="320">
        <v>135681.03</v>
      </c>
      <c r="E409" s="320">
        <v>149160.23250000004</v>
      </c>
      <c r="F409" s="321">
        <v>284841.26249999995</v>
      </c>
      <c r="G409" s="314"/>
      <c r="H409" s="315"/>
    </row>
    <row r="410" spans="1:8" ht="14.25" x14ac:dyDescent="0.25">
      <c r="A410" s="322">
        <v>2016</v>
      </c>
      <c r="B410" s="318" t="s">
        <v>45</v>
      </c>
      <c r="C410" s="319" t="s">
        <v>117</v>
      </c>
      <c r="D410" s="320">
        <v>124454.81999999996</v>
      </c>
      <c r="E410" s="320">
        <v>139558.15300000002</v>
      </c>
      <c r="F410" s="321">
        <v>264012.973</v>
      </c>
      <c r="G410" s="314"/>
      <c r="H410" s="315"/>
    </row>
    <row r="411" spans="1:8" ht="14.25" x14ac:dyDescent="0.25">
      <c r="A411" s="322">
        <v>2016</v>
      </c>
      <c r="B411" s="318" t="s">
        <v>33</v>
      </c>
      <c r="C411" s="319" t="s">
        <v>117</v>
      </c>
      <c r="D411" s="320">
        <v>133963.57</v>
      </c>
      <c r="E411" s="320">
        <v>141430.25450000001</v>
      </c>
      <c r="F411" s="321">
        <v>275393.82449999999</v>
      </c>
      <c r="G411" s="314"/>
      <c r="H411" s="315"/>
    </row>
    <row r="412" spans="1:8" ht="14.25" x14ac:dyDescent="0.25">
      <c r="A412" s="322">
        <v>2016</v>
      </c>
      <c r="B412" s="318" t="s">
        <v>35</v>
      </c>
      <c r="C412" s="319" t="s">
        <v>117</v>
      </c>
      <c r="D412" s="320">
        <v>129630.49</v>
      </c>
      <c r="E412" s="320">
        <v>137207.49250000002</v>
      </c>
      <c r="F412" s="321">
        <v>266837.98249999998</v>
      </c>
      <c r="G412" s="314"/>
      <c r="H412" s="315"/>
    </row>
    <row r="413" spans="1:8" ht="14.25" x14ac:dyDescent="0.25">
      <c r="A413" s="322">
        <v>2016</v>
      </c>
      <c r="B413" s="318" t="s">
        <v>36</v>
      </c>
      <c r="C413" s="319" t="s">
        <v>117</v>
      </c>
      <c r="D413" s="320">
        <v>132417.59000000008</v>
      </c>
      <c r="E413" s="320">
        <v>133705.09899999999</v>
      </c>
      <c r="F413" s="321">
        <v>266122.68900000013</v>
      </c>
      <c r="G413" s="314"/>
      <c r="H413" s="315"/>
    </row>
    <row r="414" spans="1:8" ht="14.25" x14ac:dyDescent="0.25">
      <c r="A414" s="322">
        <v>2016</v>
      </c>
      <c r="B414" s="318" t="s">
        <v>37</v>
      </c>
      <c r="C414" s="319" t="s">
        <v>117</v>
      </c>
      <c r="D414" s="320">
        <v>117984.29</v>
      </c>
      <c r="E414" s="320">
        <v>134510.02600000001</v>
      </c>
      <c r="F414" s="321">
        <v>252494.31600000005</v>
      </c>
      <c r="G414" s="314"/>
      <c r="H414" s="315"/>
    </row>
    <row r="415" spans="1:8" ht="14.25" x14ac:dyDescent="0.25">
      <c r="A415" s="322">
        <v>2016</v>
      </c>
      <c r="B415" s="318" t="s">
        <v>38</v>
      </c>
      <c r="C415" s="319" t="s">
        <v>117</v>
      </c>
      <c r="D415" s="320">
        <v>133851.72000000003</v>
      </c>
      <c r="E415" s="320">
        <v>156995.95550000001</v>
      </c>
      <c r="F415" s="321">
        <v>290847.67550000007</v>
      </c>
      <c r="G415" s="314"/>
      <c r="H415" s="315"/>
    </row>
    <row r="416" spans="1:8" ht="14.25" x14ac:dyDescent="0.25">
      <c r="A416" s="322">
        <v>2016</v>
      </c>
      <c r="B416" s="318" t="s">
        <v>39</v>
      </c>
      <c r="C416" s="319" t="s">
        <v>117</v>
      </c>
      <c r="D416" s="320">
        <v>134769.07999999996</v>
      </c>
      <c r="E416" s="320">
        <v>141105.78949999998</v>
      </c>
      <c r="F416" s="321">
        <v>275874.86949999991</v>
      </c>
      <c r="G416" s="314"/>
      <c r="H416" s="315"/>
    </row>
    <row r="417" spans="1:8" ht="14.25" x14ac:dyDescent="0.25">
      <c r="A417" s="322">
        <v>2016</v>
      </c>
      <c r="B417" s="318" t="s">
        <v>40</v>
      </c>
      <c r="C417" s="319" t="s">
        <v>117</v>
      </c>
      <c r="D417" s="320">
        <v>137371.73000000001</v>
      </c>
      <c r="E417" s="320">
        <v>135431.68900000001</v>
      </c>
      <c r="F417" s="321">
        <v>272803.41899999999</v>
      </c>
      <c r="G417" s="314"/>
      <c r="H417" s="315"/>
    </row>
    <row r="418" spans="1:8" ht="14.25" x14ac:dyDescent="0.25">
      <c r="A418" s="322">
        <v>2016</v>
      </c>
      <c r="B418" s="318" t="s">
        <v>41</v>
      </c>
      <c r="C418" s="319" t="s">
        <v>117</v>
      </c>
      <c r="D418" s="320">
        <v>126348.75999999997</v>
      </c>
      <c r="E418" s="320">
        <v>139593.67599999998</v>
      </c>
      <c r="F418" s="321">
        <v>265942.43599999993</v>
      </c>
      <c r="G418" s="314"/>
      <c r="H418" s="315"/>
    </row>
    <row r="419" spans="1:8" ht="14.25" x14ac:dyDescent="0.25">
      <c r="A419" s="322">
        <v>2016</v>
      </c>
      <c r="B419" s="318" t="s">
        <v>42</v>
      </c>
      <c r="C419" s="319" t="s">
        <v>117</v>
      </c>
      <c r="D419" s="320">
        <v>120770.96000000004</v>
      </c>
      <c r="E419" s="320">
        <v>135793.87849999999</v>
      </c>
      <c r="F419" s="321">
        <v>256564.83850000001</v>
      </c>
      <c r="G419" s="314"/>
      <c r="H419" s="315"/>
    </row>
    <row r="420" spans="1:8" ht="14.25" x14ac:dyDescent="0.25">
      <c r="A420" s="322">
        <v>2017</v>
      </c>
      <c r="B420" s="318" t="s">
        <v>43</v>
      </c>
      <c r="C420" s="319" t="s">
        <v>117</v>
      </c>
      <c r="D420" s="320">
        <v>114228.64000000001</v>
      </c>
      <c r="E420" s="320">
        <v>125545.19300000001</v>
      </c>
      <c r="F420" s="321">
        <v>239773.83299999996</v>
      </c>
      <c r="G420" s="314"/>
      <c r="H420" s="315"/>
    </row>
    <row r="421" spans="1:8" ht="14.25" x14ac:dyDescent="0.25">
      <c r="A421" s="322">
        <v>2017</v>
      </c>
      <c r="B421" s="318" t="s">
        <v>44</v>
      </c>
      <c r="C421" s="319" t="s">
        <v>117</v>
      </c>
      <c r="D421" s="320">
        <v>135342.80599999998</v>
      </c>
      <c r="E421" s="320">
        <v>140211.58949999997</v>
      </c>
      <c r="F421" s="321">
        <v>275554.39549999998</v>
      </c>
      <c r="G421" s="314"/>
      <c r="H421" s="315"/>
    </row>
    <row r="422" spans="1:8" ht="14.25" x14ac:dyDescent="0.25">
      <c r="A422" s="322">
        <v>2017</v>
      </c>
      <c r="B422" s="318" t="s">
        <v>45</v>
      </c>
      <c r="C422" s="319" t="s">
        <v>117</v>
      </c>
      <c r="D422" s="320">
        <v>140982.04</v>
      </c>
      <c r="E422" s="320">
        <v>145158.44949999999</v>
      </c>
      <c r="F422" s="321">
        <v>286140.48949999997</v>
      </c>
      <c r="G422" s="314"/>
      <c r="H422" s="315"/>
    </row>
    <row r="423" spans="1:8" ht="14.25" x14ac:dyDescent="0.25">
      <c r="A423" s="322">
        <v>2017</v>
      </c>
      <c r="B423" s="318" t="s">
        <v>33</v>
      </c>
      <c r="C423" s="319" t="s">
        <v>117</v>
      </c>
      <c r="D423" s="320">
        <v>117767.86</v>
      </c>
      <c r="E423" s="320">
        <v>119764.29800000001</v>
      </c>
      <c r="F423" s="321">
        <v>237532.15799999997</v>
      </c>
      <c r="G423" s="314"/>
      <c r="H423" s="315"/>
    </row>
    <row r="424" spans="1:8" ht="14.25" x14ac:dyDescent="0.25">
      <c r="A424" s="322">
        <v>2017</v>
      </c>
      <c r="B424" s="318" t="s">
        <v>35</v>
      </c>
      <c r="C424" s="319" t="s">
        <v>117</v>
      </c>
      <c r="D424" s="320">
        <v>126792.73000000001</v>
      </c>
      <c r="E424" s="320">
        <v>138479.92700000003</v>
      </c>
      <c r="F424" s="321">
        <v>265272.65700000001</v>
      </c>
      <c r="G424" s="314"/>
      <c r="H424" s="315"/>
    </row>
    <row r="425" spans="1:8" ht="14.25" x14ac:dyDescent="0.25">
      <c r="A425" s="322">
        <v>2017</v>
      </c>
      <c r="B425" s="318" t="s">
        <v>36</v>
      </c>
      <c r="C425" s="319" t="s">
        <v>117</v>
      </c>
      <c r="D425" s="320">
        <v>127160.54</v>
      </c>
      <c r="E425" s="320">
        <v>139400.72999999998</v>
      </c>
      <c r="F425" s="321">
        <v>266561.27</v>
      </c>
      <c r="G425" s="314"/>
      <c r="H425" s="315"/>
    </row>
    <row r="426" spans="1:8" ht="14.25" x14ac:dyDescent="0.25">
      <c r="A426" s="322">
        <v>2017</v>
      </c>
      <c r="B426" s="318" t="s">
        <v>37</v>
      </c>
      <c r="C426" s="319" t="s">
        <v>117</v>
      </c>
      <c r="D426" s="320">
        <v>125623.57</v>
      </c>
      <c r="E426" s="320">
        <v>152445.05399999997</v>
      </c>
      <c r="F426" s="321">
        <v>278068.62400000007</v>
      </c>
      <c r="G426" s="314"/>
      <c r="H426" s="315"/>
    </row>
    <row r="427" spans="1:8" ht="14.25" x14ac:dyDescent="0.25">
      <c r="A427" s="322">
        <v>2017</v>
      </c>
      <c r="B427" s="318" t="s">
        <v>38</v>
      </c>
      <c r="C427" s="319" t="s">
        <v>117</v>
      </c>
      <c r="D427" s="320">
        <v>125437.75</v>
      </c>
      <c r="E427" s="320">
        <v>144694.8695</v>
      </c>
      <c r="F427" s="321">
        <v>270132.61949999997</v>
      </c>
      <c r="G427" s="314"/>
      <c r="H427" s="315"/>
    </row>
    <row r="428" spans="1:8" ht="14.25" x14ac:dyDescent="0.25">
      <c r="A428" s="322">
        <v>2017</v>
      </c>
      <c r="B428" s="318" t="s">
        <v>39</v>
      </c>
      <c r="C428" s="319" t="s">
        <v>117</v>
      </c>
      <c r="D428" s="320">
        <v>124638.30499999999</v>
      </c>
      <c r="E428" s="320">
        <v>149051.00149999998</v>
      </c>
      <c r="F428" s="321">
        <v>273689.30650000006</v>
      </c>
      <c r="G428" s="314"/>
      <c r="H428" s="315"/>
    </row>
    <row r="429" spans="1:8" ht="14.25" x14ac:dyDescent="0.25">
      <c r="A429" s="322">
        <v>2017</v>
      </c>
      <c r="B429" s="318" t="s">
        <v>40</v>
      </c>
      <c r="C429" s="319" t="s">
        <v>117</v>
      </c>
      <c r="D429" s="320">
        <v>122324.23</v>
      </c>
      <c r="E429" s="320">
        <v>145706.65549999999</v>
      </c>
      <c r="F429" s="321">
        <v>268030.88549999997</v>
      </c>
      <c r="G429" s="314"/>
      <c r="H429" s="315"/>
    </row>
    <row r="430" spans="1:8" ht="14.25" x14ac:dyDescent="0.25">
      <c r="A430" s="322">
        <v>2017</v>
      </c>
      <c r="B430" s="318" t="s">
        <v>41</v>
      </c>
      <c r="C430" s="319" t="s">
        <v>117</v>
      </c>
      <c r="D430" s="320">
        <v>117903</v>
      </c>
      <c r="E430" s="320">
        <v>141971.81849999999</v>
      </c>
      <c r="F430" s="321">
        <v>259874.81849999996</v>
      </c>
      <c r="G430" s="314"/>
      <c r="H430" s="315"/>
    </row>
    <row r="431" spans="1:8" ht="14.25" x14ac:dyDescent="0.25">
      <c r="A431" s="322">
        <v>2017</v>
      </c>
      <c r="B431" s="318" t="s">
        <v>42</v>
      </c>
      <c r="C431" s="319" t="s">
        <v>117</v>
      </c>
      <c r="D431" s="320">
        <v>106015.20599999999</v>
      </c>
      <c r="E431" s="320">
        <v>128015.01299999999</v>
      </c>
      <c r="F431" s="321">
        <v>234030.21900000001</v>
      </c>
      <c r="G431" s="314"/>
      <c r="H431" s="315"/>
    </row>
    <row r="432" spans="1:8" ht="14.25" x14ac:dyDescent="0.25">
      <c r="A432" s="322">
        <v>2018</v>
      </c>
      <c r="B432" s="318" t="s">
        <v>43</v>
      </c>
      <c r="C432" s="319" t="s">
        <v>117</v>
      </c>
      <c r="D432" s="320">
        <v>102770.36</v>
      </c>
      <c r="E432" s="320">
        <v>123451.65499999998</v>
      </c>
      <c r="F432" s="321">
        <v>226222.01500000004</v>
      </c>
      <c r="G432" s="314"/>
      <c r="H432" s="315"/>
    </row>
    <row r="433" spans="1:8" ht="14.25" x14ac:dyDescent="0.25">
      <c r="A433" s="322">
        <v>2018</v>
      </c>
      <c r="B433" s="318" t="s">
        <v>44</v>
      </c>
      <c r="C433" s="319" t="s">
        <v>117</v>
      </c>
      <c r="D433" s="320">
        <v>115107.03999999998</v>
      </c>
      <c r="E433" s="320">
        <v>125697.10800000001</v>
      </c>
      <c r="F433" s="321">
        <v>240804.14799999996</v>
      </c>
      <c r="G433" s="314"/>
      <c r="H433" s="315"/>
    </row>
    <row r="434" spans="1:8" ht="14.25" x14ac:dyDescent="0.25">
      <c r="A434" s="322">
        <v>2018</v>
      </c>
      <c r="B434" s="318" t="s">
        <v>45</v>
      </c>
      <c r="C434" s="319" t="s">
        <v>117</v>
      </c>
      <c r="D434" s="320">
        <v>110607.75</v>
      </c>
      <c r="E434" s="320">
        <v>129258.28200000002</v>
      </c>
      <c r="F434" s="321">
        <v>239866.03199999998</v>
      </c>
      <c r="G434" s="314"/>
      <c r="H434" s="315"/>
    </row>
    <row r="435" spans="1:8" ht="14.25" x14ac:dyDescent="0.25">
      <c r="A435" s="322">
        <v>2018</v>
      </c>
      <c r="B435" s="318" t="s">
        <v>33</v>
      </c>
      <c r="C435" s="319" t="s">
        <v>117</v>
      </c>
      <c r="D435" s="320">
        <v>112044.09400000001</v>
      </c>
      <c r="E435" s="320">
        <v>135900.15399999998</v>
      </c>
      <c r="F435" s="321">
        <v>247944.24799999996</v>
      </c>
      <c r="G435" s="314"/>
      <c r="H435" s="315"/>
    </row>
    <row r="436" spans="1:8" ht="14.25" x14ac:dyDescent="0.25">
      <c r="A436" s="322">
        <v>2018</v>
      </c>
      <c r="B436" s="318" t="s">
        <v>35</v>
      </c>
      <c r="C436" s="319" t="s">
        <v>117</v>
      </c>
      <c r="D436" s="320">
        <v>120581.83599999998</v>
      </c>
      <c r="E436" s="320">
        <v>129704.06433333331</v>
      </c>
      <c r="F436" s="321">
        <v>250285.90033333335</v>
      </c>
      <c r="G436" s="314"/>
      <c r="H436" s="315"/>
    </row>
    <row r="437" spans="1:8" ht="14.25" x14ac:dyDescent="0.25">
      <c r="A437" s="322">
        <v>2018</v>
      </c>
      <c r="B437" s="318" t="s">
        <v>36</v>
      </c>
      <c r="C437" s="319" t="s">
        <v>117</v>
      </c>
      <c r="D437" s="320">
        <v>113455.37600000002</v>
      </c>
      <c r="E437" s="320">
        <v>125173.65961111107</v>
      </c>
      <c r="F437" s="321">
        <v>238629.03561111112</v>
      </c>
      <c r="G437" s="314"/>
      <c r="H437" s="315"/>
    </row>
    <row r="438" spans="1:8" ht="14.25" x14ac:dyDescent="0.25">
      <c r="A438" s="322">
        <v>2018</v>
      </c>
      <c r="B438" s="318" t="s">
        <v>37</v>
      </c>
      <c r="C438" s="319" t="s">
        <v>117</v>
      </c>
      <c r="D438" s="320">
        <v>119738.99999999999</v>
      </c>
      <c r="E438" s="320">
        <v>132516.905</v>
      </c>
      <c r="F438" s="321">
        <v>252255.905</v>
      </c>
      <c r="G438" s="314"/>
      <c r="H438" s="315"/>
    </row>
    <row r="439" spans="1:8" ht="14.25" x14ac:dyDescent="0.25">
      <c r="A439" s="322">
        <v>2018</v>
      </c>
      <c r="B439" s="318" t="s">
        <v>38</v>
      </c>
      <c r="C439" s="319" t="s">
        <v>117</v>
      </c>
      <c r="D439" s="320">
        <v>123747.51999999999</v>
      </c>
      <c r="E439" s="320">
        <v>144721.76750000002</v>
      </c>
      <c r="F439" s="321">
        <v>268469.28749999998</v>
      </c>
      <c r="G439" s="314"/>
      <c r="H439" s="315"/>
    </row>
    <row r="440" spans="1:8" ht="14.25" x14ac:dyDescent="0.25">
      <c r="A440" s="322">
        <v>2018</v>
      </c>
      <c r="B440" s="318" t="s">
        <v>39</v>
      </c>
      <c r="C440" s="319" t="s">
        <v>117</v>
      </c>
      <c r="D440" s="320">
        <v>123749.77999999998</v>
      </c>
      <c r="E440" s="320">
        <v>137894.39999999997</v>
      </c>
      <c r="F440" s="321">
        <v>261644.18000000002</v>
      </c>
      <c r="G440" s="314"/>
      <c r="H440" s="315"/>
    </row>
    <row r="441" spans="1:8" ht="14.25" x14ac:dyDescent="0.25">
      <c r="A441" s="322">
        <v>2018</v>
      </c>
      <c r="B441" s="318" t="s">
        <v>40</v>
      </c>
      <c r="C441" s="319" t="s">
        <v>117</v>
      </c>
      <c r="D441" s="320">
        <v>127627.64</v>
      </c>
      <c r="E441" s="320">
        <v>152295.75249999997</v>
      </c>
      <c r="F441" s="321">
        <v>279923.39250000002</v>
      </c>
      <c r="G441" s="314"/>
      <c r="H441" s="315"/>
    </row>
    <row r="442" spans="1:8" ht="14.25" x14ac:dyDescent="0.25">
      <c r="A442" s="322">
        <v>2018</v>
      </c>
      <c r="B442" s="318" t="s">
        <v>41</v>
      </c>
      <c r="C442" s="319" t="s">
        <v>117</v>
      </c>
      <c r="D442" s="320">
        <v>122207.97999999997</v>
      </c>
      <c r="E442" s="320">
        <v>148196.91549999997</v>
      </c>
      <c r="F442" s="321">
        <v>270404.89549999993</v>
      </c>
      <c r="G442" s="314"/>
      <c r="H442" s="315"/>
    </row>
    <row r="443" spans="1:8" ht="14.25" x14ac:dyDescent="0.25">
      <c r="A443" s="322">
        <v>2018</v>
      </c>
      <c r="B443" s="318" t="s">
        <v>42</v>
      </c>
      <c r="C443" s="319" t="s">
        <v>117</v>
      </c>
      <c r="D443" s="320">
        <v>102772.09</v>
      </c>
      <c r="E443" s="320">
        <v>128158.19399999999</v>
      </c>
      <c r="F443" s="321">
        <v>230930.28399999993</v>
      </c>
      <c r="G443" s="314"/>
      <c r="H443" s="315"/>
    </row>
    <row r="444" spans="1:8" ht="14.25" x14ac:dyDescent="0.25">
      <c r="A444" s="322">
        <v>2019</v>
      </c>
      <c r="B444" s="318" t="s">
        <v>43</v>
      </c>
      <c r="C444" s="319" t="s">
        <v>117</v>
      </c>
      <c r="D444" s="320">
        <v>95550.828000000038</v>
      </c>
      <c r="E444" s="320">
        <v>122771.24099999999</v>
      </c>
      <c r="F444" s="321">
        <v>218322.06900000002</v>
      </c>
      <c r="G444" s="314"/>
      <c r="H444" s="315"/>
    </row>
    <row r="445" spans="1:8" ht="14.25" x14ac:dyDescent="0.25">
      <c r="A445" s="322">
        <v>2019</v>
      </c>
      <c r="B445" s="318" t="s">
        <v>44</v>
      </c>
      <c r="C445" s="319" t="s">
        <v>117</v>
      </c>
      <c r="D445" s="320">
        <v>113279.77</v>
      </c>
      <c r="E445" s="320">
        <v>123776.46099999998</v>
      </c>
      <c r="F445" s="321">
        <v>237056.231</v>
      </c>
      <c r="G445" s="314"/>
      <c r="H445" s="315"/>
    </row>
    <row r="446" spans="1:8" ht="14.25" x14ac:dyDescent="0.25">
      <c r="A446" s="322">
        <v>2019</v>
      </c>
      <c r="B446" s="318" t="s">
        <v>45</v>
      </c>
      <c r="C446" s="319" t="s">
        <v>117</v>
      </c>
      <c r="D446" s="320">
        <v>120400.41700000002</v>
      </c>
      <c r="E446" s="320">
        <v>140453.36350000001</v>
      </c>
      <c r="F446" s="321">
        <v>260853.78050000002</v>
      </c>
      <c r="G446" s="314"/>
      <c r="H446" s="315"/>
    </row>
    <row r="447" spans="1:8" ht="14.25" x14ac:dyDescent="0.25">
      <c r="A447" s="322">
        <v>2019</v>
      </c>
      <c r="B447" s="318" t="s">
        <v>33</v>
      </c>
      <c r="C447" s="319" t="s">
        <v>117</v>
      </c>
      <c r="D447" s="320">
        <v>105620</v>
      </c>
      <c r="E447" s="320">
        <v>124893.42349999999</v>
      </c>
      <c r="F447" s="321">
        <v>230513.4235</v>
      </c>
      <c r="G447" s="314"/>
      <c r="H447" s="315"/>
    </row>
    <row r="448" spans="1:8" ht="14.25" x14ac:dyDescent="0.25">
      <c r="A448" s="322">
        <v>2019</v>
      </c>
      <c r="B448" s="318" t="s">
        <v>35</v>
      </c>
      <c r="C448" s="319" t="s">
        <v>117</v>
      </c>
      <c r="D448" s="320">
        <v>121123.92999999993</v>
      </c>
      <c r="E448" s="320">
        <v>141401.57699999999</v>
      </c>
      <c r="F448" s="321">
        <v>262525.50699999993</v>
      </c>
      <c r="G448" s="314"/>
      <c r="H448" s="315"/>
    </row>
    <row r="449" spans="1:8" ht="14.25" x14ac:dyDescent="0.25">
      <c r="A449" s="322">
        <v>2019</v>
      </c>
      <c r="B449" s="318" t="s">
        <v>36</v>
      </c>
      <c r="C449" s="319" t="s">
        <v>117</v>
      </c>
      <c r="D449" s="320">
        <v>107589.23999999996</v>
      </c>
      <c r="E449" s="320">
        <v>125551.38999999998</v>
      </c>
      <c r="F449" s="321">
        <v>233140.62999999998</v>
      </c>
      <c r="G449" s="314"/>
      <c r="H449" s="315"/>
    </row>
    <row r="450" spans="1:8" ht="14.25" x14ac:dyDescent="0.25">
      <c r="A450" s="322">
        <v>2019</v>
      </c>
      <c r="B450" s="318" t="s">
        <v>37</v>
      </c>
      <c r="C450" s="319" t="s">
        <v>117</v>
      </c>
      <c r="D450" s="320">
        <v>128119.96500000003</v>
      </c>
      <c r="E450" s="320">
        <v>149029.49049999999</v>
      </c>
      <c r="F450" s="321">
        <v>277149.45550000004</v>
      </c>
      <c r="G450" s="314"/>
      <c r="H450" s="315"/>
    </row>
    <row r="451" spans="1:8" ht="14.25" x14ac:dyDescent="0.25">
      <c r="A451" s="322">
        <v>2019</v>
      </c>
      <c r="B451" s="318" t="s">
        <v>38</v>
      </c>
      <c r="C451" s="319" t="s">
        <v>117</v>
      </c>
      <c r="D451" s="320">
        <v>123043.95999999999</v>
      </c>
      <c r="E451" s="320">
        <v>146265.51749999999</v>
      </c>
      <c r="F451" s="321">
        <v>269309.47750000004</v>
      </c>
      <c r="G451" s="314"/>
      <c r="H451" s="315"/>
    </row>
    <row r="452" spans="1:8" ht="14.25" x14ac:dyDescent="0.25">
      <c r="A452" s="322">
        <v>2019</v>
      </c>
      <c r="B452" s="318" t="s">
        <v>39</v>
      </c>
      <c r="C452" s="319" t="s">
        <v>117</v>
      </c>
      <c r="D452" s="320">
        <v>118977.93000000001</v>
      </c>
      <c r="E452" s="320">
        <v>148950.99849999999</v>
      </c>
      <c r="F452" s="321">
        <v>267928.92849999998</v>
      </c>
      <c r="G452" s="314"/>
      <c r="H452" s="315"/>
    </row>
    <row r="453" spans="1:8" ht="14.25" x14ac:dyDescent="0.25">
      <c r="A453" s="322">
        <v>2019</v>
      </c>
      <c r="B453" s="318" t="s">
        <v>40</v>
      </c>
      <c r="C453" s="319" t="s">
        <v>117</v>
      </c>
      <c r="D453" s="320">
        <v>121091.883</v>
      </c>
      <c r="E453" s="320">
        <v>158502.383</v>
      </c>
      <c r="F453" s="321">
        <v>279594.266</v>
      </c>
      <c r="G453" s="314"/>
      <c r="H453" s="315"/>
    </row>
    <row r="454" spans="1:8" ht="14.25" x14ac:dyDescent="0.25">
      <c r="A454" s="322">
        <v>2019</v>
      </c>
      <c r="B454" s="318" t="s">
        <v>41</v>
      </c>
      <c r="C454" s="319" t="s">
        <v>117</v>
      </c>
      <c r="D454" s="320">
        <v>111214.82</v>
      </c>
      <c r="E454" s="320">
        <v>152534.07750000004</v>
      </c>
      <c r="F454" s="321">
        <v>263748.89749999996</v>
      </c>
      <c r="G454" s="314"/>
      <c r="H454" s="315"/>
    </row>
    <row r="455" spans="1:8" ht="14.25" x14ac:dyDescent="0.25">
      <c r="A455" s="322">
        <v>2019</v>
      </c>
      <c r="B455" s="318" t="s">
        <v>42</v>
      </c>
      <c r="C455" s="319" t="s">
        <v>117</v>
      </c>
      <c r="D455" s="320">
        <v>109745.26999999999</v>
      </c>
      <c r="E455" s="320">
        <v>142804.84100000001</v>
      </c>
      <c r="F455" s="321">
        <v>252550.11099999998</v>
      </c>
      <c r="G455" s="314"/>
      <c r="H455" s="315"/>
    </row>
    <row r="456" spans="1:8" ht="14.25" x14ac:dyDescent="0.25">
      <c r="A456" s="322">
        <v>2020</v>
      </c>
      <c r="B456" s="318" t="s">
        <v>43</v>
      </c>
      <c r="C456" s="319" t="s">
        <v>117</v>
      </c>
      <c r="D456" s="320">
        <v>94021.985000000001</v>
      </c>
      <c r="E456" s="320">
        <v>135668.47199999998</v>
      </c>
      <c r="F456" s="321">
        <v>229690.45699999997</v>
      </c>
      <c r="G456" s="314"/>
      <c r="H456" s="315"/>
    </row>
    <row r="457" spans="1:8" ht="14.25" x14ac:dyDescent="0.25">
      <c r="A457" s="322">
        <v>2020</v>
      </c>
      <c r="B457" s="318" t="s">
        <v>44</v>
      </c>
      <c r="C457" s="319" t="s">
        <v>117</v>
      </c>
      <c r="D457" s="320">
        <v>112174.36999999998</v>
      </c>
      <c r="E457" s="320">
        <v>130174.3275</v>
      </c>
      <c r="F457" s="321">
        <v>242348.69749999998</v>
      </c>
      <c r="G457" s="314"/>
      <c r="H457" s="315"/>
    </row>
    <row r="458" spans="1:8" ht="14.25" x14ac:dyDescent="0.25">
      <c r="A458" s="322">
        <v>2020</v>
      </c>
      <c r="B458" s="318" t="s">
        <v>45</v>
      </c>
      <c r="C458" s="319" t="s">
        <v>117</v>
      </c>
      <c r="D458" s="320">
        <v>72731.536999999982</v>
      </c>
      <c r="E458" s="320">
        <v>86243.000499999995</v>
      </c>
      <c r="F458" s="321">
        <v>158974.53749999998</v>
      </c>
      <c r="G458" s="314"/>
      <c r="H458" s="315"/>
    </row>
    <row r="459" spans="1:8" s="323" customFormat="1" ht="14.25" x14ac:dyDescent="0.25">
      <c r="A459" s="322">
        <v>2020</v>
      </c>
      <c r="B459" s="318" t="s">
        <v>33</v>
      </c>
      <c r="C459" s="319" t="s">
        <v>117</v>
      </c>
      <c r="D459" s="320">
        <v>2712.4900000000007</v>
      </c>
      <c r="E459" s="320">
        <v>26871.272000000004</v>
      </c>
      <c r="F459" s="321">
        <v>29583.761999999999</v>
      </c>
      <c r="G459" s="314"/>
      <c r="H459" s="315"/>
    </row>
    <row r="460" spans="1:8" s="323" customFormat="1" ht="14.25" x14ac:dyDescent="0.25">
      <c r="A460" s="322">
        <v>2020</v>
      </c>
      <c r="B460" s="318" t="s">
        <v>35</v>
      </c>
      <c r="C460" s="319" t="s">
        <v>117</v>
      </c>
      <c r="D460" s="320">
        <v>46258.74508499146</v>
      </c>
      <c r="E460" s="320">
        <v>85878.921506969869</v>
      </c>
      <c r="F460" s="321">
        <v>132137.66659196132</v>
      </c>
      <c r="G460" s="314"/>
      <c r="H460" s="315"/>
    </row>
    <row r="461" spans="1:8" s="323" customFormat="1" ht="14.25" x14ac:dyDescent="0.25">
      <c r="A461" s="322">
        <v>2020</v>
      </c>
      <c r="B461" s="318" t="s">
        <v>36</v>
      </c>
      <c r="C461" s="319" t="s">
        <v>117</v>
      </c>
      <c r="D461" s="320">
        <v>77694.44484985352</v>
      </c>
      <c r="E461" s="320">
        <v>119321.061977921</v>
      </c>
      <c r="F461" s="321">
        <v>197015.50682777452</v>
      </c>
      <c r="G461" s="314"/>
      <c r="H461" s="315"/>
    </row>
    <row r="462" spans="1:8" s="323" customFormat="1" ht="14.25" x14ac:dyDescent="0.25">
      <c r="A462" s="322">
        <v>2020</v>
      </c>
      <c r="B462" s="318" t="s">
        <v>37</v>
      </c>
      <c r="C462" s="319" t="s">
        <v>117</v>
      </c>
      <c r="D462" s="320">
        <v>92865.860693908689</v>
      </c>
      <c r="E462" s="320">
        <v>141487.10244388576</v>
      </c>
      <c r="F462" s="321">
        <v>234352.9631377944</v>
      </c>
      <c r="G462" s="314"/>
      <c r="H462" s="315"/>
    </row>
    <row r="463" spans="1:8" s="323" customFormat="1" ht="14.25" x14ac:dyDescent="0.25">
      <c r="A463" s="322">
        <v>2020</v>
      </c>
      <c r="B463" s="318" t="s">
        <v>38</v>
      </c>
      <c r="C463" s="319" t="s">
        <v>117</v>
      </c>
      <c r="D463" s="320">
        <v>95558.007152740465</v>
      </c>
      <c r="E463" s="320">
        <v>139659.40898292465</v>
      </c>
      <c r="F463" s="321">
        <v>235217.4161356652</v>
      </c>
      <c r="G463" s="314"/>
      <c r="H463" s="315"/>
    </row>
    <row r="464" spans="1:8" s="323" customFormat="1" ht="14.25" x14ac:dyDescent="0.25">
      <c r="A464" s="322">
        <v>2020</v>
      </c>
      <c r="B464" s="318" t="s">
        <v>39</v>
      </c>
      <c r="C464" s="319" t="s">
        <v>117</v>
      </c>
      <c r="D464" s="320">
        <v>108889.87172454357</v>
      </c>
      <c r="E464" s="320">
        <v>152209.7854456396</v>
      </c>
      <c r="F464" s="321">
        <v>261099.6571701832</v>
      </c>
      <c r="G464" s="314"/>
      <c r="H464" s="365"/>
    </row>
    <row r="465" spans="1:8" s="323" customFormat="1" ht="14.25" x14ac:dyDescent="0.25">
      <c r="A465" s="322">
        <v>2020</v>
      </c>
      <c r="B465" s="318" t="s">
        <v>40</v>
      </c>
      <c r="C465" s="319" t="s">
        <v>117</v>
      </c>
      <c r="D465" s="320">
        <v>116769.01206259153</v>
      </c>
      <c r="E465" s="320">
        <v>154640.89750370639</v>
      </c>
      <c r="F465" s="321">
        <v>271409.90956629795</v>
      </c>
      <c r="G465" s="314"/>
      <c r="H465" s="365"/>
    </row>
    <row r="466" spans="1:8" ht="14.25" x14ac:dyDescent="0.25">
      <c r="A466" s="322">
        <v>2020</v>
      </c>
      <c r="B466" s="318" t="s">
        <v>41</v>
      </c>
      <c r="C466" s="319" t="s">
        <v>117</v>
      </c>
      <c r="D466" s="320">
        <v>100476.8262142334</v>
      </c>
      <c r="E466" s="320">
        <v>150469.90298793386</v>
      </c>
      <c r="F466" s="321">
        <v>250946.72920216725</v>
      </c>
      <c r="G466" s="314"/>
      <c r="H466" s="315"/>
    </row>
    <row r="467" spans="1:8" ht="14.25" x14ac:dyDescent="0.25">
      <c r="A467" s="322">
        <v>2020</v>
      </c>
      <c r="B467" s="318" t="s">
        <v>42</v>
      </c>
      <c r="C467" s="319" t="s">
        <v>117</v>
      </c>
      <c r="D467" s="320">
        <v>90870.578008544937</v>
      </c>
      <c r="E467" s="320">
        <v>146668.02803089895</v>
      </c>
      <c r="F467" s="321">
        <v>237538.60603944393</v>
      </c>
      <c r="G467" s="314"/>
      <c r="H467" s="315"/>
    </row>
    <row r="468" spans="1:8" ht="14.25" x14ac:dyDescent="0.25">
      <c r="A468" s="317">
        <v>2021</v>
      </c>
      <c r="B468" s="318" t="s">
        <v>43</v>
      </c>
      <c r="C468" s="319" t="s">
        <v>117</v>
      </c>
      <c r="D468" s="320">
        <v>80135.709809722888</v>
      </c>
      <c r="E468" s="320">
        <v>124525.10050276091</v>
      </c>
      <c r="F468" s="321">
        <v>204660.81031248378</v>
      </c>
      <c r="G468" s="314"/>
      <c r="H468" s="315"/>
    </row>
    <row r="469" spans="1:8" ht="14.25" x14ac:dyDescent="0.25">
      <c r="A469" s="317">
        <v>2021</v>
      </c>
      <c r="B469" s="318" t="s">
        <v>44</v>
      </c>
      <c r="C469" s="319" t="s">
        <v>117</v>
      </c>
      <c r="D469" s="320">
        <v>102640.37464137001</v>
      </c>
      <c r="E469" s="320">
        <v>140468.54651262998</v>
      </c>
      <c r="F469" s="321">
        <v>243108.92115399998</v>
      </c>
      <c r="G469" s="314"/>
      <c r="H469" s="315"/>
    </row>
    <row r="470" spans="1:8" ht="14.25" x14ac:dyDescent="0.25">
      <c r="A470" s="317">
        <v>2021</v>
      </c>
      <c r="B470" s="318" t="s">
        <v>45</v>
      </c>
      <c r="C470" s="319" t="s">
        <v>117</v>
      </c>
      <c r="D470" s="320">
        <v>113688.01432157903</v>
      </c>
      <c r="E470" s="320">
        <v>151102.94051215009</v>
      </c>
      <c r="F470" s="321">
        <v>264790.95483372913</v>
      </c>
      <c r="G470" s="314"/>
      <c r="H470" s="315"/>
    </row>
    <row r="471" spans="1:8" ht="14.25" x14ac:dyDescent="0.25">
      <c r="A471" s="317">
        <v>2021</v>
      </c>
      <c r="B471" s="318" t="s">
        <v>33</v>
      </c>
      <c r="C471" s="319" t="s">
        <v>117</v>
      </c>
      <c r="D471" s="320">
        <v>100490.51750520022</v>
      </c>
      <c r="E471" s="320">
        <v>139007.32598291177</v>
      </c>
      <c r="F471" s="321">
        <v>239497.84348811198</v>
      </c>
      <c r="G471" s="314"/>
      <c r="H471" s="315"/>
    </row>
    <row r="472" spans="1:8" ht="14.25" x14ac:dyDescent="0.25">
      <c r="A472" s="317">
        <v>2021</v>
      </c>
      <c r="B472" s="318" t="s">
        <v>35</v>
      </c>
      <c r="C472" s="319" t="s">
        <v>117</v>
      </c>
      <c r="D472" s="320">
        <v>84307.241030364981</v>
      </c>
      <c r="E472" s="320">
        <v>116324.05242011083</v>
      </c>
      <c r="F472" s="321">
        <v>200631.29345047582</v>
      </c>
      <c r="G472" s="314"/>
      <c r="H472" s="315"/>
    </row>
    <row r="473" spans="1:8" ht="14.25" x14ac:dyDescent="0.25">
      <c r="A473" s="317">
        <v>2021</v>
      </c>
      <c r="B473" s="318" t="s">
        <v>36</v>
      </c>
      <c r="C473" s="319" t="s">
        <v>117</v>
      </c>
      <c r="D473" s="320">
        <v>98879.289998693464</v>
      </c>
      <c r="E473" s="320">
        <v>142610.04552323333</v>
      </c>
      <c r="F473" s="321">
        <v>241489.33552192681</v>
      </c>
      <c r="G473" s="314"/>
      <c r="H473" s="315"/>
    </row>
    <row r="474" spans="1:8" ht="14.25" x14ac:dyDescent="0.25">
      <c r="A474" s="317">
        <v>2021</v>
      </c>
      <c r="B474" s="318" t="s">
        <v>37</v>
      </c>
      <c r="C474" s="319" t="s">
        <v>117</v>
      </c>
      <c r="D474" s="320">
        <v>109173.54881246951</v>
      </c>
      <c r="E474" s="320">
        <v>144700.40553689364</v>
      </c>
      <c r="F474" s="321">
        <v>253873.95434936316</v>
      </c>
      <c r="G474" s="314"/>
      <c r="H474" s="315"/>
    </row>
    <row r="475" spans="1:8" ht="14.25" x14ac:dyDescent="0.25">
      <c r="A475" s="317">
        <v>2021</v>
      </c>
      <c r="B475" s="318" t="s">
        <v>38</v>
      </c>
      <c r="C475" s="319" t="s">
        <v>117</v>
      </c>
      <c r="D475" s="320">
        <v>112865.24651785949</v>
      </c>
      <c r="E475" s="320">
        <v>146731.04049845249</v>
      </c>
      <c r="F475" s="321">
        <v>259596.28701631195</v>
      </c>
      <c r="G475" s="314"/>
      <c r="H475" s="315"/>
    </row>
    <row r="476" spans="1:8" ht="14.25" x14ac:dyDescent="0.25">
      <c r="A476" s="317">
        <v>2021</v>
      </c>
      <c r="B476" s="318" t="s">
        <v>39</v>
      </c>
      <c r="C476" s="319" t="s">
        <v>117</v>
      </c>
      <c r="D476" s="320">
        <v>121876.71611642635</v>
      </c>
      <c r="E476" s="320">
        <v>154526.5139674957</v>
      </c>
      <c r="F476" s="321">
        <v>276403.23008392204</v>
      </c>
      <c r="G476" s="314"/>
      <c r="H476" s="315"/>
    </row>
    <row r="477" spans="1:8" ht="14.25" x14ac:dyDescent="0.25">
      <c r="A477" s="317">
        <v>2021</v>
      </c>
      <c r="B477" s="318" t="s">
        <v>40</v>
      </c>
      <c r="C477" s="319" t="s">
        <v>117</v>
      </c>
      <c r="D477" s="320">
        <v>117382.98499877931</v>
      </c>
      <c r="E477" s="320">
        <v>155568.11291968793</v>
      </c>
      <c r="F477" s="321">
        <v>272951.09791846725</v>
      </c>
      <c r="G477" s="314"/>
      <c r="H477" s="315"/>
    </row>
    <row r="478" spans="1:8" ht="14.25" x14ac:dyDescent="0.25">
      <c r="A478" s="317">
        <v>2021</v>
      </c>
      <c r="B478" s="318" t="s">
        <v>41</v>
      </c>
      <c r="C478" s="319" t="s">
        <v>117</v>
      </c>
      <c r="D478" s="320">
        <v>117557.28378277205</v>
      </c>
      <c r="E478" s="320">
        <v>158148.35964471419</v>
      </c>
      <c r="F478" s="321">
        <v>275705.64342748618</v>
      </c>
      <c r="G478" s="314"/>
      <c r="H478" s="315"/>
    </row>
    <row r="479" spans="1:8" ht="14.25" x14ac:dyDescent="0.25">
      <c r="A479" s="317">
        <v>2021</v>
      </c>
      <c r="B479" s="318" t="s">
        <v>42</v>
      </c>
      <c r="C479" s="319" t="s">
        <v>117</v>
      </c>
      <c r="D479" s="320">
        <v>108601.09361624149</v>
      </c>
      <c r="E479" s="320">
        <v>151215.11105891297</v>
      </c>
      <c r="F479" s="321">
        <v>259816.20467515438</v>
      </c>
      <c r="G479" s="314"/>
      <c r="H479" s="315"/>
    </row>
    <row r="480" spans="1:8" ht="14.25" x14ac:dyDescent="0.25">
      <c r="A480" s="317">
        <v>2022</v>
      </c>
      <c r="B480" s="318" t="s">
        <v>43</v>
      </c>
      <c r="C480" s="319" t="s">
        <v>117</v>
      </c>
      <c r="D480" s="320">
        <v>94403.0457971344</v>
      </c>
      <c r="E480" s="320">
        <v>122255.04549822882</v>
      </c>
      <c r="F480" s="321">
        <v>216658.09129536324</v>
      </c>
      <c r="G480" s="314"/>
      <c r="H480" s="315"/>
    </row>
    <row r="481" spans="1:8" ht="14.25" x14ac:dyDescent="0.25">
      <c r="A481" s="317">
        <v>2022</v>
      </c>
      <c r="B481" s="318" t="s">
        <v>44</v>
      </c>
      <c r="C481" s="319" t="s">
        <v>117</v>
      </c>
      <c r="D481" s="320">
        <v>117918.98436651613</v>
      </c>
      <c r="E481" s="320">
        <v>143699.81154223919</v>
      </c>
      <c r="F481" s="321">
        <v>261618.79590875533</v>
      </c>
      <c r="G481" s="314"/>
      <c r="H481" s="315"/>
    </row>
    <row r="482" spans="1:8" ht="14.25" x14ac:dyDescent="0.25">
      <c r="A482" s="317">
        <v>2022</v>
      </c>
      <c r="B482" s="318" t="s">
        <v>45</v>
      </c>
      <c r="C482" s="319" t="s">
        <v>117</v>
      </c>
      <c r="D482" s="320">
        <v>127399.06701553772</v>
      </c>
      <c r="E482" s="320">
        <v>165560.16990875406</v>
      </c>
      <c r="F482" s="321">
        <v>292959.23692429182</v>
      </c>
      <c r="G482" s="314"/>
      <c r="H482" s="315"/>
    </row>
    <row r="483" spans="1:8" ht="14.25" x14ac:dyDescent="0.25">
      <c r="A483" s="317">
        <v>2022</v>
      </c>
      <c r="B483" s="318" t="s">
        <v>33</v>
      </c>
      <c r="C483" s="319" t="s">
        <v>117</v>
      </c>
      <c r="D483" s="320">
        <v>111712.31496587998</v>
      </c>
      <c r="E483" s="320">
        <v>129599.60004597002</v>
      </c>
      <c r="F483" s="321">
        <v>241311.91501184998</v>
      </c>
      <c r="G483" s="314"/>
      <c r="H483" s="315"/>
    </row>
    <row r="484" spans="1:8" ht="14.25" x14ac:dyDescent="0.25">
      <c r="A484" s="317">
        <v>2022</v>
      </c>
      <c r="B484" s="318" t="s">
        <v>35</v>
      </c>
      <c r="C484" s="319" t="s">
        <v>117</v>
      </c>
      <c r="D484" s="320">
        <v>119934.67985256674</v>
      </c>
      <c r="E484" s="320">
        <v>142654.65110102692</v>
      </c>
      <c r="F484" s="321">
        <v>262589.33095359372</v>
      </c>
      <c r="G484" s="314"/>
      <c r="H484" s="315"/>
    </row>
    <row r="485" spans="1:8" ht="14.25" x14ac:dyDescent="0.25">
      <c r="A485" s="317">
        <v>2022</v>
      </c>
      <c r="B485" s="318" t="s">
        <v>36</v>
      </c>
      <c r="C485" s="319" t="s">
        <v>117</v>
      </c>
      <c r="D485" s="320">
        <v>116469.32311856083</v>
      </c>
      <c r="E485" s="320">
        <v>135356.62137792539</v>
      </c>
      <c r="F485" s="321">
        <v>251825.94449648619</v>
      </c>
      <c r="G485" s="314"/>
      <c r="H485" s="315"/>
    </row>
    <row r="486" spans="1:8" ht="14.25" x14ac:dyDescent="0.25">
      <c r="A486" s="317">
        <v>2009</v>
      </c>
      <c r="B486" s="318" t="s">
        <v>33</v>
      </c>
      <c r="C486" s="319" t="s">
        <v>118</v>
      </c>
      <c r="D486" s="320">
        <v>15367.55</v>
      </c>
      <c r="E486" s="320">
        <v>75551.985000000001</v>
      </c>
      <c r="F486" s="321">
        <v>90919.534999999989</v>
      </c>
      <c r="G486" s="314"/>
      <c r="H486" s="315"/>
    </row>
    <row r="487" spans="1:8" ht="14.25" x14ac:dyDescent="0.25">
      <c r="A487" s="317">
        <v>2009</v>
      </c>
      <c r="B487" s="318" t="s">
        <v>35</v>
      </c>
      <c r="C487" s="319" t="s">
        <v>118</v>
      </c>
      <c r="D487" s="320">
        <v>15095.61</v>
      </c>
      <c r="E487" s="320">
        <v>74899.557499999995</v>
      </c>
      <c r="F487" s="321">
        <v>89995.167499999996</v>
      </c>
      <c r="G487" s="314"/>
      <c r="H487" s="315"/>
    </row>
    <row r="488" spans="1:8" ht="14.25" x14ac:dyDescent="0.25">
      <c r="A488" s="317">
        <v>2009</v>
      </c>
      <c r="B488" s="318" t="s">
        <v>36</v>
      </c>
      <c r="C488" s="319" t="s">
        <v>118</v>
      </c>
      <c r="D488" s="320">
        <v>13521.525</v>
      </c>
      <c r="E488" s="320">
        <v>67107.92</v>
      </c>
      <c r="F488" s="321">
        <v>80629.444999999992</v>
      </c>
      <c r="G488" s="314"/>
      <c r="H488" s="315"/>
    </row>
    <row r="489" spans="1:8" ht="14.25" x14ac:dyDescent="0.25">
      <c r="A489" s="317">
        <v>2009</v>
      </c>
      <c r="B489" s="318" t="s">
        <v>37</v>
      </c>
      <c r="C489" s="319" t="s">
        <v>118</v>
      </c>
      <c r="D489" s="320">
        <v>16080.95</v>
      </c>
      <c r="E489" s="320">
        <v>79190.992500000008</v>
      </c>
      <c r="F489" s="321">
        <v>95271.94249999999</v>
      </c>
      <c r="G489" s="314"/>
      <c r="H489" s="315"/>
    </row>
    <row r="490" spans="1:8" ht="14.25" x14ac:dyDescent="0.25">
      <c r="A490" s="317">
        <v>2009</v>
      </c>
      <c r="B490" s="318" t="s">
        <v>38</v>
      </c>
      <c r="C490" s="319" t="s">
        <v>118</v>
      </c>
      <c r="D490" s="320">
        <v>14764.59</v>
      </c>
      <c r="E490" s="320">
        <v>76405.162499999991</v>
      </c>
      <c r="F490" s="321">
        <v>91169.752500000002</v>
      </c>
      <c r="G490" s="314"/>
      <c r="H490" s="315"/>
    </row>
    <row r="491" spans="1:8" ht="14.25" x14ac:dyDescent="0.25">
      <c r="A491" s="317">
        <v>2009</v>
      </c>
      <c r="B491" s="318" t="s">
        <v>39</v>
      </c>
      <c r="C491" s="319" t="s">
        <v>118</v>
      </c>
      <c r="D491" s="320">
        <v>15649.59</v>
      </c>
      <c r="E491" s="320">
        <v>78726.802499999976</v>
      </c>
      <c r="F491" s="321">
        <v>94376.392499999987</v>
      </c>
      <c r="G491" s="314"/>
      <c r="H491" s="315"/>
    </row>
    <row r="492" spans="1:8" ht="14.25" x14ac:dyDescent="0.25">
      <c r="A492" s="317">
        <v>2009</v>
      </c>
      <c r="B492" s="318" t="s">
        <v>40</v>
      </c>
      <c r="C492" s="319" t="s">
        <v>118</v>
      </c>
      <c r="D492" s="320">
        <v>14787.720000000001</v>
      </c>
      <c r="E492" s="320">
        <v>75938.892500000002</v>
      </c>
      <c r="F492" s="321">
        <v>90726.612500000003</v>
      </c>
      <c r="G492" s="314"/>
      <c r="H492" s="315"/>
    </row>
    <row r="493" spans="1:8" ht="14.25" x14ac:dyDescent="0.25">
      <c r="A493" s="317">
        <v>2009</v>
      </c>
      <c r="B493" s="318" t="s">
        <v>41</v>
      </c>
      <c r="C493" s="319" t="s">
        <v>118</v>
      </c>
      <c r="D493" s="320">
        <v>15259.64</v>
      </c>
      <c r="E493" s="320">
        <v>78276.75</v>
      </c>
      <c r="F493" s="321">
        <v>93536.39</v>
      </c>
      <c r="G493" s="314"/>
      <c r="H493" s="315"/>
    </row>
    <row r="494" spans="1:8" ht="14.25" x14ac:dyDescent="0.25">
      <c r="A494" s="317">
        <v>2009</v>
      </c>
      <c r="B494" s="318" t="s">
        <v>42</v>
      </c>
      <c r="C494" s="319" t="s">
        <v>118</v>
      </c>
      <c r="D494" s="320">
        <v>15357.38</v>
      </c>
      <c r="E494" s="320">
        <v>70272.06749999999</v>
      </c>
      <c r="F494" s="321">
        <v>85629.447499999995</v>
      </c>
      <c r="G494" s="314"/>
      <c r="H494" s="315"/>
    </row>
    <row r="495" spans="1:8" ht="14.25" x14ac:dyDescent="0.25">
      <c r="A495" s="317">
        <v>2010</v>
      </c>
      <c r="B495" s="318" t="s">
        <v>43</v>
      </c>
      <c r="C495" s="319" t="s">
        <v>118</v>
      </c>
      <c r="D495" s="320">
        <v>16436.736999999997</v>
      </c>
      <c r="E495" s="320">
        <v>72868.057499999995</v>
      </c>
      <c r="F495" s="321">
        <v>89304.794500000004</v>
      </c>
      <c r="G495" s="314"/>
      <c r="H495" s="315"/>
    </row>
    <row r="496" spans="1:8" ht="14.25" x14ac:dyDescent="0.25">
      <c r="A496" s="317">
        <v>2010</v>
      </c>
      <c r="B496" s="318" t="s">
        <v>44</v>
      </c>
      <c r="C496" s="319" t="s">
        <v>118</v>
      </c>
      <c r="D496" s="320">
        <v>15714.61</v>
      </c>
      <c r="E496" s="320">
        <v>69616.552500000005</v>
      </c>
      <c r="F496" s="321">
        <v>85331.162499999991</v>
      </c>
      <c r="G496" s="314"/>
      <c r="H496" s="315"/>
    </row>
    <row r="497" spans="1:8" ht="14.25" x14ac:dyDescent="0.25">
      <c r="A497" s="317">
        <v>2010</v>
      </c>
      <c r="B497" s="318" t="s">
        <v>45</v>
      </c>
      <c r="C497" s="319" t="s">
        <v>118</v>
      </c>
      <c r="D497" s="320">
        <v>17540.41</v>
      </c>
      <c r="E497" s="320">
        <v>76278.0625</v>
      </c>
      <c r="F497" s="321">
        <v>93818.472500000003</v>
      </c>
      <c r="G497" s="314"/>
      <c r="H497" s="315"/>
    </row>
    <row r="498" spans="1:8" ht="14.25" x14ac:dyDescent="0.25">
      <c r="A498" s="317">
        <v>2010</v>
      </c>
      <c r="B498" s="318" t="s">
        <v>33</v>
      </c>
      <c r="C498" s="319" t="s">
        <v>118</v>
      </c>
      <c r="D498" s="320">
        <v>14453.34</v>
      </c>
      <c r="E498" s="320">
        <v>68241.925000000003</v>
      </c>
      <c r="F498" s="321">
        <v>82695.264999999999</v>
      </c>
      <c r="G498" s="314"/>
      <c r="H498" s="315"/>
    </row>
    <row r="499" spans="1:8" ht="14.25" x14ac:dyDescent="0.25">
      <c r="A499" s="317">
        <v>2010</v>
      </c>
      <c r="B499" s="318" t="s">
        <v>35</v>
      </c>
      <c r="C499" s="319" t="s">
        <v>118</v>
      </c>
      <c r="D499" s="320">
        <v>17105.990000000002</v>
      </c>
      <c r="E499" s="320">
        <v>82877.017500000002</v>
      </c>
      <c r="F499" s="321">
        <v>99983.007499999978</v>
      </c>
      <c r="G499" s="314"/>
      <c r="H499" s="315"/>
    </row>
    <row r="500" spans="1:8" ht="14.25" x14ac:dyDescent="0.25">
      <c r="A500" s="317">
        <v>2010</v>
      </c>
      <c r="B500" s="318" t="s">
        <v>36</v>
      </c>
      <c r="C500" s="319" t="s">
        <v>118</v>
      </c>
      <c r="D500" s="320">
        <v>17255.349999999999</v>
      </c>
      <c r="E500" s="320">
        <v>74050.902499999997</v>
      </c>
      <c r="F500" s="321">
        <v>91306.252500000002</v>
      </c>
      <c r="G500" s="314"/>
      <c r="H500" s="315"/>
    </row>
    <row r="501" spans="1:8" ht="14.25" x14ac:dyDescent="0.25">
      <c r="A501" s="317">
        <v>2010</v>
      </c>
      <c r="B501" s="318" t="s">
        <v>37</v>
      </c>
      <c r="C501" s="319" t="s">
        <v>118</v>
      </c>
      <c r="D501" s="320">
        <v>17096.8</v>
      </c>
      <c r="E501" s="320">
        <v>79956.227500000008</v>
      </c>
      <c r="F501" s="321">
        <v>97053.027499999997</v>
      </c>
      <c r="G501" s="314"/>
      <c r="H501" s="315"/>
    </row>
    <row r="502" spans="1:8" ht="14.25" x14ac:dyDescent="0.25">
      <c r="A502" s="317">
        <v>2010</v>
      </c>
      <c r="B502" s="318" t="s">
        <v>38</v>
      </c>
      <c r="C502" s="319" t="s">
        <v>118</v>
      </c>
      <c r="D502" s="320">
        <v>18400.04</v>
      </c>
      <c r="E502" s="320">
        <v>77595.384999999995</v>
      </c>
      <c r="F502" s="321">
        <v>95995.425000000017</v>
      </c>
      <c r="G502" s="314"/>
      <c r="H502" s="315"/>
    </row>
    <row r="503" spans="1:8" ht="14.25" x14ac:dyDescent="0.25">
      <c r="A503" s="317">
        <v>2010</v>
      </c>
      <c r="B503" s="318" t="s">
        <v>39</v>
      </c>
      <c r="C503" s="319" t="s">
        <v>118</v>
      </c>
      <c r="D503" s="320">
        <v>21638.34</v>
      </c>
      <c r="E503" s="320">
        <v>79824.837499999994</v>
      </c>
      <c r="F503" s="321">
        <v>101463.17749999999</v>
      </c>
      <c r="G503" s="314"/>
      <c r="H503" s="315"/>
    </row>
    <row r="504" spans="1:8" ht="14.25" x14ac:dyDescent="0.25">
      <c r="A504" s="317">
        <v>2010</v>
      </c>
      <c r="B504" s="318" t="s">
        <v>40</v>
      </c>
      <c r="C504" s="319" t="s">
        <v>118</v>
      </c>
      <c r="D504" s="320">
        <v>23046.549999999996</v>
      </c>
      <c r="E504" s="320">
        <v>78841.932499999995</v>
      </c>
      <c r="F504" s="321">
        <v>101888.48249999998</v>
      </c>
      <c r="G504" s="314"/>
      <c r="H504" s="315"/>
    </row>
    <row r="505" spans="1:8" ht="14.25" x14ac:dyDescent="0.25">
      <c r="A505" s="317">
        <v>2010</v>
      </c>
      <c r="B505" s="318" t="s">
        <v>41</v>
      </c>
      <c r="C505" s="319" t="s">
        <v>118</v>
      </c>
      <c r="D505" s="320">
        <v>20762.740000000002</v>
      </c>
      <c r="E505" s="320">
        <v>81518.065000000002</v>
      </c>
      <c r="F505" s="321">
        <v>102280.80500000001</v>
      </c>
      <c r="G505" s="314"/>
      <c r="H505" s="315"/>
    </row>
    <row r="506" spans="1:8" ht="14.25" x14ac:dyDescent="0.25">
      <c r="A506" s="317">
        <v>2010</v>
      </c>
      <c r="B506" s="318" t="s">
        <v>42</v>
      </c>
      <c r="C506" s="319" t="s">
        <v>118</v>
      </c>
      <c r="D506" s="320">
        <v>19217.169999999998</v>
      </c>
      <c r="E506" s="320">
        <v>76722.242500000008</v>
      </c>
      <c r="F506" s="321">
        <v>95939.412499999991</v>
      </c>
      <c r="G506" s="314"/>
      <c r="H506" s="315"/>
    </row>
    <row r="507" spans="1:8" ht="14.25" x14ac:dyDescent="0.25">
      <c r="A507" s="317">
        <v>2011</v>
      </c>
      <c r="B507" s="318" t="s">
        <v>43</v>
      </c>
      <c r="C507" s="319" t="s">
        <v>118</v>
      </c>
      <c r="D507" s="320">
        <v>21060.230000000003</v>
      </c>
      <c r="E507" s="320">
        <v>73607.602500000008</v>
      </c>
      <c r="F507" s="321">
        <v>94667.832500000004</v>
      </c>
      <c r="G507" s="314"/>
      <c r="H507" s="315"/>
    </row>
    <row r="508" spans="1:8" ht="14.25" x14ac:dyDescent="0.25">
      <c r="A508" s="317">
        <v>2011</v>
      </c>
      <c r="B508" s="318" t="s">
        <v>44</v>
      </c>
      <c r="C508" s="319" t="s">
        <v>118</v>
      </c>
      <c r="D508" s="320">
        <v>21845.780000000002</v>
      </c>
      <c r="E508" s="320">
        <v>62024.315000000002</v>
      </c>
      <c r="F508" s="321">
        <v>83870.095000000001</v>
      </c>
      <c r="G508" s="314"/>
      <c r="H508" s="315"/>
    </row>
    <row r="509" spans="1:8" ht="14.25" x14ac:dyDescent="0.25">
      <c r="A509" s="317">
        <v>2011</v>
      </c>
      <c r="B509" s="318" t="s">
        <v>45</v>
      </c>
      <c r="C509" s="319" t="s">
        <v>118</v>
      </c>
      <c r="D509" s="320">
        <v>21840.81</v>
      </c>
      <c r="E509" s="320">
        <v>87520.455000000002</v>
      </c>
      <c r="F509" s="321">
        <v>109361.265</v>
      </c>
      <c r="G509" s="314"/>
      <c r="H509" s="315"/>
    </row>
    <row r="510" spans="1:8" ht="14.25" x14ac:dyDescent="0.25">
      <c r="A510" s="317">
        <v>2011</v>
      </c>
      <c r="B510" s="318" t="s">
        <v>33</v>
      </c>
      <c r="C510" s="319" t="s">
        <v>118</v>
      </c>
      <c r="D510" s="320">
        <v>19824.419999999998</v>
      </c>
      <c r="E510" s="320">
        <v>75501.335000000006</v>
      </c>
      <c r="F510" s="321">
        <v>95325.755000000019</v>
      </c>
      <c r="G510" s="314"/>
      <c r="H510" s="315"/>
    </row>
    <row r="511" spans="1:8" ht="14.25" x14ac:dyDescent="0.25">
      <c r="A511" s="317">
        <v>2011</v>
      </c>
      <c r="B511" s="318" t="s">
        <v>35</v>
      </c>
      <c r="C511" s="319" t="s">
        <v>118</v>
      </c>
      <c r="D511" s="320">
        <v>23438.969999999998</v>
      </c>
      <c r="E511" s="320">
        <v>87021.172499999986</v>
      </c>
      <c r="F511" s="321">
        <v>110460.1425</v>
      </c>
      <c r="G511" s="314"/>
      <c r="H511" s="315"/>
    </row>
    <row r="512" spans="1:8" ht="14.25" x14ac:dyDescent="0.25">
      <c r="A512" s="317">
        <v>2011</v>
      </c>
      <c r="B512" s="318" t="s">
        <v>36</v>
      </c>
      <c r="C512" s="319" t="s">
        <v>118</v>
      </c>
      <c r="D512" s="320">
        <v>21322.79</v>
      </c>
      <c r="E512" s="320">
        <v>76478.602499999994</v>
      </c>
      <c r="F512" s="321">
        <v>97801.392500000016</v>
      </c>
      <c r="G512" s="314"/>
      <c r="H512" s="315"/>
    </row>
    <row r="513" spans="1:8" ht="14.25" x14ac:dyDescent="0.25">
      <c r="A513" s="317">
        <v>2011</v>
      </c>
      <c r="B513" s="318" t="s">
        <v>37</v>
      </c>
      <c r="C513" s="319" t="s">
        <v>118</v>
      </c>
      <c r="D513" s="320">
        <v>22650.374000000003</v>
      </c>
      <c r="E513" s="320">
        <v>82663.45</v>
      </c>
      <c r="F513" s="321">
        <v>105313.82400000001</v>
      </c>
      <c r="G513" s="314"/>
      <c r="H513" s="315"/>
    </row>
    <row r="514" spans="1:8" ht="14.25" x14ac:dyDescent="0.25">
      <c r="A514" s="317">
        <v>2011</v>
      </c>
      <c r="B514" s="318" t="s">
        <v>38</v>
      </c>
      <c r="C514" s="319" t="s">
        <v>118</v>
      </c>
      <c r="D514" s="320">
        <v>24673.629999999997</v>
      </c>
      <c r="E514" s="320">
        <v>86390.95</v>
      </c>
      <c r="F514" s="321">
        <v>111064.58</v>
      </c>
      <c r="G514" s="314"/>
      <c r="H514" s="315"/>
    </row>
    <row r="515" spans="1:8" ht="14.25" x14ac:dyDescent="0.25">
      <c r="A515" s="317">
        <v>2011</v>
      </c>
      <c r="B515" s="318" t="s">
        <v>39</v>
      </c>
      <c r="C515" s="319" t="s">
        <v>118</v>
      </c>
      <c r="D515" s="320">
        <v>26034.350000000002</v>
      </c>
      <c r="E515" s="320">
        <v>89520.032500000001</v>
      </c>
      <c r="F515" s="321">
        <v>115554.38249999999</v>
      </c>
      <c r="G515" s="314"/>
      <c r="H515" s="315"/>
    </row>
    <row r="516" spans="1:8" ht="14.25" x14ac:dyDescent="0.25">
      <c r="A516" s="317">
        <v>2011</v>
      </c>
      <c r="B516" s="318" t="s">
        <v>40</v>
      </c>
      <c r="C516" s="319" t="s">
        <v>118</v>
      </c>
      <c r="D516" s="320">
        <v>23961.950000000004</v>
      </c>
      <c r="E516" s="320">
        <v>92772.222500000003</v>
      </c>
      <c r="F516" s="321">
        <v>116734.1725</v>
      </c>
      <c r="G516" s="314"/>
      <c r="H516" s="315"/>
    </row>
    <row r="517" spans="1:8" ht="14.25" x14ac:dyDescent="0.25">
      <c r="A517" s="317">
        <v>2011</v>
      </c>
      <c r="B517" s="318" t="s">
        <v>41</v>
      </c>
      <c r="C517" s="319" t="s">
        <v>118</v>
      </c>
      <c r="D517" s="320">
        <v>22424.7</v>
      </c>
      <c r="E517" s="320">
        <v>86281.915000000008</v>
      </c>
      <c r="F517" s="321">
        <v>108706.61499999999</v>
      </c>
      <c r="G517" s="314"/>
      <c r="H517" s="315"/>
    </row>
    <row r="518" spans="1:8" ht="14.25" x14ac:dyDescent="0.25">
      <c r="A518" s="317">
        <v>2011</v>
      </c>
      <c r="B518" s="318" t="s">
        <v>42</v>
      </c>
      <c r="C518" s="319" t="s">
        <v>118</v>
      </c>
      <c r="D518" s="320">
        <v>18977.759999999998</v>
      </c>
      <c r="E518" s="320">
        <v>96049.847499999989</v>
      </c>
      <c r="F518" s="321">
        <v>115027.6075</v>
      </c>
      <c r="G518" s="314"/>
      <c r="H518" s="315"/>
    </row>
    <row r="519" spans="1:8" ht="14.25" x14ac:dyDescent="0.25">
      <c r="A519" s="317">
        <v>2012</v>
      </c>
      <c r="B519" s="318" t="s">
        <v>43</v>
      </c>
      <c r="C519" s="319" t="s">
        <v>118</v>
      </c>
      <c r="D519" s="320">
        <v>19316.859999999997</v>
      </c>
      <c r="E519" s="320">
        <v>69002.28</v>
      </c>
      <c r="F519" s="321">
        <v>88319.14</v>
      </c>
      <c r="G519" s="314"/>
      <c r="H519" s="315"/>
    </row>
    <row r="520" spans="1:8" ht="14.25" x14ac:dyDescent="0.25">
      <c r="A520" s="317">
        <v>2012</v>
      </c>
      <c r="B520" s="318" t="s">
        <v>44</v>
      </c>
      <c r="C520" s="319" t="s">
        <v>118</v>
      </c>
      <c r="D520" s="320">
        <v>21789.020000000004</v>
      </c>
      <c r="E520" s="320">
        <v>75255.717499999999</v>
      </c>
      <c r="F520" s="321">
        <v>97044.737500000003</v>
      </c>
      <c r="G520" s="314"/>
      <c r="H520" s="315"/>
    </row>
    <row r="521" spans="1:8" ht="14.25" x14ac:dyDescent="0.25">
      <c r="A521" s="322">
        <v>2012</v>
      </c>
      <c r="B521" s="318" t="s">
        <v>45</v>
      </c>
      <c r="C521" s="319" t="s">
        <v>118</v>
      </c>
      <c r="D521" s="320">
        <v>23177.52</v>
      </c>
      <c r="E521" s="320">
        <v>82672.972500000018</v>
      </c>
      <c r="F521" s="321">
        <v>105850.49250000002</v>
      </c>
      <c r="G521" s="314"/>
      <c r="H521" s="315"/>
    </row>
    <row r="522" spans="1:8" ht="14.25" x14ac:dyDescent="0.25">
      <c r="A522" s="322">
        <v>2012</v>
      </c>
      <c r="B522" s="318" t="s">
        <v>33</v>
      </c>
      <c r="C522" s="319" t="s">
        <v>118</v>
      </c>
      <c r="D522" s="320">
        <v>20561.210000000006</v>
      </c>
      <c r="E522" s="320">
        <v>71318.684999999998</v>
      </c>
      <c r="F522" s="321">
        <v>91879.895000000019</v>
      </c>
      <c r="G522" s="314"/>
      <c r="H522" s="315"/>
    </row>
    <row r="523" spans="1:8" ht="14.25" x14ac:dyDescent="0.25">
      <c r="A523" s="322">
        <v>2012</v>
      </c>
      <c r="B523" s="318" t="s">
        <v>35</v>
      </c>
      <c r="C523" s="319" t="s">
        <v>118</v>
      </c>
      <c r="D523" s="320">
        <v>26395.07</v>
      </c>
      <c r="E523" s="320">
        <v>78768.742500000008</v>
      </c>
      <c r="F523" s="321">
        <v>105163.81250000001</v>
      </c>
      <c r="G523" s="314"/>
      <c r="H523" s="315"/>
    </row>
    <row r="524" spans="1:8" ht="14.25" x14ac:dyDescent="0.25">
      <c r="A524" s="322">
        <v>2012</v>
      </c>
      <c r="B524" s="318" t="s">
        <v>36</v>
      </c>
      <c r="C524" s="319" t="s">
        <v>118</v>
      </c>
      <c r="D524" s="320">
        <v>24358.43</v>
      </c>
      <c r="E524" s="320">
        <v>79813.009999999995</v>
      </c>
      <c r="F524" s="321">
        <v>104171.44000000002</v>
      </c>
      <c r="G524" s="314"/>
      <c r="H524" s="315"/>
    </row>
    <row r="525" spans="1:8" ht="14.25" x14ac:dyDescent="0.25">
      <c r="A525" s="322">
        <v>2012</v>
      </c>
      <c r="B525" s="318" t="s">
        <v>37</v>
      </c>
      <c r="C525" s="319" t="s">
        <v>118</v>
      </c>
      <c r="D525" s="320">
        <v>23592.200000000004</v>
      </c>
      <c r="E525" s="320">
        <v>82274.172500000001</v>
      </c>
      <c r="F525" s="321">
        <v>105866.3725</v>
      </c>
      <c r="G525" s="314"/>
      <c r="H525" s="315"/>
    </row>
    <row r="526" spans="1:8" ht="14.25" x14ac:dyDescent="0.25">
      <c r="A526" s="322">
        <v>2012</v>
      </c>
      <c r="B526" s="318" t="s">
        <v>38</v>
      </c>
      <c r="C526" s="319" t="s">
        <v>118</v>
      </c>
      <c r="D526" s="320">
        <v>24532.109000000004</v>
      </c>
      <c r="E526" s="320">
        <v>83551.782500000001</v>
      </c>
      <c r="F526" s="321">
        <v>108083.8915</v>
      </c>
      <c r="G526" s="314"/>
      <c r="H526" s="315"/>
    </row>
    <row r="527" spans="1:8" ht="14.25" x14ac:dyDescent="0.25">
      <c r="A527" s="322">
        <v>2012</v>
      </c>
      <c r="B527" s="318" t="s">
        <v>39</v>
      </c>
      <c r="C527" s="319" t="s">
        <v>118</v>
      </c>
      <c r="D527" s="320">
        <v>24993.694</v>
      </c>
      <c r="E527" s="320">
        <v>78443.73000000001</v>
      </c>
      <c r="F527" s="321">
        <v>103437.424</v>
      </c>
      <c r="G527" s="314"/>
      <c r="H527" s="315"/>
    </row>
    <row r="528" spans="1:8" ht="14.25" x14ac:dyDescent="0.25">
      <c r="A528" s="322">
        <v>2012</v>
      </c>
      <c r="B528" s="318" t="s">
        <v>40</v>
      </c>
      <c r="C528" s="319" t="s">
        <v>118</v>
      </c>
      <c r="D528" s="320">
        <v>28260.13</v>
      </c>
      <c r="E528" s="320">
        <v>83215.58</v>
      </c>
      <c r="F528" s="321">
        <v>111475.70999999999</v>
      </c>
      <c r="G528" s="314"/>
      <c r="H528" s="315"/>
    </row>
    <row r="529" spans="1:8" ht="14.25" x14ac:dyDescent="0.25">
      <c r="A529" s="322">
        <v>2012</v>
      </c>
      <c r="B529" s="318" t="s">
        <v>41</v>
      </c>
      <c r="C529" s="319" t="s">
        <v>118</v>
      </c>
      <c r="D529" s="320">
        <v>24259.887000000006</v>
      </c>
      <c r="E529" s="320">
        <v>84767.217499999999</v>
      </c>
      <c r="F529" s="321">
        <v>109027.1045</v>
      </c>
      <c r="G529" s="314"/>
      <c r="H529" s="315"/>
    </row>
    <row r="530" spans="1:8" ht="14.25" x14ac:dyDescent="0.25">
      <c r="A530" s="322">
        <v>2012</v>
      </c>
      <c r="B530" s="318" t="s">
        <v>42</v>
      </c>
      <c r="C530" s="319" t="s">
        <v>118</v>
      </c>
      <c r="D530" s="320">
        <v>19833.170000000002</v>
      </c>
      <c r="E530" s="320">
        <v>77397.582500000019</v>
      </c>
      <c r="F530" s="321">
        <v>97230.752500000002</v>
      </c>
      <c r="G530" s="314"/>
      <c r="H530" s="315"/>
    </row>
    <row r="531" spans="1:8" ht="14.25" x14ac:dyDescent="0.25">
      <c r="A531" s="322">
        <v>2013</v>
      </c>
      <c r="B531" s="318" t="s">
        <v>43</v>
      </c>
      <c r="C531" s="319" t="s">
        <v>118</v>
      </c>
      <c r="D531" s="320">
        <v>22429.974999999999</v>
      </c>
      <c r="E531" s="320">
        <v>66711.007500000007</v>
      </c>
      <c r="F531" s="321">
        <v>89140.982500000013</v>
      </c>
      <c r="G531" s="314"/>
      <c r="H531" s="315"/>
    </row>
    <row r="532" spans="1:8" ht="14.25" x14ac:dyDescent="0.25">
      <c r="A532" s="322">
        <v>2013</v>
      </c>
      <c r="B532" s="318" t="s">
        <v>44</v>
      </c>
      <c r="C532" s="319" t="s">
        <v>118</v>
      </c>
      <c r="D532" s="320">
        <v>24511.82</v>
      </c>
      <c r="E532" s="320">
        <v>71477.641499999998</v>
      </c>
      <c r="F532" s="321">
        <v>95989.46149999999</v>
      </c>
      <c r="G532" s="314"/>
      <c r="H532" s="315"/>
    </row>
    <row r="533" spans="1:8" ht="14.25" x14ac:dyDescent="0.25">
      <c r="A533" s="322">
        <v>2013</v>
      </c>
      <c r="B533" s="318" t="s">
        <v>45</v>
      </c>
      <c r="C533" s="319" t="s">
        <v>118</v>
      </c>
      <c r="D533" s="320">
        <v>21409.864999999998</v>
      </c>
      <c r="E533" s="320">
        <v>69305.8845</v>
      </c>
      <c r="F533" s="321">
        <v>90715.749500000005</v>
      </c>
      <c r="G533" s="314"/>
      <c r="H533" s="315"/>
    </row>
    <row r="534" spans="1:8" ht="14.25" x14ac:dyDescent="0.25">
      <c r="A534" s="322">
        <v>2013</v>
      </c>
      <c r="B534" s="318" t="s">
        <v>33</v>
      </c>
      <c r="C534" s="319" t="s">
        <v>118</v>
      </c>
      <c r="D534" s="320">
        <v>27327.739999999998</v>
      </c>
      <c r="E534" s="320">
        <v>76298.377500000002</v>
      </c>
      <c r="F534" s="321">
        <v>103626.11749999999</v>
      </c>
      <c r="G534" s="314"/>
      <c r="H534" s="315"/>
    </row>
    <row r="535" spans="1:8" ht="14.25" x14ac:dyDescent="0.25">
      <c r="A535" s="322">
        <v>2013</v>
      </c>
      <c r="B535" s="318" t="s">
        <v>35</v>
      </c>
      <c r="C535" s="319" t="s">
        <v>118</v>
      </c>
      <c r="D535" s="320">
        <v>28388.620000000003</v>
      </c>
      <c r="E535" s="320">
        <v>74849.394500000009</v>
      </c>
      <c r="F535" s="321">
        <v>103238.0145</v>
      </c>
      <c r="G535" s="314"/>
      <c r="H535" s="315"/>
    </row>
    <row r="536" spans="1:8" ht="14.25" x14ac:dyDescent="0.25">
      <c r="A536" s="322">
        <v>2013</v>
      </c>
      <c r="B536" s="318" t="s">
        <v>36</v>
      </c>
      <c r="C536" s="319" t="s">
        <v>118</v>
      </c>
      <c r="D536" s="320">
        <v>26920.618999999999</v>
      </c>
      <c r="E536" s="320">
        <v>78235.953999999998</v>
      </c>
      <c r="F536" s="321">
        <v>105156.573</v>
      </c>
      <c r="G536" s="314"/>
      <c r="H536" s="315"/>
    </row>
    <row r="537" spans="1:8" ht="14.25" x14ac:dyDescent="0.25">
      <c r="A537" s="322">
        <v>2013</v>
      </c>
      <c r="B537" s="318" t="s">
        <v>37</v>
      </c>
      <c r="C537" s="319" t="s">
        <v>118</v>
      </c>
      <c r="D537" s="320">
        <v>31389.200000000001</v>
      </c>
      <c r="E537" s="320">
        <v>87642.039499999999</v>
      </c>
      <c r="F537" s="321">
        <v>119031.23950000001</v>
      </c>
      <c r="G537" s="314"/>
      <c r="H537" s="315"/>
    </row>
    <row r="538" spans="1:8" ht="14.25" x14ac:dyDescent="0.25">
      <c r="A538" s="322">
        <v>2013</v>
      </c>
      <c r="B538" s="318" t="s">
        <v>38</v>
      </c>
      <c r="C538" s="319" t="s">
        <v>118</v>
      </c>
      <c r="D538" s="320">
        <v>29482.729999999996</v>
      </c>
      <c r="E538" s="320">
        <v>79999.159500000009</v>
      </c>
      <c r="F538" s="321">
        <v>109481.8895</v>
      </c>
      <c r="G538" s="314"/>
      <c r="H538" s="315"/>
    </row>
    <row r="539" spans="1:8" ht="14.25" x14ac:dyDescent="0.25">
      <c r="A539" s="322">
        <v>2013</v>
      </c>
      <c r="B539" s="318" t="s">
        <v>39</v>
      </c>
      <c r="C539" s="319" t="s">
        <v>118</v>
      </c>
      <c r="D539" s="320">
        <v>30006.730000000003</v>
      </c>
      <c r="E539" s="320">
        <v>80937.203000000009</v>
      </c>
      <c r="F539" s="321">
        <v>110943.93299999999</v>
      </c>
      <c r="G539" s="314"/>
      <c r="H539" s="315"/>
    </row>
    <row r="540" spans="1:8" ht="14.25" x14ac:dyDescent="0.25">
      <c r="A540" s="322">
        <v>2013</v>
      </c>
      <c r="B540" s="318" t="s">
        <v>40</v>
      </c>
      <c r="C540" s="319" t="s">
        <v>118</v>
      </c>
      <c r="D540" s="320">
        <v>30472.058999999994</v>
      </c>
      <c r="E540" s="320">
        <v>89357.52949999999</v>
      </c>
      <c r="F540" s="321">
        <v>119829.5885</v>
      </c>
      <c r="G540" s="314"/>
      <c r="H540" s="315"/>
    </row>
    <row r="541" spans="1:8" ht="14.25" x14ac:dyDescent="0.25">
      <c r="A541" s="322">
        <v>2013</v>
      </c>
      <c r="B541" s="318" t="s">
        <v>41</v>
      </c>
      <c r="C541" s="319" t="s">
        <v>118</v>
      </c>
      <c r="D541" s="320">
        <v>29263.880000000005</v>
      </c>
      <c r="E541" s="320">
        <v>88653.206999999995</v>
      </c>
      <c r="F541" s="321">
        <v>117917.08700000001</v>
      </c>
      <c r="G541" s="314"/>
      <c r="H541" s="315"/>
    </row>
    <row r="542" spans="1:8" ht="14.25" x14ac:dyDescent="0.25">
      <c r="A542" s="322">
        <v>2013</v>
      </c>
      <c r="B542" s="318" t="s">
        <v>42</v>
      </c>
      <c r="C542" s="319" t="s">
        <v>118</v>
      </c>
      <c r="D542" s="320">
        <v>25468.149999999998</v>
      </c>
      <c r="E542" s="320">
        <v>80432.957500000004</v>
      </c>
      <c r="F542" s="321">
        <v>105901.1075</v>
      </c>
      <c r="G542" s="314"/>
      <c r="H542" s="315"/>
    </row>
    <row r="543" spans="1:8" ht="14.25" x14ac:dyDescent="0.25">
      <c r="A543" s="322">
        <v>2014</v>
      </c>
      <c r="B543" s="318" t="s">
        <v>43</v>
      </c>
      <c r="C543" s="319" t="s">
        <v>118</v>
      </c>
      <c r="D543" s="320">
        <v>24574.781000000003</v>
      </c>
      <c r="E543" s="320">
        <v>65928.478000000003</v>
      </c>
      <c r="F543" s="321">
        <v>90503.258999999991</v>
      </c>
      <c r="G543" s="314"/>
      <c r="H543" s="315"/>
    </row>
    <row r="544" spans="1:8" ht="14.25" x14ac:dyDescent="0.25">
      <c r="A544" s="322">
        <v>2014</v>
      </c>
      <c r="B544" s="318" t="s">
        <v>44</v>
      </c>
      <c r="C544" s="319" t="s">
        <v>118</v>
      </c>
      <c r="D544" s="320">
        <v>28585.52</v>
      </c>
      <c r="E544" s="320">
        <v>87674.872499999998</v>
      </c>
      <c r="F544" s="321">
        <v>116260.39250000002</v>
      </c>
      <c r="G544" s="314"/>
      <c r="H544" s="315"/>
    </row>
    <row r="545" spans="1:8" ht="14.25" x14ac:dyDescent="0.25">
      <c r="A545" s="322">
        <v>2014</v>
      </c>
      <c r="B545" s="318" t="s">
        <v>45</v>
      </c>
      <c r="C545" s="319" t="s">
        <v>118</v>
      </c>
      <c r="D545" s="320">
        <v>25533.45</v>
      </c>
      <c r="E545" s="320">
        <v>90731.557499999995</v>
      </c>
      <c r="F545" s="321">
        <v>116265.00749999999</v>
      </c>
      <c r="G545" s="314"/>
      <c r="H545" s="315"/>
    </row>
    <row r="546" spans="1:8" ht="14.25" x14ac:dyDescent="0.25">
      <c r="A546" s="322">
        <v>2014</v>
      </c>
      <c r="B546" s="318" t="s">
        <v>33</v>
      </c>
      <c r="C546" s="319" t="s">
        <v>118</v>
      </c>
      <c r="D546" s="320">
        <v>24788.931</v>
      </c>
      <c r="E546" s="320">
        <v>81397.744999999995</v>
      </c>
      <c r="F546" s="321">
        <v>106186.67599999999</v>
      </c>
      <c r="G546" s="314"/>
      <c r="H546" s="315"/>
    </row>
    <row r="547" spans="1:8" ht="14.25" x14ac:dyDescent="0.25">
      <c r="A547" s="322">
        <v>2014</v>
      </c>
      <c r="B547" s="318" t="s">
        <v>35</v>
      </c>
      <c r="C547" s="319" t="s">
        <v>118</v>
      </c>
      <c r="D547" s="320">
        <v>26540.850000000002</v>
      </c>
      <c r="E547" s="320">
        <v>85461.701000000015</v>
      </c>
      <c r="F547" s="321">
        <v>112002.55100000001</v>
      </c>
      <c r="G547" s="314"/>
      <c r="H547" s="315"/>
    </row>
    <row r="548" spans="1:8" ht="14.25" x14ac:dyDescent="0.25">
      <c r="A548" s="322">
        <v>2014</v>
      </c>
      <c r="B548" s="318" t="s">
        <v>36</v>
      </c>
      <c r="C548" s="319" t="s">
        <v>118</v>
      </c>
      <c r="D548" s="320">
        <v>27454.309999999998</v>
      </c>
      <c r="E548" s="320">
        <v>74862.635000000009</v>
      </c>
      <c r="F548" s="321">
        <v>102316.94499999999</v>
      </c>
      <c r="G548" s="314"/>
      <c r="H548" s="315"/>
    </row>
    <row r="549" spans="1:8" ht="14.25" x14ac:dyDescent="0.25">
      <c r="A549" s="322">
        <v>2014</v>
      </c>
      <c r="B549" s="318" t="s">
        <v>37</v>
      </c>
      <c r="C549" s="319" t="s">
        <v>118</v>
      </c>
      <c r="D549" s="320">
        <v>27245.83</v>
      </c>
      <c r="E549" s="320">
        <v>99452.406499999983</v>
      </c>
      <c r="F549" s="321">
        <v>126698.23649999997</v>
      </c>
      <c r="G549" s="314"/>
      <c r="H549" s="315"/>
    </row>
    <row r="550" spans="1:8" ht="14.25" x14ac:dyDescent="0.25">
      <c r="A550" s="322">
        <v>2014</v>
      </c>
      <c r="B550" s="318" t="s">
        <v>38</v>
      </c>
      <c r="C550" s="319" t="s">
        <v>118</v>
      </c>
      <c r="D550" s="320">
        <v>24042.170000000002</v>
      </c>
      <c r="E550" s="320">
        <v>97685.807000000001</v>
      </c>
      <c r="F550" s="321">
        <v>121727.977</v>
      </c>
      <c r="G550" s="314"/>
      <c r="H550" s="315"/>
    </row>
    <row r="551" spans="1:8" ht="14.25" x14ac:dyDescent="0.25">
      <c r="A551" s="322">
        <v>2014</v>
      </c>
      <c r="B551" s="318" t="s">
        <v>39</v>
      </c>
      <c r="C551" s="319" t="s">
        <v>118</v>
      </c>
      <c r="D551" s="320">
        <v>25462.240000000002</v>
      </c>
      <c r="E551" s="320">
        <v>107049.3155</v>
      </c>
      <c r="F551" s="321">
        <v>132511.55550000002</v>
      </c>
      <c r="G551" s="314"/>
      <c r="H551" s="315"/>
    </row>
    <row r="552" spans="1:8" ht="14.25" x14ac:dyDescent="0.25">
      <c r="A552" s="322">
        <v>2014</v>
      </c>
      <c r="B552" s="318" t="s">
        <v>40</v>
      </c>
      <c r="C552" s="319" t="s">
        <v>118</v>
      </c>
      <c r="D552" s="320">
        <v>27037.82</v>
      </c>
      <c r="E552" s="320">
        <v>106281.198</v>
      </c>
      <c r="F552" s="321">
        <v>133319.01800000001</v>
      </c>
      <c r="G552" s="314"/>
      <c r="H552" s="315"/>
    </row>
    <row r="553" spans="1:8" ht="14.25" x14ac:dyDescent="0.25">
      <c r="A553" s="322">
        <v>2014</v>
      </c>
      <c r="B553" s="318" t="s">
        <v>41</v>
      </c>
      <c r="C553" s="319" t="s">
        <v>118</v>
      </c>
      <c r="D553" s="320">
        <v>26205.02</v>
      </c>
      <c r="E553" s="320">
        <v>100216.4345</v>
      </c>
      <c r="F553" s="321">
        <v>126421.45449999999</v>
      </c>
      <c r="G553" s="314"/>
      <c r="H553" s="315"/>
    </row>
    <row r="554" spans="1:8" ht="14.25" x14ac:dyDescent="0.25">
      <c r="A554" s="322">
        <v>2014</v>
      </c>
      <c r="B554" s="318" t="s">
        <v>42</v>
      </c>
      <c r="C554" s="319" t="s">
        <v>118</v>
      </c>
      <c r="D554" s="320">
        <v>20734.740000000002</v>
      </c>
      <c r="E554" s="320">
        <v>101253.91800000001</v>
      </c>
      <c r="F554" s="321">
        <v>121988.65800000002</v>
      </c>
      <c r="G554" s="314"/>
      <c r="H554" s="315"/>
    </row>
    <row r="555" spans="1:8" ht="14.25" x14ac:dyDescent="0.25">
      <c r="A555" s="322">
        <v>2015</v>
      </c>
      <c r="B555" s="318" t="s">
        <v>43</v>
      </c>
      <c r="C555" s="319" t="s">
        <v>118</v>
      </c>
      <c r="D555" s="320">
        <v>21411.79</v>
      </c>
      <c r="E555" s="320">
        <v>94237.935999999987</v>
      </c>
      <c r="F555" s="321">
        <v>115649.726</v>
      </c>
      <c r="G555" s="314"/>
      <c r="H555" s="315"/>
    </row>
    <row r="556" spans="1:8" ht="14.25" x14ac:dyDescent="0.25">
      <c r="A556" s="322">
        <v>2015</v>
      </c>
      <c r="B556" s="318" t="s">
        <v>44</v>
      </c>
      <c r="C556" s="319" t="s">
        <v>118</v>
      </c>
      <c r="D556" s="320">
        <v>26305.390000000003</v>
      </c>
      <c r="E556" s="320">
        <v>91403.71650000001</v>
      </c>
      <c r="F556" s="321">
        <v>117709.10649999999</v>
      </c>
      <c r="G556" s="314"/>
      <c r="H556" s="315"/>
    </row>
    <row r="557" spans="1:8" ht="14.25" x14ac:dyDescent="0.25">
      <c r="A557" s="322">
        <v>2015</v>
      </c>
      <c r="B557" s="318" t="s">
        <v>45</v>
      </c>
      <c r="C557" s="319" t="s">
        <v>118</v>
      </c>
      <c r="D557" s="320">
        <v>27663.601000000002</v>
      </c>
      <c r="E557" s="320">
        <v>92155.953000000009</v>
      </c>
      <c r="F557" s="321">
        <v>119819.554</v>
      </c>
      <c r="G557" s="314"/>
      <c r="H557" s="315"/>
    </row>
    <row r="558" spans="1:8" ht="14.25" x14ac:dyDescent="0.25">
      <c r="A558" s="322">
        <v>2015</v>
      </c>
      <c r="B558" s="318" t="s">
        <v>33</v>
      </c>
      <c r="C558" s="319" t="s">
        <v>118</v>
      </c>
      <c r="D558" s="320">
        <v>24273.72</v>
      </c>
      <c r="E558" s="320">
        <v>94513.390000000014</v>
      </c>
      <c r="F558" s="321">
        <v>118787.11</v>
      </c>
      <c r="G558" s="314"/>
      <c r="H558" s="315"/>
    </row>
    <row r="559" spans="1:8" ht="14.25" x14ac:dyDescent="0.25">
      <c r="A559" s="322">
        <v>2015</v>
      </c>
      <c r="B559" s="318" t="s">
        <v>35</v>
      </c>
      <c r="C559" s="319" t="s">
        <v>118</v>
      </c>
      <c r="D559" s="320">
        <v>29256.42</v>
      </c>
      <c r="E559" s="320">
        <v>95926.808500000014</v>
      </c>
      <c r="F559" s="321">
        <v>125183.2285</v>
      </c>
      <c r="G559" s="314"/>
      <c r="H559" s="315"/>
    </row>
    <row r="560" spans="1:8" ht="14.25" x14ac:dyDescent="0.25">
      <c r="A560" s="322">
        <v>2015</v>
      </c>
      <c r="B560" s="318" t="s">
        <v>36</v>
      </c>
      <c r="C560" s="319" t="s">
        <v>118</v>
      </c>
      <c r="D560" s="320">
        <v>29252.25</v>
      </c>
      <c r="E560" s="320">
        <v>90069.577000000019</v>
      </c>
      <c r="F560" s="321">
        <v>119321.827</v>
      </c>
      <c r="G560" s="314"/>
      <c r="H560" s="315"/>
    </row>
    <row r="561" spans="1:8" ht="14.25" x14ac:dyDescent="0.25">
      <c r="A561" s="322">
        <v>2015</v>
      </c>
      <c r="B561" s="318" t="s">
        <v>37</v>
      </c>
      <c r="C561" s="319" t="s">
        <v>118</v>
      </c>
      <c r="D561" s="320">
        <v>31827.03</v>
      </c>
      <c r="E561" s="320">
        <v>104229.23400000001</v>
      </c>
      <c r="F561" s="321">
        <v>136056.26400000002</v>
      </c>
      <c r="G561" s="314"/>
      <c r="H561" s="315"/>
    </row>
    <row r="562" spans="1:8" ht="14.25" x14ac:dyDescent="0.25">
      <c r="A562" s="322">
        <v>2015</v>
      </c>
      <c r="B562" s="318" t="s">
        <v>38</v>
      </c>
      <c r="C562" s="319" t="s">
        <v>118</v>
      </c>
      <c r="D562" s="320">
        <v>31149.98</v>
      </c>
      <c r="E562" s="320">
        <v>109563.77599999998</v>
      </c>
      <c r="F562" s="321">
        <v>140713.75599999999</v>
      </c>
      <c r="G562" s="314"/>
      <c r="H562" s="315"/>
    </row>
    <row r="563" spans="1:8" ht="14.25" x14ac:dyDescent="0.25">
      <c r="A563" s="322">
        <v>2015</v>
      </c>
      <c r="B563" s="318" t="s">
        <v>39</v>
      </c>
      <c r="C563" s="319" t="s">
        <v>118</v>
      </c>
      <c r="D563" s="320">
        <v>30838.5</v>
      </c>
      <c r="E563" s="320">
        <v>104763.048</v>
      </c>
      <c r="F563" s="321">
        <v>135601.54800000001</v>
      </c>
      <c r="G563" s="314"/>
      <c r="H563" s="315"/>
    </row>
    <row r="564" spans="1:8" ht="14.25" x14ac:dyDescent="0.25">
      <c r="A564" s="322">
        <v>2015</v>
      </c>
      <c r="B564" s="318" t="s">
        <v>40</v>
      </c>
      <c r="C564" s="319" t="s">
        <v>118</v>
      </c>
      <c r="D564" s="320">
        <v>33995.511000000006</v>
      </c>
      <c r="E564" s="320">
        <v>108639.72150000001</v>
      </c>
      <c r="F564" s="321">
        <v>142635.23250000001</v>
      </c>
      <c r="G564" s="314"/>
      <c r="H564" s="315"/>
    </row>
    <row r="565" spans="1:8" ht="14.25" x14ac:dyDescent="0.25">
      <c r="A565" s="322">
        <v>2015</v>
      </c>
      <c r="B565" s="318" t="s">
        <v>41</v>
      </c>
      <c r="C565" s="319" t="s">
        <v>118</v>
      </c>
      <c r="D565" s="320">
        <v>30425.199999999997</v>
      </c>
      <c r="E565" s="320">
        <v>98080.078999999998</v>
      </c>
      <c r="F565" s="321">
        <v>128505.27900000001</v>
      </c>
      <c r="G565" s="314"/>
      <c r="H565" s="315"/>
    </row>
    <row r="566" spans="1:8" ht="14.25" x14ac:dyDescent="0.25">
      <c r="A566" s="322">
        <v>2015</v>
      </c>
      <c r="B566" s="318" t="s">
        <v>42</v>
      </c>
      <c r="C566" s="319" t="s">
        <v>118</v>
      </c>
      <c r="D566" s="320">
        <v>29235.01</v>
      </c>
      <c r="E566" s="320">
        <v>104464.143</v>
      </c>
      <c r="F566" s="321">
        <v>133699.15299999999</v>
      </c>
      <c r="G566" s="314"/>
      <c r="H566" s="315"/>
    </row>
    <row r="567" spans="1:8" ht="14.25" x14ac:dyDescent="0.25">
      <c r="A567" s="322">
        <v>2016</v>
      </c>
      <c r="B567" s="318" t="s">
        <v>43</v>
      </c>
      <c r="C567" s="319" t="s">
        <v>118</v>
      </c>
      <c r="D567" s="320">
        <v>27586.37</v>
      </c>
      <c r="E567" s="320">
        <v>90996.815999999992</v>
      </c>
      <c r="F567" s="321">
        <v>118583.18599999999</v>
      </c>
      <c r="G567" s="314"/>
      <c r="H567" s="315"/>
    </row>
    <row r="568" spans="1:8" ht="14.25" x14ac:dyDescent="0.25">
      <c r="A568" s="322">
        <v>2016</v>
      </c>
      <c r="B568" s="318" t="s">
        <v>44</v>
      </c>
      <c r="C568" s="319" t="s">
        <v>118</v>
      </c>
      <c r="D568" s="320">
        <v>31408.89</v>
      </c>
      <c r="E568" s="320">
        <v>96534.992499999993</v>
      </c>
      <c r="F568" s="321">
        <v>127943.88249999999</v>
      </c>
      <c r="G568" s="314"/>
      <c r="H568" s="315"/>
    </row>
    <row r="569" spans="1:8" ht="14.25" x14ac:dyDescent="0.25">
      <c r="A569" s="322">
        <v>2016</v>
      </c>
      <c r="B569" s="318" t="s">
        <v>45</v>
      </c>
      <c r="C569" s="319" t="s">
        <v>118</v>
      </c>
      <c r="D569" s="320">
        <v>29582.390000000003</v>
      </c>
      <c r="E569" s="320">
        <v>99280.002499999988</v>
      </c>
      <c r="F569" s="321">
        <v>128862.39249999999</v>
      </c>
      <c r="G569" s="314"/>
      <c r="H569" s="315"/>
    </row>
    <row r="570" spans="1:8" ht="14.25" x14ac:dyDescent="0.25">
      <c r="A570" s="322">
        <v>2016</v>
      </c>
      <c r="B570" s="318" t="s">
        <v>33</v>
      </c>
      <c r="C570" s="319" t="s">
        <v>118</v>
      </c>
      <c r="D570" s="320">
        <v>27648.450000000004</v>
      </c>
      <c r="E570" s="320">
        <v>102585.16650000001</v>
      </c>
      <c r="F570" s="321">
        <v>130233.6165</v>
      </c>
      <c r="G570" s="314"/>
      <c r="H570" s="315"/>
    </row>
    <row r="571" spans="1:8" ht="14.25" x14ac:dyDescent="0.25">
      <c r="A571" s="322">
        <v>2016</v>
      </c>
      <c r="B571" s="318" t="s">
        <v>35</v>
      </c>
      <c r="C571" s="319" t="s">
        <v>118</v>
      </c>
      <c r="D571" s="320">
        <v>26670.03</v>
      </c>
      <c r="E571" s="320">
        <v>99495.198999999993</v>
      </c>
      <c r="F571" s="321">
        <v>126165.22900000001</v>
      </c>
      <c r="G571" s="314"/>
      <c r="H571" s="315"/>
    </row>
    <row r="572" spans="1:8" ht="14.25" x14ac:dyDescent="0.25">
      <c r="A572" s="322">
        <v>2016</v>
      </c>
      <c r="B572" s="318" t="s">
        <v>36</v>
      </c>
      <c r="C572" s="319" t="s">
        <v>118</v>
      </c>
      <c r="D572" s="320">
        <v>25297.589999999997</v>
      </c>
      <c r="E572" s="320">
        <v>89444.010000000009</v>
      </c>
      <c r="F572" s="321">
        <v>114741.6</v>
      </c>
      <c r="G572" s="314"/>
      <c r="H572" s="315"/>
    </row>
    <row r="573" spans="1:8" ht="14.25" x14ac:dyDescent="0.25">
      <c r="A573" s="322">
        <v>2016</v>
      </c>
      <c r="B573" s="318" t="s">
        <v>37</v>
      </c>
      <c r="C573" s="319" t="s">
        <v>118</v>
      </c>
      <c r="D573" s="320">
        <v>21900.909999999996</v>
      </c>
      <c r="E573" s="320">
        <v>96605.592000000004</v>
      </c>
      <c r="F573" s="321">
        <v>118506.50200000001</v>
      </c>
      <c r="G573" s="314"/>
      <c r="H573" s="315"/>
    </row>
    <row r="574" spans="1:8" ht="14.25" x14ac:dyDescent="0.25">
      <c r="A574" s="322">
        <v>2016</v>
      </c>
      <c r="B574" s="318" t="s">
        <v>38</v>
      </c>
      <c r="C574" s="319" t="s">
        <v>118</v>
      </c>
      <c r="D574" s="320">
        <v>28185.68</v>
      </c>
      <c r="E574" s="320">
        <v>122595.73450000001</v>
      </c>
      <c r="F574" s="321">
        <v>150781.41449999998</v>
      </c>
      <c r="G574" s="314"/>
      <c r="H574" s="315"/>
    </row>
    <row r="575" spans="1:8" ht="14.25" x14ac:dyDescent="0.25">
      <c r="A575" s="322">
        <v>2016</v>
      </c>
      <c r="B575" s="318" t="s">
        <v>39</v>
      </c>
      <c r="C575" s="319" t="s">
        <v>118</v>
      </c>
      <c r="D575" s="320">
        <v>27370.06</v>
      </c>
      <c r="E575" s="320">
        <v>104234.80549999999</v>
      </c>
      <c r="F575" s="321">
        <v>131604.86549999999</v>
      </c>
      <c r="G575" s="314"/>
      <c r="H575" s="315"/>
    </row>
    <row r="576" spans="1:8" ht="14.25" x14ac:dyDescent="0.25">
      <c r="A576" s="322">
        <v>2016</v>
      </c>
      <c r="B576" s="318" t="s">
        <v>40</v>
      </c>
      <c r="C576" s="319" t="s">
        <v>118</v>
      </c>
      <c r="D576" s="320">
        <v>24710.239999999998</v>
      </c>
      <c r="E576" s="320">
        <v>104185.39600000001</v>
      </c>
      <c r="F576" s="321">
        <v>128895.636</v>
      </c>
      <c r="G576" s="314"/>
      <c r="H576" s="315"/>
    </row>
    <row r="577" spans="1:8" ht="14.25" x14ac:dyDescent="0.25">
      <c r="A577" s="322">
        <v>2016</v>
      </c>
      <c r="B577" s="318" t="s">
        <v>41</v>
      </c>
      <c r="C577" s="319" t="s">
        <v>118</v>
      </c>
      <c r="D577" s="320">
        <v>23288.670000000002</v>
      </c>
      <c r="E577" s="320">
        <v>113954.189</v>
      </c>
      <c r="F577" s="321">
        <v>137242.859</v>
      </c>
      <c r="G577" s="314"/>
      <c r="H577" s="315"/>
    </row>
    <row r="578" spans="1:8" ht="14.25" x14ac:dyDescent="0.25">
      <c r="A578" s="322">
        <v>2016</v>
      </c>
      <c r="B578" s="318" t="s">
        <v>42</v>
      </c>
      <c r="C578" s="319" t="s">
        <v>118</v>
      </c>
      <c r="D578" s="320">
        <v>21792.280000000002</v>
      </c>
      <c r="E578" s="320">
        <v>111535.20649999999</v>
      </c>
      <c r="F578" s="321">
        <v>133327.4865</v>
      </c>
      <c r="G578" s="314"/>
      <c r="H578" s="315"/>
    </row>
    <row r="579" spans="1:8" ht="14.25" x14ac:dyDescent="0.25">
      <c r="A579" s="322">
        <v>2017</v>
      </c>
      <c r="B579" s="318" t="s">
        <v>43</v>
      </c>
      <c r="C579" s="319" t="s">
        <v>118</v>
      </c>
      <c r="D579" s="320">
        <v>17647.34</v>
      </c>
      <c r="E579" s="320">
        <v>96577.296499999997</v>
      </c>
      <c r="F579" s="321">
        <v>114224.63650000001</v>
      </c>
      <c r="G579" s="314"/>
      <c r="H579" s="315"/>
    </row>
    <row r="580" spans="1:8" ht="14.25" x14ac:dyDescent="0.25">
      <c r="A580" s="322">
        <v>2017</v>
      </c>
      <c r="B580" s="318" t="s">
        <v>44</v>
      </c>
      <c r="C580" s="319" t="s">
        <v>118</v>
      </c>
      <c r="D580" s="320">
        <v>19949.77</v>
      </c>
      <c r="E580" s="320">
        <v>105691.0055</v>
      </c>
      <c r="F580" s="321">
        <v>125640.7755</v>
      </c>
      <c r="G580" s="314"/>
      <c r="H580" s="315"/>
    </row>
    <row r="581" spans="1:8" ht="14.25" x14ac:dyDescent="0.25">
      <c r="A581" s="322">
        <v>2017</v>
      </c>
      <c r="B581" s="318" t="s">
        <v>45</v>
      </c>
      <c r="C581" s="319" t="s">
        <v>118</v>
      </c>
      <c r="D581" s="320">
        <v>24487.379999999997</v>
      </c>
      <c r="E581" s="320">
        <v>109687.958</v>
      </c>
      <c r="F581" s="321">
        <v>134175.33799999999</v>
      </c>
      <c r="G581" s="314"/>
      <c r="H581" s="315"/>
    </row>
    <row r="582" spans="1:8" ht="14.25" x14ac:dyDescent="0.25">
      <c r="A582" s="322">
        <v>2017</v>
      </c>
      <c r="B582" s="318" t="s">
        <v>33</v>
      </c>
      <c r="C582" s="319" t="s">
        <v>118</v>
      </c>
      <c r="D582" s="320">
        <v>21928.289999999997</v>
      </c>
      <c r="E582" s="320">
        <v>94543.959499999997</v>
      </c>
      <c r="F582" s="321">
        <v>116472.24949999999</v>
      </c>
      <c r="G582" s="314"/>
      <c r="H582" s="315"/>
    </row>
    <row r="583" spans="1:8" ht="14.25" x14ac:dyDescent="0.25">
      <c r="A583" s="322">
        <v>2017</v>
      </c>
      <c r="B583" s="318" t="s">
        <v>35</v>
      </c>
      <c r="C583" s="319" t="s">
        <v>118</v>
      </c>
      <c r="D583" s="320">
        <v>23033.260000000002</v>
      </c>
      <c r="E583" s="320">
        <v>104154.421</v>
      </c>
      <c r="F583" s="321">
        <v>127187.68099999998</v>
      </c>
      <c r="G583" s="314"/>
      <c r="H583" s="315"/>
    </row>
    <row r="584" spans="1:8" ht="14.25" x14ac:dyDescent="0.25">
      <c r="A584" s="322">
        <v>2017</v>
      </c>
      <c r="B584" s="318" t="s">
        <v>36</v>
      </c>
      <c r="C584" s="319" t="s">
        <v>118</v>
      </c>
      <c r="D584" s="320">
        <v>23312.35</v>
      </c>
      <c r="E584" s="320">
        <v>105676.26950000001</v>
      </c>
      <c r="F584" s="321">
        <v>128988.6195</v>
      </c>
      <c r="G584" s="314"/>
      <c r="H584" s="315"/>
    </row>
    <row r="585" spans="1:8" ht="14.25" x14ac:dyDescent="0.25">
      <c r="A585" s="322">
        <v>2017</v>
      </c>
      <c r="B585" s="318" t="s">
        <v>37</v>
      </c>
      <c r="C585" s="319" t="s">
        <v>118</v>
      </c>
      <c r="D585" s="320">
        <v>26978.82</v>
      </c>
      <c r="E585" s="320">
        <v>117148.35899999998</v>
      </c>
      <c r="F585" s="321">
        <v>144127.179</v>
      </c>
      <c r="G585" s="314"/>
      <c r="H585" s="315"/>
    </row>
    <row r="586" spans="1:8" ht="14.25" x14ac:dyDescent="0.25">
      <c r="A586" s="322">
        <v>2017</v>
      </c>
      <c r="B586" s="318" t="s">
        <v>38</v>
      </c>
      <c r="C586" s="319" t="s">
        <v>118</v>
      </c>
      <c r="D586" s="320">
        <v>29668.989999999998</v>
      </c>
      <c r="E586" s="320">
        <v>110626.64500000002</v>
      </c>
      <c r="F586" s="321">
        <v>140295.63499999998</v>
      </c>
      <c r="G586" s="314"/>
      <c r="H586" s="315"/>
    </row>
    <row r="587" spans="1:8" ht="14.25" x14ac:dyDescent="0.25">
      <c r="A587" s="322">
        <v>2017</v>
      </c>
      <c r="B587" s="318" t="s">
        <v>39</v>
      </c>
      <c r="C587" s="319" t="s">
        <v>118</v>
      </c>
      <c r="D587" s="320">
        <v>28134.46</v>
      </c>
      <c r="E587" s="320">
        <v>111043.3475</v>
      </c>
      <c r="F587" s="321">
        <v>139177.8075</v>
      </c>
      <c r="G587" s="314"/>
      <c r="H587" s="315"/>
    </row>
    <row r="588" spans="1:8" ht="14.25" x14ac:dyDescent="0.25">
      <c r="A588" s="322">
        <v>2017</v>
      </c>
      <c r="B588" s="318" t="s">
        <v>40</v>
      </c>
      <c r="C588" s="319" t="s">
        <v>118</v>
      </c>
      <c r="D588" s="320">
        <v>29143.93</v>
      </c>
      <c r="E588" s="320">
        <v>116300.21950000001</v>
      </c>
      <c r="F588" s="321">
        <v>145444.14950000003</v>
      </c>
      <c r="G588" s="314"/>
      <c r="H588" s="315"/>
    </row>
    <row r="589" spans="1:8" ht="14.25" x14ac:dyDescent="0.25">
      <c r="A589" s="322">
        <v>2017</v>
      </c>
      <c r="B589" s="318" t="s">
        <v>41</v>
      </c>
      <c r="C589" s="319" t="s">
        <v>118</v>
      </c>
      <c r="D589" s="320">
        <v>27211.760000000002</v>
      </c>
      <c r="E589" s="320">
        <v>111658.64600000001</v>
      </c>
      <c r="F589" s="321">
        <v>138870.40600000002</v>
      </c>
      <c r="G589" s="314"/>
      <c r="H589" s="315"/>
    </row>
    <row r="590" spans="1:8" ht="14.25" x14ac:dyDescent="0.25">
      <c r="A590" s="322">
        <v>2017</v>
      </c>
      <c r="B590" s="318" t="s">
        <v>42</v>
      </c>
      <c r="C590" s="319" t="s">
        <v>118</v>
      </c>
      <c r="D590" s="320">
        <v>24048.36</v>
      </c>
      <c r="E590" s="320">
        <v>101595.76549999999</v>
      </c>
      <c r="F590" s="321">
        <v>125644.12550000001</v>
      </c>
      <c r="G590" s="314"/>
      <c r="H590" s="315"/>
    </row>
    <row r="591" spans="1:8" ht="14.25" x14ac:dyDescent="0.25">
      <c r="A591" s="322">
        <v>2018</v>
      </c>
      <c r="B591" s="318" t="s">
        <v>43</v>
      </c>
      <c r="C591" s="319" t="s">
        <v>118</v>
      </c>
      <c r="D591" s="320">
        <v>23970.67</v>
      </c>
      <c r="E591" s="320">
        <v>99563.7405</v>
      </c>
      <c r="F591" s="321">
        <v>123534.41049999998</v>
      </c>
      <c r="G591" s="314"/>
      <c r="H591" s="315"/>
    </row>
    <row r="592" spans="1:8" ht="14.25" x14ac:dyDescent="0.25">
      <c r="A592" s="322">
        <v>2018</v>
      </c>
      <c r="B592" s="318" t="s">
        <v>44</v>
      </c>
      <c r="C592" s="319" t="s">
        <v>118</v>
      </c>
      <c r="D592" s="320">
        <v>25155.480000000003</v>
      </c>
      <c r="E592" s="320">
        <v>103576.33299999998</v>
      </c>
      <c r="F592" s="321">
        <v>128731.81300000001</v>
      </c>
      <c r="G592" s="314"/>
      <c r="H592" s="315"/>
    </row>
    <row r="593" spans="1:8" ht="14.25" x14ac:dyDescent="0.25">
      <c r="A593" s="322">
        <v>2018</v>
      </c>
      <c r="B593" s="318" t="s">
        <v>45</v>
      </c>
      <c r="C593" s="319" t="s">
        <v>118</v>
      </c>
      <c r="D593" s="320">
        <v>24629.090000000004</v>
      </c>
      <c r="E593" s="320">
        <v>104114.81300000001</v>
      </c>
      <c r="F593" s="321">
        <v>128743.90299999999</v>
      </c>
      <c r="G593" s="314"/>
      <c r="H593" s="315"/>
    </row>
    <row r="594" spans="1:8" ht="14.25" x14ac:dyDescent="0.25">
      <c r="A594" s="322">
        <v>2018</v>
      </c>
      <c r="B594" s="318" t="s">
        <v>33</v>
      </c>
      <c r="C594" s="319" t="s">
        <v>118</v>
      </c>
      <c r="D594" s="320">
        <v>25476.830999999998</v>
      </c>
      <c r="E594" s="320">
        <v>116154.02650000002</v>
      </c>
      <c r="F594" s="321">
        <v>141630.85750000001</v>
      </c>
      <c r="G594" s="314"/>
      <c r="H594" s="315"/>
    </row>
    <row r="595" spans="1:8" ht="14.25" x14ac:dyDescent="0.25">
      <c r="A595" s="322">
        <v>2018</v>
      </c>
      <c r="B595" s="318" t="s">
        <v>35</v>
      </c>
      <c r="C595" s="319" t="s">
        <v>118</v>
      </c>
      <c r="D595" s="320">
        <v>28100.988999999994</v>
      </c>
      <c r="E595" s="320">
        <v>102430.33099999999</v>
      </c>
      <c r="F595" s="321">
        <v>130531.31999999998</v>
      </c>
      <c r="G595" s="314"/>
      <c r="H595" s="315"/>
    </row>
    <row r="596" spans="1:8" ht="14.25" x14ac:dyDescent="0.25">
      <c r="A596" s="322">
        <v>2018</v>
      </c>
      <c r="B596" s="318" t="s">
        <v>36</v>
      </c>
      <c r="C596" s="319" t="s">
        <v>118</v>
      </c>
      <c r="D596" s="320">
        <v>22870.46</v>
      </c>
      <c r="E596" s="320">
        <v>104766.82999999999</v>
      </c>
      <c r="F596" s="321">
        <v>127637.29</v>
      </c>
      <c r="G596" s="314"/>
      <c r="H596" s="315"/>
    </row>
    <row r="597" spans="1:8" ht="14.25" x14ac:dyDescent="0.25">
      <c r="A597" s="322">
        <v>2018</v>
      </c>
      <c r="B597" s="318" t="s">
        <v>37</v>
      </c>
      <c r="C597" s="319" t="s">
        <v>118</v>
      </c>
      <c r="D597" s="320">
        <v>24863.816000000003</v>
      </c>
      <c r="E597" s="320">
        <v>112078.39799999999</v>
      </c>
      <c r="F597" s="321">
        <v>136942.21400000001</v>
      </c>
      <c r="G597" s="314"/>
      <c r="H597" s="315"/>
    </row>
    <row r="598" spans="1:8" ht="14.25" x14ac:dyDescent="0.25">
      <c r="A598" s="322">
        <v>2018</v>
      </c>
      <c r="B598" s="318" t="s">
        <v>38</v>
      </c>
      <c r="C598" s="319" t="s">
        <v>118</v>
      </c>
      <c r="D598" s="320">
        <v>31266.39</v>
      </c>
      <c r="E598" s="320">
        <v>121813.16199999998</v>
      </c>
      <c r="F598" s="321">
        <v>153079.55199999997</v>
      </c>
      <c r="G598" s="314"/>
      <c r="H598" s="315"/>
    </row>
    <row r="599" spans="1:8" ht="14.25" x14ac:dyDescent="0.25">
      <c r="A599" s="322">
        <v>2018</v>
      </c>
      <c r="B599" s="318" t="s">
        <v>39</v>
      </c>
      <c r="C599" s="319" t="s">
        <v>118</v>
      </c>
      <c r="D599" s="320">
        <v>29785.340000000004</v>
      </c>
      <c r="E599" s="320">
        <v>112633.58399999999</v>
      </c>
      <c r="F599" s="321">
        <v>142418.924</v>
      </c>
      <c r="G599" s="314"/>
      <c r="H599" s="315"/>
    </row>
    <row r="600" spans="1:8" ht="14.25" x14ac:dyDescent="0.25">
      <c r="A600" s="322">
        <v>2018</v>
      </c>
      <c r="B600" s="318" t="s">
        <v>40</v>
      </c>
      <c r="C600" s="319" t="s">
        <v>118</v>
      </c>
      <c r="D600" s="320">
        <v>31422.449999999997</v>
      </c>
      <c r="E600" s="320">
        <v>119746.8645</v>
      </c>
      <c r="F600" s="321">
        <v>151169.31450000001</v>
      </c>
      <c r="G600" s="314"/>
      <c r="H600" s="315"/>
    </row>
    <row r="601" spans="1:8" ht="14.25" x14ac:dyDescent="0.25">
      <c r="A601" s="322">
        <v>2018</v>
      </c>
      <c r="B601" s="318" t="s">
        <v>41</v>
      </c>
      <c r="C601" s="319" t="s">
        <v>118</v>
      </c>
      <c r="D601" s="320">
        <v>29100.59</v>
      </c>
      <c r="E601" s="320">
        <v>116622.32699999999</v>
      </c>
      <c r="F601" s="321">
        <v>145722.91700000002</v>
      </c>
      <c r="G601" s="314"/>
      <c r="H601" s="315"/>
    </row>
    <row r="602" spans="1:8" ht="14.25" x14ac:dyDescent="0.25">
      <c r="A602" s="322">
        <v>2018</v>
      </c>
      <c r="B602" s="318" t="s">
        <v>42</v>
      </c>
      <c r="C602" s="319" t="s">
        <v>118</v>
      </c>
      <c r="D602" s="320">
        <v>22059.129999999997</v>
      </c>
      <c r="E602" s="320">
        <v>106484.7035</v>
      </c>
      <c r="F602" s="321">
        <v>128543.83349999999</v>
      </c>
      <c r="G602" s="314"/>
      <c r="H602" s="315"/>
    </row>
    <row r="603" spans="1:8" ht="14.25" x14ac:dyDescent="0.25">
      <c r="A603" s="322">
        <v>2019</v>
      </c>
      <c r="B603" s="318" t="s">
        <v>43</v>
      </c>
      <c r="C603" s="319" t="s">
        <v>118</v>
      </c>
      <c r="D603" s="320">
        <v>21280.089999999997</v>
      </c>
      <c r="E603" s="320">
        <v>98654.200000000012</v>
      </c>
      <c r="F603" s="321">
        <v>119934.29000000001</v>
      </c>
      <c r="G603" s="314"/>
      <c r="H603" s="315"/>
    </row>
    <row r="604" spans="1:8" ht="14.25" x14ac:dyDescent="0.25">
      <c r="A604" s="322">
        <v>2019</v>
      </c>
      <c r="B604" s="318" t="s">
        <v>44</v>
      </c>
      <c r="C604" s="319" t="s">
        <v>118</v>
      </c>
      <c r="D604" s="320">
        <v>27853.023000000005</v>
      </c>
      <c r="E604" s="320">
        <v>99972.404500000004</v>
      </c>
      <c r="F604" s="321">
        <v>127825.42749999999</v>
      </c>
      <c r="G604" s="314"/>
      <c r="H604" s="315"/>
    </row>
    <row r="605" spans="1:8" ht="14.25" x14ac:dyDescent="0.25">
      <c r="A605" s="322">
        <v>2019</v>
      </c>
      <c r="B605" s="318" t="s">
        <v>45</v>
      </c>
      <c r="C605" s="319" t="s">
        <v>118</v>
      </c>
      <c r="D605" s="320">
        <v>27083.669999999995</v>
      </c>
      <c r="E605" s="320">
        <v>90413.414500000014</v>
      </c>
      <c r="F605" s="321">
        <v>117497.08449999997</v>
      </c>
      <c r="G605" s="314"/>
      <c r="H605" s="315"/>
    </row>
    <row r="606" spans="1:8" ht="14.25" x14ac:dyDescent="0.25">
      <c r="A606" s="322">
        <v>2019</v>
      </c>
      <c r="B606" s="318" t="s">
        <v>33</v>
      </c>
      <c r="C606" s="319" t="s">
        <v>118</v>
      </c>
      <c r="D606" s="320">
        <v>26149.15</v>
      </c>
      <c r="E606" s="320">
        <v>111350.3425</v>
      </c>
      <c r="F606" s="321">
        <v>137499.49250000002</v>
      </c>
      <c r="G606" s="314"/>
      <c r="H606" s="315"/>
    </row>
    <row r="607" spans="1:8" ht="14.25" x14ac:dyDescent="0.25">
      <c r="A607" s="322">
        <v>2019</v>
      </c>
      <c r="B607" s="318" t="s">
        <v>35</v>
      </c>
      <c r="C607" s="319" t="s">
        <v>118</v>
      </c>
      <c r="D607" s="320">
        <v>30908.269999999997</v>
      </c>
      <c r="E607" s="320">
        <v>110156.37700000001</v>
      </c>
      <c r="F607" s="321">
        <v>141064.647</v>
      </c>
      <c r="G607" s="314"/>
      <c r="H607" s="315"/>
    </row>
    <row r="608" spans="1:8" ht="14.25" x14ac:dyDescent="0.25">
      <c r="A608" s="322">
        <v>2019</v>
      </c>
      <c r="B608" s="318" t="s">
        <v>36</v>
      </c>
      <c r="C608" s="319" t="s">
        <v>118</v>
      </c>
      <c r="D608" s="320">
        <v>28437.070000000003</v>
      </c>
      <c r="E608" s="320">
        <v>118056.091</v>
      </c>
      <c r="F608" s="321">
        <v>146493.16099999999</v>
      </c>
      <c r="G608" s="314"/>
      <c r="H608" s="315"/>
    </row>
    <row r="609" spans="1:8" ht="14.25" x14ac:dyDescent="0.25">
      <c r="A609" s="322">
        <v>2019</v>
      </c>
      <c r="B609" s="318" t="s">
        <v>37</v>
      </c>
      <c r="C609" s="319" t="s">
        <v>118</v>
      </c>
      <c r="D609" s="320">
        <v>30975.389999999992</v>
      </c>
      <c r="E609" s="320">
        <v>126756.01549999998</v>
      </c>
      <c r="F609" s="321">
        <v>157731.40549999999</v>
      </c>
      <c r="G609" s="314"/>
      <c r="H609" s="315"/>
    </row>
    <row r="610" spans="1:8" ht="14.25" x14ac:dyDescent="0.25">
      <c r="A610" s="322">
        <v>2019</v>
      </c>
      <c r="B610" s="318" t="s">
        <v>38</v>
      </c>
      <c r="C610" s="319" t="s">
        <v>118</v>
      </c>
      <c r="D610" s="320">
        <v>29241.190000000002</v>
      </c>
      <c r="E610" s="320">
        <v>120087.54699999996</v>
      </c>
      <c r="F610" s="321">
        <v>149328.73699999996</v>
      </c>
      <c r="G610" s="314"/>
      <c r="H610" s="315"/>
    </row>
    <row r="611" spans="1:8" ht="14.25" x14ac:dyDescent="0.25">
      <c r="A611" s="322">
        <v>2019</v>
      </c>
      <c r="B611" s="318" t="s">
        <v>39</v>
      </c>
      <c r="C611" s="319" t="s">
        <v>118</v>
      </c>
      <c r="D611" s="320">
        <v>27564.25</v>
      </c>
      <c r="E611" s="320">
        <v>122378.46549999996</v>
      </c>
      <c r="F611" s="321">
        <v>149942.71549999999</v>
      </c>
      <c r="G611" s="314"/>
      <c r="H611" s="315"/>
    </row>
    <row r="612" spans="1:8" ht="14.25" x14ac:dyDescent="0.25">
      <c r="A612" s="322">
        <v>2019</v>
      </c>
      <c r="B612" s="318" t="s">
        <v>40</v>
      </c>
      <c r="C612" s="319" t="s">
        <v>118</v>
      </c>
      <c r="D612" s="320">
        <v>31347.49</v>
      </c>
      <c r="E612" s="320">
        <v>116546.48999999999</v>
      </c>
      <c r="F612" s="321">
        <v>147893.97999999998</v>
      </c>
      <c r="G612" s="314"/>
      <c r="H612" s="315"/>
    </row>
    <row r="613" spans="1:8" ht="14.25" x14ac:dyDescent="0.25">
      <c r="A613" s="322">
        <v>2019</v>
      </c>
      <c r="B613" s="318" t="s">
        <v>41</v>
      </c>
      <c r="C613" s="319" t="s">
        <v>118</v>
      </c>
      <c r="D613" s="320">
        <v>29009.89</v>
      </c>
      <c r="E613" s="320">
        <v>116986.07549999998</v>
      </c>
      <c r="F613" s="321">
        <v>145995.96549999996</v>
      </c>
      <c r="G613" s="314"/>
      <c r="H613" s="315"/>
    </row>
    <row r="614" spans="1:8" ht="14.25" x14ac:dyDescent="0.25">
      <c r="A614" s="322">
        <v>2019</v>
      </c>
      <c r="B614" s="318" t="s">
        <v>42</v>
      </c>
      <c r="C614" s="319" t="s">
        <v>118</v>
      </c>
      <c r="D614" s="320">
        <v>27779.07</v>
      </c>
      <c r="E614" s="320">
        <v>104477.277</v>
      </c>
      <c r="F614" s="321">
        <v>132256.34699999998</v>
      </c>
      <c r="G614" s="314"/>
      <c r="H614" s="315"/>
    </row>
    <row r="615" spans="1:8" ht="14.25" x14ac:dyDescent="0.25">
      <c r="A615" s="322">
        <v>2020</v>
      </c>
      <c r="B615" s="318" t="s">
        <v>43</v>
      </c>
      <c r="C615" s="319" t="s">
        <v>118</v>
      </c>
      <c r="D615" s="320">
        <v>25118.819999999996</v>
      </c>
      <c r="E615" s="320">
        <v>109098.29649999998</v>
      </c>
      <c r="F615" s="321">
        <v>134217.11649999997</v>
      </c>
      <c r="G615" s="314"/>
      <c r="H615" s="315"/>
    </row>
    <row r="616" spans="1:8" ht="14.25" x14ac:dyDescent="0.25">
      <c r="A616" s="322">
        <v>2020</v>
      </c>
      <c r="B616" s="318" t="s">
        <v>44</v>
      </c>
      <c r="C616" s="319" t="s">
        <v>118</v>
      </c>
      <c r="D616" s="320">
        <v>33123.99</v>
      </c>
      <c r="E616" s="320">
        <v>98611.559499999974</v>
      </c>
      <c r="F616" s="321">
        <v>131735.54949999996</v>
      </c>
      <c r="G616" s="314"/>
      <c r="H616" s="315"/>
    </row>
    <row r="617" spans="1:8" s="323" customFormat="1" ht="14.25" x14ac:dyDescent="0.25">
      <c r="A617" s="322">
        <v>2020</v>
      </c>
      <c r="B617" s="318" t="s">
        <v>45</v>
      </c>
      <c r="C617" s="319" t="s">
        <v>118</v>
      </c>
      <c r="D617" s="320">
        <v>22542.260000000002</v>
      </c>
      <c r="E617" s="320">
        <v>65160.749000000003</v>
      </c>
      <c r="F617" s="321">
        <v>87703.008999999991</v>
      </c>
      <c r="G617" s="314"/>
      <c r="H617" s="315"/>
    </row>
    <row r="618" spans="1:8" s="323" customFormat="1" ht="14.25" x14ac:dyDescent="0.25">
      <c r="A618" s="322">
        <v>2020</v>
      </c>
      <c r="B618" s="318" t="s">
        <v>33</v>
      </c>
      <c r="C618" s="319" t="s">
        <v>118</v>
      </c>
      <c r="D618" s="320">
        <v>3686.1799999999994</v>
      </c>
      <c r="E618" s="320">
        <v>30158.562500000004</v>
      </c>
      <c r="F618" s="321">
        <v>33844.7425</v>
      </c>
      <c r="G618" s="314"/>
      <c r="H618" s="315"/>
    </row>
    <row r="619" spans="1:8" ht="14.25" x14ac:dyDescent="0.25">
      <c r="A619" s="322">
        <v>2020</v>
      </c>
      <c r="B619" s="318" t="s">
        <v>35</v>
      </c>
      <c r="C619" s="319" t="s">
        <v>118</v>
      </c>
      <c r="D619" s="320">
        <v>23264.055991455076</v>
      </c>
      <c r="E619" s="320">
        <v>79688.840500047692</v>
      </c>
      <c r="F619" s="321">
        <v>102952.89649150276</v>
      </c>
      <c r="G619" s="314"/>
      <c r="H619" s="315"/>
    </row>
    <row r="620" spans="1:8" ht="14.25" x14ac:dyDescent="0.25">
      <c r="A620" s="322">
        <v>2020</v>
      </c>
      <c r="B620" s="318" t="s">
        <v>36</v>
      </c>
      <c r="C620" s="319" t="s">
        <v>118</v>
      </c>
      <c r="D620" s="320">
        <v>26143.011999999999</v>
      </c>
      <c r="E620" s="320">
        <v>101973.23002391338</v>
      </c>
      <c r="F620" s="321">
        <v>128116.24202391338</v>
      </c>
      <c r="G620" s="314"/>
      <c r="H620" s="315"/>
    </row>
    <row r="621" spans="1:8" ht="14.25" x14ac:dyDescent="0.25">
      <c r="A621" s="322">
        <v>2020</v>
      </c>
      <c r="B621" s="318" t="s">
        <v>37</v>
      </c>
      <c r="C621" s="319" t="s">
        <v>118</v>
      </c>
      <c r="D621" s="320">
        <v>32970.157941406251</v>
      </c>
      <c r="E621" s="320">
        <v>138666.10994888307</v>
      </c>
      <c r="F621" s="321">
        <v>171636.26789028931</v>
      </c>
      <c r="G621" s="314"/>
      <c r="H621" s="315"/>
    </row>
    <row r="622" spans="1:8" s="323" customFormat="1" ht="14.25" x14ac:dyDescent="0.25">
      <c r="A622" s="322">
        <v>2020</v>
      </c>
      <c r="B622" s="318" t="s">
        <v>38</v>
      </c>
      <c r="C622" s="319" t="s">
        <v>118</v>
      </c>
      <c r="D622" s="320">
        <v>36125.512000000002</v>
      </c>
      <c r="E622" s="320">
        <v>129819.84699542237</v>
      </c>
      <c r="F622" s="321">
        <v>165945.35899542234</v>
      </c>
      <c r="G622" s="314"/>
      <c r="H622" s="365"/>
    </row>
    <row r="623" spans="1:8" s="323" customFormat="1" ht="14.25" x14ac:dyDescent="0.25">
      <c r="A623" s="322">
        <v>2020</v>
      </c>
      <c r="B623" s="318" t="s">
        <v>39</v>
      </c>
      <c r="C623" s="319" t="s">
        <v>118</v>
      </c>
      <c r="D623" s="320">
        <v>36409.179960937487</v>
      </c>
      <c r="E623" s="320">
        <v>139208.07350066755</v>
      </c>
      <c r="F623" s="321">
        <v>175617.25346160505</v>
      </c>
      <c r="G623" s="314"/>
      <c r="H623" s="365"/>
    </row>
    <row r="624" spans="1:8" ht="14.25" x14ac:dyDescent="0.25">
      <c r="A624" s="322">
        <v>2020</v>
      </c>
      <c r="B624" s="318" t="s">
        <v>40</v>
      </c>
      <c r="C624" s="319" t="s">
        <v>118</v>
      </c>
      <c r="D624" s="320">
        <v>35765.475949951178</v>
      </c>
      <c r="E624" s="320">
        <v>137047.00601430514</v>
      </c>
      <c r="F624" s="321">
        <v>172812.48196425629</v>
      </c>
      <c r="G624" s="314"/>
      <c r="H624" s="315"/>
    </row>
    <row r="625" spans="1:8" ht="14.25" x14ac:dyDescent="0.25">
      <c r="A625" s="322">
        <v>2020</v>
      </c>
      <c r="B625" s="318" t="s">
        <v>41</v>
      </c>
      <c r="C625" s="319" t="s">
        <v>118</v>
      </c>
      <c r="D625" s="320">
        <v>33735.280049438479</v>
      </c>
      <c r="E625" s="320">
        <v>131819.83400370026</v>
      </c>
      <c r="F625" s="321">
        <v>165555.11405313874</v>
      </c>
      <c r="G625" s="314"/>
      <c r="H625" s="315"/>
    </row>
    <row r="626" spans="1:8" ht="14.25" x14ac:dyDescent="0.25">
      <c r="A626" s="322">
        <v>2020</v>
      </c>
      <c r="B626" s="318" t="s">
        <v>42</v>
      </c>
      <c r="C626" s="319" t="s">
        <v>118</v>
      </c>
      <c r="D626" s="320">
        <v>26656.747025634766</v>
      </c>
      <c r="E626" s="320">
        <v>111919.31300019074</v>
      </c>
      <c r="F626" s="321">
        <v>138576.06002582551</v>
      </c>
      <c r="G626" s="314"/>
      <c r="H626" s="315"/>
    </row>
    <row r="627" spans="1:8" ht="14.25" x14ac:dyDescent="0.25">
      <c r="A627" s="317">
        <v>2021</v>
      </c>
      <c r="B627" s="318" t="s">
        <v>43</v>
      </c>
      <c r="C627" s="319" t="s">
        <v>118</v>
      </c>
      <c r="D627" s="320">
        <v>24560.57497192383</v>
      </c>
      <c r="E627" s="320">
        <v>111319.08900274659</v>
      </c>
      <c r="F627" s="321">
        <v>135879.66397467043</v>
      </c>
      <c r="G627" s="314"/>
      <c r="H627" s="315"/>
    </row>
    <row r="628" spans="1:8" ht="14.25" x14ac:dyDescent="0.25">
      <c r="A628" s="317">
        <v>2021</v>
      </c>
      <c r="B628" s="318" t="s">
        <v>44</v>
      </c>
      <c r="C628" s="319" t="s">
        <v>118</v>
      </c>
      <c r="D628" s="320">
        <v>31224.312994999997</v>
      </c>
      <c r="E628" s="320">
        <v>109132.1665027</v>
      </c>
      <c r="F628" s="321">
        <v>140356.4794977</v>
      </c>
      <c r="G628" s="314"/>
      <c r="H628" s="315"/>
    </row>
    <row r="629" spans="1:8" ht="14.25" x14ac:dyDescent="0.25">
      <c r="A629" s="317">
        <v>2021</v>
      </c>
      <c r="B629" s="318" t="s">
        <v>45</v>
      </c>
      <c r="C629" s="319" t="s">
        <v>118</v>
      </c>
      <c r="D629" s="320">
        <v>32781.202017089847</v>
      </c>
      <c r="E629" s="320">
        <v>115571.42750000002</v>
      </c>
      <c r="F629" s="321">
        <v>148352.62951708984</v>
      </c>
      <c r="G629" s="314"/>
      <c r="H629" s="315"/>
    </row>
    <row r="630" spans="1:8" ht="14.25" x14ac:dyDescent="0.25">
      <c r="A630" s="317">
        <v>2021</v>
      </c>
      <c r="B630" s="318" t="s">
        <v>33</v>
      </c>
      <c r="C630" s="319" t="s">
        <v>118</v>
      </c>
      <c r="D630" s="320">
        <v>26710.537970703132</v>
      </c>
      <c r="E630" s="320">
        <v>105088.91300139714</v>
      </c>
      <c r="F630" s="321">
        <v>131799.45097210025</v>
      </c>
      <c r="G630" s="314"/>
      <c r="H630" s="315"/>
    </row>
    <row r="631" spans="1:8" ht="14.25" x14ac:dyDescent="0.25">
      <c r="A631" s="317">
        <v>2021</v>
      </c>
      <c r="B631" s="318" t="s">
        <v>35</v>
      </c>
      <c r="C631" s="319" t="s">
        <v>118</v>
      </c>
      <c r="D631" s="320">
        <v>1076.7630000000001</v>
      </c>
      <c r="E631" s="320">
        <v>11314.298503100934</v>
      </c>
      <c r="F631" s="321">
        <v>12391.061503100933</v>
      </c>
      <c r="G631" s="314"/>
      <c r="H631" s="315"/>
    </row>
    <row r="632" spans="1:8" ht="14.25" x14ac:dyDescent="0.25">
      <c r="A632" s="317">
        <v>2021</v>
      </c>
      <c r="B632" s="318" t="s">
        <v>36</v>
      </c>
      <c r="C632" s="319" t="s">
        <v>118</v>
      </c>
      <c r="D632" s="320">
        <v>25610.005014648435</v>
      </c>
      <c r="E632" s="320">
        <v>111780.22249923705</v>
      </c>
      <c r="F632" s="321">
        <v>137390.2275138855</v>
      </c>
      <c r="G632" s="314"/>
      <c r="H632" s="315"/>
    </row>
    <row r="633" spans="1:8" ht="14.25" x14ac:dyDescent="0.25">
      <c r="A633" s="317">
        <v>2021</v>
      </c>
      <c r="B633" s="318" t="s">
        <v>37</v>
      </c>
      <c r="C633" s="319" t="s">
        <v>118</v>
      </c>
      <c r="D633" s="320">
        <v>34245.382919433599</v>
      </c>
      <c r="E633" s="320">
        <v>127184.55950532448</v>
      </c>
      <c r="F633" s="321">
        <v>161429.94242475808</v>
      </c>
      <c r="G633" s="314"/>
      <c r="H633" s="315"/>
    </row>
    <row r="634" spans="1:8" ht="14.25" x14ac:dyDescent="0.25">
      <c r="A634" s="317">
        <v>2021</v>
      </c>
      <c r="B634" s="318" t="s">
        <v>38</v>
      </c>
      <c r="C634" s="319" t="s">
        <v>118</v>
      </c>
      <c r="D634" s="320">
        <v>38538.871028686517</v>
      </c>
      <c r="E634" s="320">
        <v>114160.35599705568</v>
      </c>
      <c r="F634" s="321">
        <v>152699.22702574218</v>
      </c>
      <c r="G634" s="314"/>
      <c r="H634" s="315"/>
    </row>
    <row r="635" spans="1:8" ht="14.25" x14ac:dyDescent="0.25">
      <c r="A635" s="317">
        <v>2021</v>
      </c>
      <c r="B635" s="318" t="s">
        <v>39</v>
      </c>
      <c r="C635" s="319" t="s">
        <v>118</v>
      </c>
      <c r="D635" s="320">
        <v>37667.133921875</v>
      </c>
      <c r="E635" s="320">
        <v>129082.90249704366</v>
      </c>
      <c r="F635" s="321">
        <v>166750.03641891864</v>
      </c>
      <c r="G635" s="314"/>
      <c r="H635" s="315"/>
    </row>
    <row r="636" spans="1:8" ht="14.25" x14ac:dyDescent="0.25">
      <c r="A636" s="317">
        <v>2021</v>
      </c>
      <c r="B636" s="318" t="s">
        <v>40</v>
      </c>
      <c r="C636" s="319" t="s">
        <v>118</v>
      </c>
      <c r="D636" s="320">
        <v>37784.979962463389</v>
      </c>
      <c r="E636" s="320">
        <v>133186.74704206851</v>
      </c>
      <c r="F636" s="321">
        <v>170971.72700453189</v>
      </c>
      <c r="G636" s="314"/>
      <c r="H636" s="315"/>
    </row>
    <row r="637" spans="1:8" ht="14.25" x14ac:dyDescent="0.25">
      <c r="A637" s="317">
        <v>2021</v>
      </c>
      <c r="B637" s="318" t="s">
        <v>41</v>
      </c>
      <c r="C637" s="319" t="s">
        <v>118</v>
      </c>
      <c r="D637" s="320">
        <v>38510.578048828116</v>
      </c>
      <c r="E637" s="320">
        <v>131285.60100202562</v>
      </c>
      <c r="F637" s="321">
        <v>169796.17905085374</v>
      </c>
      <c r="G637" s="314"/>
      <c r="H637" s="315"/>
    </row>
    <row r="638" spans="1:8" ht="14.25" x14ac:dyDescent="0.25">
      <c r="A638" s="317">
        <v>2021</v>
      </c>
      <c r="B638" s="318" t="s">
        <v>42</v>
      </c>
      <c r="C638" s="319" t="s">
        <v>118</v>
      </c>
      <c r="D638" s="320">
        <v>35578.526009765621</v>
      </c>
      <c r="E638" s="320">
        <v>130281.34152098234</v>
      </c>
      <c r="F638" s="321">
        <v>165859.86753074796</v>
      </c>
      <c r="G638" s="314"/>
      <c r="H638" s="315"/>
    </row>
    <row r="639" spans="1:8" ht="14.25" x14ac:dyDescent="0.25">
      <c r="A639" s="317">
        <v>2022</v>
      </c>
      <c r="B639" s="318" t="s">
        <v>43</v>
      </c>
      <c r="C639" s="319" t="s">
        <v>118</v>
      </c>
      <c r="D639" s="320">
        <v>30193.555050964358</v>
      </c>
      <c r="E639" s="320">
        <v>101116.90204201012</v>
      </c>
      <c r="F639" s="321">
        <v>131310.45709297448</v>
      </c>
      <c r="G639" s="314"/>
      <c r="H639" s="315"/>
    </row>
    <row r="640" spans="1:8" ht="14.25" x14ac:dyDescent="0.25">
      <c r="A640" s="317">
        <v>2022</v>
      </c>
      <c r="B640" s="318" t="s">
        <v>44</v>
      </c>
      <c r="C640" s="319" t="s">
        <v>118</v>
      </c>
      <c r="D640" s="320">
        <v>37016.921096435559</v>
      </c>
      <c r="E640" s="320">
        <v>108699.885481081</v>
      </c>
      <c r="F640" s="321">
        <v>145716.80657751655</v>
      </c>
      <c r="G640" s="314"/>
      <c r="H640" s="315"/>
    </row>
    <row r="641" spans="1:8" ht="14.25" x14ac:dyDescent="0.25">
      <c r="A641" s="317">
        <v>2022</v>
      </c>
      <c r="B641" s="318" t="s">
        <v>45</v>
      </c>
      <c r="C641" s="319" t="s">
        <v>118</v>
      </c>
      <c r="D641" s="320">
        <v>39060.605995117177</v>
      </c>
      <c r="E641" s="320">
        <v>128373.91048416904</v>
      </c>
      <c r="F641" s="321">
        <v>167434.51647928622</v>
      </c>
      <c r="G641" s="314"/>
      <c r="H641" s="315"/>
    </row>
    <row r="642" spans="1:8" ht="14.25" x14ac:dyDescent="0.25">
      <c r="A642" s="317">
        <v>2022</v>
      </c>
      <c r="B642" s="318" t="s">
        <v>33</v>
      </c>
      <c r="C642" s="319" t="s">
        <v>118</v>
      </c>
      <c r="D642" s="320">
        <v>36361.570079000005</v>
      </c>
      <c r="E642" s="320">
        <v>118544.03942430003</v>
      </c>
      <c r="F642" s="321">
        <v>154905.60950330005</v>
      </c>
      <c r="G642" s="314"/>
      <c r="H642" s="315"/>
    </row>
    <row r="643" spans="1:8" ht="14.25" x14ac:dyDescent="0.25">
      <c r="A643" s="317">
        <v>2022</v>
      </c>
      <c r="B643" s="318" t="s">
        <v>35</v>
      </c>
      <c r="C643" s="319" t="s">
        <v>118</v>
      </c>
      <c r="D643" s="320">
        <v>40024.03207507325</v>
      </c>
      <c r="E643" s="320">
        <v>112792.30165423619</v>
      </c>
      <c r="F643" s="321">
        <v>152816.33372930944</v>
      </c>
      <c r="G643" s="314"/>
      <c r="H643" s="315"/>
    </row>
    <row r="644" spans="1:8" ht="14.25" x14ac:dyDescent="0.25">
      <c r="A644" s="317">
        <v>2022</v>
      </c>
      <c r="B644" s="318" t="s">
        <v>36</v>
      </c>
      <c r="C644" s="319" t="s">
        <v>118</v>
      </c>
      <c r="D644" s="320">
        <v>41355.033972839359</v>
      </c>
      <c r="E644" s="320">
        <v>120245.05992990834</v>
      </c>
      <c r="F644" s="321">
        <v>161600.0939027477</v>
      </c>
      <c r="G644" s="314"/>
      <c r="H644" s="315"/>
    </row>
    <row r="645" spans="1:8" ht="14.25" x14ac:dyDescent="0.25">
      <c r="A645" s="317">
        <v>2009</v>
      </c>
      <c r="B645" s="318" t="s">
        <v>33</v>
      </c>
      <c r="C645" s="319" t="s">
        <v>119</v>
      </c>
      <c r="D645" s="320">
        <v>13617.67</v>
      </c>
      <c r="E645" s="320">
        <v>87863.192999999985</v>
      </c>
      <c r="F645" s="321">
        <v>101480.86299999998</v>
      </c>
      <c r="G645" s="314"/>
      <c r="H645" s="315"/>
    </row>
    <row r="646" spans="1:8" ht="14.25" x14ac:dyDescent="0.25">
      <c r="A646" s="317">
        <v>2009</v>
      </c>
      <c r="B646" s="318" t="s">
        <v>35</v>
      </c>
      <c r="C646" s="319" t="s">
        <v>119</v>
      </c>
      <c r="D646" s="320">
        <v>14961.69</v>
      </c>
      <c r="E646" s="320">
        <v>86219.839999999982</v>
      </c>
      <c r="F646" s="321">
        <v>101181.52999999998</v>
      </c>
      <c r="G646" s="314"/>
      <c r="H646" s="315"/>
    </row>
    <row r="647" spans="1:8" ht="14.25" x14ac:dyDescent="0.25">
      <c r="A647" s="317">
        <v>2009</v>
      </c>
      <c r="B647" s="318" t="s">
        <v>36</v>
      </c>
      <c r="C647" s="319" t="s">
        <v>119</v>
      </c>
      <c r="D647" s="320">
        <v>13688.83</v>
      </c>
      <c r="E647" s="320">
        <v>81739.058000000019</v>
      </c>
      <c r="F647" s="321">
        <v>95427.888000000006</v>
      </c>
      <c r="G647" s="314"/>
      <c r="H647" s="315"/>
    </row>
    <row r="648" spans="1:8" ht="14.25" x14ac:dyDescent="0.25">
      <c r="A648" s="317">
        <v>2009</v>
      </c>
      <c r="B648" s="318" t="s">
        <v>37</v>
      </c>
      <c r="C648" s="319" t="s">
        <v>119</v>
      </c>
      <c r="D648" s="320">
        <v>14626.69</v>
      </c>
      <c r="E648" s="320">
        <v>91059.054999999978</v>
      </c>
      <c r="F648" s="321">
        <v>105685.74500000001</v>
      </c>
      <c r="G648" s="314"/>
      <c r="H648" s="315"/>
    </row>
    <row r="649" spans="1:8" ht="14.25" x14ac:dyDescent="0.25">
      <c r="A649" s="317">
        <v>2009</v>
      </c>
      <c r="B649" s="318" t="s">
        <v>38</v>
      </c>
      <c r="C649" s="319" t="s">
        <v>119</v>
      </c>
      <c r="D649" s="320">
        <v>12802.67</v>
      </c>
      <c r="E649" s="320">
        <v>87177.532500000016</v>
      </c>
      <c r="F649" s="321">
        <v>99980.202499999985</v>
      </c>
      <c r="G649" s="314"/>
      <c r="H649" s="315"/>
    </row>
    <row r="650" spans="1:8" ht="14.25" x14ac:dyDescent="0.25">
      <c r="A650" s="317">
        <v>2009</v>
      </c>
      <c r="B650" s="318" t="s">
        <v>39</v>
      </c>
      <c r="C650" s="319" t="s">
        <v>119</v>
      </c>
      <c r="D650" s="320">
        <v>15575.61</v>
      </c>
      <c r="E650" s="320">
        <v>88646.29</v>
      </c>
      <c r="F650" s="321">
        <v>104221.9</v>
      </c>
      <c r="G650" s="314"/>
      <c r="H650" s="315"/>
    </row>
    <row r="651" spans="1:8" ht="14.25" x14ac:dyDescent="0.25">
      <c r="A651" s="317">
        <v>2009</v>
      </c>
      <c r="B651" s="318" t="s">
        <v>40</v>
      </c>
      <c r="C651" s="319" t="s">
        <v>119</v>
      </c>
      <c r="D651" s="320">
        <v>15152.93</v>
      </c>
      <c r="E651" s="320">
        <v>95526.910499999998</v>
      </c>
      <c r="F651" s="321">
        <v>110679.84050000001</v>
      </c>
      <c r="G651" s="314"/>
      <c r="H651" s="315"/>
    </row>
    <row r="652" spans="1:8" ht="14.25" x14ac:dyDescent="0.25">
      <c r="A652" s="317">
        <v>2009</v>
      </c>
      <c r="B652" s="318" t="s">
        <v>41</v>
      </c>
      <c r="C652" s="319" t="s">
        <v>119</v>
      </c>
      <c r="D652" s="320">
        <v>15673.7</v>
      </c>
      <c r="E652" s="320">
        <v>96052.022999999986</v>
      </c>
      <c r="F652" s="321">
        <v>111725.72299999998</v>
      </c>
      <c r="G652" s="314"/>
      <c r="H652" s="315"/>
    </row>
    <row r="653" spans="1:8" ht="14.25" x14ac:dyDescent="0.25">
      <c r="A653" s="317">
        <v>2009</v>
      </c>
      <c r="B653" s="318" t="s">
        <v>42</v>
      </c>
      <c r="C653" s="319" t="s">
        <v>119</v>
      </c>
      <c r="D653" s="320">
        <v>16292.13</v>
      </c>
      <c r="E653" s="320">
        <v>98161.965000000011</v>
      </c>
      <c r="F653" s="321">
        <v>114454.09499999999</v>
      </c>
      <c r="G653" s="314"/>
      <c r="H653" s="315"/>
    </row>
    <row r="654" spans="1:8" ht="14.25" x14ac:dyDescent="0.25">
      <c r="A654" s="317">
        <v>2010</v>
      </c>
      <c r="B654" s="318" t="s">
        <v>43</v>
      </c>
      <c r="C654" s="319" t="s">
        <v>119</v>
      </c>
      <c r="D654" s="320">
        <v>15740.73</v>
      </c>
      <c r="E654" s="320">
        <v>85441.74500000001</v>
      </c>
      <c r="F654" s="321">
        <v>101182.47500000001</v>
      </c>
      <c r="G654" s="314"/>
      <c r="H654" s="315"/>
    </row>
    <row r="655" spans="1:8" ht="14.25" x14ac:dyDescent="0.25">
      <c r="A655" s="317">
        <v>2010</v>
      </c>
      <c r="B655" s="318" t="s">
        <v>44</v>
      </c>
      <c r="C655" s="319" t="s">
        <v>119</v>
      </c>
      <c r="D655" s="320">
        <v>17710.969999999998</v>
      </c>
      <c r="E655" s="320">
        <v>102896.6955</v>
      </c>
      <c r="F655" s="321">
        <v>120607.6655</v>
      </c>
      <c r="G655" s="314"/>
      <c r="H655" s="315"/>
    </row>
    <row r="656" spans="1:8" ht="14.25" x14ac:dyDescent="0.25">
      <c r="A656" s="317">
        <v>2010</v>
      </c>
      <c r="B656" s="318" t="s">
        <v>45</v>
      </c>
      <c r="C656" s="319" t="s">
        <v>119</v>
      </c>
      <c r="D656" s="320">
        <v>19616.340000000004</v>
      </c>
      <c r="E656" s="320">
        <v>110617.44950000005</v>
      </c>
      <c r="F656" s="321">
        <v>130233.78950000003</v>
      </c>
      <c r="G656" s="314"/>
      <c r="H656" s="315"/>
    </row>
    <row r="657" spans="1:8" ht="14.25" x14ac:dyDescent="0.25">
      <c r="A657" s="317">
        <v>2010</v>
      </c>
      <c r="B657" s="318" t="s">
        <v>33</v>
      </c>
      <c r="C657" s="319" t="s">
        <v>119</v>
      </c>
      <c r="D657" s="320">
        <v>21303.210000000006</v>
      </c>
      <c r="E657" s="320">
        <v>93411.7785</v>
      </c>
      <c r="F657" s="321">
        <v>114714.98849999998</v>
      </c>
      <c r="G657" s="314"/>
      <c r="H657" s="315"/>
    </row>
    <row r="658" spans="1:8" ht="14.25" x14ac:dyDescent="0.25">
      <c r="A658" s="317">
        <v>2010</v>
      </c>
      <c r="B658" s="318" t="s">
        <v>35</v>
      </c>
      <c r="C658" s="319" t="s">
        <v>119</v>
      </c>
      <c r="D658" s="320">
        <v>20970.839999999997</v>
      </c>
      <c r="E658" s="320">
        <v>105734.345</v>
      </c>
      <c r="F658" s="321">
        <v>126705.185</v>
      </c>
      <c r="G658" s="314"/>
      <c r="H658" s="315"/>
    </row>
    <row r="659" spans="1:8" ht="14.25" x14ac:dyDescent="0.25">
      <c r="A659" s="317">
        <v>2010</v>
      </c>
      <c r="B659" s="318" t="s">
        <v>36</v>
      </c>
      <c r="C659" s="319" t="s">
        <v>119</v>
      </c>
      <c r="D659" s="320">
        <v>21783.210000000003</v>
      </c>
      <c r="E659" s="320">
        <v>92644.887499999997</v>
      </c>
      <c r="F659" s="321">
        <v>114428.0975</v>
      </c>
      <c r="G659" s="314"/>
      <c r="H659" s="315"/>
    </row>
    <row r="660" spans="1:8" ht="14.25" x14ac:dyDescent="0.25">
      <c r="A660" s="317">
        <v>2010</v>
      </c>
      <c r="B660" s="318" t="s">
        <v>37</v>
      </c>
      <c r="C660" s="319" t="s">
        <v>119</v>
      </c>
      <c r="D660" s="320">
        <v>23726.370000000003</v>
      </c>
      <c r="E660" s="320">
        <v>101087.42500000002</v>
      </c>
      <c r="F660" s="321">
        <v>124813.79500000001</v>
      </c>
      <c r="G660" s="314"/>
      <c r="H660" s="315"/>
    </row>
    <row r="661" spans="1:8" ht="14.25" x14ac:dyDescent="0.25">
      <c r="A661" s="317">
        <v>2010</v>
      </c>
      <c r="B661" s="318" t="s">
        <v>38</v>
      </c>
      <c r="C661" s="319" t="s">
        <v>119</v>
      </c>
      <c r="D661" s="320">
        <v>26519.329999999998</v>
      </c>
      <c r="E661" s="320">
        <v>96853.072999999989</v>
      </c>
      <c r="F661" s="321">
        <v>123372.40299999999</v>
      </c>
      <c r="G661" s="314"/>
      <c r="H661" s="315"/>
    </row>
    <row r="662" spans="1:8" ht="14.25" x14ac:dyDescent="0.25">
      <c r="A662" s="317">
        <v>2010</v>
      </c>
      <c r="B662" s="318" t="s">
        <v>39</v>
      </c>
      <c r="C662" s="319" t="s">
        <v>119</v>
      </c>
      <c r="D662" s="320">
        <v>26725.99</v>
      </c>
      <c r="E662" s="320">
        <v>100599.24249999999</v>
      </c>
      <c r="F662" s="321">
        <v>127325.23249999998</v>
      </c>
      <c r="G662" s="314"/>
      <c r="H662" s="315"/>
    </row>
    <row r="663" spans="1:8" ht="14.25" x14ac:dyDescent="0.25">
      <c r="A663" s="317">
        <v>2010</v>
      </c>
      <c r="B663" s="318" t="s">
        <v>40</v>
      </c>
      <c r="C663" s="319" t="s">
        <v>119</v>
      </c>
      <c r="D663" s="320">
        <v>29710.6</v>
      </c>
      <c r="E663" s="320">
        <v>108596.23999999998</v>
      </c>
      <c r="F663" s="321">
        <v>138306.83999999997</v>
      </c>
      <c r="G663" s="314"/>
      <c r="H663" s="315"/>
    </row>
    <row r="664" spans="1:8" ht="14.25" x14ac:dyDescent="0.25">
      <c r="A664" s="317">
        <v>2010</v>
      </c>
      <c r="B664" s="318" t="s">
        <v>41</v>
      </c>
      <c r="C664" s="319" t="s">
        <v>119</v>
      </c>
      <c r="D664" s="320">
        <v>28179.789999999997</v>
      </c>
      <c r="E664" s="320">
        <v>115293.83749999999</v>
      </c>
      <c r="F664" s="321">
        <v>143473.62749999997</v>
      </c>
      <c r="G664" s="314"/>
      <c r="H664" s="315"/>
    </row>
    <row r="665" spans="1:8" ht="14.25" x14ac:dyDescent="0.25">
      <c r="A665" s="317">
        <v>2010</v>
      </c>
      <c r="B665" s="318" t="s">
        <v>42</v>
      </c>
      <c r="C665" s="319" t="s">
        <v>119</v>
      </c>
      <c r="D665" s="320">
        <v>26616.35</v>
      </c>
      <c r="E665" s="320">
        <v>106223.99599999998</v>
      </c>
      <c r="F665" s="321">
        <v>132840.34599999999</v>
      </c>
      <c r="G665" s="314"/>
      <c r="H665" s="315"/>
    </row>
    <row r="666" spans="1:8" ht="14.25" x14ac:dyDescent="0.25">
      <c r="A666" s="317">
        <v>2011</v>
      </c>
      <c r="B666" s="318" t="s">
        <v>43</v>
      </c>
      <c r="C666" s="319" t="s">
        <v>119</v>
      </c>
      <c r="D666" s="320">
        <v>27472.350000000002</v>
      </c>
      <c r="E666" s="320">
        <v>99613.121500000008</v>
      </c>
      <c r="F666" s="321">
        <v>127085.4715</v>
      </c>
      <c r="G666" s="314"/>
      <c r="H666" s="315"/>
    </row>
    <row r="667" spans="1:8" ht="14.25" x14ac:dyDescent="0.25">
      <c r="A667" s="317">
        <v>2011</v>
      </c>
      <c r="B667" s="318" t="s">
        <v>44</v>
      </c>
      <c r="C667" s="319" t="s">
        <v>119</v>
      </c>
      <c r="D667" s="320">
        <v>25121.56</v>
      </c>
      <c r="E667" s="320">
        <v>96939.682499999995</v>
      </c>
      <c r="F667" s="321">
        <v>122061.24249999999</v>
      </c>
      <c r="G667" s="314"/>
      <c r="H667" s="315"/>
    </row>
    <row r="668" spans="1:8" ht="14.25" x14ac:dyDescent="0.25">
      <c r="A668" s="317">
        <v>2011</v>
      </c>
      <c r="B668" s="318" t="s">
        <v>45</v>
      </c>
      <c r="C668" s="319" t="s">
        <v>119</v>
      </c>
      <c r="D668" s="320">
        <v>30162.280000000002</v>
      </c>
      <c r="E668" s="320">
        <v>134644.02100000007</v>
      </c>
      <c r="F668" s="321">
        <v>164806.30100000009</v>
      </c>
      <c r="G668" s="314"/>
      <c r="H668" s="315"/>
    </row>
    <row r="669" spans="1:8" ht="14.25" x14ac:dyDescent="0.25">
      <c r="A669" s="317">
        <v>2011</v>
      </c>
      <c r="B669" s="318" t="s">
        <v>33</v>
      </c>
      <c r="C669" s="319" t="s">
        <v>119</v>
      </c>
      <c r="D669" s="320">
        <v>25170.98</v>
      </c>
      <c r="E669" s="320">
        <v>109062.34099999999</v>
      </c>
      <c r="F669" s="321">
        <v>134233.321</v>
      </c>
      <c r="G669" s="314"/>
      <c r="H669" s="315"/>
    </row>
    <row r="670" spans="1:8" ht="14.25" x14ac:dyDescent="0.25">
      <c r="A670" s="317">
        <v>2011</v>
      </c>
      <c r="B670" s="318" t="s">
        <v>35</v>
      </c>
      <c r="C670" s="319" t="s">
        <v>119</v>
      </c>
      <c r="D670" s="320">
        <v>28346.39</v>
      </c>
      <c r="E670" s="320">
        <v>111946.61150000004</v>
      </c>
      <c r="F670" s="321">
        <v>140293.00150000001</v>
      </c>
      <c r="G670" s="314"/>
      <c r="H670" s="315"/>
    </row>
    <row r="671" spans="1:8" ht="14.25" x14ac:dyDescent="0.25">
      <c r="A671" s="317">
        <v>2011</v>
      </c>
      <c r="B671" s="318" t="s">
        <v>36</v>
      </c>
      <c r="C671" s="319" t="s">
        <v>119</v>
      </c>
      <c r="D671" s="320">
        <v>26094.639999999999</v>
      </c>
      <c r="E671" s="320">
        <v>109527.47750000001</v>
      </c>
      <c r="F671" s="321">
        <v>135622.11750000002</v>
      </c>
      <c r="G671" s="314"/>
      <c r="H671" s="315"/>
    </row>
    <row r="672" spans="1:8" ht="14.25" x14ac:dyDescent="0.25">
      <c r="A672" s="317">
        <v>2011</v>
      </c>
      <c r="B672" s="318" t="s">
        <v>37</v>
      </c>
      <c r="C672" s="319" t="s">
        <v>119</v>
      </c>
      <c r="D672" s="320">
        <v>28718.29</v>
      </c>
      <c r="E672" s="320">
        <v>113260.75599999999</v>
      </c>
      <c r="F672" s="321">
        <v>141979.04599999997</v>
      </c>
      <c r="G672" s="314"/>
      <c r="H672" s="315"/>
    </row>
    <row r="673" spans="1:8" ht="14.25" x14ac:dyDescent="0.25">
      <c r="A673" s="317">
        <v>2011</v>
      </c>
      <c r="B673" s="318" t="s">
        <v>38</v>
      </c>
      <c r="C673" s="319" t="s">
        <v>119</v>
      </c>
      <c r="D673" s="320">
        <v>40317.96</v>
      </c>
      <c r="E673" s="320">
        <v>120318.89600000001</v>
      </c>
      <c r="F673" s="321">
        <v>160636.85599999997</v>
      </c>
      <c r="G673" s="314"/>
      <c r="H673" s="315"/>
    </row>
    <row r="674" spans="1:8" ht="14.25" x14ac:dyDescent="0.25">
      <c r="A674" s="317">
        <v>2011</v>
      </c>
      <c r="B674" s="318" t="s">
        <v>39</v>
      </c>
      <c r="C674" s="319" t="s">
        <v>119</v>
      </c>
      <c r="D674" s="320">
        <v>40020.909999999996</v>
      </c>
      <c r="E674" s="320">
        <v>118949.61250000002</v>
      </c>
      <c r="F674" s="321">
        <v>158970.52249999999</v>
      </c>
      <c r="G674" s="314"/>
      <c r="H674" s="315"/>
    </row>
    <row r="675" spans="1:8" ht="14.25" x14ac:dyDescent="0.25">
      <c r="A675" s="317">
        <v>2011</v>
      </c>
      <c r="B675" s="318" t="s">
        <v>40</v>
      </c>
      <c r="C675" s="319" t="s">
        <v>119</v>
      </c>
      <c r="D675" s="320">
        <v>31623.29</v>
      </c>
      <c r="E675" s="320">
        <v>121479.62449999998</v>
      </c>
      <c r="F675" s="321">
        <v>153102.91449999998</v>
      </c>
      <c r="G675" s="314"/>
      <c r="H675" s="315"/>
    </row>
    <row r="676" spans="1:8" ht="14.25" x14ac:dyDescent="0.25">
      <c r="A676" s="322">
        <v>2011</v>
      </c>
      <c r="B676" s="318" t="s">
        <v>41</v>
      </c>
      <c r="C676" s="319" t="s">
        <v>119</v>
      </c>
      <c r="D676" s="320">
        <v>33909.46</v>
      </c>
      <c r="E676" s="320">
        <v>127664.27799999999</v>
      </c>
      <c r="F676" s="321">
        <v>161573.73799999998</v>
      </c>
      <c r="G676" s="314"/>
      <c r="H676" s="315"/>
    </row>
    <row r="677" spans="1:8" ht="14.25" x14ac:dyDescent="0.25">
      <c r="A677" s="322">
        <v>2011</v>
      </c>
      <c r="B677" s="318" t="s">
        <v>42</v>
      </c>
      <c r="C677" s="319" t="s">
        <v>119</v>
      </c>
      <c r="D677" s="320">
        <v>33520.804999999993</v>
      </c>
      <c r="E677" s="320">
        <v>121680.86800000003</v>
      </c>
      <c r="F677" s="321">
        <v>155201.67300000001</v>
      </c>
      <c r="G677" s="314"/>
      <c r="H677" s="315"/>
    </row>
    <row r="678" spans="1:8" ht="14.25" x14ac:dyDescent="0.25">
      <c r="A678" s="322">
        <v>2012</v>
      </c>
      <c r="B678" s="318" t="s">
        <v>43</v>
      </c>
      <c r="C678" s="319" t="s">
        <v>119</v>
      </c>
      <c r="D678" s="320">
        <v>32358.880000000001</v>
      </c>
      <c r="E678" s="320">
        <v>119502.84049999998</v>
      </c>
      <c r="F678" s="321">
        <v>151861.7205</v>
      </c>
      <c r="G678" s="314"/>
      <c r="H678" s="315"/>
    </row>
    <row r="679" spans="1:8" ht="14.25" x14ac:dyDescent="0.25">
      <c r="A679" s="322">
        <v>2012</v>
      </c>
      <c r="B679" s="318" t="s">
        <v>44</v>
      </c>
      <c r="C679" s="319" t="s">
        <v>119</v>
      </c>
      <c r="D679" s="320">
        <v>35861.582999999999</v>
      </c>
      <c r="E679" s="320">
        <v>114878.7295</v>
      </c>
      <c r="F679" s="321">
        <v>150740.31249999997</v>
      </c>
      <c r="G679" s="314"/>
      <c r="H679" s="315"/>
    </row>
    <row r="680" spans="1:8" ht="14.25" x14ac:dyDescent="0.25">
      <c r="A680" s="322">
        <v>2012</v>
      </c>
      <c r="B680" s="318" t="s">
        <v>45</v>
      </c>
      <c r="C680" s="319" t="s">
        <v>119</v>
      </c>
      <c r="D680" s="320">
        <v>43289.77</v>
      </c>
      <c r="E680" s="320">
        <v>130655.40000000001</v>
      </c>
      <c r="F680" s="321">
        <v>173945.17000000007</v>
      </c>
      <c r="G680" s="314"/>
      <c r="H680" s="315"/>
    </row>
    <row r="681" spans="1:8" ht="14.25" x14ac:dyDescent="0.25">
      <c r="A681" s="322">
        <v>2012</v>
      </c>
      <c r="B681" s="318" t="s">
        <v>33</v>
      </c>
      <c r="C681" s="319" t="s">
        <v>119</v>
      </c>
      <c r="D681" s="320">
        <v>35445.079999999994</v>
      </c>
      <c r="E681" s="320">
        <v>103806.85450000004</v>
      </c>
      <c r="F681" s="321">
        <v>139251.93450000003</v>
      </c>
      <c r="G681" s="314"/>
      <c r="H681" s="315"/>
    </row>
    <row r="682" spans="1:8" ht="14.25" x14ac:dyDescent="0.25">
      <c r="A682" s="322">
        <v>2012</v>
      </c>
      <c r="B682" s="318" t="s">
        <v>35</v>
      </c>
      <c r="C682" s="319" t="s">
        <v>119</v>
      </c>
      <c r="D682" s="320">
        <v>42002.585999999988</v>
      </c>
      <c r="E682" s="320">
        <v>120727.37150000002</v>
      </c>
      <c r="F682" s="321">
        <v>162729.95749999996</v>
      </c>
      <c r="G682" s="314"/>
      <c r="H682" s="315"/>
    </row>
    <row r="683" spans="1:8" ht="14.25" x14ac:dyDescent="0.25">
      <c r="A683" s="322">
        <v>2012</v>
      </c>
      <c r="B683" s="318" t="s">
        <v>36</v>
      </c>
      <c r="C683" s="319" t="s">
        <v>119</v>
      </c>
      <c r="D683" s="320">
        <v>38738.738000000005</v>
      </c>
      <c r="E683" s="320">
        <v>122738.09050000002</v>
      </c>
      <c r="F683" s="321">
        <v>161476.82850000003</v>
      </c>
      <c r="G683" s="314"/>
      <c r="H683" s="315"/>
    </row>
    <row r="684" spans="1:8" ht="14.25" x14ac:dyDescent="0.25">
      <c r="A684" s="322">
        <v>2012</v>
      </c>
      <c r="B684" s="318" t="s">
        <v>37</v>
      </c>
      <c r="C684" s="319" t="s">
        <v>119</v>
      </c>
      <c r="D684" s="320">
        <v>43083.492999999995</v>
      </c>
      <c r="E684" s="320">
        <v>113306.31100000002</v>
      </c>
      <c r="F684" s="321">
        <v>156389.80399999997</v>
      </c>
      <c r="G684" s="314"/>
      <c r="H684" s="315"/>
    </row>
    <row r="685" spans="1:8" ht="14.25" x14ac:dyDescent="0.25">
      <c r="A685" s="322">
        <v>2012</v>
      </c>
      <c r="B685" s="318" t="s">
        <v>38</v>
      </c>
      <c r="C685" s="319" t="s">
        <v>119</v>
      </c>
      <c r="D685" s="320">
        <v>43542.42</v>
      </c>
      <c r="E685" s="320">
        <v>115397.10550000003</v>
      </c>
      <c r="F685" s="321">
        <v>158939.52550000002</v>
      </c>
      <c r="G685" s="314"/>
      <c r="H685" s="315"/>
    </row>
    <row r="686" spans="1:8" ht="14.25" x14ac:dyDescent="0.25">
      <c r="A686" s="322">
        <v>2012</v>
      </c>
      <c r="B686" s="318" t="s">
        <v>39</v>
      </c>
      <c r="C686" s="319" t="s">
        <v>119</v>
      </c>
      <c r="D686" s="320">
        <v>43008.701999999997</v>
      </c>
      <c r="E686" s="320">
        <v>111615.579</v>
      </c>
      <c r="F686" s="321">
        <v>154624.28100000002</v>
      </c>
      <c r="G686" s="314"/>
      <c r="H686" s="315"/>
    </row>
    <row r="687" spans="1:8" ht="14.25" x14ac:dyDescent="0.25">
      <c r="A687" s="322">
        <v>2012</v>
      </c>
      <c r="B687" s="318" t="s">
        <v>40</v>
      </c>
      <c r="C687" s="319" t="s">
        <v>119</v>
      </c>
      <c r="D687" s="320">
        <v>45121.83</v>
      </c>
      <c r="E687" s="320">
        <v>118991.845</v>
      </c>
      <c r="F687" s="321">
        <v>164113.67499999999</v>
      </c>
      <c r="G687" s="314"/>
      <c r="H687" s="315"/>
    </row>
    <row r="688" spans="1:8" ht="14.25" x14ac:dyDescent="0.25">
      <c r="A688" s="322">
        <v>2012</v>
      </c>
      <c r="B688" s="318" t="s">
        <v>41</v>
      </c>
      <c r="C688" s="319" t="s">
        <v>119</v>
      </c>
      <c r="D688" s="320">
        <v>44881.774999999994</v>
      </c>
      <c r="E688" s="320">
        <v>121086.52000000003</v>
      </c>
      <c r="F688" s="321">
        <v>165968.29500000004</v>
      </c>
      <c r="G688" s="314"/>
      <c r="H688" s="315"/>
    </row>
    <row r="689" spans="1:8" ht="14.25" x14ac:dyDescent="0.25">
      <c r="A689" s="322">
        <v>2012</v>
      </c>
      <c r="B689" s="318" t="s">
        <v>42</v>
      </c>
      <c r="C689" s="319" t="s">
        <v>119</v>
      </c>
      <c r="D689" s="320">
        <v>39559.399999999994</v>
      </c>
      <c r="E689" s="320">
        <v>115529.17900000006</v>
      </c>
      <c r="F689" s="321">
        <v>155088.57900000003</v>
      </c>
      <c r="G689" s="314"/>
      <c r="H689" s="315"/>
    </row>
    <row r="690" spans="1:8" ht="14.25" x14ac:dyDescent="0.25">
      <c r="A690" s="322">
        <v>2013</v>
      </c>
      <c r="B690" s="318" t="s">
        <v>43</v>
      </c>
      <c r="C690" s="319" t="s">
        <v>119</v>
      </c>
      <c r="D690" s="320">
        <v>39539.670000000006</v>
      </c>
      <c r="E690" s="320">
        <v>103713.42949999998</v>
      </c>
      <c r="F690" s="321">
        <v>143253.09950000001</v>
      </c>
      <c r="G690" s="314"/>
      <c r="H690" s="315"/>
    </row>
    <row r="691" spans="1:8" ht="14.25" x14ac:dyDescent="0.25">
      <c r="A691" s="322">
        <v>2013</v>
      </c>
      <c r="B691" s="318" t="s">
        <v>44</v>
      </c>
      <c r="C691" s="319" t="s">
        <v>119</v>
      </c>
      <c r="D691" s="320">
        <v>42449.121999999996</v>
      </c>
      <c r="E691" s="320">
        <v>110789.5505</v>
      </c>
      <c r="F691" s="321">
        <v>153238.67249999999</v>
      </c>
      <c r="G691" s="314"/>
      <c r="H691" s="315"/>
    </row>
    <row r="692" spans="1:8" ht="14.25" x14ac:dyDescent="0.25">
      <c r="A692" s="322">
        <v>2013</v>
      </c>
      <c r="B692" s="318" t="s">
        <v>45</v>
      </c>
      <c r="C692" s="319" t="s">
        <v>119</v>
      </c>
      <c r="D692" s="320">
        <v>45744.190000000017</v>
      </c>
      <c r="E692" s="320">
        <v>105523.25899999999</v>
      </c>
      <c r="F692" s="321">
        <v>151267.44900000005</v>
      </c>
      <c r="G692" s="314"/>
      <c r="H692" s="315"/>
    </row>
    <row r="693" spans="1:8" ht="14.25" x14ac:dyDescent="0.25">
      <c r="A693" s="322">
        <v>2013</v>
      </c>
      <c r="B693" s="318" t="s">
        <v>33</v>
      </c>
      <c r="C693" s="319" t="s">
        <v>119</v>
      </c>
      <c r="D693" s="320">
        <v>41748.030000000006</v>
      </c>
      <c r="E693" s="320">
        <v>117792.43299999999</v>
      </c>
      <c r="F693" s="321">
        <v>159540.46299999999</v>
      </c>
      <c r="G693" s="314"/>
      <c r="H693" s="315"/>
    </row>
    <row r="694" spans="1:8" ht="14.25" x14ac:dyDescent="0.25">
      <c r="A694" s="322">
        <v>2013</v>
      </c>
      <c r="B694" s="318" t="s">
        <v>35</v>
      </c>
      <c r="C694" s="319" t="s">
        <v>119</v>
      </c>
      <c r="D694" s="320">
        <v>43436.75</v>
      </c>
      <c r="E694" s="320">
        <v>113754.06150000003</v>
      </c>
      <c r="F694" s="321">
        <v>157190.81150000001</v>
      </c>
      <c r="G694" s="314"/>
      <c r="H694" s="315"/>
    </row>
    <row r="695" spans="1:8" ht="14.25" x14ac:dyDescent="0.25">
      <c r="A695" s="322">
        <v>2013</v>
      </c>
      <c r="B695" s="318" t="s">
        <v>36</v>
      </c>
      <c r="C695" s="319" t="s">
        <v>119</v>
      </c>
      <c r="D695" s="320">
        <v>43072.579999999994</v>
      </c>
      <c r="E695" s="320">
        <v>107228.14349999999</v>
      </c>
      <c r="F695" s="321">
        <v>150300.72350000002</v>
      </c>
      <c r="G695" s="314"/>
      <c r="H695" s="315"/>
    </row>
    <row r="696" spans="1:8" ht="14.25" x14ac:dyDescent="0.25">
      <c r="A696" s="322">
        <v>2013</v>
      </c>
      <c r="B696" s="318" t="s">
        <v>37</v>
      </c>
      <c r="C696" s="319" t="s">
        <v>119</v>
      </c>
      <c r="D696" s="320">
        <v>47350.680000000008</v>
      </c>
      <c r="E696" s="320">
        <v>114451.29299999999</v>
      </c>
      <c r="F696" s="321">
        <v>161801.97299999997</v>
      </c>
      <c r="G696" s="314"/>
      <c r="H696" s="315"/>
    </row>
    <row r="697" spans="1:8" ht="14.25" x14ac:dyDescent="0.25">
      <c r="A697" s="322">
        <v>2013</v>
      </c>
      <c r="B697" s="318" t="s">
        <v>38</v>
      </c>
      <c r="C697" s="319" t="s">
        <v>119</v>
      </c>
      <c r="D697" s="320">
        <v>38714.080000000002</v>
      </c>
      <c r="E697" s="320">
        <v>99229.734499999977</v>
      </c>
      <c r="F697" s="321">
        <v>137943.81450000001</v>
      </c>
      <c r="G697" s="314"/>
      <c r="H697" s="315"/>
    </row>
    <row r="698" spans="1:8" ht="14.25" x14ac:dyDescent="0.25">
      <c r="A698" s="322">
        <v>2013</v>
      </c>
      <c r="B698" s="318" t="s">
        <v>39</v>
      </c>
      <c r="C698" s="319" t="s">
        <v>119</v>
      </c>
      <c r="D698" s="320">
        <v>45382.889999999992</v>
      </c>
      <c r="E698" s="320">
        <v>130090.00900000001</v>
      </c>
      <c r="F698" s="321">
        <v>175472.899</v>
      </c>
      <c r="G698" s="314"/>
      <c r="H698" s="315"/>
    </row>
    <row r="699" spans="1:8" ht="14.25" x14ac:dyDescent="0.25">
      <c r="A699" s="322">
        <v>2013</v>
      </c>
      <c r="B699" s="318" t="s">
        <v>40</v>
      </c>
      <c r="C699" s="319" t="s">
        <v>119</v>
      </c>
      <c r="D699" s="320">
        <v>48288.377999999997</v>
      </c>
      <c r="E699" s="320">
        <v>130211.7025000001</v>
      </c>
      <c r="F699" s="321">
        <v>178500.0805000001</v>
      </c>
      <c r="G699" s="314"/>
      <c r="H699" s="315"/>
    </row>
    <row r="700" spans="1:8" ht="14.25" x14ac:dyDescent="0.25">
      <c r="A700" s="322">
        <v>2013</v>
      </c>
      <c r="B700" s="318" t="s">
        <v>41</v>
      </c>
      <c r="C700" s="319" t="s">
        <v>119</v>
      </c>
      <c r="D700" s="320">
        <v>47434.384999999987</v>
      </c>
      <c r="E700" s="320">
        <v>129307.29050000006</v>
      </c>
      <c r="F700" s="321">
        <v>176741.67550000007</v>
      </c>
      <c r="G700" s="314"/>
      <c r="H700" s="315"/>
    </row>
    <row r="701" spans="1:8" ht="14.25" x14ac:dyDescent="0.25">
      <c r="A701" s="322">
        <v>2013</v>
      </c>
      <c r="B701" s="318" t="s">
        <v>42</v>
      </c>
      <c r="C701" s="319" t="s">
        <v>119</v>
      </c>
      <c r="D701" s="320">
        <v>42728.05</v>
      </c>
      <c r="E701" s="320">
        <v>126691.24750000008</v>
      </c>
      <c r="F701" s="321">
        <v>169419.29750000007</v>
      </c>
      <c r="G701" s="314"/>
      <c r="H701" s="315"/>
    </row>
    <row r="702" spans="1:8" ht="14.25" x14ac:dyDescent="0.25">
      <c r="A702" s="322">
        <v>2014</v>
      </c>
      <c r="B702" s="318" t="s">
        <v>43</v>
      </c>
      <c r="C702" s="319" t="s">
        <v>119</v>
      </c>
      <c r="D702" s="320">
        <v>40018.769999999997</v>
      </c>
      <c r="E702" s="320">
        <v>104612.24050000001</v>
      </c>
      <c r="F702" s="321">
        <v>144631.01050000003</v>
      </c>
      <c r="G702" s="314"/>
      <c r="H702" s="315"/>
    </row>
    <row r="703" spans="1:8" ht="14.25" x14ac:dyDescent="0.25">
      <c r="A703" s="322">
        <v>2014</v>
      </c>
      <c r="B703" s="318" t="s">
        <v>44</v>
      </c>
      <c r="C703" s="319" t="s">
        <v>119</v>
      </c>
      <c r="D703" s="320">
        <v>45142.619999999995</v>
      </c>
      <c r="E703" s="320">
        <v>117269.6430000001</v>
      </c>
      <c r="F703" s="321">
        <v>162412.26300000006</v>
      </c>
      <c r="G703" s="314"/>
      <c r="H703" s="315"/>
    </row>
    <row r="704" spans="1:8" ht="14.25" x14ac:dyDescent="0.25">
      <c r="A704" s="322">
        <v>2014</v>
      </c>
      <c r="B704" s="318" t="s">
        <v>45</v>
      </c>
      <c r="C704" s="319" t="s">
        <v>119</v>
      </c>
      <c r="D704" s="320">
        <v>47951.701000000008</v>
      </c>
      <c r="E704" s="320">
        <v>135944.89450000011</v>
      </c>
      <c r="F704" s="321">
        <v>183896.59550000014</v>
      </c>
      <c r="G704" s="314"/>
      <c r="H704" s="315"/>
    </row>
    <row r="705" spans="1:8" ht="14.25" x14ac:dyDescent="0.25">
      <c r="A705" s="322">
        <v>2014</v>
      </c>
      <c r="B705" s="318" t="s">
        <v>33</v>
      </c>
      <c r="C705" s="319" t="s">
        <v>119</v>
      </c>
      <c r="D705" s="320">
        <v>45525.1</v>
      </c>
      <c r="E705" s="320">
        <v>122193.40850000006</v>
      </c>
      <c r="F705" s="321">
        <v>167718.50850000005</v>
      </c>
      <c r="G705" s="314"/>
      <c r="H705" s="315"/>
    </row>
    <row r="706" spans="1:8" ht="14.25" x14ac:dyDescent="0.25">
      <c r="A706" s="322">
        <v>2014</v>
      </c>
      <c r="B706" s="318" t="s">
        <v>35</v>
      </c>
      <c r="C706" s="319" t="s">
        <v>119</v>
      </c>
      <c r="D706" s="320">
        <v>50069.43</v>
      </c>
      <c r="E706" s="320">
        <v>124764.31600000014</v>
      </c>
      <c r="F706" s="321">
        <v>174833.7460000001</v>
      </c>
      <c r="G706" s="314"/>
      <c r="H706" s="315"/>
    </row>
    <row r="707" spans="1:8" ht="14.25" x14ac:dyDescent="0.25">
      <c r="A707" s="322">
        <v>2014</v>
      </c>
      <c r="B707" s="318" t="s">
        <v>36</v>
      </c>
      <c r="C707" s="319" t="s">
        <v>119</v>
      </c>
      <c r="D707" s="320">
        <v>46077.53</v>
      </c>
      <c r="E707" s="320">
        <v>113512.50924500015</v>
      </c>
      <c r="F707" s="321">
        <v>159590.03924500017</v>
      </c>
      <c r="G707" s="314"/>
      <c r="H707" s="315"/>
    </row>
    <row r="708" spans="1:8" ht="14.25" x14ac:dyDescent="0.25">
      <c r="A708" s="322">
        <v>2014</v>
      </c>
      <c r="B708" s="318" t="s">
        <v>37</v>
      </c>
      <c r="C708" s="319" t="s">
        <v>119</v>
      </c>
      <c r="D708" s="320">
        <v>49931.759999999995</v>
      </c>
      <c r="E708" s="320">
        <v>124270.17350000008</v>
      </c>
      <c r="F708" s="321">
        <v>174201.93350000007</v>
      </c>
      <c r="G708" s="314"/>
      <c r="H708" s="315"/>
    </row>
    <row r="709" spans="1:8" ht="14.25" x14ac:dyDescent="0.25">
      <c r="A709" s="322">
        <v>2014</v>
      </c>
      <c r="B709" s="318" t="s">
        <v>38</v>
      </c>
      <c r="C709" s="319" t="s">
        <v>119</v>
      </c>
      <c r="D709" s="320">
        <v>47277.761000000006</v>
      </c>
      <c r="E709" s="320">
        <v>126049.86850000007</v>
      </c>
      <c r="F709" s="321">
        <v>173327.62950000007</v>
      </c>
      <c r="G709" s="314"/>
      <c r="H709" s="315"/>
    </row>
    <row r="710" spans="1:8" ht="14.25" x14ac:dyDescent="0.25">
      <c r="A710" s="322">
        <v>2014</v>
      </c>
      <c r="B710" s="318" t="s">
        <v>39</v>
      </c>
      <c r="C710" s="319" t="s">
        <v>119</v>
      </c>
      <c r="D710" s="320">
        <v>49820.240000000005</v>
      </c>
      <c r="E710" s="320">
        <v>133300.07500000013</v>
      </c>
      <c r="F710" s="321">
        <v>183120.31500000012</v>
      </c>
      <c r="G710" s="314"/>
      <c r="H710" s="315"/>
    </row>
    <row r="711" spans="1:8" ht="14.25" x14ac:dyDescent="0.25">
      <c r="A711" s="322">
        <v>2014</v>
      </c>
      <c r="B711" s="318" t="s">
        <v>40</v>
      </c>
      <c r="C711" s="319" t="s">
        <v>119</v>
      </c>
      <c r="D711" s="320">
        <v>44039.919999999991</v>
      </c>
      <c r="E711" s="320">
        <v>136026.66300000012</v>
      </c>
      <c r="F711" s="321">
        <v>180066.58300000013</v>
      </c>
      <c r="G711" s="314"/>
      <c r="H711" s="315"/>
    </row>
    <row r="712" spans="1:8" ht="14.25" x14ac:dyDescent="0.25">
      <c r="A712" s="322">
        <v>2014</v>
      </c>
      <c r="B712" s="318" t="s">
        <v>41</v>
      </c>
      <c r="C712" s="319" t="s">
        <v>119</v>
      </c>
      <c r="D712" s="320">
        <v>47310.599999999991</v>
      </c>
      <c r="E712" s="320">
        <v>134845.94500000007</v>
      </c>
      <c r="F712" s="321">
        <v>182156.54500000007</v>
      </c>
      <c r="G712" s="314"/>
      <c r="H712" s="315"/>
    </row>
    <row r="713" spans="1:8" ht="14.25" x14ac:dyDescent="0.25">
      <c r="A713" s="322">
        <v>2014</v>
      </c>
      <c r="B713" s="318" t="s">
        <v>42</v>
      </c>
      <c r="C713" s="319" t="s">
        <v>119</v>
      </c>
      <c r="D713" s="320">
        <v>41552.729999999996</v>
      </c>
      <c r="E713" s="320">
        <v>136414.72450000001</v>
      </c>
      <c r="F713" s="321">
        <v>177967.45450000002</v>
      </c>
      <c r="G713" s="314"/>
      <c r="H713" s="315"/>
    </row>
    <row r="714" spans="1:8" ht="14.25" x14ac:dyDescent="0.25">
      <c r="A714" s="322">
        <v>2015</v>
      </c>
      <c r="B714" s="318" t="s">
        <v>43</v>
      </c>
      <c r="C714" s="319" t="s">
        <v>119</v>
      </c>
      <c r="D714" s="320">
        <v>36195.159999999996</v>
      </c>
      <c r="E714" s="320">
        <v>108663.84600000003</v>
      </c>
      <c r="F714" s="321">
        <v>144859.00600000005</v>
      </c>
      <c r="G714" s="314"/>
      <c r="H714" s="315"/>
    </row>
    <row r="715" spans="1:8" ht="14.25" x14ac:dyDescent="0.25">
      <c r="A715" s="322">
        <v>2015</v>
      </c>
      <c r="B715" s="318" t="s">
        <v>44</v>
      </c>
      <c r="C715" s="319" t="s">
        <v>119</v>
      </c>
      <c r="D715" s="320">
        <v>43897.725999999995</v>
      </c>
      <c r="E715" s="320">
        <v>114754.28350000002</v>
      </c>
      <c r="F715" s="321">
        <v>158652.00950000001</v>
      </c>
      <c r="G715" s="314"/>
      <c r="H715" s="315"/>
    </row>
    <row r="716" spans="1:8" ht="14.25" x14ac:dyDescent="0.25">
      <c r="A716" s="322">
        <v>2015</v>
      </c>
      <c r="B716" s="318" t="s">
        <v>45</v>
      </c>
      <c r="C716" s="319" t="s">
        <v>119</v>
      </c>
      <c r="D716" s="320">
        <v>45814.597999999998</v>
      </c>
      <c r="E716" s="320">
        <v>130957.56399999995</v>
      </c>
      <c r="F716" s="321">
        <v>176772.16199999995</v>
      </c>
      <c r="G716" s="314"/>
      <c r="H716" s="315"/>
    </row>
    <row r="717" spans="1:8" ht="14.25" x14ac:dyDescent="0.25">
      <c r="A717" s="322">
        <v>2015</v>
      </c>
      <c r="B717" s="318" t="s">
        <v>33</v>
      </c>
      <c r="C717" s="319" t="s">
        <v>119</v>
      </c>
      <c r="D717" s="320">
        <v>43412.359999999993</v>
      </c>
      <c r="E717" s="320">
        <v>118415.38349999998</v>
      </c>
      <c r="F717" s="321">
        <v>161827.74349999998</v>
      </c>
      <c r="G717" s="314"/>
      <c r="H717" s="315"/>
    </row>
    <row r="718" spans="1:8" ht="14.25" x14ac:dyDescent="0.25">
      <c r="A718" s="322">
        <v>2015</v>
      </c>
      <c r="B718" s="318" t="s">
        <v>35</v>
      </c>
      <c r="C718" s="319" t="s">
        <v>119</v>
      </c>
      <c r="D718" s="320">
        <v>44344.400000000009</v>
      </c>
      <c r="E718" s="320">
        <v>126801.61150000001</v>
      </c>
      <c r="F718" s="321">
        <v>171146.01150000002</v>
      </c>
      <c r="G718" s="314"/>
      <c r="H718" s="315"/>
    </row>
    <row r="719" spans="1:8" ht="14.25" x14ac:dyDescent="0.25">
      <c r="A719" s="322">
        <v>2015</v>
      </c>
      <c r="B719" s="318" t="s">
        <v>36</v>
      </c>
      <c r="C719" s="319" t="s">
        <v>119</v>
      </c>
      <c r="D719" s="320">
        <v>44227.990000000013</v>
      </c>
      <c r="E719" s="320">
        <v>117388.44949999996</v>
      </c>
      <c r="F719" s="321">
        <v>161616.43949999998</v>
      </c>
      <c r="G719" s="314"/>
      <c r="H719" s="315"/>
    </row>
    <row r="720" spans="1:8" ht="14.25" x14ac:dyDescent="0.25">
      <c r="A720" s="322">
        <v>2015</v>
      </c>
      <c r="B720" s="318" t="s">
        <v>37</v>
      </c>
      <c r="C720" s="319" t="s">
        <v>119</v>
      </c>
      <c r="D720" s="320">
        <v>53616.160000000003</v>
      </c>
      <c r="E720" s="320">
        <v>127378.495</v>
      </c>
      <c r="F720" s="321">
        <v>180994.655</v>
      </c>
      <c r="G720" s="314"/>
      <c r="H720" s="315"/>
    </row>
    <row r="721" spans="1:8" ht="14.25" x14ac:dyDescent="0.25">
      <c r="A721" s="322">
        <v>2015</v>
      </c>
      <c r="B721" s="318" t="s">
        <v>38</v>
      </c>
      <c r="C721" s="319" t="s">
        <v>119</v>
      </c>
      <c r="D721" s="320">
        <v>47007.93</v>
      </c>
      <c r="E721" s="320">
        <v>126288.37400000001</v>
      </c>
      <c r="F721" s="321">
        <v>173296.304</v>
      </c>
      <c r="G721" s="314"/>
      <c r="H721" s="315"/>
    </row>
    <row r="722" spans="1:8" ht="14.25" x14ac:dyDescent="0.25">
      <c r="A722" s="322">
        <v>2015</v>
      </c>
      <c r="B722" s="318" t="s">
        <v>39</v>
      </c>
      <c r="C722" s="319" t="s">
        <v>119</v>
      </c>
      <c r="D722" s="320">
        <v>56919.601999999999</v>
      </c>
      <c r="E722" s="320">
        <v>133395.26000000004</v>
      </c>
      <c r="F722" s="321">
        <v>190314.86200000002</v>
      </c>
      <c r="G722" s="314"/>
      <c r="H722" s="315"/>
    </row>
    <row r="723" spans="1:8" ht="14.25" x14ac:dyDescent="0.25">
      <c r="A723" s="322">
        <v>2015</v>
      </c>
      <c r="B723" s="318" t="s">
        <v>40</v>
      </c>
      <c r="C723" s="319" t="s">
        <v>119</v>
      </c>
      <c r="D723" s="320">
        <v>51442.37</v>
      </c>
      <c r="E723" s="320">
        <v>140252.81400000025</v>
      </c>
      <c r="F723" s="321">
        <v>191695.18400000027</v>
      </c>
      <c r="G723" s="314"/>
      <c r="H723" s="315"/>
    </row>
    <row r="724" spans="1:8" ht="14.25" x14ac:dyDescent="0.25">
      <c r="A724" s="322">
        <v>2015</v>
      </c>
      <c r="B724" s="318" t="s">
        <v>41</v>
      </c>
      <c r="C724" s="319" t="s">
        <v>119</v>
      </c>
      <c r="D724" s="320">
        <v>48660.32</v>
      </c>
      <c r="E724" s="320">
        <v>131557.39400000006</v>
      </c>
      <c r="F724" s="321">
        <v>180217.71400000004</v>
      </c>
      <c r="G724" s="314"/>
      <c r="H724" s="315"/>
    </row>
    <row r="725" spans="1:8" ht="14.25" x14ac:dyDescent="0.25">
      <c r="A725" s="322">
        <v>2015</v>
      </c>
      <c r="B725" s="318" t="s">
        <v>42</v>
      </c>
      <c r="C725" s="319" t="s">
        <v>119</v>
      </c>
      <c r="D725" s="320">
        <v>45348.557999999997</v>
      </c>
      <c r="E725" s="320">
        <v>155920.65150000021</v>
      </c>
      <c r="F725" s="321">
        <v>201269.20950000026</v>
      </c>
      <c r="G725" s="314"/>
      <c r="H725" s="315"/>
    </row>
    <row r="726" spans="1:8" ht="14.25" x14ac:dyDescent="0.25">
      <c r="A726" s="322">
        <v>2016</v>
      </c>
      <c r="B726" s="318" t="s">
        <v>43</v>
      </c>
      <c r="C726" s="319" t="s">
        <v>119</v>
      </c>
      <c r="D726" s="320">
        <v>38733.269999999997</v>
      </c>
      <c r="E726" s="320">
        <v>117258.72249999997</v>
      </c>
      <c r="F726" s="321">
        <v>155991.99249999999</v>
      </c>
      <c r="G726" s="314"/>
      <c r="H726" s="315"/>
    </row>
    <row r="727" spans="1:8" ht="14.25" x14ac:dyDescent="0.25">
      <c r="A727" s="322">
        <v>2016</v>
      </c>
      <c r="B727" s="318" t="s">
        <v>44</v>
      </c>
      <c r="C727" s="319" t="s">
        <v>119</v>
      </c>
      <c r="D727" s="320">
        <v>48014.22</v>
      </c>
      <c r="E727" s="320">
        <v>113253.54549999999</v>
      </c>
      <c r="F727" s="321">
        <v>161267.76550000001</v>
      </c>
      <c r="G727" s="314"/>
      <c r="H727" s="315"/>
    </row>
    <row r="728" spans="1:8" ht="14.25" x14ac:dyDescent="0.25">
      <c r="A728" s="322">
        <v>2016</v>
      </c>
      <c r="B728" s="318" t="s">
        <v>45</v>
      </c>
      <c r="C728" s="319" t="s">
        <v>119</v>
      </c>
      <c r="D728" s="320">
        <v>41604.530000000006</v>
      </c>
      <c r="E728" s="320">
        <v>115831.00600000005</v>
      </c>
      <c r="F728" s="321">
        <v>157435.53600000005</v>
      </c>
      <c r="G728" s="314"/>
      <c r="H728" s="315"/>
    </row>
    <row r="729" spans="1:8" ht="14.25" x14ac:dyDescent="0.25">
      <c r="A729" s="322">
        <v>2016</v>
      </c>
      <c r="B729" s="318" t="s">
        <v>33</v>
      </c>
      <c r="C729" s="319" t="s">
        <v>119</v>
      </c>
      <c r="D729" s="320">
        <v>43466.979999999989</v>
      </c>
      <c r="E729" s="320">
        <v>121528.8110000001</v>
      </c>
      <c r="F729" s="321">
        <v>164995.79100000008</v>
      </c>
      <c r="G729" s="314"/>
      <c r="H729" s="315"/>
    </row>
    <row r="730" spans="1:8" ht="14.25" x14ac:dyDescent="0.25">
      <c r="A730" s="322">
        <v>2016</v>
      </c>
      <c r="B730" s="318" t="s">
        <v>35</v>
      </c>
      <c r="C730" s="319" t="s">
        <v>119</v>
      </c>
      <c r="D730" s="320">
        <v>42726.409999999996</v>
      </c>
      <c r="E730" s="320">
        <v>110787.43800000001</v>
      </c>
      <c r="F730" s="321">
        <v>153513.84800000003</v>
      </c>
      <c r="G730" s="314"/>
      <c r="H730" s="315"/>
    </row>
    <row r="731" spans="1:8" ht="14.25" x14ac:dyDescent="0.25">
      <c r="A731" s="322">
        <v>2016</v>
      </c>
      <c r="B731" s="318" t="s">
        <v>36</v>
      </c>
      <c r="C731" s="319" t="s">
        <v>119</v>
      </c>
      <c r="D731" s="320">
        <v>42109.120000000003</v>
      </c>
      <c r="E731" s="320">
        <v>109362.9485</v>
      </c>
      <c r="F731" s="321">
        <v>151472.06849999996</v>
      </c>
      <c r="G731" s="314"/>
      <c r="H731" s="315"/>
    </row>
    <row r="732" spans="1:8" ht="14.25" x14ac:dyDescent="0.25">
      <c r="A732" s="322">
        <v>2016</v>
      </c>
      <c r="B732" s="318" t="s">
        <v>37</v>
      </c>
      <c r="C732" s="319" t="s">
        <v>119</v>
      </c>
      <c r="D732" s="320">
        <v>34927.08</v>
      </c>
      <c r="E732" s="320">
        <v>93322.20750000015</v>
      </c>
      <c r="F732" s="321">
        <v>128249.28750000017</v>
      </c>
      <c r="G732" s="314"/>
      <c r="H732" s="315"/>
    </row>
    <row r="733" spans="1:8" ht="14.25" x14ac:dyDescent="0.25">
      <c r="A733" s="322">
        <v>2016</v>
      </c>
      <c r="B733" s="318" t="s">
        <v>38</v>
      </c>
      <c r="C733" s="319" t="s">
        <v>119</v>
      </c>
      <c r="D733" s="320">
        <v>42940.45</v>
      </c>
      <c r="E733" s="320">
        <v>120956.39050000021</v>
      </c>
      <c r="F733" s="321">
        <v>163896.84050000019</v>
      </c>
      <c r="G733" s="314"/>
      <c r="H733" s="315"/>
    </row>
    <row r="734" spans="1:8" ht="14.25" x14ac:dyDescent="0.25">
      <c r="A734" s="322">
        <v>2016</v>
      </c>
      <c r="B734" s="318" t="s">
        <v>39</v>
      </c>
      <c r="C734" s="319" t="s">
        <v>119</v>
      </c>
      <c r="D734" s="320">
        <v>40539.450000000004</v>
      </c>
      <c r="E734" s="320">
        <v>111105.68349999996</v>
      </c>
      <c r="F734" s="321">
        <v>151645.13349999997</v>
      </c>
      <c r="G734" s="314"/>
      <c r="H734" s="315"/>
    </row>
    <row r="735" spans="1:8" ht="14.25" x14ac:dyDescent="0.25">
      <c r="A735" s="322">
        <v>2016</v>
      </c>
      <c r="B735" s="318" t="s">
        <v>40</v>
      </c>
      <c r="C735" s="319" t="s">
        <v>119</v>
      </c>
      <c r="D735" s="320">
        <v>39578.04</v>
      </c>
      <c r="E735" s="320">
        <v>107665.11050000013</v>
      </c>
      <c r="F735" s="321">
        <v>147243.15050000019</v>
      </c>
      <c r="G735" s="314"/>
      <c r="H735" s="315"/>
    </row>
    <row r="736" spans="1:8" ht="14.25" x14ac:dyDescent="0.25">
      <c r="A736" s="322">
        <v>2016</v>
      </c>
      <c r="B736" s="318" t="s">
        <v>41</v>
      </c>
      <c r="C736" s="319" t="s">
        <v>119</v>
      </c>
      <c r="D736" s="320">
        <v>39939.94000000001</v>
      </c>
      <c r="E736" s="320">
        <v>110145.59299999998</v>
      </c>
      <c r="F736" s="321">
        <v>150085.53300000002</v>
      </c>
      <c r="G736" s="314"/>
      <c r="H736" s="315"/>
    </row>
    <row r="737" spans="1:8" ht="14.25" x14ac:dyDescent="0.25">
      <c r="A737" s="322">
        <v>2016</v>
      </c>
      <c r="B737" s="318" t="s">
        <v>42</v>
      </c>
      <c r="C737" s="319" t="s">
        <v>119</v>
      </c>
      <c r="D737" s="320">
        <v>37913.329999999994</v>
      </c>
      <c r="E737" s="320">
        <v>108947.56150000007</v>
      </c>
      <c r="F737" s="321">
        <v>146860.89150000009</v>
      </c>
      <c r="G737" s="314"/>
      <c r="H737" s="315"/>
    </row>
    <row r="738" spans="1:8" ht="14.25" x14ac:dyDescent="0.25">
      <c r="A738" s="322">
        <v>2017</v>
      </c>
      <c r="B738" s="318" t="s">
        <v>43</v>
      </c>
      <c r="C738" s="319" t="s">
        <v>119</v>
      </c>
      <c r="D738" s="320">
        <v>30190.139999999992</v>
      </c>
      <c r="E738" s="320">
        <v>97003.064499999993</v>
      </c>
      <c r="F738" s="321">
        <v>127193.20449999999</v>
      </c>
      <c r="G738" s="314"/>
      <c r="H738" s="315"/>
    </row>
    <row r="739" spans="1:8" ht="14.25" x14ac:dyDescent="0.25">
      <c r="A739" s="322">
        <v>2017</v>
      </c>
      <c r="B739" s="318" t="s">
        <v>44</v>
      </c>
      <c r="C739" s="319" t="s">
        <v>119</v>
      </c>
      <c r="D739" s="320">
        <v>35595.319999999992</v>
      </c>
      <c r="E739" s="320">
        <v>101767.19949999997</v>
      </c>
      <c r="F739" s="321">
        <v>137362.51949999999</v>
      </c>
      <c r="G739" s="314"/>
      <c r="H739" s="315"/>
    </row>
    <row r="740" spans="1:8" ht="14.25" x14ac:dyDescent="0.25">
      <c r="A740" s="322">
        <v>2017</v>
      </c>
      <c r="B740" s="318" t="s">
        <v>45</v>
      </c>
      <c r="C740" s="319" t="s">
        <v>119</v>
      </c>
      <c r="D740" s="320">
        <v>34999.849999999991</v>
      </c>
      <c r="E740" s="320">
        <v>107244.61350000005</v>
      </c>
      <c r="F740" s="321">
        <v>142244.46350000007</v>
      </c>
      <c r="G740" s="314"/>
      <c r="H740" s="315"/>
    </row>
    <row r="741" spans="1:8" ht="14.25" x14ac:dyDescent="0.25">
      <c r="A741" s="322">
        <v>2017</v>
      </c>
      <c r="B741" s="318" t="s">
        <v>33</v>
      </c>
      <c r="C741" s="319" t="s">
        <v>119</v>
      </c>
      <c r="D741" s="320">
        <v>29611.040000000005</v>
      </c>
      <c r="E741" s="320">
        <v>90841.322999999989</v>
      </c>
      <c r="F741" s="321">
        <v>120452.36299999997</v>
      </c>
      <c r="G741" s="314"/>
      <c r="H741" s="315"/>
    </row>
    <row r="742" spans="1:8" ht="14.25" x14ac:dyDescent="0.25">
      <c r="A742" s="322">
        <v>2017</v>
      </c>
      <c r="B742" s="318" t="s">
        <v>35</v>
      </c>
      <c r="C742" s="319" t="s">
        <v>119</v>
      </c>
      <c r="D742" s="320">
        <v>36631.51</v>
      </c>
      <c r="E742" s="320">
        <v>105327.17300000004</v>
      </c>
      <c r="F742" s="321">
        <v>141958.68300000002</v>
      </c>
      <c r="G742" s="314"/>
      <c r="H742" s="315"/>
    </row>
    <row r="743" spans="1:8" ht="14.25" x14ac:dyDescent="0.25">
      <c r="A743" s="322">
        <v>2017</v>
      </c>
      <c r="B743" s="318" t="s">
        <v>36</v>
      </c>
      <c r="C743" s="319" t="s">
        <v>119</v>
      </c>
      <c r="D743" s="320">
        <v>34928.050000000003</v>
      </c>
      <c r="E743" s="320">
        <v>102541.81550000001</v>
      </c>
      <c r="F743" s="321">
        <v>137469.86550000001</v>
      </c>
      <c r="G743" s="314"/>
      <c r="H743" s="315"/>
    </row>
    <row r="744" spans="1:8" ht="14.25" x14ac:dyDescent="0.25">
      <c r="A744" s="322">
        <v>2017</v>
      </c>
      <c r="B744" s="318" t="s">
        <v>37</v>
      </c>
      <c r="C744" s="319" t="s">
        <v>119</v>
      </c>
      <c r="D744" s="320">
        <v>35387.880000000005</v>
      </c>
      <c r="E744" s="320">
        <v>110217.63249999995</v>
      </c>
      <c r="F744" s="321">
        <v>145605.51249999995</v>
      </c>
      <c r="G744" s="314"/>
      <c r="H744" s="315"/>
    </row>
    <row r="745" spans="1:8" ht="14.25" x14ac:dyDescent="0.25">
      <c r="A745" s="322">
        <v>2017</v>
      </c>
      <c r="B745" s="318" t="s">
        <v>38</v>
      </c>
      <c r="C745" s="319" t="s">
        <v>119</v>
      </c>
      <c r="D745" s="320">
        <v>38704.349999999991</v>
      </c>
      <c r="E745" s="320">
        <v>106463.00099999999</v>
      </c>
      <c r="F745" s="321">
        <v>145167.351</v>
      </c>
      <c r="G745" s="314"/>
      <c r="H745" s="315"/>
    </row>
    <row r="746" spans="1:8" ht="14.25" x14ac:dyDescent="0.25">
      <c r="A746" s="322">
        <v>2017</v>
      </c>
      <c r="B746" s="318" t="s">
        <v>39</v>
      </c>
      <c r="C746" s="319" t="s">
        <v>119</v>
      </c>
      <c r="D746" s="320">
        <v>34317.050000000003</v>
      </c>
      <c r="E746" s="320">
        <v>109497.26899999997</v>
      </c>
      <c r="F746" s="321">
        <v>143814.31899999996</v>
      </c>
      <c r="G746" s="314"/>
      <c r="H746" s="315"/>
    </row>
    <row r="747" spans="1:8" ht="14.25" x14ac:dyDescent="0.25">
      <c r="A747" s="322">
        <v>2017</v>
      </c>
      <c r="B747" s="318" t="s">
        <v>40</v>
      </c>
      <c r="C747" s="319" t="s">
        <v>119</v>
      </c>
      <c r="D747" s="320">
        <v>35426.619999999995</v>
      </c>
      <c r="E747" s="320">
        <v>108225.23749999997</v>
      </c>
      <c r="F747" s="321">
        <v>143651.85749999998</v>
      </c>
      <c r="G747" s="314"/>
      <c r="H747" s="315"/>
    </row>
    <row r="748" spans="1:8" ht="14.25" x14ac:dyDescent="0.25">
      <c r="A748" s="322">
        <v>2017</v>
      </c>
      <c r="B748" s="318" t="s">
        <v>41</v>
      </c>
      <c r="C748" s="319" t="s">
        <v>119</v>
      </c>
      <c r="D748" s="320">
        <v>36291.07</v>
      </c>
      <c r="E748" s="320">
        <v>115070.70650000003</v>
      </c>
      <c r="F748" s="321">
        <v>151361.77650000004</v>
      </c>
      <c r="G748" s="314"/>
      <c r="H748" s="315"/>
    </row>
    <row r="749" spans="1:8" ht="14.25" x14ac:dyDescent="0.25">
      <c r="A749" s="322">
        <v>2017</v>
      </c>
      <c r="B749" s="318" t="s">
        <v>42</v>
      </c>
      <c r="C749" s="319" t="s">
        <v>119</v>
      </c>
      <c r="D749" s="320">
        <v>31985.500000000004</v>
      </c>
      <c r="E749" s="320">
        <v>108997.44699999999</v>
      </c>
      <c r="F749" s="321">
        <v>140982.94699999996</v>
      </c>
      <c r="G749" s="314"/>
      <c r="H749" s="315"/>
    </row>
    <row r="750" spans="1:8" ht="14.25" x14ac:dyDescent="0.25">
      <c r="A750" s="322">
        <v>2018</v>
      </c>
      <c r="B750" s="318" t="s">
        <v>43</v>
      </c>
      <c r="C750" s="319" t="s">
        <v>119</v>
      </c>
      <c r="D750" s="320">
        <v>30756.14</v>
      </c>
      <c r="E750" s="320">
        <v>98370.807999999961</v>
      </c>
      <c r="F750" s="321">
        <v>129126.94799999996</v>
      </c>
      <c r="G750" s="314"/>
      <c r="H750" s="315"/>
    </row>
    <row r="751" spans="1:8" ht="14.25" x14ac:dyDescent="0.25">
      <c r="A751" s="322">
        <v>2018</v>
      </c>
      <c r="B751" s="318" t="s">
        <v>44</v>
      </c>
      <c r="C751" s="319" t="s">
        <v>119</v>
      </c>
      <c r="D751" s="320">
        <v>33642.980000000003</v>
      </c>
      <c r="E751" s="320">
        <v>103321.13349999997</v>
      </c>
      <c r="F751" s="321">
        <v>136964.11349999998</v>
      </c>
      <c r="G751" s="314"/>
      <c r="H751" s="315"/>
    </row>
    <row r="752" spans="1:8" ht="14.25" x14ac:dyDescent="0.25">
      <c r="A752" s="322">
        <v>2018</v>
      </c>
      <c r="B752" s="318" t="s">
        <v>45</v>
      </c>
      <c r="C752" s="319" t="s">
        <v>119</v>
      </c>
      <c r="D752" s="320">
        <v>34702.959999999999</v>
      </c>
      <c r="E752" s="320">
        <v>100989.4093061224</v>
      </c>
      <c r="F752" s="321">
        <v>135692.36930612239</v>
      </c>
      <c r="G752" s="314"/>
      <c r="H752" s="315"/>
    </row>
    <row r="753" spans="1:8" ht="14.25" x14ac:dyDescent="0.25">
      <c r="A753" s="322">
        <v>2018</v>
      </c>
      <c r="B753" s="318" t="s">
        <v>33</v>
      </c>
      <c r="C753" s="319" t="s">
        <v>119</v>
      </c>
      <c r="D753" s="320">
        <v>33465.72</v>
      </c>
      <c r="E753" s="320">
        <v>107298.27349999998</v>
      </c>
      <c r="F753" s="321">
        <v>140763.99349999995</v>
      </c>
      <c r="G753" s="314"/>
      <c r="H753" s="315"/>
    </row>
    <row r="754" spans="1:8" ht="14.25" x14ac:dyDescent="0.25">
      <c r="A754" s="322">
        <v>2018</v>
      </c>
      <c r="B754" s="318" t="s">
        <v>35</v>
      </c>
      <c r="C754" s="319" t="s">
        <v>119</v>
      </c>
      <c r="D754" s="320">
        <v>34734.899999999994</v>
      </c>
      <c r="E754" s="320">
        <v>105696.22855102044</v>
      </c>
      <c r="F754" s="321">
        <v>140431.1285510204</v>
      </c>
      <c r="G754" s="314"/>
      <c r="H754" s="315"/>
    </row>
    <row r="755" spans="1:8" ht="14.25" x14ac:dyDescent="0.25">
      <c r="A755" s="322">
        <v>2018</v>
      </c>
      <c r="B755" s="318" t="s">
        <v>36</v>
      </c>
      <c r="C755" s="319" t="s">
        <v>119</v>
      </c>
      <c r="D755" s="320">
        <v>31297.608</v>
      </c>
      <c r="E755" s="320">
        <v>97919.181719047599</v>
      </c>
      <c r="F755" s="321">
        <v>129216.78971904759</v>
      </c>
      <c r="G755" s="314"/>
      <c r="H755" s="315"/>
    </row>
    <row r="756" spans="1:8" ht="14.25" x14ac:dyDescent="0.25">
      <c r="A756" s="322">
        <v>2018</v>
      </c>
      <c r="B756" s="318" t="s">
        <v>37</v>
      </c>
      <c r="C756" s="319" t="s">
        <v>119</v>
      </c>
      <c r="D756" s="320">
        <v>32551.47</v>
      </c>
      <c r="E756" s="320">
        <v>102292.23650000001</v>
      </c>
      <c r="F756" s="321">
        <v>134843.7065</v>
      </c>
      <c r="G756" s="314"/>
      <c r="H756" s="315"/>
    </row>
    <row r="757" spans="1:8" ht="14.25" x14ac:dyDescent="0.25">
      <c r="A757" s="322">
        <v>2018</v>
      </c>
      <c r="B757" s="318" t="s">
        <v>38</v>
      </c>
      <c r="C757" s="319" t="s">
        <v>119</v>
      </c>
      <c r="D757" s="320">
        <v>33510.39</v>
      </c>
      <c r="E757" s="320">
        <v>108300.48150000002</v>
      </c>
      <c r="F757" s="321">
        <v>141810.87150000001</v>
      </c>
      <c r="G757" s="314"/>
      <c r="H757" s="315"/>
    </row>
    <row r="758" spans="1:8" ht="14.25" x14ac:dyDescent="0.25">
      <c r="A758" s="322">
        <v>2018</v>
      </c>
      <c r="B758" s="318" t="s">
        <v>39</v>
      </c>
      <c r="C758" s="319" t="s">
        <v>119</v>
      </c>
      <c r="D758" s="320">
        <v>35495.650000000009</v>
      </c>
      <c r="E758" s="320">
        <v>107467.86300000003</v>
      </c>
      <c r="F758" s="321">
        <v>142963.51300000004</v>
      </c>
      <c r="G758" s="314"/>
      <c r="H758" s="315"/>
    </row>
    <row r="759" spans="1:8" ht="14.25" x14ac:dyDescent="0.25">
      <c r="A759" s="322">
        <v>2018</v>
      </c>
      <c r="B759" s="318" t="s">
        <v>40</v>
      </c>
      <c r="C759" s="319" t="s">
        <v>119</v>
      </c>
      <c r="D759" s="320">
        <v>37622.53</v>
      </c>
      <c r="E759" s="320">
        <v>113338.02450000004</v>
      </c>
      <c r="F759" s="321">
        <v>150960.55450000006</v>
      </c>
      <c r="G759" s="314"/>
      <c r="H759" s="315"/>
    </row>
    <row r="760" spans="1:8" ht="14.25" x14ac:dyDescent="0.25">
      <c r="A760" s="322">
        <v>2018</v>
      </c>
      <c r="B760" s="318" t="s">
        <v>41</v>
      </c>
      <c r="C760" s="319" t="s">
        <v>119</v>
      </c>
      <c r="D760" s="320">
        <v>39512.849999999991</v>
      </c>
      <c r="E760" s="320">
        <v>120908.09450000009</v>
      </c>
      <c r="F760" s="321">
        <v>160420.9445000001</v>
      </c>
      <c r="G760" s="314"/>
      <c r="H760" s="315"/>
    </row>
    <row r="761" spans="1:8" ht="14.25" x14ac:dyDescent="0.25">
      <c r="A761" s="322">
        <v>2018</v>
      </c>
      <c r="B761" s="318" t="s">
        <v>42</v>
      </c>
      <c r="C761" s="319" t="s">
        <v>119</v>
      </c>
      <c r="D761" s="320">
        <v>34365.760000000002</v>
      </c>
      <c r="E761" s="320">
        <v>111752.14300000004</v>
      </c>
      <c r="F761" s="321">
        <v>146117.90300000005</v>
      </c>
      <c r="G761" s="314"/>
      <c r="H761" s="315"/>
    </row>
    <row r="762" spans="1:8" ht="14.25" x14ac:dyDescent="0.25">
      <c r="A762" s="322">
        <v>2019</v>
      </c>
      <c r="B762" s="318" t="s">
        <v>43</v>
      </c>
      <c r="C762" s="319" t="s">
        <v>119</v>
      </c>
      <c r="D762" s="320">
        <v>28696.469999999998</v>
      </c>
      <c r="E762" s="320">
        <v>100323.58200000001</v>
      </c>
      <c r="F762" s="321">
        <v>129020.05200000001</v>
      </c>
      <c r="G762" s="314"/>
      <c r="H762" s="315"/>
    </row>
    <row r="763" spans="1:8" ht="14.25" x14ac:dyDescent="0.25">
      <c r="A763" s="322">
        <v>2019</v>
      </c>
      <c r="B763" s="318" t="s">
        <v>44</v>
      </c>
      <c r="C763" s="319" t="s">
        <v>119</v>
      </c>
      <c r="D763" s="320">
        <v>36640.589999999997</v>
      </c>
      <c r="E763" s="320">
        <v>104095.09749999999</v>
      </c>
      <c r="F763" s="321">
        <v>140735.68749999997</v>
      </c>
      <c r="G763" s="314"/>
      <c r="H763" s="315"/>
    </row>
    <row r="764" spans="1:8" ht="14.25" x14ac:dyDescent="0.25">
      <c r="A764" s="322">
        <v>2019</v>
      </c>
      <c r="B764" s="318" t="s">
        <v>45</v>
      </c>
      <c r="C764" s="319" t="s">
        <v>119</v>
      </c>
      <c r="D764" s="320">
        <v>39708.070000000007</v>
      </c>
      <c r="E764" s="320">
        <v>116275.14000000004</v>
      </c>
      <c r="F764" s="321">
        <v>155983.21000000002</v>
      </c>
      <c r="G764" s="314"/>
      <c r="H764" s="315"/>
    </row>
    <row r="765" spans="1:8" ht="14.25" x14ac:dyDescent="0.25">
      <c r="A765" s="322">
        <v>2019</v>
      </c>
      <c r="B765" s="318" t="s">
        <v>33</v>
      </c>
      <c r="C765" s="319" t="s">
        <v>119</v>
      </c>
      <c r="D765" s="320">
        <v>36103</v>
      </c>
      <c r="E765" s="320">
        <v>108938.05200000005</v>
      </c>
      <c r="F765" s="321">
        <v>145041.05200000008</v>
      </c>
      <c r="G765" s="314"/>
      <c r="H765" s="315"/>
    </row>
    <row r="766" spans="1:8" ht="14.25" x14ac:dyDescent="0.25">
      <c r="A766" s="322">
        <v>2019</v>
      </c>
      <c r="B766" s="318" t="s">
        <v>35</v>
      </c>
      <c r="C766" s="319" t="s">
        <v>119</v>
      </c>
      <c r="D766" s="320">
        <v>42022.53</v>
      </c>
      <c r="E766" s="320">
        <v>111469.50550000003</v>
      </c>
      <c r="F766" s="321">
        <v>153492.03550000006</v>
      </c>
      <c r="G766" s="314"/>
      <c r="H766" s="315"/>
    </row>
    <row r="767" spans="1:8" ht="14.25" x14ac:dyDescent="0.25">
      <c r="A767" s="322">
        <v>2019</v>
      </c>
      <c r="B767" s="318" t="s">
        <v>36</v>
      </c>
      <c r="C767" s="319" t="s">
        <v>119</v>
      </c>
      <c r="D767" s="320">
        <v>39141.4</v>
      </c>
      <c r="E767" s="320">
        <v>105532.70650000004</v>
      </c>
      <c r="F767" s="321">
        <v>144674.10650000002</v>
      </c>
      <c r="G767" s="314"/>
      <c r="H767" s="315"/>
    </row>
    <row r="768" spans="1:8" ht="14.25" x14ac:dyDescent="0.25">
      <c r="A768" s="322">
        <v>2019</v>
      </c>
      <c r="B768" s="318" t="s">
        <v>37</v>
      </c>
      <c r="C768" s="319" t="s">
        <v>119</v>
      </c>
      <c r="D768" s="320">
        <v>44156.09</v>
      </c>
      <c r="E768" s="320">
        <v>115439.51400000013</v>
      </c>
      <c r="F768" s="321">
        <v>159595.60400000011</v>
      </c>
      <c r="G768" s="314"/>
      <c r="H768" s="315"/>
    </row>
    <row r="769" spans="1:8" ht="14.25" x14ac:dyDescent="0.25">
      <c r="A769" s="322">
        <v>2019</v>
      </c>
      <c r="B769" s="318" t="s">
        <v>38</v>
      </c>
      <c r="C769" s="319" t="s">
        <v>119</v>
      </c>
      <c r="D769" s="320">
        <v>43845.314999999995</v>
      </c>
      <c r="E769" s="320">
        <v>116610.43850000005</v>
      </c>
      <c r="F769" s="321">
        <v>160455.75350000008</v>
      </c>
      <c r="G769" s="314"/>
      <c r="H769" s="315"/>
    </row>
    <row r="770" spans="1:8" ht="14.25" x14ac:dyDescent="0.25">
      <c r="A770" s="322">
        <v>2019</v>
      </c>
      <c r="B770" s="318" t="s">
        <v>39</v>
      </c>
      <c r="C770" s="319" t="s">
        <v>119</v>
      </c>
      <c r="D770" s="320">
        <v>41710.539999999994</v>
      </c>
      <c r="E770" s="320">
        <v>119643.60850000006</v>
      </c>
      <c r="F770" s="321">
        <v>161354.14850000007</v>
      </c>
      <c r="G770" s="314"/>
      <c r="H770" s="315"/>
    </row>
    <row r="771" spans="1:8" ht="14.25" x14ac:dyDescent="0.25">
      <c r="A771" s="322">
        <v>2019</v>
      </c>
      <c r="B771" s="318" t="s">
        <v>40</v>
      </c>
      <c r="C771" s="319" t="s">
        <v>119</v>
      </c>
      <c r="D771" s="320">
        <v>46931.779000000002</v>
      </c>
      <c r="E771" s="320">
        <v>122185.53150000007</v>
      </c>
      <c r="F771" s="321">
        <v>169117.31050000011</v>
      </c>
      <c r="G771" s="314"/>
      <c r="H771" s="315"/>
    </row>
    <row r="772" spans="1:8" ht="14.25" x14ac:dyDescent="0.25">
      <c r="A772" s="322">
        <v>2019</v>
      </c>
      <c r="B772" s="318" t="s">
        <v>41</v>
      </c>
      <c r="C772" s="319" t="s">
        <v>119</v>
      </c>
      <c r="D772" s="320">
        <v>48499.817000000003</v>
      </c>
      <c r="E772" s="320">
        <v>128437.05650000006</v>
      </c>
      <c r="F772" s="321">
        <v>176936.87350000013</v>
      </c>
      <c r="G772" s="314"/>
      <c r="H772" s="315"/>
    </row>
    <row r="773" spans="1:8" ht="14.25" x14ac:dyDescent="0.25">
      <c r="A773" s="322">
        <v>2019</v>
      </c>
      <c r="B773" s="318" t="s">
        <v>42</v>
      </c>
      <c r="C773" s="319" t="s">
        <v>119</v>
      </c>
      <c r="D773" s="320">
        <v>43071.964999999997</v>
      </c>
      <c r="E773" s="320">
        <v>127793.4195</v>
      </c>
      <c r="F773" s="321">
        <v>170865.38450000001</v>
      </c>
      <c r="G773" s="314"/>
      <c r="H773" s="315"/>
    </row>
    <row r="774" spans="1:8" s="323" customFormat="1" ht="14.25" x14ac:dyDescent="0.25">
      <c r="A774" s="322">
        <v>2020</v>
      </c>
      <c r="B774" s="318" t="s">
        <v>43</v>
      </c>
      <c r="C774" s="319" t="s">
        <v>119</v>
      </c>
      <c r="D774" s="320">
        <v>36034.83</v>
      </c>
      <c r="E774" s="320">
        <v>118435.16799999996</v>
      </c>
      <c r="F774" s="321">
        <v>154469.99799999999</v>
      </c>
      <c r="G774" s="314"/>
      <c r="H774" s="315"/>
    </row>
    <row r="775" spans="1:8" s="323" customFormat="1" ht="14.25" x14ac:dyDescent="0.25">
      <c r="A775" s="322">
        <v>2020</v>
      </c>
      <c r="B775" s="318" t="s">
        <v>44</v>
      </c>
      <c r="C775" s="319" t="s">
        <v>119</v>
      </c>
      <c r="D775" s="320">
        <v>44771.499999999985</v>
      </c>
      <c r="E775" s="320">
        <v>109786.26149999999</v>
      </c>
      <c r="F775" s="321">
        <v>154557.76150000005</v>
      </c>
      <c r="G775" s="314"/>
      <c r="H775" s="315"/>
    </row>
    <row r="776" spans="1:8" ht="14.25" x14ac:dyDescent="0.25">
      <c r="A776" s="322">
        <v>2020</v>
      </c>
      <c r="B776" s="318" t="s">
        <v>45</v>
      </c>
      <c r="C776" s="319" t="s">
        <v>119</v>
      </c>
      <c r="D776" s="320">
        <v>30336.7</v>
      </c>
      <c r="E776" s="320">
        <v>87697.206000000035</v>
      </c>
      <c r="F776" s="321">
        <v>118033.90600000003</v>
      </c>
      <c r="G776" s="314"/>
      <c r="H776" s="315"/>
    </row>
    <row r="777" spans="1:8" ht="14.25" x14ac:dyDescent="0.25">
      <c r="A777" s="322">
        <v>2020</v>
      </c>
      <c r="B777" s="318" t="s">
        <v>33</v>
      </c>
      <c r="C777" s="319" t="s">
        <v>119</v>
      </c>
      <c r="D777" s="320">
        <v>3196.62</v>
      </c>
      <c r="E777" s="320">
        <v>35706.030000000006</v>
      </c>
      <c r="F777" s="321">
        <v>38902.65</v>
      </c>
      <c r="G777" s="314"/>
      <c r="H777" s="315"/>
    </row>
    <row r="778" spans="1:8" ht="14.25" x14ac:dyDescent="0.25">
      <c r="A778" s="322">
        <v>2020</v>
      </c>
      <c r="B778" s="318" t="s">
        <v>35</v>
      </c>
      <c r="C778" s="319" t="s">
        <v>119</v>
      </c>
      <c r="D778" s="320">
        <v>24575.965941787726</v>
      </c>
      <c r="E778" s="320">
        <v>88944.497468664646</v>
      </c>
      <c r="F778" s="321">
        <v>113520.46341045236</v>
      </c>
      <c r="G778" s="314"/>
      <c r="H778" s="315"/>
    </row>
    <row r="779" spans="1:8" ht="14.25" x14ac:dyDescent="0.25">
      <c r="A779" s="322">
        <v>2020</v>
      </c>
      <c r="B779" s="318" t="s">
        <v>36</v>
      </c>
      <c r="C779" s="319" t="s">
        <v>119</v>
      </c>
      <c r="D779" s="320">
        <v>32865.846845428467</v>
      </c>
      <c r="E779" s="320">
        <v>106081.34539817144</v>
      </c>
      <c r="F779" s="321">
        <v>138947.19224359994</v>
      </c>
      <c r="G779" s="314"/>
      <c r="H779" s="315"/>
    </row>
    <row r="780" spans="1:8" s="323" customFormat="1" ht="14.25" x14ac:dyDescent="0.25">
      <c r="A780" s="322">
        <v>2020</v>
      </c>
      <c r="B780" s="318" t="s">
        <v>37</v>
      </c>
      <c r="C780" s="319" t="s">
        <v>119</v>
      </c>
      <c r="D780" s="320">
        <v>41594.555092010502</v>
      </c>
      <c r="E780" s="320">
        <v>128234.64506811145</v>
      </c>
      <c r="F780" s="321">
        <v>169829.20016012195</v>
      </c>
      <c r="G780" s="314"/>
      <c r="H780" s="365"/>
    </row>
    <row r="781" spans="1:8" s="323" customFormat="1" ht="14.25" x14ac:dyDescent="0.25">
      <c r="A781" s="322">
        <v>2020</v>
      </c>
      <c r="B781" s="318" t="s">
        <v>38</v>
      </c>
      <c r="C781" s="319" t="s">
        <v>119</v>
      </c>
      <c r="D781" s="320">
        <v>38021.317838714618</v>
      </c>
      <c r="E781" s="320">
        <v>118459.16840884593</v>
      </c>
      <c r="F781" s="321">
        <v>156480.48624756048</v>
      </c>
      <c r="G781" s="314"/>
      <c r="H781" s="365"/>
    </row>
    <row r="782" spans="1:8" ht="14.25" x14ac:dyDescent="0.25">
      <c r="A782" s="317">
        <v>2020</v>
      </c>
      <c r="B782" s="318" t="s">
        <v>39</v>
      </c>
      <c r="C782" s="319" t="s">
        <v>119</v>
      </c>
      <c r="D782" s="320">
        <v>42860.389982731351</v>
      </c>
      <c r="E782" s="320">
        <v>129704.16734880452</v>
      </c>
      <c r="F782" s="321">
        <v>172564.55733153585</v>
      </c>
      <c r="G782" s="314"/>
      <c r="H782" s="315"/>
    </row>
    <row r="783" spans="1:8" ht="14.25" x14ac:dyDescent="0.25">
      <c r="A783" s="317">
        <v>2020</v>
      </c>
      <c r="B783" s="318" t="s">
        <v>40</v>
      </c>
      <c r="C783" s="319" t="s">
        <v>119</v>
      </c>
      <c r="D783" s="320">
        <v>42870.26992193461</v>
      </c>
      <c r="E783" s="320">
        <v>135485.06256260304</v>
      </c>
      <c r="F783" s="321">
        <v>178355.33248453762</v>
      </c>
      <c r="G783" s="314"/>
      <c r="H783" s="315"/>
    </row>
    <row r="784" spans="1:8" ht="14.25" x14ac:dyDescent="0.25">
      <c r="A784" s="317">
        <v>2020</v>
      </c>
      <c r="B784" s="318" t="s">
        <v>41</v>
      </c>
      <c r="C784" s="319" t="s">
        <v>119</v>
      </c>
      <c r="D784" s="320">
        <v>39463.838940032969</v>
      </c>
      <c r="E784" s="320">
        <v>134919.42594106088</v>
      </c>
      <c r="F784" s="321">
        <v>174383.2648810939</v>
      </c>
      <c r="G784" s="314"/>
      <c r="H784" s="315"/>
    </row>
    <row r="785" spans="1:8" ht="14.25" x14ac:dyDescent="0.25">
      <c r="A785" s="317">
        <v>2020</v>
      </c>
      <c r="B785" s="318" t="s">
        <v>42</v>
      </c>
      <c r="C785" s="319" t="s">
        <v>119</v>
      </c>
      <c r="D785" s="320">
        <v>40824.29297225763</v>
      </c>
      <c r="E785" s="320">
        <v>129553.23249092199</v>
      </c>
      <c r="F785" s="321">
        <v>170377.52546317963</v>
      </c>
      <c r="G785" s="314"/>
      <c r="H785" s="315"/>
    </row>
    <row r="786" spans="1:8" ht="14.25" x14ac:dyDescent="0.25">
      <c r="A786" s="317">
        <v>2021</v>
      </c>
      <c r="B786" s="318" t="s">
        <v>43</v>
      </c>
      <c r="C786" s="319" t="s">
        <v>119</v>
      </c>
      <c r="D786" s="320">
        <v>39414.552877071394</v>
      </c>
      <c r="E786" s="320">
        <v>119323.32599721721</v>
      </c>
      <c r="F786" s="321">
        <v>158737.87887428858</v>
      </c>
      <c r="G786" s="314"/>
      <c r="H786" s="315"/>
    </row>
    <row r="787" spans="1:8" ht="14.25" x14ac:dyDescent="0.25">
      <c r="A787" s="317">
        <v>2021</v>
      </c>
      <c r="B787" s="318" t="s">
        <v>44</v>
      </c>
      <c r="C787" s="319" t="s">
        <v>119</v>
      </c>
      <c r="D787" s="320">
        <v>42871.650831999999</v>
      </c>
      <c r="E787" s="320">
        <v>132585.15853518201</v>
      </c>
      <c r="F787" s="321">
        <v>175456.80936718202</v>
      </c>
      <c r="G787" s="314"/>
      <c r="H787" s="315"/>
    </row>
    <row r="788" spans="1:8" ht="14.25" x14ac:dyDescent="0.25">
      <c r="A788" s="317">
        <v>2021</v>
      </c>
      <c r="B788" s="318" t="s">
        <v>45</v>
      </c>
      <c r="C788" s="319" t="s">
        <v>119</v>
      </c>
      <c r="D788" s="320">
        <v>49665.984850902583</v>
      </c>
      <c r="E788" s="320">
        <v>151109.52051877478</v>
      </c>
      <c r="F788" s="321">
        <v>200775.50536967741</v>
      </c>
      <c r="G788" s="314"/>
      <c r="H788" s="315"/>
    </row>
    <row r="789" spans="1:8" ht="14.25" x14ac:dyDescent="0.25">
      <c r="A789" s="317">
        <v>2021</v>
      </c>
      <c r="B789" s="318" t="s">
        <v>33</v>
      </c>
      <c r="C789" s="319" t="s">
        <v>119</v>
      </c>
      <c r="D789" s="320">
        <v>44393.217841766353</v>
      </c>
      <c r="E789" s="320">
        <v>128764.63349261059</v>
      </c>
      <c r="F789" s="321">
        <v>173157.85133437699</v>
      </c>
      <c r="G789" s="314"/>
      <c r="H789" s="315"/>
    </row>
    <row r="790" spans="1:8" ht="14.25" x14ac:dyDescent="0.25">
      <c r="A790" s="317">
        <v>2021</v>
      </c>
      <c r="B790" s="318" t="s">
        <v>35</v>
      </c>
      <c r="C790" s="319" t="s">
        <v>119</v>
      </c>
      <c r="D790" s="320">
        <v>37373.748848251344</v>
      </c>
      <c r="E790" s="320">
        <v>110706.92251755079</v>
      </c>
      <c r="F790" s="321">
        <v>148080.67136580215</v>
      </c>
      <c r="G790" s="314"/>
      <c r="H790" s="315"/>
    </row>
    <row r="791" spans="1:8" ht="14.25" x14ac:dyDescent="0.25">
      <c r="A791" s="317">
        <v>2021</v>
      </c>
      <c r="B791" s="318" t="s">
        <v>36</v>
      </c>
      <c r="C791" s="319" t="s">
        <v>119</v>
      </c>
      <c r="D791" s="320">
        <v>42823.965995727536</v>
      </c>
      <c r="E791" s="320">
        <v>127783.29059142561</v>
      </c>
      <c r="F791" s="321">
        <v>170607.25658715313</v>
      </c>
      <c r="G791" s="314"/>
      <c r="H791" s="315"/>
    </row>
    <row r="792" spans="1:8" ht="14.25" x14ac:dyDescent="0.25">
      <c r="A792" s="317">
        <v>2021</v>
      </c>
      <c r="B792" s="318" t="s">
        <v>37</v>
      </c>
      <c r="C792" s="319" t="s">
        <v>119</v>
      </c>
      <c r="D792" s="320">
        <v>48823.853933853155</v>
      </c>
      <c r="E792" s="320">
        <v>128513.22249680878</v>
      </c>
      <c r="F792" s="321">
        <v>177337.07643066192</v>
      </c>
      <c r="G792" s="314"/>
      <c r="H792" s="315"/>
    </row>
    <row r="793" spans="1:8" ht="14.25" x14ac:dyDescent="0.25">
      <c r="A793" s="317">
        <v>2021</v>
      </c>
      <c r="B793" s="318" t="s">
        <v>38</v>
      </c>
      <c r="C793" s="319" t="s">
        <v>119</v>
      </c>
      <c r="D793" s="320">
        <v>48408.650082073225</v>
      </c>
      <c r="E793" s="320">
        <v>118938.78258280754</v>
      </c>
      <c r="F793" s="321">
        <v>167347.43266488079</v>
      </c>
      <c r="G793" s="314"/>
      <c r="H793" s="315"/>
    </row>
    <row r="794" spans="1:8" ht="14.25" x14ac:dyDescent="0.25">
      <c r="A794" s="317">
        <v>2021</v>
      </c>
      <c r="B794" s="318" t="s">
        <v>39</v>
      </c>
      <c r="C794" s="319" t="s">
        <v>119</v>
      </c>
      <c r="D794" s="320">
        <v>50327.236111408238</v>
      </c>
      <c r="E794" s="320">
        <v>138517.09446201974</v>
      </c>
      <c r="F794" s="321">
        <v>188844.33057342799</v>
      </c>
      <c r="G794" s="314"/>
      <c r="H794" s="315"/>
    </row>
    <row r="795" spans="1:8" ht="14.25" x14ac:dyDescent="0.25">
      <c r="A795" s="317">
        <v>2021</v>
      </c>
      <c r="B795" s="318" t="s">
        <v>40</v>
      </c>
      <c r="C795" s="319" t="s">
        <v>119</v>
      </c>
      <c r="D795" s="320">
        <v>50570.361945840843</v>
      </c>
      <c r="E795" s="320">
        <v>133891.9319430805</v>
      </c>
      <c r="F795" s="321">
        <v>184462.2938889213</v>
      </c>
      <c r="G795" s="314"/>
      <c r="H795" s="315"/>
    </row>
    <row r="796" spans="1:8" ht="14.25" x14ac:dyDescent="0.25">
      <c r="A796" s="317">
        <v>2021</v>
      </c>
      <c r="B796" s="318" t="s">
        <v>41</v>
      </c>
      <c r="C796" s="319" t="s">
        <v>119</v>
      </c>
      <c r="D796" s="320">
        <v>47686.251100402849</v>
      </c>
      <c r="E796" s="320">
        <v>134225.23442627912</v>
      </c>
      <c r="F796" s="321">
        <v>181911.48552668196</v>
      </c>
      <c r="G796" s="314"/>
      <c r="H796" s="315"/>
    </row>
    <row r="797" spans="1:8" ht="14.25" x14ac:dyDescent="0.25">
      <c r="A797" s="317">
        <v>2021</v>
      </c>
      <c r="B797" s="318" t="s">
        <v>42</v>
      </c>
      <c r="C797" s="319" t="s">
        <v>119</v>
      </c>
      <c r="D797" s="320">
        <v>46509.300915905013</v>
      </c>
      <c r="E797" s="320">
        <v>128551.44434049846</v>
      </c>
      <c r="F797" s="321">
        <v>175060.74525640349</v>
      </c>
      <c r="G797" s="314"/>
      <c r="H797" s="315"/>
    </row>
    <row r="798" spans="1:8" ht="14.25" x14ac:dyDescent="0.25">
      <c r="A798" s="317">
        <v>2022</v>
      </c>
      <c r="B798" s="318" t="s">
        <v>43</v>
      </c>
      <c r="C798" s="319" t="s">
        <v>119</v>
      </c>
      <c r="D798" s="320">
        <v>39999.843863128663</v>
      </c>
      <c r="E798" s="320">
        <v>111472.14393798869</v>
      </c>
      <c r="F798" s="321">
        <v>151471.98780111736</v>
      </c>
      <c r="G798" s="314"/>
      <c r="H798" s="315"/>
    </row>
    <row r="799" spans="1:8" ht="14.25" x14ac:dyDescent="0.25">
      <c r="A799" s="317">
        <v>2022</v>
      </c>
      <c r="B799" s="318" t="s">
        <v>44</v>
      </c>
      <c r="C799" s="319" t="s">
        <v>119</v>
      </c>
      <c r="D799" s="320">
        <v>42016.678009002688</v>
      </c>
      <c r="E799" s="320">
        <v>129214.4164857694</v>
      </c>
      <c r="F799" s="321">
        <v>171231.094494772</v>
      </c>
      <c r="G799" s="314"/>
      <c r="H799" s="315"/>
    </row>
    <row r="800" spans="1:8" ht="14.25" x14ac:dyDescent="0.25">
      <c r="A800" s="317">
        <v>2022</v>
      </c>
      <c r="B800" s="318" t="s">
        <v>45</v>
      </c>
      <c r="C800" s="319" t="s">
        <v>119</v>
      </c>
      <c r="D800" s="320">
        <v>47496.736072326668</v>
      </c>
      <c r="E800" s="320">
        <v>151379.54821573623</v>
      </c>
      <c r="F800" s="321">
        <v>198876.28428806286</v>
      </c>
      <c r="G800" s="314"/>
      <c r="H800" s="315"/>
    </row>
    <row r="801" spans="1:8" ht="14.25" x14ac:dyDescent="0.25">
      <c r="A801" s="317">
        <v>2022</v>
      </c>
      <c r="B801" s="318" t="s">
        <v>33</v>
      </c>
      <c r="C801" s="319" t="s">
        <v>119</v>
      </c>
      <c r="D801" s="320">
        <v>40103.729087590007</v>
      </c>
      <c r="E801" s="320">
        <v>121369.60886470001</v>
      </c>
      <c r="F801" s="321">
        <v>161473.33795228999</v>
      </c>
      <c r="G801" s="314"/>
      <c r="H801" s="315"/>
    </row>
    <row r="802" spans="1:8" ht="14.25" x14ac:dyDescent="0.25">
      <c r="A802" s="317">
        <v>2022</v>
      </c>
      <c r="B802" s="318" t="s">
        <v>35</v>
      </c>
      <c r="C802" s="319" t="s">
        <v>119</v>
      </c>
      <c r="D802" s="320">
        <v>40062.33991546632</v>
      </c>
      <c r="E802" s="320">
        <v>123664.13650660835</v>
      </c>
      <c r="F802" s="321">
        <v>163726.47642207466</v>
      </c>
      <c r="G802" s="314"/>
      <c r="H802" s="315"/>
    </row>
    <row r="803" spans="1:8" ht="14.25" x14ac:dyDescent="0.25">
      <c r="A803" s="317">
        <v>2022</v>
      </c>
      <c r="B803" s="318" t="s">
        <v>36</v>
      </c>
      <c r="C803" s="319" t="s">
        <v>119</v>
      </c>
      <c r="D803" s="320">
        <v>41426.652025480842</v>
      </c>
      <c r="E803" s="320">
        <v>118189.90335539993</v>
      </c>
      <c r="F803" s="321">
        <v>159616.55538088075</v>
      </c>
      <c r="G803" s="314"/>
      <c r="H803" s="315"/>
    </row>
    <row r="804" spans="1:8" ht="14.25" x14ac:dyDescent="0.25">
      <c r="A804" s="317">
        <v>2009</v>
      </c>
      <c r="B804" s="318" t="s">
        <v>33</v>
      </c>
      <c r="C804" s="319" t="s">
        <v>120</v>
      </c>
      <c r="D804" s="320">
        <v>1297.0100000000002</v>
      </c>
      <c r="E804" s="320">
        <v>18779.043999999998</v>
      </c>
      <c r="F804" s="321">
        <v>20076.054</v>
      </c>
      <c r="G804" s="314"/>
      <c r="H804" s="315"/>
    </row>
    <row r="805" spans="1:8" ht="14.25" x14ac:dyDescent="0.25">
      <c r="A805" s="317">
        <v>2009</v>
      </c>
      <c r="B805" s="318" t="s">
        <v>35</v>
      </c>
      <c r="C805" s="319" t="s">
        <v>120</v>
      </c>
      <c r="D805" s="320">
        <v>1092.48</v>
      </c>
      <c r="E805" s="320">
        <v>18373.102000000003</v>
      </c>
      <c r="F805" s="321">
        <v>19465.582000000002</v>
      </c>
      <c r="G805" s="314"/>
      <c r="H805" s="315"/>
    </row>
    <row r="806" spans="1:8" ht="14.25" x14ac:dyDescent="0.25">
      <c r="A806" s="317">
        <v>2009</v>
      </c>
      <c r="B806" s="318" t="s">
        <v>36</v>
      </c>
      <c r="C806" s="319" t="s">
        <v>120</v>
      </c>
      <c r="D806" s="320">
        <v>689.63</v>
      </c>
      <c r="E806" s="320">
        <v>15815.219000000001</v>
      </c>
      <c r="F806" s="321">
        <v>16504.849000000002</v>
      </c>
      <c r="G806" s="314"/>
      <c r="H806" s="315"/>
    </row>
    <row r="807" spans="1:8" ht="14.25" x14ac:dyDescent="0.25">
      <c r="A807" s="317">
        <v>2009</v>
      </c>
      <c r="B807" s="318" t="s">
        <v>37</v>
      </c>
      <c r="C807" s="319" t="s">
        <v>120</v>
      </c>
      <c r="D807" s="320">
        <v>1091.31</v>
      </c>
      <c r="E807" s="320">
        <v>19480.389000000003</v>
      </c>
      <c r="F807" s="321">
        <v>20571.699000000001</v>
      </c>
      <c r="G807" s="314"/>
      <c r="H807" s="315"/>
    </row>
    <row r="808" spans="1:8" ht="14.25" x14ac:dyDescent="0.25">
      <c r="A808" s="317">
        <v>2009</v>
      </c>
      <c r="B808" s="318" t="s">
        <v>38</v>
      </c>
      <c r="C808" s="319" t="s">
        <v>120</v>
      </c>
      <c r="D808" s="320">
        <v>1385.98</v>
      </c>
      <c r="E808" s="320">
        <v>15843.379000000001</v>
      </c>
      <c r="F808" s="321">
        <v>17229.359</v>
      </c>
      <c r="G808" s="314"/>
      <c r="H808" s="315"/>
    </row>
    <row r="809" spans="1:8" ht="14.25" x14ac:dyDescent="0.25">
      <c r="A809" s="317">
        <v>2009</v>
      </c>
      <c r="B809" s="318" t="s">
        <v>39</v>
      </c>
      <c r="C809" s="319" t="s">
        <v>120</v>
      </c>
      <c r="D809" s="320">
        <v>2505.89</v>
      </c>
      <c r="E809" s="320">
        <v>18950.208500000001</v>
      </c>
      <c r="F809" s="321">
        <v>21456.0985</v>
      </c>
      <c r="G809" s="314"/>
      <c r="H809" s="315"/>
    </row>
    <row r="810" spans="1:8" ht="14.25" x14ac:dyDescent="0.25">
      <c r="A810" s="317">
        <v>2009</v>
      </c>
      <c r="B810" s="318" t="s">
        <v>40</v>
      </c>
      <c r="C810" s="319" t="s">
        <v>120</v>
      </c>
      <c r="D810" s="320">
        <v>2407.14</v>
      </c>
      <c r="E810" s="320">
        <v>21287.728500000001</v>
      </c>
      <c r="F810" s="321">
        <v>23694.8685</v>
      </c>
      <c r="G810" s="314"/>
      <c r="H810" s="315"/>
    </row>
    <row r="811" spans="1:8" ht="14.25" x14ac:dyDescent="0.25">
      <c r="A811" s="317">
        <v>2009</v>
      </c>
      <c r="B811" s="318" t="s">
        <v>41</v>
      </c>
      <c r="C811" s="319" t="s">
        <v>120</v>
      </c>
      <c r="D811" s="320">
        <v>2119.65</v>
      </c>
      <c r="E811" s="320">
        <v>20984.32</v>
      </c>
      <c r="F811" s="321">
        <v>23103.97</v>
      </c>
      <c r="G811" s="314"/>
      <c r="H811" s="315"/>
    </row>
    <row r="812" spans="1:8" ht="14.25" x14ac:dyDescent="0.25">
      <c r="A812" s="317">
        <v>2009</v>
      </c>
      <c r="B812" s="318" t="s">
        <v>42</v>
      </c>
      <c r="C812" s="319" t="s">
        <v>120</v>
      </c>
      <c r="D812" s="320">
        <v>1396.19</v>
      </c>
      <c r="E812" s="320">
        <v>20952.086499999998</v>
      </c>
      <c r="F812" s="321">
        <v>22348.276499999993</v>
      </c>
      <c r="G812" s="314"/>
      <c r="H812" s="315"/>
    </row>
    <row r="813" spans="1:8" ht="14.25" x14ac:dyDescent="0.25">
      <c r="A813" s="317">
        <v>2010</v>
      </c>
      <c r="B813" s="318" t="s">
        <v>43</v>
      </c>
      <c r="C813" s="319" t="s">
        <v>120</v>
      </c>
      <c r="D813" s="320">
        <v>2004.48</v>
      </c>
      <c r="E813" s="320">
        <v>19277.434499999999</v>
      </c>
      <c r="F813" s="321">
        <v>21281.914499999999</v>
      </c>
      <c r="G813" s="314"/>
      <c r="H813" s="315"/>
    </row>
    <row r="814" spans="1:8" ht="14.25" x14ac:dyDescent="0.25">
      <c r="A814" s="317">
        <v>2010</v>
      </c>
      <c r="B814" s="318" t="s">
        <v>44</v>
      </c>
      <c r="C814" s="319" t="s">
        <v>120</v>
      </c>
      <c r="D814" s="320">
        <v>2629.6099999999997</v>
      </c>
      <c r="E814" s="320">
        <v>18550.417000000001</v>
      </c>
      <c r="F814" s="321">
        <v>21180.027000000002</v>
      </c>
      <c r="G814" s="314"/>
      <c r="H814" s="315"/>
    </row>
    <row r="815" spans="1:8" ht="14.25" x14ac:dyDescent="0.25">
      <c r="A815" s="317">
        <v>2010</v>
      </c>
      <c r="B815" s="318" t="s">
        <v>45</v>
      </c>
      <c r="C815" s="319" t="s">
        <v>120</v>
      </c>
      <c r="D815" s="320">
        <v>3181.6400000000003</v>
      </c>
      <c r="E815" s="320">
        <v>17592.5095</v>
      </c>
      <c r="F815" s="321">
        <v>20774.149499999996</v>
      </c>
      <c r="G815" s="314"/>
      <c r="H815" s="315"/>
    </row>
    <row r="816" spans="1:8" ht="14.25" x14ac:dyDescent="0.25">
      <c r="A816" s="317">
        <v>2010</v>
      </c>
      <c r="B816" s="318" t="s">
        <v>33</v>
      </c>
      <c r="C816" s="319" t="s">
        <v>120</v>
      </c>
      <c r="D816" s="320">
        <v>2937.4799999999996</v>
      </c>
      <c r="E816" s="320">
        <v>17712.61</v>
      </c>
      <c r="F816" s="321">
        <v>20650.09</v>
      </c>
      <c r="G816" s="314"/>
      <c r="H816" s="315"/>
    </row>
    <row r="817" spans="1:8" ht="14.25" x14ac:dyDescent="0.25">
      <c r="A817" s="317">
        <v>2010</v>
      </c>
      <c r="B817" s="318" t="s">
        <v>35</v>
      </c>
      <c r="C817" s="319" t="s">
        <v>120</v>
      </c>
      <c r="D817" s="320">
        <v>2169.7499999999995</v>
      </c>
      <c r="E817" s="320">
        <v>19267.943499999998</v>
      </c>
      <c r="F817" s="321">
        <v>21437.693499999998</v>
      </c>
      <c r="G817" s="314"/>
      <c r="H817" s="315"/>
    </row>
    <row r="818" spans="1:8" ht="14.25" x14ac:dyDescent="0.25">
      <c r="A818" s="317">
        <v>2010</v>
      </c>
      <c r="B818" s="318" t="s">
        <v>36</v>
      </c>
      <c r="C818" s="319" t="s">
        <v>120</v>
      </c>
      <c r="D818" s="320">
        <v>3580.0799999999995</v>
      </c>
      <c r="E818" s="320">
        <v>16387.5425</v>
      </c>
      <c r="F818" s="321">
        <v>19967.622500000001</v>
      </c>
      <c r="G818" s="314"/>
      <c r="H818" s="315"/>
    </row>
    <row r="819" spans="1:8" ht="14.25" x14ac:dyDescent="0.25">
      <c r="A819" s="317">
        <v>2010</v>
      </c>
      <c r="B819" s="318" t="s">
        <v>37</v>
      </c>
      <c r="C819" s="319" t="s">
        <v>120</v>
      </c>
      <c r="D819" s="320">
        <v>3272.09</v>
      </c>
      <c r="E819" s="320">
        <v>17146.042500000003</v>
      </c>
      <c r="F819" s="321">
        <v>20418.1325</v>
      </c>
      <c r="G819" s="314"/>
      <c r="H819" s="315"/>
    </row>
    <row r="820" spans="1:8" ht="14.25" x14ac:dyDescent="0.25">
      <c r="A820" s="317">
        <v>2010</v>
      </c>
      <c r="B820" s="318" t="s">
        <v>38</v>
      </c>
      <c r="C820" s="319" t="s">
        <v>120</v>
      </c>
      <c r="D820" s="320">
        <v>3475.5200000000004</v>
      </c>
      <c r="E820" s="320">
        <v>17781.8475</v>
      </c>
      <c r="F820" s="321">
        <v>21257.3675</v>
      </c>
      <c r="G820" s="314"/>
      <c r="H820" s="315"/>
    </row>
    <row r="821" spans="1:8" ht="14.25" x14ac:dyDescent="0.25">
      <c r="A821" s="317">
        <v>2010</v>
      </c>
      <c r="B821" s="318" t="s">
        <v>39</v>
      </c>
      <c r="C821" s="319" t="s">
        <v>120</v>
      </c>
      <c r="D821" s="320">
        <v>3821.84</v>
      </c>
      <c r="E821" s="320">
        <v>21958.858499999998</v>
      </c>
      <c r="F821" s="321">
        <v>25780.698499999999</v>
      </c>
      <c r="G821" s="314"/>
      <c r="H821" s="315"/>
    </row>
    <row r="822" spans="1:8" ht="14.25" x14ac:dyDescent="0.25">
      <c r="A822" s="317">
        <v>2010</v>
      </c>
      <c r="B822" s="318" t="s">
        <v>40</v>
      </c>
      <c r="C822" s="319" t="s">
        <v>120</v>
      </c>
      <c r="D822" s="320">
        <v>4145.26</v>
      </c>
      <c r="E822" s="320">
        <v>24365.841</v>
      </c>
      <c r="F822" s="321">
        <v>28511.101000000002</v>
      </c>
      <c r="G822" s="314"/>
      <c r="H822" s="315"/>
    </row>
    <row r="823" spans="1:8" ht="14.25" x14ac:dyDescent="0.25">
      <c r="A823" s="317">
        <v>2010</v>
      </c>
      <c r="B823" s="318" t="s">
        <v>41</v>
      </c>
      <c r="C823" s="319" t="s">
        <v>120</v>
      </c>
      <c r="D823" s="320">
        <v>4692.13</v>
      </c>
      <c r="E823" s="320">
        <v>25126.263500000005</v>
      </c>
      <c r="F823" s="321">
        <v>29818.393500000006</v>
      </c>
      <c r="G823" s="314"/>
      <c r="H823" s="315"/>
    </row>
    <row r="824" spans="1:8" ht="14.25" x14ac:dyDescent="0.25">
      <c r="A824" s="317">
        <v>2010</v>
      </c>
      <c r="B824" s="318" t="s">
        <v>42</v>
      </c>
      <c r="C824" s="319" t="s">
        <v>120</v>
      </c>
      <c r="D824" s="320">
        <v>1211.75</v>
      </c>
      <c r="E824" s="320">
        <v>23396.977499999997</v>
      </c>
      <c r="F824" s="321">
        <v>24608.727499999997</v>
      </c>
      <c r="G824" s="314"/>
      <c r="H824" s="315"/>
    </row>
    <row r="825" spans="1:8" ht="14.25" x14ac:dyDescent="0.25">
      <c r="A825" s="317">
        <v>2011</v>
      </c>
      <c r="B825" s="318" t="s">
        <v>43</v>
      </c>
      <c r="C825" s="319" t="s">
        <v>120</v>
      </c>
      <c r="D825" s="320">
        <v>2885.69</v>
      </c>
      <c r="E825" s="320">
        <v>23434.194</v>
      </c>
      <c r="F825" s="321">
        <v>26319.883999999998</v>
      </c>
      <c r="G825" s="314"/>
      <c r="H825" s="315"/>
    </row>
    <row r="826" spans="1:8" ht="14.25" x14ac:dyDescent="0.25">
      <c r="A826" s="317">
        <v>2011</v>
      </c>
      <c r="B826" s="318" t="s">
        <v>44</v>
      </c>
      <c r="C826" s="319" t="s">
        <v>120</v>
      </c>
      <c r="D826" s="320">
        <v>2829.78</v>
      </c>
      <c r="E826" s="320">
        <v>21202.327000000005</v>
      </c>
      <c r="F826" s="321">
        <v>24032.107000000007</v>
      </c>
      <c r="G826" s="314"/>
      <c r="H826" s="315"/>
    </row>
    <row r="827" spans="1:8" ht="14.25" x14ac:dyDescent="0.25">
      <c r="A827" s="317">
        <v>2011</v>
      </c>
      <c r="B827" s="318" t="s">
        <v>45</v>
      </c>
      <c r="C827" s="319" t="s">
        <v>120</v>
      </c>
      <c r="D827" s="320">
        <v>4081.5</v>
      </c>
      <c r="E827" s="320">
        <v>31679.208500000004</v>
      </c>
      <c r="F827" s="321">
        <v>35760.708500000008</v>
      </c>
      <c r="G827" s="314"/>
      <c r="H827" s="315"/>
    </row>
    <row r="828" spans="1:8" ht="14.25" x14ac:dyDescent="0.25">
      <c r="A828" s="317">
        <v>2011</v>
      </c>
      <c r="B828" s="318" t="s">
        <v>33</v>
      </c>
      <c r="C828" s="319" t="s">
        <v>120</v>
      </c>
      <c r="D828" s="320">
        <v>4080.51</v>
      </c>
      <c r="E828" s="320">
        <v>26612.775000000001</v>
      </c>
      <c r="F828" s="321">
        <v>30693.285</v>
      </c>
      <c r="G828" s="314"/>
      <c r="H828" s="315"/>
    </row>
    <row r="829" spans="1:8" ht="14.25" x14ac:dyDescent="0.25">
      <c r="A829" s="317">
        <v>2011</v>
      </c>
      <c r="B829" s="318" t="s">
        <v>35</v>
      </c>
      <c r="C829" s="319" t="s">
        <v>120</v>
      </c>
      <c r="D829" s="320">
        <v>4150.91</v>
      </c>
      <c r="E829" s="320">
        <v>28712.623</v>
      </c>
      <c r="F829" s="321">
        <v>32863.533000000003</v>
      </c>
      <c r="G829" s="314"/>
      <c r="H829" s="315"/>
    </row>
    <row r="830" spans="1:8" ht="14.25" x14ac:dyDescent="0.25">
      <c r="A830" s="317">
        <v>2011</v>
      </c>
      <c r="B830" s="318" t="s">
        <v>36</v>
      </c>
      <c r="C830" s="319" t="s">
        <v>120</v>
      </c>
      <c r="D830" s="320">
        <v>4475.24</v>
      </c>
      <c r="E830" s="320">
        <v>24425.206999999999</v>
      </c>
      <c r="F830" s="321">
        <v>28900.447000000004</v>
      </c>
      <c r="G830" s="314"/>
      <c r="H830" s="315"/>
    </row>
    <row r="831" spans="1:8" ht="14.25" x14ac:dyDescent="0.25">
      <c r="A831" s="317">
        <v>2011</v>
      </c>
      <c r="B831" s="318" t="s">
        <v>37</v>
      </c>
      <c r="C831" s="319" t="s">
        <v>120</v>
      </c>
      <c r="D831" s="320">
        <v>3908.25</v>
      </c>
      <c r="E831" s="320">
        <v>26432.516999999996</v>
      </c>
      <c r="F831" s="321">
        <v>30340.766999999996</v>
      </c>
      <c r="G831" s="314"/>
      <c r="H831" s="315"/>
    </row>
    <row r="832" spans="1:8" ht="14.25" x14ac:dyDescent="0.25">
      <c r="A832" s="317">
        <v>2011</v>
      </c>
      <c r="B832" s="318" t="s">
        <v>38</v>
      </c>
      <c r="C832" s="319" t="s">
        <v>120</v>
      </c>
      <c r="D832" s="320">
        <v>5197.0200000000004</v>
      </c>
      <c r="E832" s="320">
        <v>28683.260499999997</v>
      </c>
      <c r="F832" s="321">
        <v>33880.280500000001</v>
      </c>
      <c r="G832" s="314"/>
      <c r="H832" s="315"/>
    </row>
    <row r="833" spans="1:8" ht="14.25" x14ac:dyDescent="0.25">
      <c r="A833" s="317">
        <v>2011</v>
      </c>
      <c r="B833" s="318" t="s">
        <v>39</v>
      </c>
      <c r="C833" s="319" t="s">
        <v>120</v>
      </c>
      <c r="D833" s="320">
        <v>4354.1000000000004</v>
      </c>
      <c r="E833" s="320">
        <v>27713.650499999996</v>
      </c>
      <c r="F833" s="321">
        <v>32067.750499999998</v>
      </c>
      <c r="G833" s="314"/>
      <c r="H833" s="315"/>
    </row>
    <row r="834" spans="1:8" ht="14.25" x14ac:dyDescent="0.25">
      <c r="A834" s="322">
        <v>2011</v>
      </c>
      <c r="B834" s="318" t="s">
        <v>40</v>
      </c>
      <c r="C834" s="319" t="s">
        <v>120</v>
      </c>
      <c r="D834" s="320">
        <v>3395.05</v>
      </c>
      <c r="E834" s="320">
        <v>29317.207000000002</v>
      </c>
      <c r="F834" s="321">
        <v>32712.257000000001</v>
      </c>
      <c r="G834" s="314"/>
      <c r="H834" s="315"/>
    </row>
    <row r="835" spans="1:8" ht="14.25" x14ac:dyDescent="0.25">
      <c r="A835" s="322">
        <v>2011</v>
      </c>
      <c r="B835" s="318" t="s">
        <v>41</v>
      </c>
      <c r="C835" s="319" t="s">
        <v>120</v>
      </c>
      <c r="D835" s="320">
        <v>3152</v>
      </c>
      <c r="E835" s="320">
        <v>31275.712500000005</v>
      </c>
      <c r="F835" s="321">
        <v>34427.712500000001</v>
      </c>
      <c r="G835" s="314"/>
      <c r="H835" s="315"/>
    </row>
    <row r="836" spans="1:8" ht="14.25" x14ac:dyDescent="0.25">
      <c r="A836" s="322">
        <v>2011</v>
      </c>
      <c r="B836" s="318" t="s">
        <v>42</v>
      </c>
      <c r="C836" s="319" t="s">
        <v>120</v>
      </c>
      <c r="D836" s="320">
        <v>2784.58</v>
      </c>
      <c r="E836" s="320">
        <v>36713.618000000002</v>
      </c>
      <c r="F836" s="321">
        <v>39498.198000000004</v>
      </c>
      <c r="G836" s="314"/>
      <c r="H836" s="315"/>
    </row>
    <row r="837" spans="1:8" ht="14.25" x14ac:dyDescent="0.25">
      <c r="A837" s="322">
        <v>2012</v>
      </c>
      <c r="B837" s="318" t="s">
        <v>43</v>
      </c>
      <c r="C837" s="319" t="s">
        <v>120</v>
      </c>
      <c r="D837" s="320">
        <v>3076.34</v>
      </c>
      <c r="E837" s="320">
        <v>30482.378500000003</v>
      </c>
      <c r="F837" s="321">
        <v>33558.718500000003</v>
      </c>
      <c r="G837" s="314"/>
      <c r="H837" s="315"/>
    </row>
    <row r="838" spans="1:8" ht="14.25" x14ac:dyDescent="0.25">
      <c r="A838" s="322">
        <v>2012</v>
      </c>
      <c r="B838" s="318" t="s">
        <v>44</v>
      </c>
      <c r="C838" s="319" t="s">
        <v>120</v>
      </c>
      <c r="D838" s="320">
        <v>3930.51</v>
      </c>
      <c r="E838" s="320">
        <v>29131.607000000004</v>
      </c>
      <c r="F838" s="321">
        <v>33062.116999999998</v>
      </c>
      <c r="G838" s="314"/>
      <c r="H838" s="315"/>
    </row>
    <row r="839" spans="1:8" ht="14.25" x14ac:dyDescent="0.25">
      <c r="A839" s="322">
        <v>2012</v>
      </c>
      <c r="B839" s="318" t="s">
        <v>45</v>
      </c>
      <c r="C839" s="319" t="s">
        <v>120</v>
      </c>
      <c r="D839" s="320">
        <v>3235.9</v>
      </c>
      <c r="E839" s="320">
        <v>32906.114500000003</v>
      </c>
      <c r="F839" s="321">
        <v>36142.014500000005</v>
      </c>
      <c r="G839" s="314"/>
      <c r="H839" s="315"/>
    </row>
    <row r="840" spans="1:8" ht="14.25" x14ac:dyDescent="0.25">
      <c r="A840" s="322">
        <v>2012</v>
      </c>
      <c r="B840" s="318" t="s">
        <v>33</v>
      </c>
      <c r="C840" s="319" t="s">
        <v>120</v>
      </c>
      <c r="D840" s="320">
        <v>3477.83</v>
      </c>
      <c r="E840" s="320">
        <v>24323.898000000001</v>
      </c>
      <c r="F840" s="321">
        <v>27801.728000000003</v>
      </c>
      <c r="G840" s="314"/>
      <c r="H840" s="315"/>
    </row>
    <row r="841" spans="1:8" ht="14.25" x14ac:dyDescent="0.25">
      <c r="A841" s="322">
        <v>2012</v>
      </c>
      <c r="B841" s="318" t="s">
        <v>35</v>
      </c>
      <c r="C841" s="319" t="s">
        <v>120</v>
      </c>
      <c r="D841" s="320">
        <v>2828.02</v>
      </c>
      <c r="E841" s="320">
        <v>33900.839500000002</v>
      </c>
      <c r="F841" s="321">
        <v>36728.859500000006</v>
      </c>
      <c r="G841" s="314"/>
      <c r="H841" s="315"/>
    </row>
    <row r="842" spans="1:8" ht="14.25" x14ac:dyDescent="0.25">
      <c r="A842" s="322">
        <v>2012</v>
      </c>
      <c r="B842" s="318" t="s">
        <v>36</v>
      </c>
      <c r="C842" s="319" t="s">
        <v>120</v>
      </c>
      <c r="D842" s="320">
        <v>3236.9300000000003</v>
      </c>
      <c r="E842" s="320">
        <v>29497.589500000002</v>
      </c>
      <c r="F842" s="321">
        <v>32734.519499999999</v>
      </c>
      <c r="G842" s="314"/>
      <c r="H842" s="315"/>
    </row>
    <row r="843" spans="1:8" ht="14.25" x14ac:dyDescent="0.25">
      <c r="A843" s="322">
        <v>2012</v>
      </c>
      <c r="B843" s="318" t="s">
        <v>37</v>
      </c>
      <c r="C843" s="319" t="s">
        <v>120</v>
      </c>
      <c r="D843" s="320">
        <v>3010.45</v>
      </c>
      <c r="E843" s="320">
        <v>27402.946500000002</v>
      </c>
      <c r="F843" s="321">
        <v>30413.396500000003</v>
      </c>
      <c r="G843" s="314"/>
      <c r="H843" s="315"/>
    </row>
    <row r="844" spans="1:8" ht="14.25" x14ac:dyDescent="0.25">
      <c r="A844" s="322">
        <v>2012</v>
      </c>
      <c r="B844" s="318" t="s">
        <v>38</v>
      </c>
      <c r="C844" s="319" t="s">
        <v>120</v>
      </c>
      <c r="D844" s="320">
        <v>3023.58</v>
      </c>
      <c r="E844" s="320">
        <v>26869.991500000004</v>
      </c>
      <c r="F844" s="321">
        <v>29893.571500000002</v>
      </c>
      <c r="G844" s="314"/>
      <c r="H844" s="315"/>
    </row>
    <row r="845" spans="1:8" ht="14.25" x14ac:dyDescent="0.25">
      <c r="A845" s="322">
        <v>2012</v>
      </c>
      <c r="B845" s="318" t="s">
        <v>39</v>
      </c>
      <c r="C845" s="319" t="s">
        <v>120</v>
      </c>
      <c r="D845" s="320">
        <v>3094.6400000000003</v>
      </c>
      <c r="E845" s="320">
        <v>26384.256999999998</v>
      </c>
      <c r="F845" s="321">
        <v>29478.897000000001</v>
      </c>
      <c r="G845" s="314"/>
      <c r="H845" s="315"/>
    </row>
    <row r="846" spans="1:8" ht="14.25" x14ac:dyDescent="0.25">
      <c r="A846" s="322">
        <v>2012</v>
      </c>
      <c r="B846" s="318" t="s">
        <v>40</v>
      </c>
      <c r="C846" s="319" t="s">
        <v>120</v>
      </c>
      <c r="D846" s="320">
        <v>2528.0300000000002</v>
      </c>
      <c r="E846" s="320">
        <v>28670.539499999999</v>
      </c>
      <c r="F846" s="321">
        <v>31198.569499999998</v>
      </c>
      <c r="G846" s="314"/>
      <c r="H846" s="315"/>
    </row>
    <row r="847" spans="1:8" ht="14.25" x14ac:dyDescent="0.25">
      <c r="A847" s="322">
        <v>2012</v>
      </c>
      <c r="B847" s="318" t="s">
        <v>41</v>
      </c>
      <c r="C847" s="319" t="s">
        <v>120</v>
      </c>
      <c r="D847" s="320">
        <v>3008.58</v>
      </c>
      <c r="E847" s="320">
        <v>29805.6715</v>
      </c>
      <c r="F847" s="321">
        <v>32814.251499999998</v>
      </c>
      <c r="G847" s="314"/>
      <c r="H847" s="315"/>
    </row>
    <row r="848" spans="1:8" ht="14.25" x14ac:dyDescent="0.25">
      <c r="A848" s="322">
        <v>2012</v>
      </c>
      <c r="B848" s="318" t="s">
        <v>42</v>
      </c>
      <c r="C848" s="319" t="s">
        <v>120</v>
      </c>
      <c r="D848" s="320">
        <v>3017.5600000000004</v>
      </c>
      <c r="E848" s="320">
        <v>30119.064999999995</v>
      </c>
      <c r="F848" s="321">
        <v>33136.625</v>
      </c>
      <c r="G848" s="314"/>
      <c r="H848" s="315"/>
    </row>
    <row r="849" spans="1:8" ht="14.25" x14ac:dyDescent="0.25">
      <c r="A849" s="322">
        <v>2013</v>
      </c>
      <c r="B849" s="318" t="s">
        <v>43</v>
      </c>
      <c r="C849" s="319" t="s">
        <v>120</v>
      </c>
      <c r="D849" s="320">
        <v>3055.63</v>
      </c>
      <c r="E849" s="320">
        <v>27025.142500000002</v>
      </c>
      <c r="F849" s="321">
        <v>30080.772499999999</v>
      </c>
      <c r="G849" s="314"/>
      <c r="H849" s="315"/>
    </row>
    <row r="850" spans="1:8" ht="14.25" x14ac:dyDescent="0.25">
      <c r="A850" s="322">
        <v>2013</v>
      </c>
      <c r="B850" s="318" t="s">
        <v>44</v>
      </c>
      <c r="C850" s="319" t="s">
        <v>120</v>
      </c>
      <c r="D850" s="320">
        <v>1678.9499999999998</v>
      </c>
      <c r="E850" s="320">
        <v>23092.7055</v>
      </c>
      <c r="F850" s="321">
        <v>24771.655500000001</v>
      </c>
      <c r="G850" s="314"/>
      <c r="H850" s="315"/>
    </row>
    <row r="851" spans="1:8" ht="14.25" x14ac:dyDescent="0.25">
      <c r="A851" s="322">
        <v>2013</v>
      </c>
      <c r="B851" s="318" t="s">
        <v>45</v>
      </c>
      <c r="C851" s="319" t="s">
        <v>120</v>
      </c>
      <c r="D851" s="320">
        <v>2412.84</v>
      </c>
      <c r="E851" s="320">
        <v>26398.0805</v>
      </c>
      <c r="F851" s="321">
        <v>28810.920500000004</v>
      </c>
      <c r="G851" s="314"/>
      <c r="H851" s="315"/>
    </row>
    <row r="852" spans="1:8" ht="14.25" x14ac:dyDescent="0.25">
      <c r="A852" s="322">
        <v>2013</v>
      </c>
      <c r="B852" s="318" t="s">
        <v>33</v>
      </c>
      <c r="C852" s="319" t="s">
        <v>120</v>
      </c>
      <c r="D852" s="320">
        <v>3317.62</v>
      </c>
      <c r="E852" s="320">
        <v>27560.539500000003</v>
      </c>
      <c r="F852" s="321">
        <v>30878.159500000002</v>
      </c>
      <c r="G852" s="314"/>
      <c r="H852" s="315"/>
    </row>
    <row r="853" spans="1:8" ht="14.25" x14ac:dyDescent="0.25">
      <c r="A853" s="322">
        <v>2013</v>
      </c>
      <c r="B853" s="318" t="s">
        <v>35</v>
      </c>
      <c r="C853" s="319" t="s">
        <v>120</v>
      </c>
      <c r="D853" s="320">
        <v>3207.02</v>
      </c>
      <c r="E853" s="320">
        <v>27548.175999999996</v>
      </c>
      <c r="F853" s="321">
        <v>30755.195999999996</v>
      </c>
      <c r="G853" s="314"/>
      <c r="H853" s="315"/>
    </row>
    <row r="854" spans="1:8" ht="14.25" x14ac:dyDescent="0.25">
      <c r="A854" s="322">
        <v>2013</v>
      </c>
      <c r="B854" s="318" t="s">
        <v>36</v>
      </c>
      <c r="C854" s="319" t="s">
        <v>120</v>
      </c>
      <c r="D854" s="320">
        <v>2641.23</v>
      </c>
      <c r="E854" s="320">
        <v>28013.83</v>
      </c>
      <c r="F854" s="321">
        <v>30655.06</v>
      </c>
      <c r="G854" s="314"/>
      <c r="H854" s="315"/>
    </row>
    <row r="855" spans="1:8" ht="14.25" x14ac:dyDescent="0.25">
      <c r="A855" s="322">
        <v>2013</v>
      </c>
      <c r="B855" s="318" t="s">
        <v>37</v>
      </c>
      <c r="C855" s="319" t="s">
        <v>120</v>
      </c>
      <c r="D855" s="320">
        <v>4919.8500000000004</v>
      </c>
      <c r="E855" s="320">
        <v>28630.228000000003</v>
      </c>
      <c r="F855" s="321">
        <v>33550.078000000009</v>
      </c>
      <c r="G855" s="314"/>
      <c r="H855" s="315"/>
    </row>
    <row r="856" spans="1:8" ht="14.25" x14ac:dyDescent="0.25">
      <c r="A856" s="322">
        <v>2013</v>
      </c>
      <c r="B856" s="318" t="s">
        <v>38</v>
      </c>
      <c r="C856" s="319" t="s">
        <v>120</v>
      </c>
      <c r="D856" s="320">
        <v>2747.22</v>
      </c>
      <c r="E856" s="320">
        <v>22224.781999999999</v>
      </c>
      <c r="F856" s="321">
        <v>24972.002</v>
      </c>
      <c r="G856" s="314"/>
      <c r="H856" s="315"/>
    </row>
    <row r="857" spans="1:8" ht="14.25" x14ac:dyDescent="0.25">
      <c r="A857" s="322">
        <v>2013</v>
      </c>
      <c r="B857" s="318" t="s">
        <v>39</v>
      </c>
      <c r="C857" s="319" t="s">
        <v>120</v>
      </c>
      <c r="D857" s="320">
        <v>3871.27</v>
      </c>
      <c r="E857" s="320">
        <v>31088.281500000001</v>
      </c>
      <c r="F857" s="321">
        <v>34959.551500000001</v>
      </c>
      <c r="G857" s="314"/>
      <c r="H857" s="315"/>
    </row>
    <row r="858" spans="1:8" ht="14.25" x14ac:dyDescent="0.25">
      <c r="A858" s="322">
        <v>2013</v>
      </c>
      <c r="B858" s="318" t="s">
        <v>40</v>
      </c>
      <c r="C858" s="319" t="s">
        <v>120</v>
      </c>
      <c r="D858" s="320">
        <v>3213.28</v>
      </c>
      <c r="E858" s="320">
        <v>34268.4015</v>
      </c>
      <c r="F858" s="321">
        <v>37481.681499999999</v>
      </c>
      <c r="G858" s="314"/>
      <c r="H858" s="315"/>
    </row>
    <row r="859" spans="1:8" ht="14.25" x14ac:dyDescent="0.25">
      <c r="A859" s="322">
        <v>2013</v>
      </c>
      <c r="B859" s="318" t="s">
        <v>41</v>
      </c>
      <c r="C859" s="319" t="s">
        <v>120</v>
      </c>
      <c r="D859" s="320">
        <v>4634.6100000000006</v>
      </c>
      <c r="E859" s="320">
        <v>36072.342000000004</v>
      </c>
      <c r="F859" s="321">
        <v>40706.952000000005</v>
      </c>
      <c r="G859" s="314"/>
      <c r="H859" s="315"/>
    </row>
    <row r="860" spans="1:8" ht="14.25" x14ac:dyDescent="0.25">
      <c r="A860" s="322">
        <v>2013</v>
      </c>
      <c r="B860" s="318" t="s">
        <v>42</v>
      </c>
      <c r="C860" s="319" t="s">
        <v>120</v>
      </c>
      <c r="D860" s="320">
        <v>4036.63</v>
      </c>
      <c r="E860" s="320">
        <v>31588.803500000005</v>
      </c>
      <c r="F860" s="321">
        <v>35625.433500000006</v>
      </c>
      <c r="G860" s="314"/>
      <c r="H860" s="315"/>
    </row>
    <row r="861" spans="1:8" ht="14.25" x14ac:dyDescent="0.25">
      <c r="A861" s="322">
        <v>2014</v>
      </c>
      <c r="B861" s="318" t="s">
        <v>43</v>
      </c>
      <c r="C861" s="319" t="s">
        <v>120</v>
      </c>
      <c r="D861" s="320">
        <v>4049.9300000000003</v>
      </c>
      <c r="E861" s="320">
        <v>25957.405000000002</v>
      </c>
      <c r="F861" s="321">
        <v>30007.335000000006</v>
      </c>
      <c r="G861" s="314"/>
      <c r="H861" s="315"/>
    </row>
    <row r="862" spans="1:8" ht="14.25" x14ac:dyDescent="0.25">
      <c r="A862" s="322">
        <v>2014</v>
      </c>
      <c r="B862" s="318" t="s">
        <v>44</v>
      </c>
      <c r="C862" s="319" t="s">
        <v>120</v>
      </c>
      <c r="D862" s="320">
        <v>4116.38</v>
      </c>
      <c r="E862" s="320">
        <v>34345.696499999998</v>
      </c>
      <c r="F862" s="321">
        <v>38462.076500000003</v>
      </c>
      <c r="G862" s="314"/>
      <c r="H862" s="315"/>
    </row>
    <row r="863" spans="1:8" ht="14.25" x14ac:dyDescent="0.25">
      <c r="A863" s="322">
        <v>2014</v>
      </c>
      <c r="B863" s="318" t="s">
        <v>45</v>
      </c>
      <c r="C863" s="319" t="s">
        <v>120</v>
      </c>
      <c r="D863" s="320">
        <v>4397.3499999999995</v>
      </c>
      <c r="E863" s="320">
        <v>36052.671499999997</v>
      </c>
      <c r="F863" s="321">
        <v>40450.021499999995</v>
      </c>
      <c r="G863" s="314"/>
      <c r="H863" s="315"/>
    </row>
    <row r="864" spans="1:8" ht="14.25" x14ac:dyDescent="0.25">
      <c r="A864" s="322">
        <v>2014</v>
      </c>
      <c r="B864" s="318" t="s">
        <v>33</v>
      </c>
      <c r="C864" s="319" t="s">
        <v>120</v>
      </c>
      <c r="D864" s="320">
        <v>3760.3999999999996</v>
      </c>
      <c r="E864" s="320">
        <v>31522.836500000005</v>
      </c>
      <c r="F864" s="321">
        <v>35283.236500000006</v>
      </c>
      <c r="G864" s="314"/>
      <c r="H864" s="315"/>
    </row>
    <row r="865" spans="1:8" ht="14.25" x14ac:dyDescent="0.25">
      <c r="A865" s="322">
        <v>2014</v>
      </c>
      <c r="B865" s="318" t="s">
        <v>35</v>
      </c>
      <c r="C865" s="319" t="s">
        <v>120</v>
      </c>
      <c r="D865" s="320">
        <v>3450.77</v>
      </c>
      <c r="E865" s="320">
        <v>32111.609499999999</v>
      </c>
      <c r="F865" s="321">
        <v>35562.379499999995</v>
      </c>
      <c r="G865" s="314"/>
      <c r="H865" s="315"/>
    </row>
    <row r="866" spans="1:8" ht="14.25" x14ac:dyDescent="0.25">
      <c r="A866" s="322">
        <v>2014</v>
      </c>
      <c r="B866" s="318" t="s">
        <v>36</v>
      </c>
      <c r="C866" s="319" t="s">
        <v>120</v>
      </c>
      <c r="D866" s="320">
        <v>3948.5699999999997</v>
      </c>
      <c r="E866" s="320">
        <v>28584.56668</v>
      </c>
      <c r="F866" s="321">
        <v>32533.136680000007</v>
      </c>
      <c r="G866" s="314"/>
      <c r="H866" s="315"/>
    </row>
    <row r="867" spans="1:8" ht="14.25" x14ac:dyDescent="0.25">
      <c r="A867" s="322">
        <v>2014</v>
      </c>
      <c r="B867" s="318" t="s">
        <v>37</v>
      </c>
      <c r="C867" s="319" t="s">
        <v>120</v>
      </c>
      <c r="D867" s="320">
        <v>3356.1</v>
      </c>
      <c r="E867" s="320">
        <v>29414.202000000001</v>
      </c>
      <c r="F867" s="321">
        <v>32770.301999999996</v>
      </c>
      <c r="G867" s="314"/>
      <c r="H867" s="315"/>
    </row>
    <row r="868" spans="1:8" ht="14.25" x14ac:dyDescent="0.25">
      <c r="A868" s="322">
        <v>2014</v>
      </c>
      <c r="B868" s="318" t="s">
        <v>38</v>
      </c>
      <c r="C868" s="319" t="s">
        <v>120</v>
      </c>
      <c r="D868" s="320">
        <v>3502.71</v>
      </c>
      <c r="E868" s="320">
        <v>33696.217499999999</v>
      </c>
      <c r="F868" s="321">
        <v>37198.927500000005</v>
      </c>
      <c r="G868" s="314"/>
      <c r="H868" s="315"/>
    </row>
    <row r="869" spans="1:8" ht="14.25" x14ac:dyDescent="0.25">
      <c r="A869" s="322">
        <v>2014</v>
      </c>
      <c r="B869" s="318" t="s">
        <v>39</v>
      </c>
      <c r="C869" s="319" t="s">
        <v>120</v>
      </c>
      <c r="D869" s="320">
        <v>2711.0899999999997</v>
      </c>
      <c r="E869" s="320">
        <v>40492.567999999999</v>
      </c>
      <c r="F869" s="321">
        <v>43203.65800000001</v>
      </c>
      <c r="G869" s="314"/>
      <c r="H869" s="315"/>
    </row>
    <row r="870" spans="1:8" ht="14.25" x14ac:dyDescent="0.25">
      <c r="A870" s="322">
        <v>2014</v>
      </c>
      <c r="B870" s="318" t="s">
        <v>40</v>
      </c>
      <c r="C870" s="319" t="s">
        <v>120</v>
      </c>
      <c r="D870" s="320">
        <v>2885.92</v>
      </c>
      <c r="E870" s="320">
        <v>41544.005000000005</v>
      </c>
      <c r="F870" s="321">
        <v>44429.925000000003</v>
      </c>
      <c r="G870" s="314"/>
      <c r="H870" s="315"/>
    </row>
    <row r="871" spans="1:8" ht="14.25" x14ac:dyDescent="0.25">
      <c r="A871" s="322">
        <v>2014</v>
      </c>
      <c r="B871" s="318" t="s">
        <v>41</v>
      </c>
      <c r="C871" s="319" t="s">
        <v>120</v>
      </c>
      <c r="D871" s="320">
        <v>3910.5599999999995</v>
      </c>
      <c r="E871" s="320">
        <v>41060.299499999994</v>
      </c>
      <c r="F871" s="321">
        <v>44970.859499999999</v>
      </c>
      <c r="G871" s="314"/>
      <c r="H871" s="315"/>
    </row>
    <row r="872" spans="1:8" ht="14.25" x14ac:dyDescent="0.25">
      <c r="A872" s="322">
        <v>2014</v>
      </c>
      <c r="B872" s="318" t="s">
        <v>42</v>
      </c>
      <c r="C872" s="319" t="s">
        <v>120</v>
      </c>
      <c r="D872" s="320">
        <v>3732.5299999999997</v>
      </c>
      <c r="E872" s="320">
        <v>40266.572999999997</v>
      </c>
      <c r="F872" s="321">
        <v>43999.102999999988</v>
      </c>
      <c r="G872" s="314"/>
      <c r="H872" s="315"/>
    </row>
    <row r="873" spans="1:8" ht="14.25" x14ac:dyDescent="0.25">
      <c r="A873" s="322">
        <v>2015</v>
      </c>
      <c r="B873" s="318" t="s">
        <v>43</v>
      </c>
      <c r="C873" s="319" t="s">
        <v>120</v>
      </c>
      <c r="D873" s="320">
        <v>3830.9</v>
      </c>
      <c r="E873" s="320">
        <v>39385.330999999998</v>
      </c>
      <c r="F873" s="321">
        <v>43216.231000000007</v>
      </c>
      <c r="G873" s="314"/>
      <c r="H873" s="315"/>
    </row>
    <row r="874" spans="1:8" ht="14.25" x14ac:dyDescent="0.25">
      <c r="A874" s="322">
        <v>2015</v>
      </c>
      <c r="B874" s="318" t="s">
        <v>44</v>
      </c>
      <c r="C874" s="319" t="s">
        <v>120</v>
      </c>
      <c r="D874" s="320">
        <v>5387.5700000000006</v>
      </c>
      <c r="E874" s="320">
        <v>37536.575999999986</v>
      </c>
      <c r="F874" s="321">
        <v>42924.145999999993</v>
      </c>
      <c r="G874" s="314"/>
      <c r="H874" s="315"/>
    </row>
    <row r="875" spans="1:8" ht="14.25" x14ac:dyDescent="0.25">
      <c r="A875" s="322">
        <v>2015</v>
      </c>
      <c r="B875" s="318" t="s">
        <v>45</v>
      </c>
      <c r="C875" s="319" t="s">
        <v>120</v>
      </c>
      <c r="D875" s="320">
        <v>4468.79</v>
      </c>
      <c r="E875" s="320">
        <v>41021.39</v>
      </c>
      <c r="F875" s="321">
        <v>45490.180000000008</v>
      </c>
      <c r="G875" s="314"/>
      <c r="H875" s="315"/>
    </row>
    <row r="876" spans="1:8" ht="14.25" x14ac:dyDescent="0.25">
      <c r="A876" s="322">
        <v>2015</v>
      </c>
      <c r="B876" s="318" t="s">
        <v>33</v>
      </c>
      <c r="C876" s="319" t="s">
        <v>120</v>
      </c>
      <c r="D876" s="320">
        <v>4126.62</v>
      </c>
      <c r="E876" s="320">
        <v>38361.110499999995</v>
      </c>
      <c r="F876" s="321">
        <v>42487.730499999991</v>
      </c>
      <c r="G876" s="314"/>
      <c r="H876" s="315"/>
    </row>
    <row r="877" spans="1:8" ht="14.25" x14ac:dyDescent="0.25">
      <c r="A877" s="322">
        <v>2015</v>
      </c>
      <c r="B877" s="318" t="s">
        <v>35</v>
      </c>
      <c r="C877" s="319" t="s">
        <v>120</v>
      </c>
      <c r="D877" s="320">
        <v>3393.23</v>
      </c>
      <c r="E877" s="320">
        <v>40943.041000000005</v>
      </c>
      <c r="F877" s="321">
        <v>44336.271000000008</v>
      </c>
      <c r="G877" s="314"/>
      <c r="H877" s="315"/>
    </row>
    <row r="878" spans="1:8" ht="14.25" x14ac:dyDescent="0.25">
      <c r="A878" s="322">
        <v>2015</v>
      </c>
      <c r="B878" s="318" t="s">
        <v>36</v>
      </c>
      <c r="C878" s="319" t="s">
        <v>120</v>
      </c>
      <c r="D878" s="320">
        <v>2726.6</v>
      </c>
      <c r="E878" s="320">
        <v>36549.3465</v>
      </c>
      <c r="F878" s="321">
        <v>39275.946499999998</v>
      </c>
      <c r="G878" s="314"/>
      <c r="H878" s="315"/>
    </row>
    <row r="879" spans="1:8" ht="14.25" x14ac:dyDescent="0.25">
      <c r="A879" s="322">
        <v>2015</v>
      </c>
      <c r="B879" s="318" t="s">
        <v>37</v>
      </c>
      <c r="C879" s="319" t="s">
        <v>120</v>
      </c>
      <c r="D879" s="320">
        <v>2610.0300000000002</v>
      </c>
      <c r="E879" s="320">
        <v>43983.839500000002</v>
      </c>
      <c r="F879" s="321">
        <v>46593.869500000008</v>
      </c>
      <c r="G879" s="314"/>
      <c r="H879" s="315"/>
    </row>
    <row r="880" spans="1:8" ht="14.25" x14ac:dyDescent="0.25">
      <c r="A880" s="322">
        <v>2015</v>
      </c>
      <c r="B880" s="318" t="s">
        <v>38</v>
      </c>
      <c r="C880" s="319" t="s">
        <v>120</v>
      </c>
      <c r="D880" s="320">
        <v>3396.11</v>
      </c>
      <c r="E880" s="320">
        <v>42746.650999999998</v>
      </c>
      <c r="F880" s="321">
        <v>46142.761000000006</v>
      </c>
      <c r="G880" s="314"/>
      <c r="H880" s="315"/>
    </row>
    <row r="881" spans="1:8" ht="14.25" x14ac:dyDescent="0.25">
      <c r="A881" s="322">
        <v>2015</v>
      </c>
      <c r="B881" s="318" t="s">
        <v>39</v>
      </c>
      <c r="C881" s="319" t="s">
        <v>120</v>
      </c>
      <c r="D881" s="320">
        <v>4099.67</v>
      </c>
      <c r="E881" s="320">
        <v>41030.044499999996</v>
      </c>
      <c r="F881" s="321">
        <v>45129.714500000002</v>
      </c>
      <c r="G881" s="314"/>
      <c r="H881" s="315"/>
    </row>
    <row r="882" spans="1:8" ht="14.25" x14ac:dyDescent="0.25">
      <c r="A882" s="322">
        <v>2015</v>
      </c>
      <c r="B882" s="318" t="s">
        <v>40</v>
      </c>
      <c r="C882" s="319" t="s">
        <v>120</v>
      </c>
      <c r="D882" s="320">
        <v>4181.12</v>
      </c>
      <c r="E882" s="320">
        <v>46509.026000000005</v>
      </c>
      <c r="F882" s="321">
        <v>50690.146000000008</v>
      </c>
      <c r="G882" s="314"/>
      <c r="H882" s="315"/>
    </row>
    <row r="883" spans="1:8" ht="14.25" x14ac:dyDescent="0.25">
      <c r="A883" s="322">
        <v>2015</v>
      </c>
      <c r="B883" s="318" t="s">
        <v>41</v>
      </c>
      <c r="C883" s="319" t="s">
        <v>120</v>
      </c>
      <c r="D883" s="320">
        <v>3892.54</v>
      </c>
      <c r="E883" s="320">
        <v>48863.726500000004</v>
      </c>
      <c r="F883" s="321">
        <v>52756.266500000012</v>
      </c>
      <c r="G883" s="314"/>
      <c r="H883" s="315"/>
    </row>
    <row r="884" spans="1:8" ht="14.25" x14ac:dyDescent="0.25">
      <c r="A884" s="322">
        <v>2015</v>
      </c>
      <c r="B884" s="318" t="s">
        <v>42</v>
      </c>
      <c r="C884" s="319" t="s">
        <v>120</v>
      </c>
      <c r="D884" s="320">
        <v>3778.24</v>
      </c>
      <c r="E884" s="320">
        <v>55091.10100000001</v>
      </c>
      <c r="F884" s="321">
        <v>58869.341</v>
      </c>
      <c r="G884" s="314"/>
      <c r="H884" s="315"/>
    </row>
    <row r="885" spans="1:8" ht="14.25" x14ac:dyDescent="0.25">
      <c r="A885" s="322">
        <v>2016</v>
      </c>
      <c r="B885" s="318" t="s">
        <v>43</v>
      </c>
      <c r="C885" s="319" t="s">
        <v>120</v>
      </c>
      <c r="D885" s="320">
        <v>4296.92</v>
      </c>
      <c r="E885" s="320">
        <v>38441.181000000004</v>
      </c>
      <c r="F885" s="321">
        <v>42738.100999999995</v>
      </c>
      <c r="G885" s="314"/>
      <c r="H885" s="315"/>
    </row>
    <row r="886" spans="1:8" ht="14.25" x14ac:dyDescent="0.25">
      <c r="A886" s="322">
        <v>2016</v>
      </c>
      <c r="B886" s="318" t="s">
        <v>44</v>
      </c>
      <c r="C886" s="319" t="s">
        <v>120</v>
      </c>
      <c r="D886" s="320">
        <v>4547</v>
      </c>
      <c r="E886" s="320">
        <v>38248.9185</v>
      </c>
      <c r="F886" s="321">
        <v>42795.9185</v>
      </c>
      <c r="G886" s="314"/>
      <c r="H886" s="315"/>
    </row>
    <row r="887" spans="1:8" ht="14.25" x14ac:dyDescent="0.25">
      <c r="A887" s="322">
        <v>2016</v>
      </c>
      <c r="B887" s="318" t="s">
        <v>45</v>
      </c>
      <c r="C887" s="319" t="s">
        <v>120</v>
      </c>
      <c r="D887" s="320">
        <v>3736.24</v>
      </c>
      <c r="E887" s="320">
        <v>37406.715500000006</v>
      </c>
      <c r="F887" s="321">
        <v>41142.955500000004</v>
      </c>
      <c r="G887" s="314"/>
      <c r="H887" s="315"/>
    </row>
    <row r="888" spans="1:8" ht="14.25" x14ac:dyDescent="0.25">
      <c r="A888" s="322">
        <v>2016</v>
      </c>
      <c r="B888" s="318" t="s">
        <v>33</v>
      </c>
      <c r="C888" s="319" t="s">
        <v>120</v>
      </c>
      <c r="D888" s="320">
        <v>3580.12</v>
      </c>
      <c r="E888" s="320">
        <v>42634.289000000004</v>
      </c>
      <c r="F888" s="321">
        <v>46214.409</v>
      </c>
      <c r="G888" s="314"/>
      <c r="H888" s="315"/>
    </row>
    <row r="889" spans="1:8" ht="14.25" x14ac:dyDescent="0.25">
      <c r="A889" s="322">
        <v>2016</v>
      </c>
      <c r="B889" s="318" t="s">
        <v>35</v>
      </c>
      <c r="C889" s="319" t="s">
        <v>120</v>
      </c>
      <c r="D889" s="320">
        <v>3847.49</v>
      </c>
      <c r="E889" s="320">
        <v>39055.131999999998</v>
      </c>
      <c r="F889" s="321">
        <v>42902.621999999996</v>
      </c>
      <c r="G889" s="314"/>
      <c r="H889" s="315"/>
    </row>
    <row r="890" spans="1:8" ht="14.25" x14ac:dyDescent="0.25">
      <c r="A890" s="322">
        <v>2016</v>
      </c>
      <c r="B890" s="318" t="s">
        <v>36</v>
      </c>
      <c r="C890" s="319" t="s">
        <v>120</v>
      </c>
      <c r="D890" s="320">
        <v>3452.58</v>
      </c>
      <c r="E890" s="320">
        <v>34746.621000000006</v>
      </c>
      <c r="F890" s="321">
        <v>38199.201000000008</v>
      </c>
      <c r="G890" s="314"/>
      <c r="H890" s="315"/>
    </row>
    <row r="891" spans="1:8" ht="14.25" x14ac:dyDescent="0.25">
      <c r="A891" s="322">
        <v>2016</v>
      </c>
      <c r="B891" s="318" t="s">
        <v>37</v>
      </c>
      <c r="C891" s="319" t="s">
        <v>120</v>
      </c>
      <c r="D891" s="320">
        <v>2580.48</v>
      </c>
      <c r="E891" s="320">
        <v>31864.877500000002</v>
      </c>
      <c r="F891" s="321">
        <v>34445.357499999998</v>
      </c>
      <c r="G891" s="314"/>
      <c r="H891" s="315"/>
    </row>
    <row r="892" spans="1:8" ht="14.25" x14ac:dyDescent="0.25">
      <c r="A892" s="322">
        <v>2016</v>
      </c>
      <c r="B892" s="318" t="s">
        <v>38</v>
      </c>
      <c r="C892" s="319" t="s">
        <v>120</v>
      </c>
      <c r="D892" s="320">
        <v>5112.9500000000007</v>
      </c>
      <c r="E892" s="320">
        <v>41324.783499999998</v>
      </c>
      <c r="F892" s="321">
        <v>46437.733500000009</v>
      </c>
      <c r="G892" s="314"/>
      <c r="H892" s="315"/>
    </row>
    <row r="893" spans="1:8" ht="14.25" x14ac:dyDescent="0.25">
      <c r="A893" s="322">
        <v>2016</v>
      </c>
      <c r="B893" s="318" t="s">
        <v>39</v>
      </c>
      <c r="C893" s="319" t="s">
        <v>120</v>
      </c>
      <c r="D893" s="320">
        <v>5641.36</v>
      </c>
      <c r="E893" s="320">
        <v>36291.793000000005</v>
      </c>
      <c r="F893" s="321">
        <v>41933.152999999991</v>
      </c>
      <c r="G893" s="314"/>
      <c r="H893" s="315"/>
    </row>
    <row r="894" spans="1:8" ht="14.25" x14ac:dyDescent="0.25">
      <c r="A894" s="322">
        <v>2016</v>
      </c>
      <c r="B894" s="318" t="s">
        <v>40</v>
      </c>
      <c r="C894" s="319" t="s">
        <v>120</v>
      </c>
      <c r="D894" s="320">
        <v>4315.3499999999995</v>
      </c>
      <c r="E894" s="320">
        <v>36558.437500000007</v>
      </c>
      <c r="F894" s="321">
        <v>40873.787499999999</v>
      </c>
      <c r="G894" s="314"/>
      <c r="H894" s="315"/>
    </row>
    <row r="895" spans="1:8" ht="14.25" x14ac:dyDescent="0.25">
      <c r="A895" s="322">
        <v>2016</v>
      </c>
      <c r="B895" s="318" t="s">
        <v>41</v>
      </c>
      <c r="C895" s="319" t="s">
        <v>120</v>
      </c>
      <c r="D895" s="320">
        <v>5520.6900000000005</v>
      </c>
      <c r="E895" s="320">
        <v>38757.313499999997</v>
      </c>
      <c r="F895" s="321">
        <v>44278.003499999992</v>
      </c>
      <c r="G895" s="314"/>
      <c r="H895" s="315"/>
    </row>
    <row r="896" spans="1:8" ht="14.25" x14ac:dyDescent="0.25">
      <c r="A896" s="322">
        <v>2016</v>
      </c>
      <c r="B896" s="318" t="s">
        <v>42</v>
      </c>
      <c r="C896" s="319" t="s">
        <v>120</v>
      </c>
      <c r="D896" s="320">
        <v>5158.24</v>
      </c>
      <c r="E896" s="320">
        <v>44770.4185</v>
      </c>
      <c r="F896" s="321">
        <v>49928.65849999999</v>
      </c>
      <c r="G896" s="314"/>
      <c r="H896" s="315"/>
    </row>
    <row r="897" spans="1:8" ht="14.25" x14ac:dyDescent="0.25">
      <c r="A897" s="322">
        <v>2017</v>
      </c>
      <c r="B897" s="318" t="s">
        <v>43</v>
      </c>
      <c r="C897" s="319" t="s">
        <v>120</v>
      </c>
      <c r="D897" s="320">
        <v>5972.39</v>
      </c>
      <c r="E897" s="320">
        <v>33918.111500000006</v>
      </c>
      <c r="F897" s="321">
        <v>39890.501499999998</v>
      </c>
      <c r="G897" s="314"/>
      <c r="H897" s="315"/>
    </row>
    <row r="898" spans="1:8" ht="14.25" x14ac:dyDescent="0.25">
      <c r="A898" s="322">
        <v>2017</v>
      </c>
      <c r="B898" s="318" t="s">
        <v>44</v>
      </c>
      <c r="C898" s="319" t="s">
        <v>120</v>
      </c>
      <c r="D898" s="320">
        <v>5917.630000000001</v>
      </c>
      <c r="E898" s="320">
        <v>39988.921000000002</v>
      </c>
      <c r="F898" s="321">
        <v>45906.551000000007</v>
      </c>
      <c r="G898" s="314"/>
      <c r="H898" s="315"/>
    </row>
    <row r="899" spans="1:8" ht="14.25" x14ac:dyDescent="0.25">
      <c r="A899" s="322">
        <v>2017</v>
      </c>
      <c r="B899" s="318" t="s">
        <v>45</v>
      </c>
      <c r="C899" s="319" t="s">
        <v>120</v>
      </c>
      <c r="D899" s="320">
        <v>5514.99</v>
      </c>
      <c r="E899" s="320">
        <v>40909.429000000004</v>
      </c>
      <c r="F899" s="321">
        <v>46424.419000000002</v>
      </c>
      <c r="G899" s="314"/>
      <c r="H899" s="315"/>
    </row>
    <row r="900" spans="1:8" ht="14.25" x14ac:dyDescent="0.25">
      <c r="A900" s="322">
        <v>2017</v>
      </c>
      <c r="B900" s="318" t="s">
        <v>33</v>
      </c>
      <c r="C900" s="319" t="s">
        <v>120</v>
      </c>
      <c r="D900" s="320">
        <v>4751.84</v>
      </c>
      <c r="E900" s="320">
        <v>33162.175999999999</v>
      </c>
      <c r="F900" s="321">
        <v>37914.016000000003</v>
      </c>
      <c r="G900" s="314"/>
      <c r="H900" s="315"/>
    </row>
    <row r="901" spans="1:8" ht="14.25" x14ac:dyDescent="0.25">
      <c r="A901" s="322">
        <v>2017</v>
      </c>
      <c r="B901" s="318" t="s">
        <v>35</v>
      </c>
      <c r="C901" s="319" t="s">
        <v>120</v>
      </c>
      <c r="D901" s="320">
        <v>3817.3900000000003</v>
      </c>
      <c r="E901" s="320">
        <v>34021.495000000003</v>
      </c>
      <c r="F901" s="321">
        <v>37838.885000000002</v>
      </c>
      <c r="G901" s="314"/>
      <c r="H901" s="315"/>
    </row>
    <row r="902" spans="1:8" ht="14.25" x14ac:dyDescent="0.25">
      <c r="A902" s="322">
        <v>2017</v>
      </c>
      <c r="B902" s="318" t="s">
        <v>36</v>
      </c>
      <c r="C902" s="319" t="s">
        <v>120</v>
      </c>
      <c r="D902" s="320">
        <v>4822.4600000000009</v>
      </c>
      <c r="E902" s="320">
        <v>32991.261500000001</v>
      </c>
      <c r="F902" s="321">
        <v>37813.7215</v>
      </c>
      <c r="G902" s="314"/>
      <c r="H902" s="315"/>
    </row>
    <row r="903" spans="1:8" ht="14.25" x14ac:dyDescent="0.25">
      <c r="A903" s="322">
        <v>2017</v>
      </c>
      <c r="B903" s="318" t="s">
        <v>37</v>
      </c>
      <c r="C903" s="319" t="s">
        <v>120</v>
      </c>
      <c r="D903" s="320">
        <v>4984.5300000000007</v>
      </c>
      <c r="E903" s="320">
        <v>35048.57</v>
      </c>
      <c r="F903" s="321">
        <v>40033.1</v>
      </c>
      <c r="G903" s="314"/>
      <c r="H903" s="315"/>
    </row>
    <row r="904" spans="1:8" ht="14.25" x14ac:dyDescent="0.25">
      <c r="A904" s="322">
        <v>2017</v>
      </c>
      <c r="B904" s="318" t="s">
        <v>38</v>
      </c>
      <c r="C904" s="319" t="s">
        <v>120</v>
      </c>
      <c r="D904" s="320">
        <v>4802.47</v>
      </c>
      <c r="E904" s="320">
        <v>37934.82</v>
      </c>
      <c r="F904" s="321">
        <v>42737.29</v>
      </c>
      <c r="G904" s="314"/>
      <c r="H904" s="315"/>
    </row>
    <row r="905" spans="1:8" ht="14.25" x14ac:dyDescent="0.25">
      <c r="A905" s="322">
        <v>2017</v>
      </c>
      <c r="B905" s="318" t="s">
        <v>39</v>
      </c>
      <c r="C905" s="319" t="s">
        <v>120</v>
      </c>
      <c r="D905" s="320">
        <v>4122.8600000000006</v>
      </c>
      <c r="E905" s="320">
        <v>36577.081499999993</v>
      </c>
      <c r="F905" s="321">
        <v>40699.941499999994</v>
      </c>
      <c r="G905" s="314"/>
      <c r="H905" s="315"/>
    </row>
    <row r="906" spans="1:8" ht="14.25" x14ac:dyDescent="0.25">
      <c r="A906" s="322">
        <v>2017</v>
      </c>
      <c r="B906" s="318" t="s">
        <v>40</v>
      </c>
      <c r="C906" s="319" t="s">
        <v>120</v>
      </c>
      <c r="D906" s="320">
        <v>4225.92</v>
      </c>
      <c r="E906" s="320">
        <v>38896.737000000008</v>
      </c>
      <c r="F906" s="321">
        <v>43122.657000000007</v>
      </c>
      <c r="G906" s="314"/>
      <c r="H906" s="315"/>
    </row>
    <row r="907" spans="1:8" ht="14.25" x14ac:dyDescent="0.25">
      <c r="A907" s="322">
        <v>2017</v>
      </c>
      <c r="B907" s="318" t="s">
        <v>41</v>
      </c>
      <c r="C907" s="319" t="s">
        <v>120</v>
      </c>
      <c r="D907" s="320">
        <v>3714.3</v>
      </c>
      <c r="E907" s="320">
        <v>39942.271999999997</v>
      </c>
      <c r="F907" s="321">
        <v>43656.572</v>
      </c>
      <c r="G907" s="314"/>
      <c r="H907" s="315"/>
    </row>
    <row r="908" spans="1:8" ht="14.25" x14ac:dyDescent="0.25">
      <c r="A908" s="322">
        <v>2017</v>
      </c>
      <c r="B908" s="318" t="s">
        <v>42</v>
      </c>
      <c r="C908" s="319" t="s">
        <v>120</v>
      </c>
      <c r="D908" s="320">
        <v>3433.4399999999996</v>
      </c>
      <c r="E908" s="320">
        <v>39466.570999999996</v>
      </c>
      <c r="F908" s="321">
        <v>42900.010999999999</v>
      </c>
      <c r="G908" s="314"/>
      <c r="H908" s="315"/>
    </row>
    <row r="909" spans="1:8" ht="14.25" x14ac:dyDescent="0.25">
      <c r="A909" s="322">
        <v>2018</v>
      </c>
      <c r="B909" s="318" t="s">
        <v>43</v>
      </c>
      <c r="C909" s="319" t="s">
        <v>120</v>
      </c>
      <c r="D909" s="320">
        <v>4775.29</v>
      </c>
      <c r="E909" s="320">
        <v>36849.642</v>
      </c>
      <c r="F909" s="321">
        <v>41624.932000000008</v>
      </c>
      <c r="G909" s="314"/>
      <c r="H909" s="315"/>
    </row>
    <row r="910" spans="1:8" ht="14.25" x14ac:dyDescent="0.25">
      <c r="A910" s="322">
        <v>2018</v>
      </c>
      <c r="B910" s="318" t="s">
        <v>44</v>
      </c>
      <c r="C910" s="319" t="s">
        <v>120</v>
      </c>
      <c r="D910" s="320">
        <v>4600</v>
      </c>
      <c r="E910" s="320">
        <v>36367.516499999998</v>
      </c>
      <c r="F910" s="321">
        <v>40967.516499999998</v>
      </c>
      <c r="G910" s="314"/>
      <c r="H910" s="315"/>
    </row>
    <row r="911" spans="1:8" ht="14.25" x14ac:dyDescent="0.25">
      <c r="A911" s="322">
        <v>2018</v>
      </c>
      <c r="B911" s="318" t="s">
        <v>45</v>
      </c>
      <c r="C911" s="319" t="s">
        <v>120</v>
      </c>
      <c r="D911" s="320">
        <v>4663.54</v>
      </c>
      <c r="E911" s="320">
        <v>39484.324500000002</v>
      </c>
      <c r="F911" s="321">
        <v>44147.864500000003</v>
      </c>
      <c r="G911" s="314"/>
      <c r="H911" s="315"/>
    </row>
    <row r="912" spans="1:8" ht="14.25" x14ac:dyDescent="0.25">
      <c r="A912" s="322">
        <v>2018</v>
      </c>
      <c r="B912" s="318" t="s">
        <v>33</v>
      </c>
      <c r="C912" s="319" t="s">
        <v>120</v>
      </c>
      <c r="D912" s="320">
        <v>5159.1900000000005</v>
      </c>
      <c r="E912" s="320">
        <v>41688.931499999992</v>
      </c>
      <c r="F912" s="321">
        <v>46848.121499999987</v>
      </c>
      <c r="G912" s="314"/>
      <c r="H912" s="315"/>
    </row>
    <row r="913" spans="1:8" ht="14.25" x14ac:dyDescent="0.25">
      <c r="A913" s="322">
        <v>2018</v>
      </c>
      <c r="B913" s="318" t="s">
        <v>35</v>
      </c>
      <c r="C913" s="319" t="s">
        <v>120</v>
      </c>
      <c r="D913" s="320">
        <v>4722.079999999999</v>
      </c>
      <c r="E913" s="320">
        <v>40383.4755</v>
      </c>
      <c r="F913" s="321">
        <v>45105.555499999995</v>
      </c>
      <c r="G913" s="314"/>
      <c r="H913" s="315"/>
    </row>
    <row r="914" spans="1:8" ht="14.25" x14ac:dyDescent="0.25">
      <c r="A914" s="322">
        <v>2018</v>
      </c>
      <c r="B914" s="318" t="s">
        <v>36</v>
      </c>
      <c r="C914" s="319" t="s">
        <v>120</v>
      </c>
      <c r="D914" s="320">
        <v>3919.1</v>
      </c>
      <c r="E914" s="320">
        <v>37455.328000000001</v>
      </c>
      <c r="F914" s="321">
        <v>41374.428</v>
      </c>
      <c r="G914" s="314"/>
      <c r="H914" s="315"/>
    </row>
    <row r="915" spans="1:8" ht="14.25" x14ac:dyDescent="0.25">
      <c r="A915" s="322">
        <v>2018</v>
      </c>
      <c r="B915" s="318" t="s">
        <v>37</v>
      </c>
      <c r="C915" s="319" t="s">
        <v>120</v>
      </c>
      <c r="D915" s="320">
        <v>3635.92</v>
      </c>
      <c r="E915" s="320">
        <v>35208.715499999984</v>
      </c>
      <c r="F915" s="321">
        <v>38844.635499999982</v>
      </c>
      <c r="G915" s="314"/>
      <c r="H915" s="315"/>
    </row>
    <row r="916" spans="1:8" ht="14.25" x14ac:dyDescent="0.25">
      <c r="A916" s="322">
        <v>2018</v>
      </c>
      <c r="B916" s="318" t="s">
        <v>38</v>
      </c>
      <c r="C916" s="319" t="s">
        <v>120</v>
      </c>
      <c r="D916" s="320">
        <v>3449.54</v>
      </c>
      <c r="E916" s="320">
        <v>40935.945499999994</v>
      </c>
      <c r="F916" s="321">
        <v>44385.485499999995</v>
      </c>
      <c r="G916" s="314"/>
      <c r="H916" s="315"/>
    </row>
    <row r="917" spans="1:8" ht="14.25" x14ac:dyDescent="0.25">
      <c r="A917" s="322">
        <v>2018</v>
      </c>
      <c r="B917" s="318" t="s">
        <v>39</v>
      </c>
      <c r="C917" s="319" t="s">
        <v>120</v>
      </c>
      <c r="D917" s="320">
        <v>3977.7000000000003</v>
      </c>
      <c r="E917" s="320">
        <v>41908.023500000003</v>
      </c>
      <c r="F917" s="321">
        <v>45885.723500000007</v>
      </c>
      <c r="G917" s="314"/>
      <c r="H917" s="315"/>
    </row>
    <row r="918" spans="1:8" ht="14.25" x14ac:dyDescent="0.25">
      <c r="A918" s="322">
        <v>2018</v>
      </c>
      <c r="B918" s="318" t="s">
        <v>40</v>
      </c>
      <c r="C918" s="319" t="s">
        <v>120</v>
      </c>
      <c r="D918" s="320">
        <v>2811.46</v>
      </c>
      <c r="E918" s="320">
        <v>40849.814499999993</v>
      </c>
      <c r="F918" s="321">
        <v>43661.274499999992</v>
      </c>
      <c r="G918" s="314"/>
      <c r="H918" s="315"/>
    </row>
    <row r="919" spans="1:8" ht="14.25" x14ac:dyDescent="0.25">
      <c r="A919" s="322">
        <v>2018</v>
      </c>
      <c r="B919" s="318" t="s">
        <v>41</v>
      </c>
      <c r="C919" s="319" t="s">
        <v>120</v>
      </c>
      <c r="D919" s="320">
        <v>2920.87</v>
      </c>
      <c r="E919" s="320">
        <v>42109.495999999992</v>
      </c>
      <c r="F919" s="321">
        <v>45030.365999999987</v>
      </c>
      <c r="G919" s="314"/>
      <c r="H919" s="315"/>
    </row>
    <row r="920" spans="1:8" ht="14.25" x14ac:dyDescent="0.25">
      <c r="A920" s="322">
        <v>2018</v>
      </c>
      <c r="B920" s="318" t="s">
        <v>42</v>
      </c>
      <c r="C920" s="319" t="s">
        <v>120</v>
      </c>
      <c r="D920" s="320">
        <v>3031.57</v>
      </c>
      <c r="E920" s="320">
        <v>43465.275000000001</v>
      </c>
      <c r="F920" s="321">
        <v>46496.845000000008</v>
      </c>
      <c r="G920" s="314"/>
      <c r="H920" s="315"/>
    </row>
    <row r="921" spans="1:8" ht="14.25" x14ac:dyDescent="0.25">
      <c r="A921" s="322">
        <v>2019</v>
      </c>
      <c r="B921" s="318" t="s">
        <v>43</v>
      </c>
      <c r="C921" s="319" t="s">
        <v>120</v>
      </c>
      <c r="D921" s="320">
        <v>3182.52</v>
      </c>
      <c r="E921" s="320">
        <v>38155.771999999997</v>
      </c>
      <c r="F921" s="321">
        <v>41338.291999999994</v>
      </c>
      <c r="G921" s="314"/>
      <c r="H921" s="315"/>
    </row>
    <row r="922" spans="1:8" ht="14.25" x14ac:dyDescent="0.25">
      <c r="A922" s="322">
        <v>2019</v>
      </c>
      <c r="B922" s="318" t="s">
        <v>44</v>
      </c>
      <c r="C922" s="319" t="s">
        <v>120</v>
      </c>
      <c r="D922" s="320">
        <v>1582.2199999999998</v>
      </c>
      <c r="E922" s="320">
        <v>34281.978999999999</v>
      </c>
      <c r="F922" s="321">
        <v>35864.199000000001</v>
      </c>
      <c r="G922" s="314"/>
      <c r="H922" s="315"/>
    </row>
    <row r="923" spans="1:8" ht="14.25" x14ac:dyDescent="0.25">
      <c r="A923" s="322">
        <v>2019</v>
      </c>
      <c r="B923" s="318" t="s">
        <v>45</v>
      </c>
      <c r="C923" s="319" t="s">
        <v>120</v>
      </c>
      <c r="D923" s="320">
        <v>1157.03</v>
      </c>
      <c r="E923" s="320">
        <v>41656.930499999995</v>
      </c>
      <c r="F923" s="321">
        <v>42813.960499999986</v>
      </c>
      <c r="G923" s="314"/>
      <c r="H923" s="315"/>
    </row>
    <row r="924" spans="1:8" ht="14.25" x14ac:dyDescent="0.25">
      <c r="A924" s="322">
        <v>2019</v>
      </c>
      <c r="B924" s="318" t="s">
        <v>33</v>
      </c>
      <c r="C924" s="319" t="s">
        <v>120</v>
      </c>
      <c r="D924" s="320">
        <v>1151.6200000000001</v>
      </c>
      <c r="E924" s="320">
        <v>39327.300000000003</v>
      </c>
      <c r="F924" s="321">
        <v>40478.920000000006</v>
      </c>
      <c r="G924" s="314"/>
      <c r="H924" s="315"/>
    </row>
    <row r="925" spans="1:8" ht="14.25" x14ac:dyDescent="0.25">
      <c r="A925" s="322">
        <v>2019</v>
      </c>
      <c r="B925" s="318" t="s">
        <v>35</v>
      </c>
      <c r="C925" s="319" t="s">
        <v>120</v>
      </c>
      <c r="D925" s="320">
        <v>3328.8399999999997</v>
      </c>
      <c r="E925" s="320">
        <v>41605.472499999996</v>
      </c>
      <c r="F925" s="321">
        <v>44934.312499999993</v>
      </c>
      <c r="G925" s="314"/>
      <c r="H925" s="315"/>
    </row>
    <row r="926" spans="1:8" ht="14.25" x14ac:dyDescent="0.25">
      <c r="A926" s="322">
        <v>2019</v>
      </c>
      <c r="B926" s="318" t="s">
        <v>36</v>
      </c>
      <c r="C926" s="319" t="s">
        <v>120</v>
      </c>
      <c r="D926" s="320">
        <v>3940.8599999999997</v>
      </c>
      <c r="E926" s="320">
        <v>36466.639499999997</v>
      </c>
      <c r="F926" s="321">
        <v>40407.499500000005</v>
      </c>
      <c r="G926" s="314"/>
      <c r="H926" s="315"/>
    </row>
    <row r="927" spans="1:8" ht="14.25" x14ac:dyDescent="0.25">
      <c r="A927" s="322">
        <v>2019</v>
      </c>
      <c r="B927" s="318" t="s">
        <v>37</v>
      </c>
      <c r="C927" s="319" t="s">
        <v>120</v>
      </c>
      <c r="D927" s="320">
        <v>3651.51</v>
      </c>
      <c r="E927" s="320">
        <v>42858.035999999993</v>
      </c>
      <c r="F927" s="321">
        <v>46509.546000000002</v>
      </c>
      <c r="G927" s="314"/>
      <c r="H927" s="315"/>
    </row>
    <row r="928" spans="1:8" ht="14.25" x14ac:dyDescent="0.25">
      <c r="A928" s="322">
        <v>2019</v>
      </c>
      <c r="B928" s="318" t="s">
        <v>38</v>
      </c>
      <c r="C928" s="319" t="s">
        <v>120</v>
      </c>
      <c r="D928" s="320">
        <v>4450.63</v>
      </c>
      <c r="E928" s="320">
        <v>43950.047999999995</v>
      </c>
      <c r="F928" s="321">
        <v>48400.677999999993</v>
      </c>
      <c r="G928" s="314"/>
      <c r="H928" s="315"/>
    </row>
    <row r="929" spans="1:8" ht="14.25" x14ac:dyDescent="0.25">
      <c r="A929" s="322">
        <v>2019</v>
      </c>
      <c r="B929" s="318" t="s">
        <v>39</v>
      </c>
      <c r="C929" s="319" t="s">
        <v>120</v>
      </c>
      <c r="D929" s="320">
        <v>4655.12</v>
      </c>
      <c r="E929" s="320">
        <v>40161.163</v>
      </c>
      <c r="F929" s="321">
        <v>44816.282999999996</v>
      </c>
      <c r="G929" s="314"/>
      <c r="H929" s="315"/>
    </row>
    <row r="930" spans="1:8" ht="14.25" x14ac:dyDescent="0.25">
      <c r="A930" s="322">
        <v>2019</v>
      </c>
      <c r="B930" s="318" t="s">
        <v>40</v>
      </c>
      <c r="C930" s="319" t="s">
        <v>120</v>
      </c>
      <c r="D930" s="320">
        <v>3821.8699999999994</v>
      </c>
      <c r="E930" s="320">
        <v>43206.208999999995</v>
      </c>
      <c r="F930" s="321">
        <v>47028.078999999998</v>
      </c>
      <c r="G930" s="314"/>
      <c r="H930" s="315"/>
    </row>
    <row r="931" spans="1:8" s="323" customFormat="1" ht="14.25" x14ac:dyDescent="0.25">
      <c r="A931" s="322">
        <v>2019</v>
      </c>
      <c r="B931" s="318" t="s">
        <v>41</v>
      </c>
      <c r="C931" s="319" t="s">
        <v>120</v>
      </c>
      <c r="D931" s="320">
        <v>3520.8900000000003</v>
      </c>
      <c r="E931" s="320">
        <v>44376.487500000003</v>
      </c>
      <c r="F931" s="321">
        <v>47897.377499999988</v>
      </c>
      <c r="G931" s="314"/>
      <c r="H931" s="315"/>
    </row>
    <row r="932" spans="1:8" s="323" customFormat="1" ht="14.25" x14ac:dyDescent="0.25">
      <c r="A932" s="322">
        <v>2019</v>
      </c>
      <c r="B932" s="318" t="s">
        <v>42</v>
      </c>
      <c r="C932" s="319" t="s">
        <v>120</v>
      </c>
      <c r="D932" s="320">
        <v>3352.3499999999995</v>
      </c>
      <c r="E932" s="320">
        <v>49312.322499999995</v>
      </c>
      <c r="F932" s="321">
        <v>52664.672499999986</v>
      </c>
      <c r="G932" s="314"/>
      <c r="H932" s="315"/>
    </row>
    <row r="933" spans="1:8" s="323" customFormat="1" ht="14.25" x14ac:dyDescent="0.25">
      <c r="A933" s="322">
        <v>2020</v>
      </c>
      <c r="B933" s="318" t="s">
        <v>43</v>
      </c>
      <c r="C933" s="319" t="s">
        <v>120</v>
      </c>
      <c r="D933" s="320">
        <v>3537.8000000000006</v>
      </c>
      <c r="E933" s="320">
        <v>41074.373999999996</v>
      </c>
      <c r="F933" s="321">
        <v>44612.173999999999</v>
      </c>
      <c r="G933" s="314"/>
      <c r="H933" s="315"/>
    </row>
    <row r="934" spans="1:8" s="323" customFormat="1" ht="14.25" x14ac:dyDescent="0.25">
      <c r="A934" s="322">
        <v>2020</v>
      </c>
      <c r="B934" s="318" t="s">
        <v>44</v>
      </c>
      <c r="C934" s="319" t="s">
        <v>120</v>
      </c>
      <c r="D934" s="320">
        <v>3728.1500000000005</v>
      </c>
      <c r="E934" s="320">
        <v>37851.218999999997</v>
      </c>
      <c r="F934" s="321">
        <v>41579.368999999999</v>
      </c>
      <c r="G934" s="314"/>
      <c r="H934" s="315"/>
    </row>
    <row r="935" spans="1:8" s="323" customFormat="1" ht="14.25" x14ac:dyDescent="0.25">
      <c r="A935" s="322">
        <v>2020</v>
      </c>
      <c r="B935" s="318" t="s">
        <v>45</v>
      </c>
      <c r="C935" s="319" t="s">
        <v>120</v>
      </c>
      <c r="D935" s="320">
        <v>4214.24</v>
      </c>
      <c r="E935" s="320">
        <v>31873.174499999997</v>
      </c>
      <c r="F935" s="321">
        <v>36087.414499999999</v>
      </c>
      <c r="G935" s="314"/>
      <c r="H935" s="315"/>
    </row>
    <row r="936" spans="1:8" s="323" customFormat="1" ht="14.25" x14ac:dyDescent="0.25">
      <c r="A936" s="322">
        <v>2020</v>
      </c>
      <c r="B936" s="318" t="s">
        <v>33</v>
      </c>
      <c r="C936" s="319" t="s">
        <v>120</v>
      </c>
      <c r="D936" s="320">
        <v>2548.7500000000005</v>
      </c>
      <c r="E936" s="320">
        <v>18016.387500000004</v>
      </c>
      <c r="F936" s="321">
        <v>20565.137500000004</v>
      </c>
      <c r="G936" s="314"/>
      <c r="H936" s="315"/>
    </row>
    <row r="937" spans="1:8" s="323" customFormat="1" ht="14.25" x14ac:dyDescent="0.25">
      <c r="A937" s="322">
        <v>2020</v>
      </c>
      <c r="B937" s="318" t="s">
        <v>35</v>
      </c>
      <c r="C937" s="319" t="s">
        <v>120</v>
      </c>
      <c r="D937" s="320">
        <v>3336.8999984741213</v>
      </c>
      <c r="E937" s="320">
        <v>29119.398526092529</v>
      </c>
      <c r="F937" s="321">
        <v>32456.298524566646</v>
      </c>
      <c r="G937" s="314"/>
      <c r="H937" s="315"/>
    </row>
    <row r="938" spans="1:8" s="323" customFormat="1" ht="14.25" x14ac:dyDescent="0.25">
      <c r="A938" s="322">
        <v>2020</v>
      </c>
      <c r="B938" s="318" t="s">
        <v>36</v>
      </c>
      <c r="C938" s="319" t="s">
        <v>120</v>
      </c>
      <c r="D938" s="320">
        <v>4718.2499981689452</v>
      </c>
      <c r="E938" s="320">
        <v>36894.027561737064</v>
      </c>
      <c r="F938" s="321">
        <v>41612.277559906011</v>
      </c>
      <c r="G938" s="314"/>
      <c r="H938" s="365"/>
    </row>
    <row r="939" spans="1:8" s="323" customFormat="1" ht="14.25" x14ac:dyDescent="0.25">
      <c r="A939" s="322">
        <v>2020</v>
      </c>
      <c r="B939" s="318" t="s">
        <v>37</v>
      </c>
      <c r="C939" s="319" t="s">
        <v>120</v>
      </c>
      <c r="D939" s="320">
        <v>5197.9700085449213</v>
      </c>
      <c r="E939" s="320">
        <v>43541.70452972412</v>
      </c>
      <c r="F939" s="321">
        <v>48739.674538269042</v>
      </c>
      <c r="G939" s="314"/>
      <c r="H939" s="365"/>
    </row>
    <row r="940" spans="1:8" s="323" customFormat="1" ht="14.25" x14ac:dyDescent="0.25">
      <c r="A940" s="322">
        <v>2020</v>
      </c>
      <c r="B940" s="318" t="s">
        <v>38</v>
      </c>
      <c r="C940" s="319" t="s">
        <v>120</v>
      </c>
      <c r="D940" s="320">
        <v>5893.9299914550784</v>
      </c>
      <c r="E940" s="320">
        <v>45363.083978515628</v>
      </c>
      <c r="F940" s="321">
        <v>51257.013969970722</v>
      </c>
      <c r="G940" s="314"/>
      <c r="H940" s="365"/>
    </row>
    <row r="941" spans="1:8" s="323" customFormat="1" ht="14.25" x14ac:dyDescent="0.25">
      <c r="A941" s="322">
        <v>2020</v>
      </c>
      <c r="B941" s="318" t="s">
        <v>39</v>
      </c>
      <c r="C941" s="319" t="s">
        <v>120</v>
      </c>
      <c r="D941" s="320">
        <v>5742.0899957275396</v>
      </c>
      <c r="E941" s="320">
        <v>44492.211372314458</v>
      </c>
      <c r="F941" s="321">
        <v>50234.301368041997</v>
      </c>
      <c r="G941" s="314"/>
      <c r="H941" s="365"/>
    </row>
    <row r="942" spans="1:8" s="323" customFormat="1" ht="14.25" x14ac:dyDescent="0.25">
      <c r="A942" s="322">
        <v>2020</v>
      </c>
      <c r="B942" s="318" t="s">
        <v>40</v>
      </c>
      <c r="C942" s="319" t="s">
        <v>120</v>
      </c>
      <c r="D942" s="320">
        <v>5583.4490012969973</v>
      </c>
      <c r="E942" s="320">
        <v>49415.095027465824</v>
      </c>
      <c r="F942" s="321">
        <v>54998.544028762823</v>
      </c>
      <c r="G942" s="314"/>
      <c r="H942" s="365"/>
    </row>
    <row r="943" spans="1:8" s="323" customFormat="1" ht="14.25" x14ac:dyDescent="0.25">
      <c r="A943" s="322">
        <v>2020</v>
      </c>
      <c r="B943" s="318" t="s">
        <v>41</v>
      </c>
      <c r="C943" s="319" t="s">
        <v>120</v>
      </c>
      <c r="D943" s="320">
        <v>5355.0899996948237</v>
      </c>
      <c r="E943" s="320">
        <v>50028.463096252439</v>
      </c>
      <c r="F943" s="321">
        <v>55383.553095947267</v>
      </c>
      <c r="G943" s="314"/>
      <c r="H943" s="365"/>
    </row>
    <row r="944" spans="1:8" s="323" customFormat="1" ht="14.25" x14ac:dyDescent="0.25">
      <c r="A944" s="322">
        <v>2020</v>
      </c>
      <c r="B944" s="318" t="s">
        <v>42</v>
      </c>
      <c r="C944" s="319" t="s">
        <v>120</v>
      </c>
      <c r="D944" s="320">
        <v>4086.5400026702882</v>
      </c>
      <c r="E944" s="320">
        <v>53267.759402008051</v>
      </c>
      <c r="F944" s="321">
        <v>57354.299404678342</v>
      </c>
      <c r="G944" s="314"/>
      <c r="H944" s="365"/>
    </row>
    <row r="945" spans="1:8" s="323" customFormat="1" ht="14.25" x14ac:dyDescent="0.25">
      <c r="A945" s="322">
        <v>2021</v>
      </c>
      <c r="B945" s="318" t="s">
        <v>43</v>
      </c>
      <c r="C945" s="319" t="s">
        <v>120</v>
      </c>
      <c r="D945" s="320">
        <v>4655.4200003051756</v>
      </c>
      <c r="E945" s="320">
        <v>46164.321034790046</v>
      </c>
      <c r="F945" s="321">
        <v>50819.74103509522</v>
      </c>
      <c r="G945" s="314"/>
      <c r="H945" s="365"/>
    </row>
    <row r="946" spans="1:8" s="323" customFormat="1" ht="14.25" x14ac:dyDescent="0.25">
      <c r="A946" s="328">
        <v>2021</v>
      </c>
      <c r="B946" s="318" t="s">
        <v>44</v>
      </c>
      <c r="C946" s="319" t="s">
        <v>120</v>
      </c>
      <c r="D946" s="320">
        <v>5363.0699998500004</v>
      </c>
      <c r="E946" s="320">
        <v>50518.593989400004</v>
      </c>
      <c r="F946" s="321">
        <v>55881.663989250002</v>
      </c>
      <c r="G946" s="314"/>
      <c r="H946" s="365"/>
    </row>
    <row r="947" spans="1:8" s="323" customFormat="1" ht="14.25" x14ac:dyDescent="0.25">
      <c r="A947" s="328">
        <v>2021</v>
      </c>
      <c r="B947" s="318" t="s">
        <v>45</v>
      </c>
      <c r="C947" s="319" t="s">
        <v>120</v>
      </c>
      <c r="D947" s="320">
        <v>6251.4899932861326</v>
      </c>
      <c r="E947" s="320">
        <v>55195.097607666023</v>
      </c>
      <c r="F947" s="321">
        <v>61446.587600952167</v>
      </c>
      <c r="G947" s="314"/>
      <c r="H947" s="365"/>
    </row>
    <row r="948" spans="1:8" s="323" customFormat="1" ht="14.25" x14ac:dyDescent="0.25">
      <c r="A948" s="328">
        <v>2021</v>
      </c>
      <c r="B948" s="318" t="s">
        <v>33</v>
      </c>
      <c r="C948" s="319" t="s">
        <v>120</v>
      </c>
      <c r="D948" s="320">
        <v>5069.8199954986576</v>
      </c>
      <c r="E948" s="320">
        <v>48294.527961242689</v>
      </c>
      <c r="F948" s="321">
        <v>53364.347956741338</v>
      </c>
      <c r="G948" s="314"/>
      <c r="H948" s="365"/>
    </row>
    <row r="949" spans="1:8" s="323" customFormat="1" ht="14.25" x14ac:dyDescent="0.25">
      <c r="A949" s="328">
        <v>2021</v>
      </c>
      <c r="B949" s="318" t="s">
        <v>35</v>
      </c>
      <c r="C949" s="319" t="s">
        <v>120</v>
      </c>
      <c r="D949" s="320">
        <v>3625.0310024414066</v>
      </c>
      <c r="E949" s="320">
        <v>28803.392983398437</v>
      </c>
      <c r="F949" s="321">
        <v>32428.42398583984</v>
      </c>
      <c r="G949" s="314"/>
      <c r="H949" s="365"/>
    </row>
    <row r="950" spans="1:8" s="323" customFormat="1" ht="14.25" x14ac:dyDescent="0.25">
      <c r="A950" s="328">
        <v>2021</v>
      </c>
      <c r="B950" s="318" t="s">
        <v>36</v>
      </c>
      <c r="C950" s="319" t="s">
        <v>120</v>
      </c>
      <c r="D950" s="320">
        <v>5273.6490018310551</v>
      </c>
      <c r="E950" s="320">
        <v>49824.515584747322</v>
      </c>
      <c r="F950" s="321">
        <v>55098.164586578365</v>
      </c>
      <c r="G950" s="314"/>
      <c r="H950" s="365"/>
    </row>
    <row r="951" spans="1:8" s="323" customFormat="1" ht="14.25" x14ac:dyDescent="0.25">
      <c r="A951" s="328">
        <v>2021</v>
      </c>
      <c r="B951" s="318" t="s">
        <v>37</v>
      </c>
      <c r="C951" s="319" t="s">
        <v>120</v>
      </c>
      <c r="D951" s="320">
        <v>5721.8559963378912</v>
      </c>
      <c r="E951" s="320">
        <v>47154.977479156492</v>
      </c>
      <c r="F951" s="321">
        <v>52876.833475494386</v>
      </c>
      <c r="G951" s="314"/>
      <c r="H951" s="365"/>
    </row>
    <row r="952" spans="1:8" s="323" customFormat="1" ht="14.25" x14ac:dyDescent="0.25">
      <c r="A952" s="328">
        <v>2021</v>
      </c>
      <c r="B952" s="318" t="s">
        <v>38</v>
      </c>
      <c r="C952" s="319" t="s">
        <v>120</v>
      </c>
      <c r="D952" s="320">
        <v>5697.8449951171888</v>
      </c>
      <c r="E952" s="320">
        <v>45063.616498565665</v>
      </c>
      <c r="F952" s="321">
        <v>50761.461493682858</v>
      </c>
      <c r="G952" s="314"/>
      <c r="H952" s="365"/>
    </row>
    <row r="953" spans="1:8" s="323" customFormat="1" ht="14.25" x14ac:dyDescent="0.25">
      <c r="A953" s="328">
        <v>2021</v>
      </c>
      <c r="B953" s="318" t="s">
        <v>39</v>
      </c>
      <c r="C953" s="319" t="s">
        <v>120</v>
      </c>
      <c r="D953" s="320">
        <v>6337.517998931884</v>
      </c>
      <c r="E953" s="320">
        <v>48325.667502502445</v>
      </c>
      <c r="F953" s="321">
        <v>54663.185501434324</v>
      </c>
      <c r="G953" s="314"/>
      <c r="H953" s="365"/>
    </row>
    <row r="954" spans="1:8" s="323" customFormat="1" ht="14.25" x14ac:dyDescent="0.25">
      <c r="A954" s="328">
        <v>2021</v>
      </c>
      <c r="B954" s="318" t="s">
        <v>40</v>
      </c>
      <c r="C954" s="319" t="s">
        <v>120</v>
      </c>
      <c r="D954" s="320">
        <v>5381.4740018310549</v>
      </c>
      <c r="E954" s="320">
        <v>48558.739590789795</v>
      </c>
      <c r="F954" s="321">
        <v>53940.21359262085</v>
      </c>
      <c r="G954" s="314"/>
      <c r="H954" s="365"/>
    </row>
    <row r="955" spans="1:8" s="323" customFormat="1" ht="14.25" x14ac:dyDescent="0.25">
      <c r="A955" s="328">
        <v>2021</v>
      </c>
      <c r="B955" s="318" t="s">
        <v>41</v>
      </c>
      <c r="C955" s="319" t="s">
        <v>120</v>
      </c>
      <c r="D955" s="320">
        <v>5816.3259960327141</v>
      </c>
      <c r="E955" s="320">
        <v>50592.001982849113</v>
      </c>
      <c r="F955" s="321">
        <v>56408.327978881833</v>
      </c>
      <c r="G955" s="314"/>
      <c r="H955" s="365"/>
    </row>
    <row r="956" spans="1:8" s="323" customFormat="1" ht="14.25" x14ac:dyDescent="0.25">
      <c r="A956" s="328">
        <v>2021</v>
      </c>
      <c r="B956" s="318" t="s">
        <v>42</v>
      </c>
      <c r="C956" s="319" t="s">
        <v>120</v>
      </c>
      <c r="D956" s="320">
        <v>5371.4540048828121</v>
      </c>
      <c r="E956" s="320">
        <v>53766.809505065925</v>
      </c>
      <c r="F956" s="321">
        <v>59138.263509948723</v>
      </c>
      <c r="G956" s="314"/>
      <c r="H956" s="365"/>
    </row>
    <row r="957" spans="1:8" s="323" customFormat="1" ht="14.25" x14ac:dyDescent="0.25">
      <c r="A957" s="328">
        <v>2022</v>
      </c>
      <c r="B957" s="318" t="s">
        <v>43</v>
      </c>
      <c r="C957" s="319" t="s">
        <v>120</v>
      </c>
      <c r="D957" s="320">
        <v>4655.2090122070313</v>
      </c>
      <c r="E957" s="320">
        <v>40748.674481872556</v>
      </c>
      <c r="F957" s="321">
        <v>45403.883494079586</v>
      </c>
      <c r="G957" s="314"/>
      <c r="H957" s="365"/>
    </row>
    <row r="958" spans="1:8" s="323" customFormat="1" ht="14.25" x14ac:dyDescent="0.25">
      <c r="A958" s="328">
        <v>2022</v>
      </c>
      <c r="B958" s="318" t="s">
        <v>44</v>
      </c>
      <c r="C958" s="319" t="s">
        <v>120</v>
      </c>
      <c r="D958" s="320">
        <v>4796.697995117187</v>
      </c>
      <c r="E958" s="320">
        <v>46071.835014434822</v>
      </c>
      <c r="F958" s="321">
        <v>50868.533009552011</v>
      </c>
      <c r="G958" s="314"/>
      <c r="H958" s="365"/>
    </row>
    <row r="959" spans="1:8" s="323" customFormat="1" ht="14.25" x14ac:dyDescent="0.25">
      <c r="A959" s="328">
        <v>2022</v>
      </c>
      <c r="B959" s="318" t="s">
        <v>45</v>
      </c>
      <c r="C959" s="319" t="s">
        <v>120</v>
      </c>
      <c r="D959" s="320">
        <v>4864.7329966439602</v>
      </c>
      <c r="E959" s="320">
        <v>56918.353529510496</v>
      </c>
      <c r="F959" s="321">
        <v>61783.086526154453</v>
      </c>
      <c r="G959" s="314"/>
      <c r="H959" s="365"/>
    </row>
    <row r="960" spans="1:8" s="323" customFormat="1" ht="14.25" x14ac:dyDescent="0.25">
      <c r="A960" s="328">
        <v>2022</v>
      </c>
      <c r="B960" s="318" t="s">
        <v>33</v>
      </c>
      <c r="C960" s="319" t="s">
        <v>120</v>
      </c>
      <c r="D960" s="320">
        <v>5686.9579997000001</v>
      </c>
      <c r="E960" s="320">
        <v>48689.661106</v>
      </c>
      <c r="F960" s="321">
        <v>54376.619105699989</v>
      </c>
      <c r="G960" s="314"/>
      <c r="H960" s="365"/>
    </row>
    <row r="961" spans="1:8" s="323" customFormat="1" ht="14.25" x14ac:dyDescent="0.25">
      <c r="A961" s="328">
        <v>2022</v>
      </c>
      <c r="B961" s="318" t="s">
        <v>35</v>
      </c>
      <c r="C961" s="319" t="s">
        <v>120</v>
      </c>
      <c r="D961" s="320">
        <v>4114.7659926757815</v>
      </c>
      <c r="E961" s="320">
        <v>46566.08780300041</v>
      </c>
      <c r="F961" s="321">
        <v>50680.853795676194</v>
      </c>
      <c r="G961" s="314"/>
      <c r="H961" s="365"/>
    </row>
    <row r="962" spans="1:8" s="323" customFormat="1" ht="14.25" x14ac:dyDescent="0.25">
      <c r="A962" s="373">
        <v>2022</v>
      </c>
      <c r="B962" s="324" t="s">
        <v>36</v>
      </c>
      <c r="C962" s="325" t="s">
        <v>120</v>
      </c>
      <c r="D962" s="326">
        <v>5165.675995727539</v>
      </c>
      <c r="E962" s="326">
        <v>51327.313312431172</v>
      </c>
      <c r="F962" s="327">
        <v>56492.989308158707</v>
      </c>
      <c r="G962" s="314"/>
      <c r="H962" s="365"/>
    </row>
    <row r="963" spans="1:8" s="323" customFormat="1" ht="14.25" x14ac:dyDescent="0.25">
      <c r="A963" s="328"/>
      <c r="B963" s="318"/>
      <c r="C963" s="319"/>
      <c r="D963" s="320"/>
      <c r="E963" s="320"/>
      <c r="F963" s="320"/>
      <c r="G963" s="314"/>
      <c r="H963" s="365"/>
    </row>
    <row r="964" spans="1:8" s="323" customFormat="1" ht="14.25" x14ac:dyDescent="0.25">
      <c r="A964" s="328"/>
      <c r="B964" s="318"/>
      <c r="C964" s="319"/>
      <c r="D964" s="320"/>
      <c r="E964" s="320"/>
      <c r="F964" s="320"/>
      <c r="G964" s="314"/>
      <c r="H964" s="365"/>
    </row>
    <row r="965" spans="1:8" ht="15.75" customHeight="1" x14ac:dyDescent="0.25">
      <c r="A965" s="329" t="s">
        <v>121</v>
      </c>
      <c r="B965" s="330"/>
      <c r="C965" s="330"/>
      <c r="D965" s="330"/>
      <c r="E965" s="330"/>
      <c r="F965" s="331"/>
    </row>
    <row r="966" spans="1:8" x14ac:dyDescent="0.2">
      <c r="A966" s="192" t="s">
        <v>105</v>
      </c>
      <c r="B966" s="302"/>
      <c r="C966" s="302"/>
      <c r="D966" s="302"/>
      <c r="E966" s="302"/>
      <c r="F966" s="304"/>
    </row>
    <row r="967" spans="1:8" ht="82.5" customHeight="1" x14ac:dyDescent="0.2">
      <c r="A967" s="584" t="s">
        <v>122</v>
      </c>
      <c r="B967" s="585"/>
      <c r="C967" s="585"/>
      <c r="D967" s="585"/>
      <c r="E967" s="585"/>
      <c r="F967" s="586"/>
    </row>
    <row r="968" spans="1:8" x14ac:dyDescent="0.2">
      <c r="A968" s="587" t="s">
        <v>59</v>
      </c>
      <c r="B968" s="588"/>
      <c r="C968" s="588"/>
      <c r="D968" s="588"/>
      <c r="E968" s="588"/>
      <c r="F968" s="589"/>
    </row>
    <row r="969" spans="1:8" x14ac:dyDescent="0.2">
      <c r="A969" s="332" t="str">
        <f>+'Anexo 1 '!A176</f>
        <v>Actualizado el 29 de julio de 2022</v>
      </c>
      <c r="B969" s="333"/>
      <c r="C969" s="333"/>
      <c r="D969" s="333"/>
      <c r="E969" s="333"/>
      <c r="F969" s="334" t="s">
        <v>60</v>
      </c>
    </row>
    <row r="970" spans="1:8" x14ac:dyDescent="0.2">
      <c r="A970" s="82"/>
      <c r="B970" s="82"/>
      <c r="C970" s="82"/>
      <c r="D970" s="82"/>
      <c r="E970" s="82"/>
      <c r="F970" s="82"/>
    </row>
    <row r="971" spans="1:8" x14ac:dyDescent="0.2">
      <c r="A971" s="323"/>
      <c r="B971" s="323"/>
      <c r="C971" s="323"/>
      <c r="D971" s="323"/>
      <c r="E971" s="323"/>
      <c r="F971" s="323"/>
    </row>
  </sheetData>
  <mergeCells count="8">
    <mergeCell ref="A967:F967"/>
    <mergeCell ref="A968:F968"/>
    <mergeCell ref="A1:F1"/>
    <mergeCell ref="A3:F4"/>
    <mergeCell ref="A7:A8"/>
    <mergeCell ref="B7:B8"/>
    <mergeCell ref="C7:C8"/>
    <mergeCell ref="D7:F7"/>
  </mergeCells>
  <phoneticPr fontId="57" type="noConversion"/>
  <hyperlinks>
    <hyperlink ref="F969" location="Contenido!A1" display="Volver " xr:uid="{00000000-0004-0000-0800-000000000000}"/>
  </hyperlink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W3208"/>
  <sheetViews>
    <sheetView showGridLines="0" zoomScaleNormal="100" workbookViewId="0">
      <pane ySplit="8" topLeftCell="A960" activePane="bottomLeft" state="frozen"/>
      <selection activeCell="AG3" sqref="AG3"/>
      <selection pane="bottomLeft" activeCell="I963" sqref="I963"/>
    </sheetView>
  </sheetViews>
  <sheetFormatPr baseColWidth="10" defaultRowHeight="12.75" x14ac:dyDescent="0.2"/>
  <cols>
    <col min="3" max="3" width="23.28515625" customWidth="1"/>
    <col min="4" max="4" width="14.140625" customWidth="1"/>
    <col min="5" max="5" width="15.85546875" customWidth="1"/>
    <col min="6" max="6" width="16.5703125" customWidth="1"/>
    <col min="9" max="9" width="8.85546875" customWidth="1"/>
    <col min="10" max="10" width="7.140625" customWidth="1"/>
  </cols>
  <sheetData>
    <row r="1" spans="1:10" ht="61.5" customHeight="1" x14ac:dyDescent="0.2">
      <c r="A1" s="578"/>
      <c r="B1" s="578"/>
      <c r="C1" s="578"/>
      <c r="D1" s="578"/>
      <c r="E1" s="578"/>
      <c r="F1" s="578"/>
      <c r="G1" s="578"/>
      <c r="H1" s="578"/>
    </row>
    <row r="2" spans="1:10" ht="16.5" x14ac:dyDescent="0.2">
      <c r="A2" s="279"/>
      <c r="B2" s="279"/>
      <c r="C2" s="279"/>
      <c r="D2" s="279"/>
      <c r="E2" s="279"/>
      <c r="F2" s="279"/>
      <c r="G2" s="279"/>
      <c r="H2" s="279"/>
    </row>
    <row r="3" spans="1:10" x14ac:dyDescent="0.2">
      <c r="A3" s="540" t="s">
        <v>20</v>
      </c>
      <c r="B3" s="540"/>
      <c r="C3" s="540"/>
      <c r="D3" s="540"/>
      <c r="E3" s="540"/>
      <c r="F3" s="540"/>
      <c r="G3" s="540"/>
      <c r="H3" s="540"/>
    </row>
    <row r="4" spans="1:10" x14ac:dyDescent="0.2">
      <c r="A4" s="540"/>
      <c r="B4" s="540"/>
      <c r="C4" s="540"/>
      <c r="D4" s="540"/>
      <c r="E4" s="540"/>
      <c r="F4" s="540"/>
      <c r="G4" s="540"/>
      <c r="H4" s="540"/>
    </row>
    <row r="5" spans="1:10" x14ac:dyDescent="0.2">
      <c r="A5" s="284" t="s">
        <v>123</v>
      </c>
      <c r="B5" s="285"/>
      <c r="C5" s="286"/>
      <c r="D5" s="286"/>
      <c r="E5" s="286"/>
      <c r="F5" s="286"/>
      <c r="G5" s="286"/>
      <c r="H5" s="287"/>
    </row>
    <row r="6" spans="1:10" ht="14.25" x14ac:dyDescent="0.2">
      <c r="A6" s="25" t="s">
        <v>161</v>
      </c>
      <c r="B6" s="288"/>
      <c r="C6" s="288"/>
      <c r="D6" s="289"/>
      <c r="E6" s="290"/>
      <c r="F6" s="290"/>
      <c r="G6" s="290"/>
      <c r="H6" s="291"/>
    </row>
    <row r="7" spans="1:10" x14ac:dyDescent="0.2">
      <c r="A7" s="522" t="s">
        <v>23</v>
      </c>
      <c r="B7" s="524" t="s">
        <v>24</v>
      </c>
      <c r="C7" s="574" t="s">
        <v>114</v>
      </c>
      <c r="D7" s="526" t="s">
        <v>25</v>
      </c>
      <c r="E7" s="526"/>
      <c r="F7" s="526"/>
      <c r="G7" s="526"/>
      <c r="H7" s="543"/>
    </row>
    <row r="8" spans="1:10" ht="24" x14ac:dyDescent="0.2">
      <c r="A8" s="541"/>
      <c r="B8" s="542"/>
      <c r="C8" s="575"/>
      <c r="D8" s="178" t="s">
        <v>53</v>
      </c>
      <c r="E8" s="178" t="s">
        <v>54</v>
      </c>
      <c r="F8" s="292" t="s">
        <v>55</v>
      </c>
      <c r="G8" s="292" t="s">
        <v>124</v>
      </c>
      <c r="H8" s="266" t="s">
        <v>57</v>
      </c>
    </row>
    <row r="9" spans="1:10" x14ac:dyDescent="0.2">
      <c r="A9" s="335">
        <v>2009</v>
      </c>
      <c r="B9" s="336" t="s">
        <v>33</v>
      </c>
      <c r="C9" s="296" t="s">
        <v>115</v>
      </c>
      <c r="D9" s="337">
        <v>21581.452499999996</v>
      </c>
      <c r="E9" s="337">
        <v>78459.100000000006</v>
      </c>
      <c r="F9" s="337">
        <v>18212.52</v>
      </c>
      <c r="G9" s="337">
        <v>4914.6125000000002</v>
      </c>
      <c r="H9" s="338">
        <v>123167.68500000001</v>
      </c>
      <c r="I9" s="339"/>
      <c r="J9" s="339"/>
    </row>
    <row r="10" spans="1:10" x14ac:dyDescent="0.2">
      <c r="A10" s="294">
        <v>2009</v>
      </c>
      <c r="B10" s="296" t="s">
        <v>35</v>
      </c>
      <c r="C10" s="296" t="s">
        <v>115</v>
      </c>
      <c r="D10" s="340">
        <v>21114.512499999997</v>
      </c>
      <c r="E10" s="340">
        <v>78767.13</v>
      </c>
      <c r="F10" s="340">
        <v>19114.947499999995</v>
      </c>
      <c r="G10" s="340">
        <v>4426.5199999999995</v>
      </c>
      <c r="H10" s="341">
        <v>123423.11000000002</v>
      </c>
      <c r="I10" s="339"/>
      <c r="J10" s="339"/>
    </row>
    <row r="11" spans="1:10" x14ac:dyDescent="0.2">
      <c r="A11" s="294">
        <v>2009</v>
      </c>
      <c r="B11" s="296" t="s">
        <v>36</v>
      </c>
      <c r="C11" s="296" t="s">
        <v>115</v>
      </c>
      <c r="D11" s="340">
        <v>22473.094499999999</v>
      </c>
      <c r="E11" s="340">
        <v>66612.799999999988</v>
      </c>
      <c r="F11" s="340">
        <v>16515.269999999997</v>
      </c>
      <c r="G11" s="340">
        <v>4289.4974999999995</v>
      </c>
      <c r="H11" s="341">
        <v>109890.662</v>
      </c>
      <c r="I11" s="339"/>
      <c r="J11" s="339"/>
    </row>
    <row r="12" spans="1:10" x14ac:dyDescent="0.2">
      <c r="A12" s="294">
        <v>2009</v>
      </c>
      <c r="B12" s="296" t="s">
        <v>37</v>
      </c>
      <c r="C12" s="296" t="s">
        <v>115</v>
      </c>
      <c r="D12" s="340">
        <v>24886.089999999997</v>
      </c>
      <c r="E12" s="340">
        <v>82414.825000000012</v>
      </c>
      <c r="F12" s="340">
        <v>18811.4025</v>
      </c>
      <c r="G12" s="340">
        <v>4958.3724999999995</v>
      </c>
      <c r="H12" s="341">
        <v>131070.69000000002</v>
      </c>
      <c r="I12" s="339"/>
      <c r="J12" s="339"/>
    </row>
    <row r="13" spans="1:10" x14ac:dyDescent="0.2">
      <c r="A13" s="294">
        <v>2009</v>
      </c>
      <c r="B13" s="296" t="s">
        <v>38</v>
      </c>
      <c r="C13" s="296" t="s">
        <v>115</v>
      </c>
      <c r="D13" s="340">
        <v>23740.809999999998</v>
      </c>
      <c r="E13" s="340">
        <v>75380.574999999983</v>
      </c>
      <c r="F13" s="340">
        <v>16503.322500000002</v>
      </c>
      <c r="G13" s="340">
        <v>4798.53</v>
      </c>
      <c r="H13" s="341">
        <v>120423.2375</v>
      </c>
      <c r="I13" s="339"/>
      <c r="J13" s="339"/>
    </row>
    <row r="14" spans="1:10" x14ac:dyDescent="0.2">
      <c r="A14" s="294">
        <v>2009</v>
      </c>
      <c r="B14" s="296" t="s">
        <v>39</v>
      </c>
      <c r="C14" s="296" t="s">
        <v>115</v>
      </c>
      <c r="D14" s="340">
        <v>25287.225000000002</v>
      </c>
      <c r="E14" s="340">
        <v>71067.900000000009</v>
      </c>
      <c r="F14" s="340">
        <v>18647.577500000003</v>
      </c>
      <c r="G14" s="340">
        <v>4473.54</v>
      </c>
      <c r="H14" s="341">
        <v>119476.24250000002</v>
      </c>
      <c r="I14" s="339"/>
      <c r="J14" s="339"/>
    </row>
    <row r="15" spans="1:10" x14ac:dyDescent="0.2">
      <c r="A15" s="294">
        <v>2009</v>
      </c>
      <c r="B15" s="296" t="s">
        <v>40</v>
      </c>
      <c r="C15" s="296" t="s">
        <v>115</v>
      </c>
      <c r="D15" s="340">
        <v>26477.927499999998</v>
      </c>
      <c r="E15" s="340">
        <v>78796.149999999994</v>
      </c>
      <c r="F15" s="340">
        <v>18037.7425</v>
      </c>
      <c r="G15" s="340">
        <v>4650.3849999999993</v>
      </c>
      <c r="H15" s="341">
        <v>127962.20499999997</v>
      </c>
      <c r="I15" s="339"/>
      <c r="J15" s="339"/>
    </row>
    <row r="16" spans="1:10" x14ac:dyDescent="0.2">
      <c r="A16" s="294">
        <v>2009</v>
      </c>
      <c r="B16" s="296" t="s">
        <v>41</v>
      </c>
      <c r="C16" s="296" t="s">
        <v>115</v>
      </c>
      <c r="D16" s="340">
        <v>23459.550000000003</v>
      </c>
      <c r="E16" s="340">
        <v>75995.497499999983</v>
      </c>
      <c r="F16" s="340">
        <v>19117.162499999995</v>
      </c>
      <c r="G16" s="340">
        <v>4609.7049999999999</v>
      </c>
      <c r="H16" s="341">
        <v>123181.91499999999</v>
      </c>
      <c r="I16" s="339"/>
      <c r="J16" s="339"/>
    </row>
    <row r="17" spans="1:10" x14ac:dyDescent="0.2">
      <c r="A17" s="294">
        <v>2009</v>
      </c>
      <c r="B17" s="296" t="s">
        <v>42</v>
      </c>
      <c r="C17" s="296" t="s">
        <v>115</v>
      </c>
      <c r="D17" s="340">
        <v>24969.407499999998</v>
      </c>
      <c r="E17" s="340">
        <v>86948.2</v>
      </c>
      <c r="F17" s="340">
        <v>15804.95</v>
      </c>
      <c r="G17" s="340">
        <v>4524.12</v>
      </c>
      <c r="H17" s="341">
        <v>132246.67749999999</v>
      </c>
      <c r="I17" s="339"/>
      <c r="J17" s="339"/>
    </row>
    <row r="18" spans="1:10" x14ac:dyDescent="0.2">
      <c r="A18" s="294">
        <v>2010</v>
      </c>
      <c r="B18" s="296" t="s">
        <v>43</v>
      </c>
      <c r="C18" s="296" t="s">
        <v>115</v>
      </c>
      <c r="D18" s="340">
        <v>21824.730000000003</v>
      </c>
      <c r="E18" s="340">
        <v>78511.524999999994</v>
      </c>
      <c r="F18" s="340">
        <v>17698.919999999998</v>
      </c>
      <c r="G18" s="340">
        <v>4421.3599999999997</v>
      </c>
      <c r="H18" s="341">
        <v>122456.535</v>
      </c>
      <c r="I18" s="339"/>
      <c r="J18" s="339"/>
    </row>
    <row r="19" spans="1:10" x14ac:dyDescent="0.2">
      <c r="A19" s="294">
        <v>2010</v>
      </c>
      <c r="B19" s="296" t="s">
        <v>44</v>
      </c>
      <c r="C19" s="296" t="s">
        <v>115</v>
      </c>
      <c r="D19" s="340">
        <v>20822.02</v>
      </c>
      <c r="E19" s="340">
        <v>72300.874999999985</v>
      </c>
      <c r="F19" s="340">
        <v>18401.107499999998</v>
      </c>
      <c r="G19" s="340">
        <v>5286.5349999999989</v>
      </c>
      <c r="H19" s="341">
        <v>116810.53750000001</v>
      </c>
      <c r="I19" s="339"/>
      <c r="J19" s="339"/>
    </row>
    <row r="20" spans="1:10" x14ac:dyDescent="0.2">
      <c r="A20" s="294">
        <v>2010</v>
      </c>
      <c r="B20" s="296" t="s">
        <v>45</v>
      </c>
      <c r="C20" s="296" t="s">
        <v>115</v>
      </c>
      <c r="D20" s="340">
        <v>23477.16</v>
      </c>
      <c r="E20" s="340">
        <v>88421.200000000012</v>
      </c>
      <c r="F20" s="340">
        <v>20435.579999999998</v>
      </c>
      <c r="G20" s="340">
        <v>6403.0474999999997</v>
      </c>
      <c r="H20" s="341">
        <v>138736.98749999999</v>
      </c>
      <c r="I20" s="339"/>
      <c r="J20" s="339"/>
    </row>
    <row r="21" spans="1:10" x14ac:dyDescent="0.2">
      <c r="A21" s="294">
        <v>2010</v>
      </c>
      <c r="B21" s="296" t="s">
        <v>33</v>
      </c>
      <c r="C21" s="296" t="s">
        <v>115</v>
      </c>
      <c r="D21" s="340">
        <v>21064.75</v>
      </c>
      <c r="E21" s="340">
        <v>78767.512499999997</v>
      </c>
      <c r="F21" s="340">
        <v>18313.749999999996</v>
      </c>
      <c r="G21" s="340">
        <v>5612.28</v>
      </c>
      <c r="H21" s="341">
        <v>123758.2925</v>
      </c>
      <c r="I21" s="339"/>
      <c r="J21" s="339"/>
    </row>
    <row r="22" spans="1:10" x14ac:dyDescent="0.2">
      <c r="A22" s="294">
        <v>2010</v>
      </c>
      <c r="B22" s="296" t="s">
        <v>35</v>
      </c>
      <c r="C22" s="296" t="s">
        <v>115</v>
      </c>
      <c r="D22" s="340">
        <v>22942.33</v>
      </c>
      <c r="E22" s="340">
        <v>89810.749999999985</v>
      </c>
      <c r="F22" s="340">
        <v>21017.75</v>
      </c>
      <c r="G22" s="340">
        <v>5489.2</v>
      </c>
      <c r="H22" s="341">
        <v>139260.03</v>
      </c>
      <c r="I22" s="339"/>
      <c r="J22" s="339"/>
    </row>
    <row r="23" spans="1:10" x14ac:dyDescent="0.2">
      <c r="A23" s="294">
        <v>2010</v>
      </c>
      <c r="B23" s="296" t="s">
        <v>36</v>
      </c>
      <c r="C23" s="296" t="s">
        <v>115</v>
      </c>
      <c r="D23" s="340">
        <v>21209.919999999998</v>
      </c>
      <c r="E23" s="340">
        <v>74283.449999999983</v>
      </c>
      <c r="F23" s="340">
        <v>19004.247499999998</v>
      </c>
      <c r="G23" s="340">
        <v>5032.3975</v>
      </c>
      <c r="H23" s="341">
        <v>119530.015</v>
      </c>
      <c r="I23" s="339"/>
      <c r="J23" s="339"/>
    </row>
    <row r="24" spans="1:10" x14ac:dyDescent="0.2">
      <c r="A24" s="294">
        <v>2010</v>
      </c>
      <c r="B24" s="296" t="s">
        <v>37</v>
      </c>
      <c r="C24" s="296" t="s">
        <v>115</v>
      </c>
      <c r="D24" s="340">
        <v>23291.965</v>
      </c>
      <c r="E24" s="340">
        <v>78724.274999999994</v>
      </c>
      <c r="F24" s="340">
        <v>20068.670000000002</v>
      </c>
      <c r="G24" s="340">
        <v>5306.1774999999998</v>
      </c>
      <c r="H24" s="341">
        <v>127391.08749999999</v>
      </c>
      <c r="I24" s="339"/>
      <c r="J24" s="339"/>
    </row>
    <row r="25" spans="1:10" x14ac:dyDescent="0.2">
      <c r="A25" s="294">
        <v>2010</v>
      </c>
      <c r="B25" s="296" t="s">
        <v>38</v>
      </c>
      <c r="C25" s="296" t="s">
        <v>115</v>
      </c>
      <c r="D25" s="340">
        <v>22187.61</v>
      </c>
      <c r="E25" s="340">
        <v>78496.524999999994</v>
      </c>
      <c r="F25" s="340">
        <v>19669.262499999997</v>
      </c>
      <c r="G25" s="340">
        <v>4799.9225000000006</v>
      </c>
      <c r="H25" s="341">
        <v>125153.32</v>
      </c>
      <c r="I25" s="339"/>
      <c r="J25" s="339"/>
    </row>
    <row r="26" spans="1:10" x14ac:dyDescent="0.2">
      <c r="A26" s="294">
        <v>2010</v>
      </c>
      <c r="B26" s="296" t="s">
        <v>39</v>
      </c>
      <c r="C26" s="296" t="s">
        <v>115</v>
      </c>
      <c r="D26" s="340">
        <v>21702.239999999998</v>
      </c>
      <c r="E26" s="340">
        <v>79229.960000000006</v>
      </c>
      <c r="F26" s="340">
        <v>18145.54</v>
      </c>
      <c r="G26" s="340">
        <v>5256.0675000000001</v>
      </c>
      <c r="H26" s="341">
        <v>124333.80749999997</v>
      </c>
      <c r="I26" s="339"/>
      <c r="J26" s="339"/>
    </row>
    <row r="27" spans="1:10" x14ac:dyDescent="0.2">
      <c r="A27" s="294">
        <v>2010</v>
      </c>
      <c r="B27" s="296" t="s">
        <v>40</v>
      </c>
      <c r="C27" s="296" t="s">
        <v>115</v>
      </c>
      <c r="D27" s="340">
        <v>22813.480000000003</v>
      </c>
      <c r="E27" s="340">
        <v>81616.267500000002</v>
      </c>
      <c r="F27" s="340">
        <v>16841.102600000002</v>
      </c>
      <c r="G27" s="340">
        <v>5556.8975</v>
      </c>
      <c r="H27" s="341">
        <v>126827.7476</v>
      </c>
      <c r="I27" s="339"/>
      <c r="J27" s="339"/>
    </row>
    <row r="28" spans="1:10" x14ac:dyDescent="0.2">
      <c r="A28" s="294">
        <v>2010</v>
      </c>
      <c r="B28" s="296" t="s">
        <v>41</v>
      </c>
      <c r="C28" s="296" t="s">
        <v>115</v>
      </c>
      <c r="D28" s="340">
        <v>21681.417500000003</v>
      </c>
      <c r="E28" s="340">
        <v>82118.074999999997</v>
      </c>
      <c r="F28" s="340">
        <v>15610.650000000003</v>
      </c>
      <c r="G28" s="340">
        <v>4150.2874999999995</v>
      </c>
      <c r="H28" s="341">
        <v>123560.43000000001</v>
      </c>
      <c r="I28" s="339"/>
      <c r="J28" s="339"/>
    </row>
    <row r="29" spans="1:10" x14ac:dyDescent="0.2">
      <c r="A29" s="294">
        <v>2010</v>
      </c>
      <c r="B29" s="296" t="s">
        <v>42</v>
      </c>
      <c r="C29" s="296" t="s">
        <v>115</v>
      </c>
      <c r="D29" s="340">
        <v>24438.117500000004</v>
      </c>
      <c r="E29" s="340">
        <v>90435.66750000001</v>
      </c>
      <c r="F29" s="340">
        <v>14297.21</v>
      </c>
      <c r="G29" s="340">
        <v>4500.99</v>
      </c>
      <c r="H29" s="341">
        <v>133671.98499999999</v>
      </c>
      <c r="I29" s="339"/>
      <c r="J29" s="339"/>
    </row>
    <row r="30" spans="1:10" x14ac:dyDescent="0.2">
      <c r="A30" s="294">
        <v>2011</v>
      </c>
      <c r="B30" s="296" t="s">
        <v>43</v>
      </c>
      <c r="C30" s="296" t="s">
        <v>115</v>
      </c>
      <c r="D30" s="340">
        <v>25553.172500000001</v>
      </c>
      <c r="E30" s="340">
        <v>87858.747500000012</v>
      </c>
      <c r="F30" s="340">
        <v>16425.032500000001</v>
      </c>
      <c r="G30" s="340">
        <v>5568.8849999999993</v>
      </c>
      <c r="H30" s="341">
        <v>135405.83750000002</v>
      </c>
      <c r="I30" s="339"/>
      <c r="J30" s="339"/>
    </row>
    <row r="31" spans="1:10" x14ac:dyDescent="0.2">
      <c r="A31" s="294">
        <v>2011</v>
      </c>
      <c r="B31" s="296" t="s">
        <v>44</v>
      </c>
      <c r="C31" s="296" t="s">
        <v>115</v>
      </c>
      <c r="D31" s="340">
        <v>30483.437500000004</v>
      </c>
      <c r="E31" s="340">
        <v>87483.23</v>
      </c>
      <c r="F31" s="340">
        <v>17915.014999999999</v>
      </c>
      <c r="G31" s="340">
        <v>4617.1450000000004</v>
      </c>
      <c r="H31" s="341">
        <v>140498.82750000004</v>
      </c>
      <c r="I31" s="339"/>
      <c r="J31" s="339"/>
    </row>
    <row r="32" spans="1:10" x14ac:dyDescent="0.2">
      <c r="A32" s="294">
        <v>2011</v>
      </c>
      <c r="B32" s="296" t="s">
        <v>45</v>
      </c>
      <c r="C32" s="296" t="s">
        <v>115</v>
      </c>
      <c r="D32" s="340">
        <v>37268.623</v>
      </c>
      <c r="E32" s="340">
        <v>108733.47</v>
      </c>
      <c r="F32" s="340">
        <v>19925.697</v>
      </c>
      <c r="G32" s="340">
        <v>5865.143</v>
      </c>
      <c r="H32" s="341">
        <v>171792.93299999999</v>
      </c>
      <c r="I32" s="339"/>
      <c r="J32" s="339"/>
    </row>
    <row r="33" spans="1:10" x14ac:dyDescent="0.2">
      <c r="A33" s="294">
        <v>2011</v>
      </c>
      <c r="B33" s="296" t="s">
        <v>33</v>
      </c>
      <c r="C33" s="296" t="s">
        <v>115</v>
      </c>
      <c r="D33" s="340">
        <v>35381.887000000002</v>
      </c>
      <c r="E33" s="340">
        <v>92718.92</v>
      </c>
      <c r="F33" s="340">
        <v>17941.622500000005</v>
      </c>
      <c r="G33" s="340">
        <v>5598.5069999999996</v>
      </c>
      <c r="H33" s="341">
        <v>151640.93649999998</v>
      </c>
      <c r="I33" s="339"/>
      <c r="J33" s="339"/>
    </row>
    <row r="34" spans="1:10" x14ac:dyDescent="0.2">
      <c r="A34" s="294">
        <v>2011</v>
      </c>
      <c r="B34" s="296" t="s">
        <v>35</v>
      </c>
      <c r="C34" s="296" t="s">
        <v>115</v>
      </c>
      <c r="D34" s="340">
        <v>35120.067500000005</v>
      </c>
      <c r="E34" s="340">
        <v>101075.20999999999</v>
      </c>
      <c r="F34" s="340">
        <v>20274.249999999996</v>
      </c>
      <c r="G34" s="340">
        <v>7095.7974999999997</v>
      </c>
      <c r="H34" s="341">
        <v>163565.32500000004</v>
      </c>
      <c r="I34" s="339"/>
      <c r="J34" s="339"/>
    </row>
    <row r="35" spans="1:10" x14ac:dyDescent="0.2">
      <c r="A35" s="294">
        <v>2011</v>
      </c>
      <c r="B35" s="296" t="s">
        <v>36</v>
      </c>
      <c r="C35" s="296" t="s">
        <v>115</v>
      </c>
      <c r="D35" s="340">
        <v>28680.367500000004</v>
      </c>
      <c r="E35" s="340">
        <v>88633.629999999976</v>
      </c>
      <c r="F35" s="340">
        <v>17943.405000000002</v>
      </c>
      <c r="G35" s="340">
        <v>5510.24</v>
      </c>
      <c r="H35" s="341">
        <v>140767.64249999999</v>
      </c>
      <c r="I35" s="339"/>
      <c r="J35" s="339"/>
    </row>
    <row r="36" spans="1:10" x14ac:dyDescent="0.2">
      <c r="A36" s="294">
        <v>2011</v>
      </c>
      <c r="B36" s="296" t="s">
        <v>37</v>
      </c>
      <c r="C36" s="296" t="s">
        <v>115</v>
      </c>
      <c r="D36" s="340">
        <v>30297.612499999999</v>
      </c>
      <c r="E36" s="340">
        <v>93191.467499999999</v>
      </c>
      <c r="F36" s="340">
        <v>18747.292499999996</v>
      </c>
      <c r="G36" s="340">
        <v>5421.8674999999994</v>
      </c>
      <c r="H36" s="341">
        <v>147658.24000000002</v>
      </c>
      <c r="I36" s="339"/>
      <c r="J36" s="339"/>
    </row>
    <row r="37" spans="1:10" x14ac:dyDescent="0.2">
      <c r="A37" s="294">
        <v>2011</v>
      </c>
      <c r="B37" s="296" t="s">
        <v>38</v>
      </c>
      <c r="C37" s="296" t="s">
        <v>115</v>
      </c>
      <c r="D37" s="340">
        <v>28913.885000000002</v>
      </c>
      <c r="E37" s="340">
        <v>100586.22749999998</v>
      </c>
      <c r="F37" s="340">
        <v>20457.537500000006</v>
      </c>
      <c r="G37" s="340">
        <v>5719.4124999999995</v>
      </c>
      <c r="H37" s="341">
        <v>155677.0625</v>
      </c>
      <c r="I37" s="339"/>
      <c r="J37" s="339"/>
    </row>
    <row r="38" spans="1:10" x14ac:dyDescent="0.2">
      <c r="A38" s="294">
        <v>2011</v>
      </c>
      <c r="B38" s="296" t="s">
        <v>39</v>
      </c>
      <c r="C38" s="296" t="s">
        <v>115</v>
      </c>
      <c r="D38" s="340">
        <v>26041.3505</v>
      </c>
      <c r="E38" s="340">
        <v>101894.33500000001</v>
      </c>
      <c r="F38" s="340">
        <v>19855.512499999997</v>
      </c>
      <c r="G38" s="340">
        <v>5800.2699999999986</v>
      </c>
      <c r="H38" s="341">
        <v>153591.46799999996</v>
      </c>
      <c r="I38" s="339"/>
      <c r="J38" s="339"/>
    </row>
    <row r="39" spans="1:10" x14ac:dyDescent="0.2">
      <c r="A39" s="294">
        <v>2011</v>
      </c>
      <c r="B39" s="296" t="s">
        <v>40</v>
      </c>
      <c r="C39" s="296" t="s">
        <v>115</v>
      </c>
      <c r="D39" s="340">
        <v>26330.669999999991</v>
      </c>
      <c r="E39" s="340">
        <v>101080.4675</v>
      </c>
      <c r="F39" s="340">
        <v>17496.614999999998</v>
      </c>
      <c r="G39" s="340">
        <v>5843.4775</v>
      </c>
      <c r="H39" s="341">
        <v>150751.23000000004</v>
      </c>
      <c r="I39" s="339"/>
      <c r="J39" s="339"/>
    </row>
    <row r="40" spans="1:10" x14ac:dyDescent="0.2">
      <c r="A40" s="294">
        <v>2011</v>
      </c>
      <c r="B40" s="296" t="s">
        <v>41</v>
      </c>
      <c r="C40" s="296" t="s">
        <v>115</v>
      </c>
      <c r="D40" s="340">
        <v>24384.387500000001</v>
      </c>
      <c r="E40" s="340">
        <v>92896.387499999983</v>
      </c>
      <c r="F40" s="340">
        <v>18282.934999999998</v>
      </c>
      <c r="G40" s="340">
        <v>5405.8849999999993</v>
      </c>
      <c r="H40" s="341">
        <v>140969.59500000003</v>
      </c>
      <c r="I40" s="339"/>
      <c r="J40" s="339"/>
    </row>
    <row r="41" spans="1:10" x14ac:dyDescent="0.2">
      <c r="A41" s="294">
        <v>2011</v>
      </c>
      <c r="B41" s="296" t="s">
        <v>42</v>
      </c>
      <c r="C41" s="296" t="s">
        <v>115</v>
      </c>
      <c r="D41" s="340">
        <v>25952.387499999997</v>
      </c>
      <c r="E41" s="340">
        <v>100333.51750000003</v>
      </c>
      <c r="F41" s="340">
        <v>19393.974999999999</v>
      </c>
      <c r="G41" s="340">
        <v>4745.4799999999996</v>
      </c>
      <c r="H41" s="341">
        <v>150425.35999999999</v>
      </c>
      <c r="I41" s="339"/>
      <c r="J41" s="339"/>
    </row>
    <row r="42" spans="1:10" x14ac:dyDescent="0.2">
      <c r="A42" s="294">
        <v>2012</v>
      </c>
      <c r="B42" s="296" t="s">
        <v>43</v>
      </c>
      <c r="C42" s="296" t="s">
        <v>115</v>
      </c>
      <c r="D42" s="340">
        <v>28649.404999999999</v>
      </c>
      <c r="E42" s="340">
        <v>90154.612500000003</v>
      </c>
      <c r="F42" s="340">
        <v>22985.244999999995</v>
      </c>
      <c r="G42" s="340">
        <v>6104.6175000000003</v>
      </c>
      <c r="H42" s="341">
        <v>147893.88000000003</v>
      </c>
      <c r="I42" s="339"/>
      <c r="J42" s="339"/>
    </row>
    <row r="43" spans="1:10" x14ac:dyDescent="0.2">
      <c r="A43" s="294">
        <v>2012</v>
      </c>
      <c r="B43" s="296" t="s">
        <v>44</v>
      </c>
      <c r="C43" s="296" t="s">
        <v>115</v>
      </c>
      <c r="D43" s="340">
        <v>28742.197500000006</v>
      </c>
      <c r="E43" s="340">
        <v>89057.400000000009</v>
      </c>
      <c r="F43" s="340">
        <v>26892.757499999992</v>
      </c>
      <c r="G43" s="340">
        <v>6068.8775000000005</v>
      </c>
      <c r="H43" s="341">
        <v>150761.23250000004</v>
      </c>
      <c r="I43" s="339"/>
      <c r="J43" s="339"/>
    </row>
    <row r="44" spans="1:10" x14ac:dyDescent="0.2">
      <c r="A44" s="294">
        <v>2012</v>
      </c>
      <c r="B44" s="296" t="s">
        <v>45</v>
      </c>
      <c r="C44" s="296" t="s">
        <v>115</v>
      </c>
      <c r="D44" s="340">
        <v>36400.01</v>
      </c>
      <c r="E44" s="340">
        <v>105423.03999999996</v>
      </c>
      <c r="F44" s="340">
        <v>31808.905000000002</v>
      </c>
      <c r="G44" s="340">
        <v>7002.8599999999988</v>
      </c>
      <c r="H44" s="341">
        <v>180634.815</v>
      </c>
      <c r="I44" s="339"/>
      <c r="J44" s="339"/>
    </row>
    <row r="45" spans="1:10" x14ac:dyDescent="0.2">
      <c r="A45" s="294">
        <v>2012</v>
      </c>
      <c r="B45" s="296" t="s">
        <v>33</v>
      </c>
      <c r="C45" s="296" t="s">
        <v>115</v>
      </c>
      <c r="D45" s="340">
        <v>31076.798499999997</v>
      </c>
      <c r="E45" s="340">
        <v>85404.577499999999</v>
      </c>
      <c r="F45" s="340">
        <v>27186.662500000002</v>
      </c>
      <c r="G45" s="340">
        <v>5958.4349999999995</v>
      </c>
      <c r="H45" s="341">
        <v>149626.47349999999</v>
      </c>
      <c r="I45" s="339"/>
      <c r="J45" s="339"/>
    </row>
    <row r="46" spans="1:10" x14ac:dyDescent="0.2">
      <c r="A46" s="294">
        <v>2012</v>
      </c>
      <c r="B46" s="296" t="s">
        <v>35</v>
      </c>
      <c r="C46" s="296" t="s">
        <v>115</v>
      </c>
      <c r="D46" s="340">
        <v>32430.76</v>
      </c>
      <c r="E46" s="340">
        <v>87043.802500000005</v>
      </c>
      <c r="F46" s="340">
        <v>29830.302499999998</v>
      </c>
      <c r="G46" s="340">
        <v>7331.7950000000001</v>
      </c>
      <c r="H46" s="341">
        <v>156636.66</v>
      </c>
      <c r="I46" s="339"/>
      <c r="J46" s="339"/>
    </row>
    <row r="47" spans="1:10" x14ac:dyDescent="0.2">
      <c r="A47" s="294">
        <v>2012</v>
      </c>
      <c r="B47" s="296" t="s">
        <v>36</v>
      </c>
      <c r="C47" s="296" t="s">
        <v>115</v>
      </c>
      <c r="D47" s="340">
        <v>38489.0625</v>
      </c>
      <c r="E47" s="340">
        <v>85580.279999999984</v>
      </c>
      <c r="F47" s="340">
        <v>28756.582499999997</v>
      </c>
      <c r="G47" s="340">
        <v>7398.6649999999991</v>
      </c>
      <c r="H47" s="341">
        <v>160224.59000000003</v>
      </c>
      <c r="I47" s="339"/>
      <c r="J47" s="339"/>
    </row>
    <row r="48" spans="1:10" x14ac:dyDescent="0.2">
      <c r="A48" s="294">
        <v>2012</v>
      </c>
      <c r="B48" s="296" t="s">
        <v>37</v>
      </c>
      <c r="C48" s="296" t="s">
        <v>115</v>
      </c>
      <c r="D48" s="340">
        <v>35751.577499999999</v>
      </c>
      <c r="E48" s="340">
        <v>85786.415000000008</v>
      </c>
      <c r="F48" s="340">
        <v>31647.217499999999</v>
      </c>
      <c r="G48" s="340">
        <v>6678.0749999999998</v>
      </c>
      <c r="H48" s="341">
        <v>159863.28499999997</v>
      </c>
      <c r="I48" s="339"/>
      <c r="J48" s="339"/>
    </row>
    <row r="49" spans="1:10" x14ac:dyDescent="0.2">
      <c r="A49" s="294">
        <v>2012</v>
      </c>
      <c r="B49" s="296" t="s">
        <v>38</v>
      </c>
      <c r="C49" s="296" t="s">
        <v>115</v>
      </c>
      <c r="D49" s="340">
        <v>37836.544999999998</v>
      </c>
      <c r="E49" s="340">
        <v>89818.375000000015</v>
      </c>
      <c r="F49" s="340">
        <v>28657.094999999998</v>
      </c>
      <c r="G49" s="340">
        <v>7401.9349999999995</v>
      </c>
      <c r="H49" s="341">
        <v>163713.95000000001</v>
      </c>
      <c r="I49" s="339"/>
      <c r="J49" s="339"/>
    </row>
    <row r="50" spans="1:10" x14ac:dyDescent="0.2">
      <c r="A50" s="294">
        <v>2012</v>
      </c>
      <c r="B50" s="296" t="s">
        <v>39</v>
      </c>
      <c r="C50" s="296" t="s">
        <v>115</v>
      </c>
      <c r="D50" s="340">
        <v>37238.550000000003</v>
      </c>
      <c r="E50" s="340">
        <v>84283.82</v>
      </c>
      <c r="F50" s="340">
        <v>28559.945</v>
      </c>
      <c r="G50" s="340">
        <v>7120.4625000000005</v>
      </c>
      <c r="H50" s="341">
        <v>157202.7775</v>
      </c>
      <c r="I50" s="339"/>
      <c r="J50" s="339"/>
    </row>
    <row r="51" spans="1:10" x14ac:dyDescent="0.2">
      <c r="A51" s="294">
        <v>2012</v>
      </c>
      <c r="B51" s="296" t="s">
        <v>40</v>
      </c>
      <c r="C51" s="296" t="s">
        <v>115</v>
      </c>
      <c r="D51" s="340">
        <v>37965.537500000006</v>
      </c>
      <c r="E51" s="340">
        <v>90283.748000000007</v>
      </c>
      <c r="F51" s="340">
        <v>28302.915000000001</v>
      </c>
      <c r="G51" s="340">
        <v>8104.3150000000005</v>
      </c>
      <c r="H51" s="341">
        <v>164656.51550000001</v>
      </c>
      <c r="I51" s="339"/>
      <c r="J51" s="339"/>
    </row>
    <row r="52" spans="1:10" x14ac:dyDescent="0.2">
      <c r="A52" s="294">
        <v>2012</v>
      </c>
      <c r="B52" s="296" t="s">
        <v>41</v>
      </c>
      <c r="C52" s="296" t="s">
        <v>115</v>
      </c>
      <c r="D52" s="340">
        <v>36884.105000000003</v>
      </c>
      <c r="E52" s="340">
        <v>95972.834999999992</v>
      </c>
      <c r="F52" s="340">
        <v>26057.9375</v>
      </c>
      <c r="G52" s="340">
        <v>7473.5125000000007</v>
      </c>
      <c r="H52" s="341">
        <v>166388.39000000001</v>
      </c>
      <c r="I52" s="339"/>
      <c r="J52" s="339"/>
    </row>
    <row r="53" spans="1:10" x14ac:dyDescent="0.2">
      <c r="A53" s="294">
        <v>2012</v>
      </c>
      <c r="B53" s="296" t="s">
        <v>42</v>
      </c>
      <c r="C53" s="296" t="s">
        <v>115</v>
      </c>
      <c r="D53" s="340">
        <v>35228.548500000004</v>
      </c>
      <c r="E53" s="340">
        <v>98453.875499999995</v>
      </c>
      <c r="F53" s="340">
        <v>26005.697500000002</v>
      </c>
      <c r="G53" s="340">
        <v>5410.0124999999998</v>
      </c>
      <c r="H53" s="341">
        <v>165098.13399999999</v>
      </c>
      <c r="I53" s="339"/>
      <c r="J53" s="339"/>
    </row>
    <row r="54" spans="1:10" x14ac:dyDescent="0.2">
      <c r="A54" s="294">
        <v>2013</v>
      </c>
      <c r="B54" s="296" t="s">
        <v>43</v>
      </c>
      <c r="C54" s="296" t="s">
        <v>115</v>
      </c>
      <c r="D54" s="340">
        <v>42476.9925</v>
      </c>
      <c r="E54" s="340">
        <v>83976.511999999988</v>
      </c>
      <c r="F54" s="340">
        <v>28301.317499999997</v>
      </c>
      <c r="G54" s="340">
        <v>8458.2475000000013</v>
      </c>
      <c r="H54" s="341">
        <v>163213.06949999998</v>
      </c>
      <c r="I54" s="339"/>
      <c r="J54" s="339"/>
    </row>
    <row r="55" spans="1:10" x14ac:dyDescent="0.2">
      <c r="A55" s="294">
        <v>2013</v>
      </c>
      <c r="B55" s="296" t="s">
        <v>44</v>
      </c>
      <c r="C55" s="296" t="s">
        <v>115</v>
      </c>
      <c r="D55" s="340">
        <v>38842.307499999995</v>
      </c>
      <c r="E55" s="340">
        <v>83535.536999999997</v>
      </c>
      <c r="F55" s="340">
        <v>30099.629999999997</v>
      </c>
      <c r="G55" s="340">
        <v>6931.5</v>
      </c>
      <c r="H55" s="341">
        <v>159408.97449999998</v>
      </c>
      <c r="I55" s="339"/>
      <c r="J55" s="339"/>
    </row>
    <row r="56" spans="1:10" x14ac:dyDescent="0.2">
      <c r="A56" s="294">
        <v>2013</v>
      </c>
      <c r="B56" s="296" t="s">
        <v>45</v>
      </c>
      <c r="C56" s="296" t="s">
        <v>115</v>
      </c>
      <c r="D56" s="340">
        <v>44181.677500000005</v>
      </c>
      <c r="E56" s="340">
        <v>85769.959000000003</v>
      </c>
      <c r="F56" s="340">
        <v>30724.737499999999</v>
      </c>
      <c r="G56" s="340">
        <v>6064.5474999999997</v>
      </c>
      <c r="H56" s="341">
        <v>166740.9215</v>
      </c>
      <c r="I56" s="339"/>
      <c r="J56" s="339"/>
    </row>
    <row r="57" spans="1:10" x14ac:dyDescent="0.2">
      <c r="A57" s="294">
        <v>2013</v>
      </c>
      <c r="B57" s="296" t="s">
        <v>33</v>
      </c>
      <c r="C57" s="296" t="s">
        <v>115</v>
      </c>
      <c r="D57" s="340">
        <v>46104.37</v>
      </c>
      <c r="E57" s="340">
        <v>93458.561999999991</v>
      </c>
      <c r="F57" s="340">
        <v>36795.962499999994</v>
      </c>
      <c r="G57" s="340">
        <v>7088.0775000000003</v>
      </c>
      <c r="H57" s="341">
        <v>183446.97200000001</v>
      </c>
      <c r="I57" s="339"/>
      <c r="J57" s="339"/>
    </row>
    <row r="58" spans="1:10" x14ac:dyDescent="0.2">
      <c r="A58" s="294">
        <v>2013</v>
      </c>
      <c r="B58" s="296" t="s">
        <v>35</v>
      </c>
      <c r="C58" s="296" t="s">
        <v>115</v>
      </c>
      <c r="D58" s="340">
        <v>50837.08</v>
      </c>
      <c r="E58" s="340">
        <v>87527.368999999992</v>
      </c>
      <c r="F58" s="340">
        <v>37020.892500000002</v>
      </c>
      <c r="G58" s="340">
        <v>7181.4599999999991</v>
      </c>
      <c r="H58" s="341">
        <v>182566.8015</v>
      </c>
      <c r="I58" s="339"/>
      <c r="J58" s="339"/>
    </row>
    <row r="59" spans="1:10" x14ac:dyDescent="0.2">
      <c r="A59" s="294">
        <v>2013</v>
      </c>
      <c r="B59" s="296" t="s">
        <v>36</v>
      </c>
      <c r="C59" s="296" t="s">
        <v>115</v>
      </c>
      <c r="D59" s="340">
        <v>45791.86</v>
      </c>
      <c r="E59" s="340">
        <v>80371.892999999996</v>
      </c>
      <c r="F59" s="340">
        <v>32628.11</v>
      </c>
      <c r="G59" s="340">
        <v>5967.3595000000005</v>
      </c>
      <c r="H59" s="341">
        <v>164759.2225</v>
      </c>
      <c r="I59" s="339"/>
      <c r="J59" s="339"/>
    </row>
    <row r="60" spans="1:10" x14ac:dyDescent="0.2">
      <c r="A60" s="294">
        <v>2013</v>
      </c>
      <c r="B60" s="296" t="s">
        <v>37</v>
      </c>
      <c r="C60" s="296" t="s">
        <v>115</v>
      </c>
      <c r="D60" s="340">
        <v>50807.237000000001</v>
      </c>
      <c r="E60" s="340">
        <v>94756.788</v>
      </c>
      <c r="F60" s="340">
        <v>38983.577499999999</v>
      </c>
      <c r="G60" s="340">
        <v>8719.1450000000004</v>
      </c>
      <c r="H60" s="341">
        <v>193266.7475</v>
      </c>
      <c r="I60" s="339"/>
      <c r="J60" s="339"/>
    </row>
    <row r="61" spans="1:10" x14ac:dyDescent="0.2">
      <c r="A61" s="294">
        <v>2013</v>
      </c>
      <c r="B61" s="296" t="s">
        <v>38</v>
      </c>
      <c r="C61" s="296" t="s">
        <v>115</v>
      </c>
      <c r="D61" s="340">
        <v>49804.39</v>
      </c>
      <c r="E61" s="340">
        <v>80824.567999999999</v>
      </c>
      <c r="F61" s="340">
        <v>34066.549999999996</v>
      </c>
      <c r="G61" s="340">
        <v>8663.8450000000012</v>
      </c>
      <c r="H61" s="341">
        <v>173359.35299999997</v>
      </c>
      <c r="I61" s="339"/>
      <c r="J61" s="339"/>
    </row>
    <row r="62" spans="1:10" x14ac:dyDescent="0.2">
      <c r="A62" s="294">
        <v>2013</v>
      </c>
      <c r="B62" s="296" t="s">
        <v>39</v>
      </c>
      <c r="C62" s="296" t="s">
        <v>115</v>
      </c>
      <c r="D62" s="340">
        <v>51026.976999999999</v>
      </c>
      <c r="E62" s="340">
        <v>84343.436000000002</v>
      </c>
      <c r="F62" s="340">
        <v>33174.18</v>
      </c>
      <c r="G62" s="340">
        <v>7358.8924999999999</v>
      </c>
      <c r="H62" s="341">
        <v>175903.48549999998</v>
      </c>
      <c r="I62" s="339"/>
      <c r="J62" s="339"/>
    </row>
    <row r="63" spans="1:10" x14ac:dyDescent="0.2">
      <c r="A63" s="294">
        <v>2013</v>
      </c>
      <c r="B63" s="296" t="s">
        <v>40</v>
      </c>
      <c r="C63" s="296" t="s">
        <v>115</v>
      </c>
      <c r="D63" s="340">
        <v>56708.819999999992</v>
      </c>
      <c r="E63" s="340">
        <v>90994.374000000011</v>
      </c>
      <c r="F63" s="340">
        <v>33757.68</v>
      </c>
      <c r="G63" s="340">
        <v>9304.9850000000006</v>
      </c>
      <c r="H63" s="341">
        <v>190765.859</v>
      </c>
      <c r="I63" s="339"/>
      <c r="J63" s="339"/>
    </row>
    <row r="64" spans="1:10" x14ac:dyDescent="0.2">
      <c r="A64" s="294">
        <v>2013</v>
      </c>
      <c r="B64" s="296" t="s">
        <v>41</v>
      </c>
      <c r="C64" s="296" t="s">
        <v>115</v>
      </c>
      <c r="D64" s="340">
        <v>57410.978500000005</v>
      </c>
      <c r="E64" s="340">
        <v>79640.444999999992</v>
      </c>
      <c r="F64" s="340">
        <v>32573.327499999999</v>
      </c>
      <c r="G64" s="340">
        <v>7803.2025000000003</v>
      </c>
      <c r="H64" s="341">
        <v>177427.95349999997</v>
      </c>
      <c r="I64" s="339"/>
      <c r="J64" s="339"/>
    </row>
    <row r="65" spans="1:10" x14ac:dyDescent="0.2">
      <c r="A65" s="294">
        <v>2013</v>
      </c>
      <c r="B65" s="296" t="s">
        <v>42</v>
      </c>
      <c r="C65" s="296" t="s">
        <v>115</v>
      </c>
      <c r="D65" s="340">
        <v>52506.884999999995</v>
      </c>
      <c r="E65" s="340">
        <v>75873.289999999994</v>
      </c>
      <c r="F65" s="340">
        <v>31078.485000000001</v>
      </c>
      <c r="G65" s="340">
        <v>5504.4825000000001</v>
      </c>
      <c r="H65" s="341">
        <v>164963.14250000002</v>
      </c>
      <c r="I65" s="339"/>
      <c r="J65" s="339"/>
    </row>
    <row r="66" spans="1:10" x14ac:dyDescent="0.2">
      <c r="A66" s="294">
        <v>2014</v>
      </c>
      <c r="B66" s="296" t="s">
        <v>43</v>
      </c>
      <c r="C66" s="296" t="s">
        <v>115</v>
      </c>
      <c r="D66" s="340">
        <v>49069.307499999995</v>
      </c>
      <c r="E66" s="340">
        <v>59937.299999999996</v>
      </c>
      <c r="F66" s="340">
        <v>27820.985000000001</v>
      </c>
      <c r="G66" s="340">
        <v>7277.6975000000002</v>
      </c>
      <c r="H66" s="341">
        <v>144105.29</v>
      </c>
      <c r="I66" s="339"/>
      <c r="J66" s="339"/>
    </row>
    <row r="67" spans="1:10" x14ac:dyDescent="0.2">
      <c r="A67" s="294">
        <v>2014</v>
      </c>
      <c r="B67" s="296" t="s">
        <v>44</v>
      </c>
      <c r="C67" s="296" t="s">
        <v>115</v>
      </c>
      <c r="D67" s="340">
        <v>55969.556500000006</v>
      </c>
      <c r="E67" s="340">
        <v>70568.512499999997</v>
      </c>
      <c r="F67" s="340">
        <v>31545.495000000003</v>
      </c>
      <c r="G67" s="340">
        <v>6746.95</v>
      </c>
      <c r="H67" s="341">
        <v>164830.51400000002</v>
      </c>
      <c r="I67" s="339"/>
      <c r="J67" s="339"/>
    </row>
    <row r="68" spans="1:10" x14ac:dyDescent="0.2">
      <c r="A68" s="294">
        <v>2014</v>
      </c>
      <c r="B68" s="296" t="s">
        <v>45</v>
      </c>
      <c r="C68" s="296" t="s">
        <v>115</v>
      </c>
      <c r="D68" s="340">
        <v>56399.340000000004</v>
      </c>
      <c r="E68" s="340">
        <v>116685.42750000001</v>
      </c>
      <c r="F68" s="340">
        <v>29736.052500000002</v>
      </c>
      <c r="G68" s="340">
        <v>7212.2800000000007</v>
      </c>
      <c r="H68" s="341">
        <v>210033.1</v>
      </c>
      <c r="I68" s="339"/>
      <c r="J68" s="339"/>
    </row>
    <row r="69" spans="1:10" x14ac:dyDescent="0.2">
      <c r="A69" s="294">
        <v>2014</v>
      </c>
      <c r="B69" s="296" t="s">
        <v>33</v>
      </c>
      <c r="C69" s="296" t="s">
        <v>115</v>
      </c>
      <c r="D69" s="340">
        <v>51164.915999999997</v>
      </c>
      <c r="E69" s="340">
        <v>104930.7445</v>
      </c>
      <c r="F69" s="340">
        <v>28322.195</v>
      </c>
      <c r="G69" s="340">
        <v>6627.57</v>
      </c>
      <c r="H69" s="341">
        <v>191045.42550000001</v>
      </c>
      <c r="I69" s="339"/>
      <c r="J69" s="339"/>
    </row>
    <row r="70" spans="1:10" x14ac:dyDescent="0.2">
      <c r="A70" s="294">
        <v>2014</v>
      </c>
      <c r="B70" s="296" t="s">
        <v>35</v>
      </c>
      <c r="C70" s="296" t="s">
        <v>115</v>
      </c>
      <c r="D70" s="340">
        <v>54531.272499999999</v>
      </c>
      <c r="E70" s="340">
        <v>110754.93109</v>
      </c>
      <c r="F70" s="340">
        <v>31193.33</v>
      </c>
      <c r="G70" s="340">
        <v>8419.27</v>
      </c>
      <c r="H70" s="341">
        <v>204898.80359000002</v>
      </c>
      <c r="I70" s="339"/>
      <c r="J70" s="339"/>
    </row>
    <row r="71" spans="1:10" x14ac:dyDescent="0.2">
      <c r="A71" s="294">
        <v>2014</v>
      </c>
      <c r="B71" s="296" t="s">
        <v>36</v>
      </c>
      <c r="C71" s="296" t="s">
        <v>115</v>
      </c>
      <c r="D71" s="340">
        <v>46721.842499999999</v>
      </c>
      <c r="E71" s="340">
        <v>95020.961430874988</v>
      </c>
      <c r="F71" s="340">
        <v>23085.434999999998</v>
      </c>
      <c r="G71" s="340">
        <v>10454.0175</v>
      </c>
      <c r="H71" s="341">
        <v>175282.25643087502</v>
      </c>
      <c r="I71" s="339"/>
      <c r="J71" s="339"/>
    </row>
    <row r="72" spans="1:10" x14ac:dyDescent="0.2">
      <c r="A72" s="294">
        <v>2014</v>
      </c>
      <c r="B72" s="296" t="s">
        <v>37</v>
      </c>
      <c r="C72" s="296" t="s">
        <v>115</v>
      </c>
      <c r="D72" s="340">
        <v>54801.033000000003</v>
      </c>
      <c r="E72" s="340">
        <v>119734.435</v>
      </c>
      <c r="F72" s="340">
        <v>25390.285</v>
      </c>
      <c r="G72" s="340">
        <v>7588.0749999999998</v>
      </c>
      <c r="H72" s="341">
        <v>207513.82799999998</v>
      </c>
      <c r="I72" s="339"/>
      <c r="J72" s="339"/>
    </row>
    <row r="73" spans="1:10" x14ac:dyDescent="0.2">
      <c r="A73" s="294">
        <v>2014</v>
      </c>
      <c r="B73" s="296" t="s">
        <v>38</v>
      </c>
      <c r="C73" s="296" t="s">
        <v>115</v>
      </c>
      <c r="D73" s="340">
        <v>46446.464000000007</v>
      </c>
      <c r="E73" s="340">
        <v>114151.8725</v>
      </c>
      <c r="F73" s="340">
        <v>27263.1855</v>
      </c>
      <c r="G73" s="340">
        <v>5518.8779999999997</v>
      </c>
      <c r="H73" s="341">
        <v>193380.4</v>
      </c>
      <c r="I73" s="339"/>
      <c r="J73" s="339"/>
    </row>
    <row r="74" spans="1:10" x14ac:dyDescent="0.2">
      <c r="A74" s="294">
        <v>2014</v>
      </c>
      <c r="B74" s="296" t="s">
        <v>39</v>
      </c>
      <c r="C74" s="296" t="s">
        <v>115</v>
      </c>
      <c r="D74" s="340">
        <v>46070.909999999996</v>
      </c>
      <c r="E74" s="340">
        <v>118415.094</v>
      </c>
      <c r="F74" s="340">
        <v>30234.877499999999</v>
      </c>
      <c r="G74" s="340">
        <v>6486.0949999999993</v>
      </c>
      <c r="H74" s="341">
        <v>201206.97649999999</v>
      </c>
      <c r="I74" s="339"/>
      <c r="J74" s="339"/>
    </row>
    <row r="75" spans="1:10" x14ac:dyDescent="0.2">
      <c r="A75" s="294">
        <v>2014</v>
      </c>
      <c r="B75" s="296" t="s">
        <v>40</v>
      </c>
      <c r="C75" s="296" t="s">
        <v>115</v>
      </c>
      <c r="D75" s="340">
        <v>42865.783499999998</v>
      </c>
      <c r="E75" s="340">
        <v>121955.66300000002</v>
      </c>
      <c r="F75" s="340">
        <v>28768.774499999996</v>
      </c>
      <c r="G75" s="340">
        <v>7407.7174999999997</v>
      </c>
      <c r="H75" s="341">
        <v>200997.93849999999</v>
      </c>
      <c r="I75" s="339"/>
      <c r="J75" s="339"/>
    </row>
    <row r="76" spans="1:10" x14ac:dyDescent="0.2">
      <c r="A76" s="294">
        <v>2014</v>
      </c>
      <c r="B76" s="296" t="s">
        <v>41</v>
      </c>
      <c r="C76" s="296" t="s">
        <v>115</v>
      </c>
      <c r="D76" s="340">
        <v>40675.146000000001</v>
      </c>
      <c r="E76" s="340">
        <v>112222.35600000001</v>
      </c>
      <c r="F76" s="340">
        <v>24426.147500000003</v>
      </c>
      <c r="G76" s="340">
        <v>6314.02</v>
      </c>
      <c r="H76" s="341">
        <v>183637.66949999999</v>
      </c>
      <c r="I76" s="339"/>
      <c r="J76" s="339"/>
    </row>
    <row r="77" spans="1:10" x14ac:dyDescent="0.2">
      <c r="A77" s="294">
        <v>2014</v>
      </c>
      <c r="B77" s="296" t="s">
        <v>42</v>
      </c>
      <c r="C77" s="296" t="s">
        <v>115</v>
      </c>
      <c r="D77" s="340">
        <v>47217.119999999995</v>
      </c>
      <c r="E77" s="340">
        <v>114944.765</v>
      </c>
      <c r="F77" s="340">
        <v>25416.467500000002</v>
      </c>
      <c r="G77" s="340">
        <v>5513.2849999999999</v>
      </c>
      <c r="H77" s="341">
        <v>193091.63750000001</v>
      </c>
      <c r="I77" s="339"/>
      <c r="J77" s="339"/>
    </row>
    <row r="78" spans="1:10" x14ac:dyDescent="0.2">
      <c r="A78" s="294">
        <v>2015</v>
      </c>
      <c r="B78" s="296" t="s">
        <v>43</v>
      </c>
      <c r="C78" s="296" t="s">
        <v>115</v>
      </c>
      <c r="D78" s="340">
        <v>41943.662499999999</v>
      </c>
      <c r="E78" s="340">
        <v>116183.696</v>
      </c>
      <c r="F78" s="340">
        <v>25361.86</v>
      </c>
      <c r="G78" s="340">
        <v>6897.1149999999998</v>
      </c>
      <c r="H78" s="341">
        <v>190386.33350000001</v>
      </c>
      <c r="I78" s="339"/>
      <c r="J78" s="339"/>
    </row>
    <row r="79" spans="1:10" x14ac:dyDescent="0.2">
      <c r="A79" s="294">
        <v>2015</v>
      </c>
      <c r="B79" s="296" t="s">
        <v>44</v>
      </c>
      <c r="C79" s="296" t="s">
        <v>115</v>
      </c>
      <c r="D79" s="340">
        <v>49423.192500000005</v>
      </c>
      <c r="E79" s="340">
        <v>108676.90500000001</v>
      </c>
      <c r="F79" s="340">
        <v>31102.607499999998</v>
      </c>
      <c r="G79" s="340">
        <v>6460.8649999999998</v>
      </c>
      <c r="H79" s="341">
        <v>195663.57</v>
      </c>
      <c r="I79" s="339"/>
      <c r="J79" s="339"/>
    </row>
    <row r="80" spans="1:10" x14ac:dyDescent="0.2">
      <c r="A80" s="294">
        <v>2015</v>
      </c>
      <c r="B80" s="296" t="s">
        <v>45</v>
      </c>
      <c r="C80" s="296" t="s">
        <v>115</v>
      </c>
      <c r="D80" s="340">
        <v>51913.404999999999</v>
      </c>
      <c r="E80" s="340">
        <v>130715.08699999998</v>
      </c>
      <c r="F80" s="340">
        <v>36306.037500000006</v>
      </c>
      <c r="G80" s="340">
        <v>7421.5275000000001</v>
      </c>
      <c r="H80" s="341">
        <v>226356.057</v>
      </c>
      <c r="I80" s="339"/>
      <c r="J80" s="339"/>
    </row>
    <row r="81" spans="1:10" x14ac:dyDescent="0.2">
      <c r="A81" s="294">
        <v>2015</v>
      </c>
      <c r="B81" s="296" t="s">
        <v>33</v>
      </c>
      <c r="C81" s="296" t="s">
        <v>115</v>
      </c>
      <c r="D81" s="340">
        <v>48984.027000000002</v>
      </c>
      <c r="E81" s="340">
        <v>112816.02</v>
      </c>
      <c r="F81" s="340">
        <v>36773.061500000003</v>
      </c>
      <c r="G81" s="340">
        <v>7179.8005000000003</v>
      </c>
      <c r="H81" s="341">
        <v>205752.90900000001</v>
      </c>
      <c r="I81" s="339"/>
      <c r="J81" s="339"/>
    </row>
    <row r="82" spans="1:10" x14ac:dyDescent="0.2">
      <c r="A82" s="294">
        <v>2015</v>
      </c>
      <c r="B82" s="296" t="s">
        <v>35</v>
      </c>
      <c r="C82" s="296" t="s">
        <v>115</v>
      </c>
      <c r="D82" s="340">
        <v>53368.288999999997</v>
      </c>
      <c r="E82" s="340">
        <v>114367.503</v>
      </c>
      <c r="F82" s="340">
        <v>37934.472500000003</v>
      </c>
      <c r="G82" s="340">
        <v>7448.8324999999995</v>
      </c>
      <c r="H82" s="341">
        <v>213119.09700000001</v>
      </c>
      <c r="I82" s="339"/>
      <c r="J82" s="339"/>
    </row>
    <row r="83" spans="1:10" x14ac:dyDescent="0.2">
      <c r="A83" s="294">
        <v>2015</v>
      </c>
      <c r="B83" s="296" t="s">
        <v>36</v>
      </c>
      <c r="C83" s="296" t="s">
        <v>115</v>
      </c>
      <c r="D83" s="340">
        <v>49997.387499999997</v>
      </c>
      <c r="E83" s="340">
        <v>96074.34199999999</v>
      </c>
      <c r="F83" s="340">
        <v>39226.345000000001</v>
      </c>
      <c r="G83" s="340">
        <v>7459.6904999999997</v>
      </c>
      <c r="H83" s="341">
        <v>192757.76499999998</v>
      </c>
      <c r="I83" s="339"/>
      <c r="J83" s="339"/>
    </row>
    <row r="84" spans="1:10" x14ac:dyDescent="0.2">
      <c r="A84" s="294">
        <v>2015</v>
      </c>
      <c r="B84" s="296" t="s">
        <v>37</v>
      </c>
      <c r="C84" s="296" t="s">
        <v>115</v>
      </c>
      <c r="D84" s="340">
        <v>55927.295000000006</v>
      </c>
      <c r="E84" s="340">
        <v>128268.11700000001</v>
      </c>
      <c r="F84" s="340">
        <v>45461.794999999998</v>
      </c>
      <c r="G84" s="340">
        <v>7022.6249999999991</v>
      </c>
      <c r="H84" s="341">
        <v>236679.83199999999</v>
      </c>
      <c r="I84" s="339"/>
      <c r="J84" s="339"/>
    </row>
    <row r="85" spans="1:10" x14ac:dyDescent="0.2">
      <c r="A85" s="294">
        <v>2015</v>
      </c>
      <c r="B85" s="296" t="s">
        <v>38</v>
      </c>
      <c r="C85" s="296" t="s">
        <v>115</v>
      </c>
      <c r="D85" s="340">
        <v>55915.137499999997</v>
      </c>
      <c r="E85" s="340">
        <v>104761.01700000001</v>
      </c>
      <c r="F85" s="340">
        <v>48590.465000000004</v>
      </c>
      <c r="G85" s="340">
        <v>9200.7479999999996</v>
      </c>
      <c r="H85" s="341">
        <v>218467.36749999999</v>
      </c>
      <c r="I85" s="339"/>
      <c r="J85" s="339"/>
    </row>
    <row r="86" spans="1:10" x14ac:dyDescent="0.2">
      <c r="A86" s="294">
        <v>2015</v>
      </c>
      <c r="B86" s="296" t="s">
        <v>39</v>
      </c>
      <c r="C86" s="296" t="s">
        <v>115</v>
      </c>
      <c r="D86" s="340">
        <v>61426.92</v>
      </c>
      <c r="E86" s="340">
        <v>101250.05099999999</v>
      </c>
      <c r="F86" s="340">
        <v>53308.8125</v>
      </c>
      <c r="G86" s="340">
        <v>8573.317500000001</v>
      </c>
      <c r="H86" s="341">
        <v>224559.101</v>
      </c>
      <c r="I86" s="339"/>
      <c r="J86" s="339"/>
    </row>
    <row r="87" spans="1:10" x14ac:dyDescent="0.2">
      <c r="A87" s="294">
        <v>2015</v>
      </c>
      <c r="B87" s="296" t="s">
        <v>40</v>
      </c>
      <c r="C87" s="296" t="s">
        <v>115</v>
      </c>
      <c r="D87" s="340">
        <v>60324.205000000016</v>
      </c>
      <c r="E87" s="340">
        <v>91486.163499999995</v>
      </c>
      <c r="F87" s="340">
        <v>54307.547500000001</v>
      </c>
      <c r="G87" s="340">
        <v>9768.5174999999999</v>
      </c>
      <c r="H87" s="341">
        <v>215886.43350000001</v>
      </c>
      <c r="I87" s="339"/>
      <c r="J87" s="339"/>
    </row>
    <row r="88" spans="1:10" x14ac:dyDescent="0.2">
      <c r="A88" s="294">
        <v>2015</v>
      </c>
      <c r="B88" s="296" t="s">
        <v>41</v>
      </c>
      <c r="C88" s="296" t="s">
        <v>115</v>
      </c>
      <c r="D88" s="340">
        <v>55064.807499999995</v>
      </c>
      <c r="E88" s="340">
        <v>91744.327000000005</v>
      </c>
      <c r="F88" s="340">
        <v>50925.314999999995</v>
      </c>
      <c r="G88" s="340">
        <v>10314.424500000001</v>
      </c>
      <c r="H88" s="341">
        <v>208048.87400000001</v>
      </c>
      <c r="I88" s="339"/>
      <c r="J88" s="339"/>
    </row>
    <row r="89" spans="1:10" x14ac:dyDescent="0.2">
      <c r="A89" s="294">
        <v>2015</v>
      </c>
      <c r="B89" s="296" t="s">
        <v>42</v>
      </c>
      <c r="C89" s="296" t="s">
        <v>115</v>
      </c>
      <c r="D89" s="340">
        <v>57452.327500000007</v>
      </c>
      <c r="E89" s="340">
        <v>110840.75499999999</v>
      </c>
      <c r="F89" s="340">
        <v>52538.237500000003</v>
      </c>
      <c r="G89" s="340">
        <v>10318.647500000001</v>
      </c>
      <c r="H89" s="341">
        <v>231149.96749999997</v>
      </c>
      <c r="I89" s="339"/>
      <c r="J89" s="339"/>
    </row>
    <row r="90" spans="1:10" x14ac:dyDescent="0.2">
      <c r="A90" s="294">
        <v>2016</v>
      </c>
      <c r="B90" s="296" t="s">
        <v>43</v>
      </c>
      <c r="C90" s="296" t="s">
        <v>115</v>
      </c>
      <c r="D90" s="340">
        <v>50649.5625</v>
      </c>
      <c r="E90" s="340">
        <v>94380.08</v>
      </c>
      <c r="F90" s="340">
        <v>41969.05</v>
      </c>
      <c r="G90" s="340">
        <v>9426.5924999999988</v>
      </c>
      <c r="H90" s="341">
        <v>196425.28500000003</v>
      </c>
      <c r="I90" s="339"/>
      <c r="J90" s="339"/>
    </row>
    <row r="91" spans="1:10" x14ac:dyDescent="0.2">
      <c r="A91" s="294">
        <v>2016</v>
      </c>
      <c r="B91" s="296" t="s">
        <v>44</v>
      </c>
      <c r="C91" s="296" t="s">
        <v>115</v>
      </c>
      <c r="D91" s="340">
        <v>51342.180000000008</v>
      </c>
      <c r="E91" s="340">
        <v>90093.006499999989</v>
      </c>
      <c r="F91" s="340">
        <v>47967.19</v>
      </c>
      <c r="G91" s="340">
        <v>7741.0625</v>
      </c>
      <c r="H91" s="341">
        <v>197143.43900000004</v>
      </c>
      <c r="I91" s="339"/>
      <c r="J91" s="339"/>
    </row>
    <row r="92" spans="1:10" x14ac:dyDescent="0.2">
      <c r="A92" s="294">
        <v>2016</v>
      </c>
      <c r="B92" s="296" t="s">
        <v>45</v>
      </c>
      <c r="C92" s="296" t="s">
        <v>115</v>
      </c>
      <c r="D92" s="340">
        <v>47775.595000000001</v>
      </c>
      <c r="E92" s="340">
        <v>93862.018500000006</v>
      </c>
      <c r="F92" s="340">
        <v>45338.012500000004</v>
      </c>
      <c r="G92" s="340">
        <v>7484.2550000000001</v>
      </c>
      <c r="H92" s="341">
        <v>194459.88099999999</v>
      </c>
      <c r="I92" s="339"/>
      <c r="J92" s="339"/>
    </row>
    <row r="93" spans="1:10" x14ac:dyDescent="0.2">
      <c r="A93" s="294">
        <v>2016</v>
      </c>
      <c r="B93" s="296" t="s">
        <v>33</v>
      </c>
      <c r="C93" s="296" t="s">
        <v>115</v>
      </c>
      <c r="D93" s="340">
        <v>53537.000000000007</v>
      </c>
      <c r="E93" s="340">
        <v>104215.95199999999</v>
      </c>
      <c r="F93" s="340">
        <v>46712.934999999998</v>
      </c>
      <c r="G93" s="340">
        <v>6999.2950000000001</v>
      </c>
      <c r="H93" s="341">
        <v>211465.18200000006</v>
      </c>
      <c r="I93" s="339"/>
      <c r="J93" s="339"/>
    </row>
    <row r="94" spans="1:10" x14ac:dyDescent="0.2">
      <c r="A94" s="294">
        <v>2016</v>
      </c>
      <c r="B94" s="296" t="s">
        <v>35</v>
      </c>
      <c r="C94" s="296" t="s">
        <v>115</v>
      </c>
      <c r="D94" s="340">
        <v>50007.373000000007</v>
      </c>
      <c r="E94" s="340">
        <v>99698.520499999984</v>
      </c>
      <c r="F94" s="340">
        <v>42114.839500000002</v>
      </c>
      <c r="G94" s="340">
        <v>6813.8824999999997</v>
      </c>
      <c r="H94" s="341">
        <v>198634.61550000001</v>
      </c>
      <c r="I94" s="339"/>
      <c r="J94" s="339"/>
    </row>
    <row r="95" spans="1:10" x14ac:dyDescent="0.2">
      <c r="A95" s="294">
        <v>2016</v>
      </c>
      <c r="B95" s="296" t="s">
        <v>36</v>
      </c>
      <c r="C95" s="296" t="s">
        <v>115</v>
      </c>
      <c r="D95" s="340">
        <v>51325.402000000009</v>
      </c>
      <c r="E95" s="340">
        <v>105775.77899999999</v>
      </c>
      <c r="F95" s="340">
        <v>42491.462499999994</v>
      </c>
      <c r="G95" s="340">
        <v>5787.7224999999999</v>
      </c>
      <c r="H95" s="341">
        <v>205380.36600000001</v>
      </c>
      <c r="I95" s="339"/>
      <c r="J95" s="339"/>
    </row>
    <row r="96" spans="1:10" x14ac:dyDescent="0.2">
      <c r="A96" s="294">
        <v>2016</v>
      </c>
      <c r="B96" s="296" t="s">
        <v>37</v>
      </c>
      <c r="C96" s="296" t="s">
        <v>115</v>
      </c>
      <c r="D96" s="340">
        <v>49465.082499999997</v>
      </c>
      <c r="E96" s="340">
        <v>99572.030500000023</v>
      </c>
      <c r="F96" s="340">
        <v>41463.873500000002</v>
      </c>
      <c r="G96" s="340">
        <v>6078.85</v>
      </c>
      <c r="H96" s="341">
        <v>196579.8365</v>
      </c>
      <c r="I96" s="339"/>
      <c r="J96" s="339"/>
    </row>
    <row r="97" spans="1:10" x14ac:dyDescent="0.2">
      <c r="A97" s="294">
        <v>2016</v>
      </c>
      <c r="B97" s="296" t="s">
        <v>38</v>
      </c>
      <c r="C97" s="296" t="s">
        <v>115</v>
      </c>
      <c r="D97" s="340">
        <v>52935.963499999998</v>
      </c>
      <c r="E97" s="340">
        <v>100034.19599999998</v>
      </c>
      <c r="F97" s="340">
        <v>38668</v>
      </c>
      <c r="G97" s="340">
        <v>5723.0174999999999</v>
      </c>
      <c r="H97" s="341">
        <v>197361.17700000003</v>
      </c>
      <c r="I97" s="339"/>
      <c r="J97" s="339"/>
    </row>
    <row r="98" spans="1:10" x14ac:dyDescent="0.2">
      <c r="A98" s="294">
        <v>2016</v>
      </c>
      <c r="B98" s="296" t="s">
        <v>39</v>
      </c>
      <c r="C98" s="296" t="s">
        <v>115</v>
      </c>
      <c r="D98" s="340">
        <v>49130.676500000001</v>
      </c>
      <c r="E98" s="340">
        <v>99566.407999999981</v>
      </c>
      <c r="F98" s="340">
        <v>38803.736499999999</v>
      </c>
      <c r="G98" s="340">
        <v>7855.1804999999986</v>
      </c>
      <c r="H98" s="341">
        <v>195356.00150000001</v>
      </c>
      <c r="I98" s="339"/>
      <c r="J98" s="339"/>
    </row>
    <row r="99" spans="1:10" x14ac:dyDescent="0.2">
      <c r="A99" s="294">
        <v>2016</v>
      </c>
      <c r="B99" s="296" t="s">
        <v>40</v>
      </c>
      <c r="C99" s="296" t="s">
        <v>115</v>
      </c>
      <c r="D99" s="340">
        <v>49148.485499999995</v>
      </c>
      <c r="E99" s="340">
        <v>100102.44500000001</v>
      </c>
      <c r="F99" s="340">
        <v>36255.813500000004</v>
      </c>
      <c r="G99" s="340">
        <v>7736.1490000000003</v>
      </c>
      <c r="H99" s="341">
        <v>193242.89299999998</v>
      </c>
      <c r="I99" s="339"/>
      <c r="J99" s="339"/>
    </row>
    <row r="100" spans="1:10" x14ac:dyDescent="0.2">
      <c r="A100" s="294">
        <v>2016</v>
      </c>
      <c r="B100" s="296" t="s">
        <v>41</v>
      </c>
      <c r="C100" s="296" t="s">
        <v>115</v>
      </c>
      <c r="D100" s="340">
        <v>46415.514500000012</v>
      </c>
      <c r="E100" s="340">
        <v>101167.26000000001</v>
      </c>
      <c r="F100" s="340">
        <v>37515.950000000004</v>
      </c>
      <c r="G100" s="340">
        <v>8612.7415000000001</v>
      </c>
      <c r="H100" s="341">
        <v>193711.46600000001</v>
      </c>
      <c r="I100" s="339"/>
      <c r="J100" s="339"/>
    </row>
    <row r="101" spans="1:10" x14ac:dyDescent="0.2">
      <c r="A101" s="294">
        <v>2016</v>
      </c>
      <c r="B101" s="296" t="s">
        <v>42</v>
      </c>
      <c r="C101" s="296" t="s">
        <v>115</v>
      </c>
      <c r="D101" s="340">
        <v>46761.862499999996</v>
      </c>
      <c r="E101" s="340">
        <v>118230.86899999998</v>
      </c>
      <c r="F101" s="340">
        <v>33918.761500000001</v>
      </c>
      <c r="G101" s="340">
        <v>7220.2524999999996</v>
      </c>
      <c r="H101" s="341">
        <v>206131.74550000002</v>
      </c>
      <c r="I101" s="339"/>
      <c r="J101" s="339"/>
    </row>
    <row r="102" spans="1:10" x14ac:dyDescent="0.2">
      <c r="A102" s="294">
        <v>2017</v>
      </c>
      <c r="B102" s="296" t="s">
        <v>43</v>
      </c>
      <c r="C102" s="296" t="s">
        <v>115</v>
      </c>
      <c r="D102" s="340">
        <v>42037.175499999998</v>
      </c>
      <c r="E102" s="340">
        <v>99621.922499999986</v>
      </c>
      <c r="F102" s="340">
        <v>35041.412500000006</v>
      </c>
      <c r="G102" s="340">
        <v>6229.0674999999992</v>
      </c>
      <c r="H102" s="341">
        <v>182929.57799999998</v>
      </c>
      <c r="I102" s="339"/>
      <c r="J102" s="339"/>
    </row>
    <row r="103" spans="1:10" x14ac:dyDescent="0.2">
      <c r="A103" s="294">
        <v>2017</v>
      </c>
      <c r="B103" s="296" t="s">
        <v>44</v>
      </c>
      <c r="C103" s="296" t="s">
        <v>115</v>
      </c>
      <c r="D103" s="340">
        <v>46794.467000000004</v>
      </c>
      <c r="E103" s="340">
        <v>99472.724999999991</v>
      </c>
      <c r="F103" s="340">
        <v>31463.132500000003</v>
      </c>
      <c r="G103" s="340">
        <v>7726.3630000000012</v>
      </c>
      <c r="H103" s="341">
        <v>185456.68750000003</v>
      </c>
      <c r="I103" s="339"/>
      <c r="J103" s="339"/>
    </row>
    <row r="104" spans="1:10" x14ac:dyDescent="0.2">
      <c r="A104" s="294">
        <v>2017</v>
      </c>
      <c r="B104" s="296" t="s">
        <v>45</v>
      </c>
      <c r="C104" s="296" t="s">
        <v>115</v>
      </c>
      <c r="D104" s="340">
        <v>52809.11</v>
      </c>
      <c r="E104" s="340">
        <v>118940.00599999999</v>
      </c>
      <c r="F104" s="340">
        <v>43458.520000000004</v>
      </c>
      <c r="G104" s="340">
        <v>10313.7459</v>
      </c>
      <c r="H104" s="341">
        <v>225521.38189999998</v>
      </c>
      <c r="I104" s="339"/>
      <c r="J104" s="339"/>
    </row>
    <row r="105" spans="1:10" x14ac:dyDescent="0.2">
      <c r="A105" s="294">
        <v>2017</v>
      </c>
      <c r="B105" s="296" t="s">
        <v>33</v>
      </c>
      <c r="C105" s="296" t="s">
        <v>115</v>
      </c>
      <c r="D105" s="340">
        <v>43567.574000000001</v>
      </c>
      <c r="E105" s="340">
        <v>95078.672000000006</v>
      </c>
      <c r="F105" s="340">
        <v>35714.029000000002</v>
      </c>
      <c r="G105" s="340">
        <v>4877.2175000000007</v>
      </c>
      <c r="H105" s="341">
        <v>179237.49249999999</v>
      </c>
      <c r="I105" s="339"/>
      <c r="J105" s="339"/>
    </row>
    <row r="106" spans="1:10" x14ac:dyDescent="0.2">
      <c r="A106" s="294">
        <v>2017</v>
      </c>
      <c r="B106" s="296" t="s">
        <v>35</v>
      </c>
      <c r="C106" s="296" t="s">
        <v>115</v>
      </c>
      <c r="D106" s="340">
        <v>46461.3125</v>
      </c>
      <c r="E106" s="340">
        <v>98174.487500000017</v>
      </c>
      <c r="F106" s="340">
        <v>39093.053</v>
      </c>
      <c r="G106" s="340">
        <v>9166.6654999999992</v>
      </c>
      <c r="H106" s="341">
        <v>192895.51850000001</v>
      </c>
      <c r="I106" s="339"/>
      <c r="J106" s="339"/>
    </row>
    <row r="107" spans="1:10" x14ac:dyDescent="0.2">
      <c r="A107" s="294">
        <v>2017</v>
      </c>
      <c r="B107" s="296" t="s">
        <v>36</v>
      </c>
      <c r="C107" s="296" t="s">
        <v>115</v>
      </c>
      <c r="D107" s="340">
        <v>43921.428</v>
      </c>
      <c r="E107" s="340">
        <v>92032.015999999989</v>
      </c>
      <c r="F107" s="340">
        <v>41450.28</v>
      </c>
      <c r="G107" s="340">
        <v>9940.445499999998</v>
      </c>
      <c r="H107" s="341">
        <v>187344.16949999999</v>
      </c>
      <c r="I107" s="339"/>
      <c r="J107" s="339"/>
    </row>
    <row r="108" spans="1:10" x14ac:dyDescent="0.2">
      <c r="A108" s="294">
        <v>2017</v>
      </c>
      <c r="B108" s="296" t="s">
        <v>37</v>
      </c>
      <c r="C108" s="296" t="s">
        <v>115</v>
      </c>
      <c r="D108" s="340">
        <v>43872.727499999994</v>
      </c>
      <c r="E108" s="340">
        <v>101621.859</v>
      </c>
      <c r="F108" s="340">
        <v>38879.154999999999</v>
      </c>
      <c r="G108" s="340">
        <v>9983.8720000000012</v>
      </c>
      <c r="H108" s="341">
        <v>194357.61350000001</v>
      </c>
      <c r="I108" s="339"/>
      <c r="J108" s="339"/>
    </row>
    <row r="109" spans="1:10" x14ac:dyDescent="0.2">
      <c r="A109" s="294">
        <v>2017</v>
      </c>
      <c r="B109" s="296" t="s">
        <v>38</v>
      </c>
      <c r="C109" s="296" t="s">
        <v>115</v>
      </c>
      <c r="D109" s="340">
        <v>42897.357000000004</v>
      </c>
      <c r="E109" s="340">
        <v>97207.76449999999</v>
      </c>
      <c r="F109" s="340">
        <v>42758.957499999997</v>
      </c>
      <c r="G109" s="340">
        <v>8940.2164999999986</v>
      </c>
      <c r="H109" s="341">
        <v>191804.29550000001</v>
      </c>
      <c r="I109" s="339"/>
      <c r="J109" s="339"/>
    </row>
    <row r="110" spans="1:10" x14ac:dyDescent="0.2">
      <c r="A110" s="294">
        <v>2017</v>
      </c>
      <c r="B110" s="296" t="s">
        <v>39</v>
      </c>
      <c r="C110" s="296" t="s">
        <v>115</v>
      </c>
      <c r="D110" s="340">
        <v>42614.08249999999</v>
      </c>
      <c r="E110" s="340">
        <v>92031.481500000009</v>
      </c>
      <c r="F110" s="340">
        <v>44287.705000000002</v>
      </c>
      <c r="G110" s="340">
        <v>10042.4915</v>
      </c>
      <c r="H110" s="341">
        <v>188975.76049999997</v>
      </c>
      <c r="I110" s="339"/>
      <c r="J110" s="339"/>
    </row>
    <row r="111" spans="1:10" x14ac:dyDescent="0.2">
      <c r="A111" s="294">
        <v>2017</v>
      </c>
      <c r="B111" s="296" t="s">
        <v>40</v>
      </c>
      <c r="C111" s="296" t="s">
        <v>115</v>
      </c>
      <c r="D111" s="340">
        <v>42294.056499999992</v>
      </c>
      <c r="E111" s="340">
        <v>96422.47099999999</v>
      </c>
      <c r="F111" s="340">
        <v>41450.754999999997</v>
      </c>
      <c r="G111" s="340">
        <v>10680.536</v>
      </c>
      <c r="H111" s="341">
        <v>190847.81849999996</v>
      </c>
      <c r="I111" s="339"/>
      <c r="J111" s="339"/>
    </row>
    <row r="112" spans="1:10" x14ac:dyDescent="0.2">
      <c r="A112" s="294">
        <v>2017</v>
      </c>
      <c r="B112" s="296" t="s">
        <v>41</v>
      </c>
      <c r="C112" s="296" t="s">
        <v>115</v>
      </c>
      <c r="D112" s="340">
        <v>41642.201000000001</v>
      </c>
      <c r="E112" s="340">
        <v>99439.726500000004</v>
      </c>
      <c r="F112" s="340">
        <v>41483.595000000001</v>
      </c>
      <c r="G112" s="340">
        <v>11223.165500000001</v>
      </c>
      <c r="H112" s="341">
        <v>193788.68799999999</v>
      </c>
      <c r="I112" s="339"/>
      <c r="J112" s="339"/>
    </row>
    <row r="113" spans="1:10" x14ac:dyDescent="0.2">
      <c r="A113" s="294">
        <v>2017</v>
      </c>
      <c r="B113" s="296" t="s">
        <v>42</v>
      </c>
      <c r="C113" s="296" t="s">
        <v>115</v>
      </c>
      <c r="D113" s="340">
        <v>42718.194499999998</v>
      </c>
      <c r="E113" s="340">
        <v>98640.64499999999</v>
      </c>
      <c r="F113" s="340">
        <v>39118.504499999995</v>
      </c>
      <c r="G113" s="340">
        <v>10650.537500000002</v>
      </c>
      <c r="H113" s="341">
        <v>191127.88149999996</v>
      </c>
      <c r="I113" s="339"/>
      <c r="J113" s="339"/>
    </row>
    <row r="114" spans="1:10" x14ac:dyDescent="0.2">
      <c r="A114" s="294">
        <v>2018</v>
      </c>
      <c r="B114" s="296" t="s">
        <v>43</v>
      </c>
      <c r="C114" s="296" t="s">
        <v>115</v>
      </c>
      <c r="D114" s="340">
        <v>38709.064499999993</v>
      </c>
      <c r="E114" s="340">
        <v>98367.784</v>
      </c>
      <c r="F114" s="340">
        <v>32046.987999999998</v>
      </c>
      <c r="G114" s="340">
        <v>10519.8015</v>
      </c>
      <c r="H114" s="341">
        <v>179643.63799999998</v>
      </c>
      <c r="I114" s="339"/>
      <c r="J114" s="339"/>
    </row>
    <row r="115" spans="1:10" x14ac:dyDescent="0.2">
      <c r="A115" s="294">
        <v>2018</v>
      </c>
      <c r="B115" s="296" t="s">
        <v>44</v>
      </c>
      <c r="C115" s="296" t="s">
        <v>115</v>
      </c>
      <c r="D115" s="340">
        <v>42202.670999999995</v>
      </c>
      <c r="E115" s="340">
        <v>92501.210999999996</v>
      </c>
      <c r="F115" s="340">
        <v>39836.500000000007</v>
      </c>
      <c r="G115" s="340">
        <v>9496.9429999999993</v>
      </c>
      <c r="H115" s="341">
        <v>184037.32499999998</v>
      </c>
      <c r="I115" s="339"/>
      <c r="J115" s="339"/>
    </row>
    <row r="116" spans="1:10" x14ac:dyDescent="0.2">
      <c r="A116" s="294">
        <v>2018</v>
      </c>
      <c r="B116" s="296" t="s">
        <v>45</v>
      </c>
      <c r="C116" s="296" t="s">
        <v>115</v>
      </c>
      <c r="D116" s="340">
        <v>47197.416999999994</v>
      </c>
      <c r="E116" s="340">
        <v>107424.3045</v>
      </c>
      <c r="F116" s="340">
        <v>36928.207500000004</v>
      </c>
      <c r="G116" s="340">
        <v>10354.977500000001</v>
      </c>
      <c r="H116" s="341">
        <v>201904.90649999998</v>
      </c>
      <c r="I116" s="339"/>
      <c r="J116" s="339"/>
    </row>
    <row r="117" spans="1:10" x14ac:dyDescent="0.2">
      <c r="A117" s="294">
        <v>2018</v>
      </c>
      <c r="B117" s="296" t="s">
        <v>33</v>
      </c>
      <c r="C117" s="296" t="s">
        <v>115</v>
      </c>
      <c r="D117" s="340">
        <v>49979.71</v>
      </c>
      <c r="E117" s="340">
        <v>113657.87749999999</v>
      </c>
      <c r="F117" s="340">
        <v>37626.900000000009</v>
      </c>
      <c r="G117" s="340">
        <v>9562.8389999999999</v>
      </c>
      <c r="H117" s="341">
        <v>210827.32649999997</v>
      </c>
      <c r="I117" s="339"/>
      <c r="J117" s="339"/>
    </row>
    <row r="118" spans="1:10" x14ac:dyDescent="0.2">
      <c r="A118" s="294">
        <v>2018</v>
      </c>
      <c r="B118" s="296" t="s">
        <v>35</v>
      </c>
      <c r="C118" s="296" t="s">
        <v>115</v>
      </c>
      <c r="D118" s="340">
        <v>48449.222999999998</v>
      </c>
      <c r="E118" s="340">
        <v>90644.541000000012</v>
      </c>
      <c r="F118" s="340">
        <v>38140.984499999999</v>
      </c>
      <c r="G118" s="340">
        <v>9666.6284999999989</v>
      </c>
      <c r="H118" s="341">
        <v>186901.37700000001</v>
      </c>
      <c r="I118" s="339"/>
      <c r="J118" s="339"/>
    </row>
    <row r="119" spans="1:10" x14ac:dyDescent="0.2">
      <c r="A119" s="294">
        <v>2018</v>
      </c>
      <c r="B119" s="296" t="s">
        <v>36</v>
      </c>
      <c r="C119" s="296" t="s">
        <v>115</v>
      </c>
      <c r="D119" s="340">
        <v>44303.424499999994</v>
      </c>
      <c r="E119" s="340">
        <v>90023.113499999992</v>
      </c>
      <c r="F119" s="340">
        <v>36430.447499999995</v>
      </c>
      <c r="G119" s="340">
        <v>9115.5974999999999</v>
      </c>
      <c r="H119" s="341">
        <v>179872.58300000001</v>
      </c>
      <c r="I119" s="339"/>
      <c r="J119" s="339"/>
    </row>
    <row r="120" spans="1:10" x14ac:dyDescent="0.2">
      <c r="A120" s="294">
        <v>2018</v>
      </c>
      <c r="B120" s="296" t="s">
        <v>37</v>
      </c>
      <c r="C120" s="296" t="s">
        <v>115</v>
      </c>
      <c r="D120" s="340">
        <v>45086.076499999996</v>
      </c>
      <c r="E120" s="340">
        <v>101525.45950000003</v>
      </c>
      <c r="F120" s="340">
        <v>34943.008999999998</v>
      </c>
      <c r="G120" s="340">
        <v>10071.052500000002</v>
      </c>
      <c r="H120" s="341">
        <v>191625.59750000003</v>
      </c>
      <c r="I120" s="339"/>
      <c r="J120" s="339"/>
    </row>
    <row r="121" spans="1:10" x14ac:dyDescent="0.2">
      <c r="A121" s="294">
        <v>2018</v>
      </c>
      <c r="B121" s="296" t="s">
        <v>38</v>
      </c>
      <c r="C121" s="296" t="s">
        <v>115</v>
      </c>
      <c r="D121" s="340">
        <v>48598.542999999991</v>
      </c>
      <c r="E121" s="340">
        <v>103184.91200000001</v>
      </c>
      <c r="F121" s="340">
        <v>40581.095000000001</v>
      </c>
      <c r="G121" s="340">
        <v>8824.5724999999984</v>
      </c>
      <c r="H121" s="341">
        <v>201189.12249999997</v>
      </c>
      <c r="I121" s="339"/>
      <c r="J121" s="339"/>
    </row>
    <row r="122" spans="1:10" x14ac:dyDescent="0.2">
      <c r="A122" s="294">
        <v>2018</v>
      </c>
      <c r="B122" s="296" t="s">
        <v>39</v>
      </c>
      <c r="C122" s="296" t="s">
        <v>115</v>
      </c>
      <c r="D122" s="340">
        <v>46762.542499999996</v>
      </c>
      <c r="E122" s="340">
        <v>98164.920500000007</v>
      </c>
      <c r="F122" s="340">
        <v>40056.222500000003</v>
      </c>
      <c r="G122" s="340">
        <v>9196.5305000000008</v>
      </c>
      <c r="H122" s="341">
        <v>194180.21599999999</v>
      </c>
      <c r="I122" s="339"/>
      <c r="J122" s="339"/>
    </row>
    <row r="123" spans="1:10" x14ac:dyDescent="0.2">
      <c r="A123" s="294">
        <v>2018</v>
      </c>
      <c r="B123" s="296" t="s">
        <v>40</v>
      </c>
      <c r="C123" s="296" t="s">
        <v>115</v>
      </c>
      <c r="D123" s="340">
        <v>49124.964</v>
      </c>
      <c r="E123" s="340">
        <v>108420.34049999999</v>
      </c>
      <c r="F123" s="340">
        <v>40323.965499999998</v>
      </c>
      <c r="G123" s="340">
        <v>6735.8850000000002</v>
      </c>
      <c r="H123" s="341">
        <v>204605.155</v>
      </c>
      <c r="I123" s="339"/>
      <c r="J123" s="339"/>
    </row>
    <row r="124" spans="1:10" x14ac:dyDescent="0.2">
      <c r="A124" s="294">
        <v>2018</v>
      </c>
      <c r="B124" s="296" t="s">
        <v>41</v>
      </c>
      <c r="C124" s="296" t="s">
        <v>115</v>
      </c>
      <c r="D124" s="340">
        <v>46400.031499999997</v>
      </c>
      <c r="E124" s="340">
        <v>106049.15150000001</v>
      </c>
      <c r="F124" s="340">
        <v>37917.912499999999</v>
      </c>
      <c r="G124" s="340">
        <v>6221.9749999999995</v>
      </c>
      <c r="H124" s="341">
        <v>196589.07049999997</v>
      </c>
      <c r="I124" s="339"/>
      <c r="J124" s="339"/>
    </row>
    <row r="125" spans="1:10" x14ac:dyDescent="0.2">
      <c r="A125" s="294">
        <v>2018</v>
      </c>
      <c r="B125" s="296" t="s">
        <v>42</v>
      </c>
      <c r="C125" s="296" t="s">
        <v>115</v>
      </c>
      <c r="D125" s="340">
        <v>50062.865499999993</v>
      </c>
      <c r="E125" s="340">
        <v>107363.36299999998</v>
      </c>
      <c r="F125" s="340">
        <v>36410.682500000003</v>
      </c>
      <c r="G125" s="340">
        <v>6246.6450000000004</v>
      </c>
      <c r="H125" s="341">
        <v>200083.55599999998</v>
      </c>
      <c r="I125" s="339"/>
      <c r="J125" s="339"/>
    </row>
    <row r="126" spans="1:10" x14ac:dyDescent="0.2">
      <c r="A126" s="294">
        <v>2019</v>
      </c>
      <c r="B126" s="296" t="s">
        <v>43</v>
      </c>
      <c r="C126" s="296" t="s">
        <v>115</v>
      </c>
      <c r="D126" s="340">
        <v>43604.354000000007</v>
      </c>
      <c r="E126" s="340">
        <v>108373.735</v>
      </c>
      <c r="F126" s="340">
        <v>33251.9</v>
      </c>
      <c r="G126" s="340">
        <v>6993.82</v>
      </c>
      <c r="H126" s="341">
        <v>192223.80900000001</v>
      </c>
      <c r="I126" s="339"/>
      <c r="J126" s="339"/>
    </row>
    <row r="127" spans="1:10" x14ac:dyDescent="0.2">
      <c r="A127" s="294">
        <v>2019</v>
      </c>
      <c r="B127" s="296" t="s">
        <v>44</v>
      </c>
      <c r="C127" s="296" t="s">
        <v>115</v>
      </c>
      <c r="D127" s="340">
        <v>47588.343500000017</v>
      </c>
      <c r="E127" s="340">
        <v>99128.984499999991</v>
      </c>
      <c r="F127" s="340">
        <v>38479.893000000004</v>
      </c>
      <c r="G127" s="340">
        <v>7745.9975000000004</v>
      </c>
      <c r="H127" s="341">
        <v>192943.21850000002</v>
      </c>
      <c r="I127" s="339"/>
      <c r="J127" s="339"/>
    </row>
    <row r="128" spans="1:10" x14ac:dyDescent="0.2">
      <c r="A128" s="294">
        <v>2019</v>
      </c>
      <c r="B128" s="296" t="s">
        <v>45</v>
      </c>
      <c r="C128" s="296" t="s">
        <v>115</v>
      </c>
      <c r="D128" s="340">
        <v>49839.837</v>
      </c>
      <c r="E128" s="340">
        <v>111482.3535</v>
      </c>
      <c r="F128" s="340">
        <v>38466.887500000004</v>
      </c>
      <c r="G128" s="340">
        <v>6993.5074999999997</v>
      </c>
      <c r="H128" s="341">
        <v>206782.58549999996</v>
      </c>
      <c r="I128" s="339"/>
      <c r="J128" s="339"/>
    </row>
    <row r="129" spans="1:10" x14ac:dyDescent="0.2">
      <c r="A129" s="294">
        <v>2019</v>
      </c>
      <c r="B129" s="296" t="s">
        <v>33</v>
      </c>
      <c r="C129" s="296" t="s">
        <v>115</v>
      </c>
      <c r="D129" s="340">
        <v>45659.994499999986</v>
      </c>
      <c r="E129" s="340">
        <v>112085.20450000002</v>
      </c>
      <c r="F129" s="340">
        <v>34177.914499999999</v>
      </c>
      <c r="G129" s="340">
        <v>6570.2625000000007</v>
      </c>
      <c r="H129" s="341">
        <v>198493.37599999999</v>
      </c>
      <c r="I129" s="339"/>
      <c r="J129" s="339"/>
    </row>
    <row r="130" spans="1:10" x14ac:dyDescent="0.2">
      <c r="A130" s="294">
        <v>2019</v>
      </c>
      <c r="B130" s="296" t="s">
        <v>35</v>
      </c>
      <c r="C130" s="296" t="s">
        <v>115</v>
      </c>
      <c r="D130" s="340">
        <v>48920.34</v>
      </c>
      <c r="E130" s="340">
        <v>101649.72549999999</v>
      </c>
      <c r="F130" s="340">
        <v>36192.067499999997</v>
      </c>
      <c r="G130" s="340">
        <v>7688.9300000000012</v>
      </c>
      <c r="H130" s="341">
        <v>194451.06300000002</v>
      </c>
      <c r="I130" s="339"/>
      <c r="J130" s="339"/>
    </row>
    <row r="131" spans="1:10" x14ac:dyDescent="0.2">
      <c r="A131" s="294">
        <v>2019</v>
      </c>
      <c r="B131" s="296" t="s">
        <v>36</v>
      </c>
      <c r="C131" s="296" t="s">
        <v>115</v>
      </c>
      <c r="D131" s="340">
        <v>45725.654999999999</v>
      </c>
      <c r="E131" s="340">
        <v>91465.039000000004</v>
      </c>
      <c r="F131" s="340">
        <v>35138.244999999995</v>
      </c>
      <c r="G131" s="340">
        <v>8044.9539999999997</v>
      </c>
      <c r="H131" s="341">
        <v>180373.89300000001</v>
      </c>
      <c r="I131" s="339"/>
      <c r="J131" s="339"/>
    </row>
    <row r="132" spans="1:10" x14ac:dyDescent="0.2">
      <c r="A132" s="294">
        <v>2019</v>
      </c>
      <c r="B132" s="296" t="s">
        <v>37</v>
      </c>
      <c r="C132" s="296" t="s">
        <v>115</v>
      </c>
      <c r="D132" s="340">
        <v>48559.141499999998</v>
      </c>
      <c r="E132" s="340">
        <v>113309.769</v>
      </c>
      <c r="F132" s="340">
        <v>36012.68</v>
      </c>
      <c r="G132" s="340">
        <v>7784.0489999999991</v>
      </c>
      <c r="H132" s="341">
        <v>205665.63949999999</v>
      </c>
      <c r="I132" s="339"/>
      <c r="J132" s="339"/>
    </row>
    <row r="133" spans="1:10" x14ac:dyDescent="0.2">
      <c r="A133" s="294">
        <v>2019</v>
      </c>
      <c r="B133" s="296" t="s">
        <v>38</v>
      </c>
      <c r="C133" s="296" t="s">
        <v>115</v>
      </c>
      <c r="D133" s="340">
        <v>53676.857499999998</v>
      </c>
      <c r="E133" s="340">
        <v>112054.95550000001</v>
      </c>
      <c r="F133" s="340">
        <v>34765.438499999997</v>
      </c>
      <c r="G133" s="340">
        <v>7249.6825000000008</v>
      </c>
      <c r="H133" s="341">
        <v>207746.93400000001</v>
      </c>
      <c r="I133" s="339"/>
      <c r="J133" s="339"/>
    </row>
    <row r="134" spans="1:10" x14ac:dyDescent="0.2">
      <c r="A134" s="294">
        <v>2019</v>
      </c>
      <c r="B134" s="296" t="s">
        <v>39</v>
      </c>
      <c r="C134" s="296" t="s">
        <v>115</v>
      </c>
      <c r="D134" s="340">
        <v>45413.938000000002</v>
      </c>
      <c r="E134" s="340">
        <v>105860.60800000001</v>
      </c>
      <c r="F134" s="340">
        <v>32045.119999999999</v>
      </c>
      <c r="G134" s="340">
        <v>7306.5784999999996</v>
      </c>
      <c r="H134" s="341">
        <v>190626.2445</v>
      </c>
      <c r="I134" s="339"/>
      <c r="J134" s="339"/>
    </row>
    <row r="135" spans="1:10" x14ac:dyDescent="0.2">
      <c r="A135" s="294">
        <v>2019</v>
      </c>
      <c r="B135" s="296" t="s">
        <v>40</v>
      </c>
      <c r="C135" s="296" t="s">
        <v>115</v>
      </c>
      <c r="D135" s="340">
        <v>46896.154999999984</v>
      </c>
      <c r="E135" s="340">
        <v>100200.39550000001</v>
      </c>
      <c r="F135" s="340">
        <v>35763.408500000005</v>
      </c>
      <c r="G135" s="340">
        <v>12470.977499999999</v>
      </c>
      <c r="H135" s="341">
        <v>195330.93649999998</v>
      </c>
      <c r="I135" s="339"/>
      <c r="J135" s="339"/>
    </row>
    <row r="136" spans="1:10" x14ac:dyDescent="0.2">
      <c r="A136" s="294">
        <v>2019</v>
      </c>
      <c r="B136" s="296" t="s">
        <v>41</v>
      </c>
      <c r="C136" s="296" t="s">
        <v>115</v>
      </c>
      <c r="D136" s="340">
        <v>48433.016499999998</v>
      </c>
      <c r="E136" s="340">
        <v>109903.74900000001</v>
      </c>
      <c r="F136" s="340">
        <v>35695.79</v>
      </c>
      <c r="G136" s="340">
        <v>11866.307500000001</v>
      </c>
      <c r="H136" s="341">
        <v>205898.86300000001</v>
      </c>
      <c r="I136" s="339"/>
      <c r="J136" s="339"/>
    </row>
    <row r="137" spans="1:10" x14ac:dyDescent="0.2">
      <c r="A137" s="294">
        <v>2019</v>
      </c>
      <c r="B137" s="296" t="s">
        <v>42</v>
      </c>
      <c r="C137" s="296" t="s">
        <v>115</v>
      </c>
      <c r="D137" s="340">
        <v>49850.2405</v>
      </c>
      <c r="E137" s="340">
        <v>116210.21250000001</v>
      </c>
      <c r="F137" s="340">
        <v>34444.615999999995</v>
      </c>
      <c r="G137" s="340">
        <v>10003.262500000001</v>
      </c>
      <c r="H137" s="341">
        <v>210508.33149999997</v>
      </c>
      <c r="I137" s="339"/>
      <c r="J137" s="339"/>
    </row>
    <row r="138" spans="1:10" x14ac:dyDescent="0.2">
      <c r="A138" s="294">
        <v>2020</v>
      </c>
      <c r="B138" s="296" t="s">
        <v>43</v>
      </c>
      <c r="C138" s="296" t="s">
        <v>115</v>
      </c>
      <c r="D138" s="340">
        <v>40187.377500000002</v>
      </c>
      <c r="E138" s="340">
        <v>100959.63</v>
      </c>
      <c r="F138" s="340">
        <v>30822.757500000003</v>
      </c>
      <c r="G138" s="340">
        <v>10682.28</v>
      </c>
      <c r="H138" s="341">
        <v>182652.04500000001</v>
      </c>
      <c r="I138" s="339"/>
      <c r="J138" s="339"/>
    </row>
    <row r="139" spans="1:10" x14ac:dyDescent="0.2">
      <c r="A139" s="294">
        <v>2020</v>
      </c>
      <c r="B139" s="296" t="s">
        <v>44</v>
      </c>
      <c r="C139" s="296" t="s">
        <v>115</v>
      </c>
      <c r="D139" s="340">
        <v>48962.953500000003</v>
      </c>
      <c r="E139" s="340">
        <v>99071.279000000039</v>
      </c>
      <c r="F139" s="340">
        <v>32840.695</v>
      </c>
      <c r="G139" s="340">
        <v>11001.5465</v>
      </c>
      <c r="H139" s="341">
        <v>191876.47400000002</v>
      </c>
      <c r="I139" s="339"/>
      <c r="J139" s="339"/>
    </row>
    <row r="140" spans="1:10" x14ac:dyDescent="0.2">
      <c r="A140" s="294">
        <v>2020</v>
      </c>
      <c r="B140" s="296" t="s">
        <v>45</v>
      </c>
      <c r="C140" s="296" t="s">
        <v>115</v>
      </c>
      <c r="D140" s="340">
        <v>34268.722499999996</v>
      </c>
      <c r="E140" s="340">
        <v>84853.427500000005</v>
      </c>
      <c r="F140" s="340">
        <v>28728.712500000001</v>
      </c>
      <c r="G140" s="340">
        <v>8259.4424999999992</v>
      </c>
      <c r="H140" s="341">
        <v>156110.30500000002</v>
      </c>
      <c r="I140" s="339"/>
      <c r="J140" s="339"/>
    </row>
    <row r="141" spans="1:10" x14ac:dyDescent="0.2">
      <c r="A141" s="294">
        <v>2020</v>
      </c>
      <c r="B141" s="296" t="s">
        <v>33</v>
      </c>
      <c r="C141" s="296" t="s">
        <v>115</v>
      </c>
      <c r="D141" s="340">
        <v>3158.0330000000008</v>
      </c>
      <c r="E141" s="340">
        <v>46317.978500000005</v>
      </c>
      <c r="F141" s="340">
        <v>7442.1099999999988</v>
      </c>
      <c r="G141" s="340">
        <v>2696.7200000000003</v>
      </c>
      <c r="H141" s="341">
        <v>59614.841499999995</v>
      </c>
      <c r="I141" s="339"/>
      <c r="J141" s="339"/>
    </row>
    <row r="142" spans="1:10" x14ac:dyDescent="0.2">
      <c r="A142" s="294">
        <v>2020</v>
      </c>
      <c r="B142" s="296" t="s">
        <v>35</v>
      </c>
      <c r="C142" s="296" t="s">
        <v>115</v>
      </c>
      <c r="D142" s="340">
        <v>23064.896500000003</v>
      </c>
      <c r="E142" s="340">
        <v>74733.937000190752</v>
      </c>
      <c r="F142" s="340">
        <v>21748.007499999996</v>
      </c>
      <c r="G142" s="340">
        <v>6965.5475000000006</v>
      </c>
      <c r="H142" s="341">
        <v>126512.38850019075</v>
      </c>
      <c r="I142" s="339"/>
      <c r="J142" s="339"/>
    </row>
    <row r="143" spans="1:10" s="323" customFormat="1" x14ac:dyDescent="0.2">
      <c r="A143" s="294">
        <v>2020</v>
      </c>
      <c r="B143" s="296" t="s">
        <v>36</v>
      </c>
      <c r="C143" s="296" t="s">
        <v>115</v>
      </c>
      <c r="D143" s="340">
        <v>31629.451999999997</v>
      </c>
      <c r="E143" s="340">
        <v>91044.686500000025</v>
      </c>
      <c r="F143" s="340">
        <v>27665.664499999999</v>
      </c>
      <c r="G143" s="340">
        <v>8028.5779999999995</v>
      </c>
      <c r="H143" s="341">
        <v>158368.38100000005</v>
      </c>
      <c r="I143" s="339"/>
      <c r="J143" s="339"/>
    </row>
    <row r="144" spans="1:10" s="323" customFormat="1" x14ac:dyDescent="0.2">
      <c r="A144" s="294">
        <v>2020</v>
      </c>
      <c r="B144" s="296" t="s">
        <v>37</v>
      </c>
      <c r="C144" s="296" t="s">
        <v>115</v>
      </c>
      <c r="D144" s="340">
        <v>36102.953000000001</v>
      </c>
      <c r="E144" s="340">
        <v>108168.57800000004</v>
      </c>
      <c r="F144" s="340">
        <v>33198.797500000001</v>
      </c>
      <c r="G144" s="340">
        <v>9450.7574999999997</v>
      </c>
      <c r="H144" s="341">
        <v>186921.08600000007</v>
      </c>
      <c r="I144" s="339"/>
      <c r="J144" s="339"/>
    </row>
    <row r="145" spans="1:10" x14ac:dyDescent="0.2">
      <c r="A145" s="294">
        <v>2020</v>
      </c>
      <c r="B145" s="296" t="s">
        <v>38</v>
      </c>
      <c r="C145" s="296" t="s">
        <v>115</v>
      </c>
      <c r="D145" s="340">
        <v>37959.681999999993</v>
      </c>
      <c r="E145" s="340">
        <v>93381.362498474133</v>
      </c>
      <c r="F145" s="340">
        <v>32094.762500000001</v>
      </c>
      <c r="G145" s="340">
        <v>9925.5150027465825</v>
      </c>
      <c r="H145" s="341">
        <v>173361.32200122072</v>
      </c>
      <c r="I145" s="339"/>
      <c r="J145" s="339"/>
    </row>
    <row r="146" spans="1:10" x14ac:dyDescent="0.2">
      <c r="A146" s="294">
        <v>2020</v>
      </c>
      <c r="B146" s="296" t="s">
        <v>39</v>
      </c>
      <c r="C146" s="296" t="s">
        <v>115</v>
      </c>
      <c r="D146" s="340">
        <v>45572.612499999996</v>
      </c>
      <c r="E146" s="340">
        <v>103190.79500152587</v>
      </c>
      <c r="F146" s="340">
        <v>33954.58</v>
      </c>
      <c r="G146" s="340">
        <v>10724.107003662109</v>
      </c>
      <c r="H146" s="341">
        <v>193442.09450518797</v>
      </c>
      <c r="I146" s="339"/>
      <c r="J146" s="339"/>
    </row>
    <row r="147" spans="1:10" x14ac:dyDescent="0.2">
      <c r="A147" s="294">
        <v>2020</v>
      </c>
      <c r="B147" s="296" t="s">
        <v>40</v>
      </c>
      <c r="C147" s="296" t="s">
        <v>115</v>
      </c>
      <c r="D147" s="340">
        <v>47323.604500000001</v>
      </c>
      <c r="E147" s="340">
        <v>109808.42499923709</v>
      </c>
      <c r="F147" s="340">
        <v>33665.993499904631</v>
      </c>
      <c r="G147" s="340">
        <v>12001.532500000001</v>
      </c>
      <c r="H147" s="341">
        <v>202799.55549914166</v>
      </c>
      <c r="I147" s="339"/>
      <c r="J147" s="339"/>
    </row>
    <row r="148" spans="1:10" s="323" customFormat="1" x14ac:dyDescent="0.2">
      <c r="A148" s="294">
        <v>2020</v>
      </c>
      <c r="B148" s="296" t="s">
        <v>41</v>
      </c>
      <c r="C148" s="296" t="s">
        <v>115</v>
      </c>
      <c r="D148" s="340">
        <v>41152.965199999999</v>
      </c>
      <c r="E148" s="340">
        <v>107739.83750152585</v>
      </c>
      <c r="F148" s="340">
        <v>31838.307500000006</v>
      </c>
      <c r="G148" s="340">
        <v>11768.960999999999</v>
      </c>
      <c r="H148" s="341">
        <v>192500.07120152586</v>
      </c>
      <c r="I148" s="314"/>
      <c r="J148" s="314"/>
    </row>
    <row r="149" spans="1:10" s="323" customFormat="1" x14ac:dyDescent="0.2">
      <c r="A149" s="294">
        <v>2020</v>
      </c>
      <c r="B149" s="296" t="s">
        <v>42</v>
      </c>
      <c r="C149" s="296" t="s">
        <v>115</v>
      </c>
      <c r="D149" s="340">
        <v>40855.727579999999</v>
      </c>
      <c r="E149" s="340">
        <v>115303.31300000002</v>
      </c>
      <c r="F149" s="340">
        <v>34321.992005187982</v>
      </c>
      <c r="G149" s="340">
        <v>11879.669997558594</v>
      </c>
      <c r="H149" s="341">
        <v>202360.70258274657</v>
      </c>
      <c r="I149" s="314"/>
      <c r="J149" s="314"/>
    </row>
    <row r="150" spans="1:10" x14ac:dyDescent="0.2">
      <c r="A150" s="294">
        <v>2021</v>
      </c>
      <c r="B150" s="296" t="s">
        <v>43</v>
      </c>
      <c r="C150" s="296" t="s">
        <v>115</v>
      </c>
      <c r="D150" s="340">
        <v>36090.274499694824</v>
      </c>
      <c r="E150" s="340">
        <v>111181.95650029753</v>
      </c>
      <c r="F150" s="340">
        <v>33170.40749420166</v>
      </c>
      <c r="G150" s="340">
        <v>11579.309996337892</v>
      </c>
      <c r="H150" s="341">
        <v>192021.94849053191</v>
      </c>
      <c r="I150" s="339"/>
      <c r="J150" s="339"/>
    </row>
    <row r="151" spans="1:10" x14ac:dyDescent="0.2">
      <c r="A151" s="294">
        <v>2021</v>
      </c>
      <c r="B151" s="296" t="s">
        <v>44</v>
      </c>
      <c r="C151" s="296" t="s">
        <v>115</v>
      </c>
      <c r="D151" s="340">
        <v>45564.930499999995</v>
      </c>
      <c r="E151" s="340">
        <v>107306.6924996</v>
      </c>
      <c r="F151" s="340">
        <v>33425.017502399998</v>
      </c>
      <c r="G151" s="340">
        <v>10898.137500600002</v>
      </c>
      <c r="H151" s="341">
        <v>197194.77800259998</v>
      </c>
      <c r="I151" s="339"/>
      <c r="J151" s="339"/>
    </row>
    <row r="152" spans="1:10" x14ac:dyDescent="0.2">
      <c r="A152" s="294">
        <v>2021</v>
      </c>
      <c r="B152" s="296" t="s">
        <v>45</v>
      </c>
      <c r="C152" s="296" t="s">
        <v>115</v>
      </c>
      <c r="D152" s="340">
        <v>52155.619420000003</v>
      </c>
      <c r="E152" s="340">
        <v>127015.02500038146</v>
      </c>
      <c r="F152" s="340">
        <v>35611.732503662104</v>
      </c>
      <c r="G152" s="340">
        <v>12267.768999987156</v>
      </c>
      <c r="H152" s="341">
        <v>227050.14592403074</v>
      </c>
      <c r="I152" s="339"/>
      <c r="J152" s="339"/>
    </row>
    <row r="153" spans="1:10" x14ac:dyDescent="0.2">
      <c r="A153" s="294">
        <v>2021</v>
      </c>
      <c r="B153" s="296" t="s">
        <v>33</v>
      </c>
      <c r="C153" s="296" t="s">
        <v>115</v>
      </c>
      <c r="D153" s="340">
        <v>40551.636306948247</v>
      </c>
      <c r="E153" s="340">
        <v>109763.40849418289</v>
      </c>
      <c r="F153" s="340">
        <v>30969.125002441404</v>
      </c>
      <c r="G153" s="340">
        <v>9405.790500000001</v>
      </c>
      <c r="H153" s="341">
        <v>190689.96030357256</v>
      </c>
      <c r="I153" s="339"/>
      <c r="J153" s="339"/>
    </row>
    <row r="154" spans="1:10" x14ac:dyDescent="0.2">
      <c r="A154" s="294">
        <v>2021</v>
      </c>
      <c r="B154" s="296" t="s">
        <v>35</v>
      </c>
      <c r="C154" s="296" t="s">
        <v>115</v>
      </c>
      <c r="D154" s="340">
        <v>43169.569327253412</v>
      </c>
      <c r="E154" s="340">
        <v>107126.89999990461</v>
      </c>
      <c r="F154" s="340">
        <v>31976.297499999997</v>
      </c>
      <c r="G154" s="340">
        <v>9917.9540000000015</v>
      </c>
      <c r="H154" s="341">
        <v>192190.72082715805</v>
      </c>
      <c r="I154" s="339"/>
      <c r="J154" s="339"/>
    </row>
    <row r="155" spans="1:10" x14ac:dyDescent="0.2">
      <c r="A155" s="294">
        <v>2021</v>
      </c>
      <c r="B155" s="296" t="s">
        <v>36</v>
      </c>
      <c r="C155" s="296" t="s">
        <v>115</v>
      </c>
      <c r="D155" s="340">
        <v>47240.192595727538</v>
      </c>
      <c r="E155" s="340">
        <v>100646.03999694824</v>
      </c>
      <c r="F155" s="340">
        <v>28028.122500000001</v>
      </c>
      <c r="G155" s="340">
        <v>10675.542493896486</v>
      </c>
      <c r="H155" s="341">
        <v>186589.89758657228</v>
      </c>
      <c r="I155" s="339"/>
      <c r="J155" s="339"/>
    </row>
    <row r="156" spans="1:10" x14ac:dyDescent="0.2">
      <c r="A156" s="294">
        <v>2021</v>
      </c>
      <c r="B156" s="296" t="s">
        <v>37</v>
      </c>
      <c r="C156" s="296" t="s">
        <v>115</v>
      </c>
      <c r="D156" s="340">
        <v>49904.627014648446</v>
      </c>
      <c r="E156" s="340">
        <v>111110.15149512014</v>
      </c>
      <c r="F156" s="340">
        <v>29007.469999999998</v>
      </c>
      <c r="G156" s="340">
        <v>11190.637994812008</v>
      </c>
      <c r="H156" s="341">
        <v>201212.88650458062</v>
      </c>
      <c r="I156" s="339"/>
      <c r="J156" s="339"/>
    </row>
    <row r="157" spans="1:10" x14ac:dyDescent="0.2">
      <c r="A157" s="294">
        <v>2021</v>
      </c>
      <c r="B157" s="296" t="s">
        <v>38</v>
      </c>
      <c r="C157" s="296" t="s">
        <v>115</v>
      </c>
      <c r="D157" s="340">
        <v>46993.834300000002</v>
      </c>
      <c r="E157" s="340">
        <v>106355.94899999762</v>
      </c>
      <c r="F157" s="340">
        <v>26486.822495422366</v>
      </c>
      <c r="G157" s="340">
        <v>10090.625</v>
      </c>
      <c r="H157" s="341">
        <v>189927.23079541998</v>
      </c>
      <c r="I157" s="339"/>
      <c r="J157" s="339"/>
    </row>
    <row r="158" spans="1:10" x14ac:dyDescent="0.2">
      <c r="A158" s="294">
        <v>2021</v>
      </c>
      <c r="B158" s="296" t="s">
        <v>39</v>
      </c>
      <c r="C158" s="296" t="s">
        <v>115</v>
      </c>
      <c r="D158" s="340">
        <v>51298.381342441404</v>
      </c>
      <c r="E158" s="340">
        <v>103902.85349999982</v>
      </c>
      <c r="F158" s="340">
        <v>26929.079997863766</v>
      </c>
      <c r="G158" s="340">
        <v>10158.966012207031</v>
      </c>
      <c r="H158" s="341">
        <v>192289.28085251205</v>
      </c>
      <c r="I158" s="339"/>
      <c r="J158" s="339"/>
    </row>
    <row r="159" spans="1:10" x14ac:dyDescent="0.2">
      <c r="A159" s="294">
        <v>2021</v>
      </c>
      <c r="B159" s="296" t="s">
        <v>40</v>
      </c>
      <c r="C159" s="296" t="s">
        <v>115</v>
      </c>
      <c r="D159" s="340">
        <v>51018.207498931879</v>
      </c>
      <c r="E159" s="340">
        <v>100876.31700076182</v>
      </c>
      <c r="F159" s="340">
        <v>25633.185001068116</v>
      </c>
      <c r="G159" s="340">
        <v>9024.0804969482433</v>
      </c>
      <c r="H159" s="341">
        <v>186551.78999771006</v>
      </c>
      <c r="I159" s="339"/>
      <c r="J159" s="339"/>
    </row>
    <row r="160" spans="1:10" x14ac:dyDescent="0.2">
      <c r="A160" s="294">
        <v>2021</v>
      </c>
      <c r="B160" s="296" t="s">
        <v>41</v>
      </c>
      <c r="C160" s="296" t="s">
        <v>115</v>
      </c>
      <c r="D160" s="340">
        <v>52060.092198474114</v>
      </c>
      <c r="E160" s="340">
        <v>111179.85549999999</v>
      </c>
      <c r="F160" s="340">
        <v>28154.964999999997</v>
      </c>
      <c r="G160" s="340">
        <v>10490.862496337892</v>
      </c>
      <c r="H160" s="341">
        <v>201885.77519481201</v>
      </c>
      <c r="I160" s="339"/>
      <c r="J160" s="339"/>
    </row>
    <row r="161" spans="1:10" x14ac:dyDescent="0.2">
      <c r="A161" s="294">
        <v>2021</v>
      </c>
      <c r="B161" s="296" t="s">
        <v>42</v>
      </c>
      <c r="C161" s="296" t="s">
        <v>115</v>
      </c>
      <c r="D161" s="340">
        <v>56884.531920000001</v>
      </c>
      <c r="E161" s="340">
        <v>120955.75600020218</v>
      </c>
      <c r="F161" s="340">
        <v>26455.289999999994</v>
      </c>
      <c r="G161" s="340">
        <v>10895.753006103516</v>
      </c>
      <c r="H161" s="341">
        <v>215191.33092630567</v>
      </c>
      <c r="I161" s="339"/>
      <c r="J161" s="339"/>
    </row>
    <row r="162" spans="1:10" x14ac:dyDescent="0.2">
      <c r="A162" s="294">
        <v>2022</v>
      </c>
      <c r="B162" s="296" t="s">
        <v>43</v>
      </c>
      <c r="C162" s="296" t="s">
        <v>115</v>
      </c>
      <c r="D162" s="340">
        <v>46741.467194882811</v>
      </c>
      <c r="E162" s="340">
        <v>97341.313000000009</v>
      </c>
      <c r="F162" s="340">
        <v>23065.142499999998</v>
      </c>
      <c r="G162" s="340">
        <v>9813.5300035095206</v>
      </c>
      <c r="H162" s="341">
        <v>176961.45269839233</v>
      </c>
      <c r="I162" s="339"/>
      <c r="J162" s="339"/>
    </row>
    <row r="163" spans="1:10" x14ac:dyDescent="0.2">
      <c r="A163" s="294">
        <v>2022</v>
      </c>
      <c r="B163" s="296" t="s">
        <v>44</v>
      </c>
      <c r="C163" s="296" t="s">
        <v>115</v>
      </c>
      <c r="D163" s="340">
        <v>54443.874410000004</v>
      </c>
      <c r="E163" s="340">
        <v>107025.16449999998</v>
      </c>
      <c r="F163" s="340">
        <v>29453.797499999997</v>
      </c>
      <c r="G163" s="340">
        <v>11196.12250869751</v>
      </c>
      <c r="H163" s="341">
        <v>202118.95891869755</v>
      </c>
      <c r="I163" s="339"/>
      <c r="J163" s="339"/>
    </row>
    <row r="164" spans="1:10" x14ac:dyDescent="0.2">
      <c r="A164" s="294">
        <v>2022</v>
      </c>
      <c r="B164" s="296" t="s">
        <v>45</v>
      </c>
      <c r="C164" s="296" t="s">
        <v>115</v>
      </c>
      <c r="D164" s="340">
        <v>60142.875</v>
      </c>
      <c r="E164" s="340">
        <v>133465.65100382658</v>
      </c>
      <c r="F164" s="340">
        <v>31156.112499999999</v>
      </c>
      <c r="G164" s="340">
        <v>11954.546997558595</v>
      </c>
      <c r="H164" s="341">
        <v>236719.18550138519</v>
      </c>
      <c r="I164" s="339"/>
      <c r="J164" s="339"/>
    </row>
    <row r="165" spans="1:10" x14ac:dyDescent="0.2">
      <c r="A165" s="294">
        <v>2022</v>
      </c>
      <c r="B165" s="296" t="s">
        <v>33</v>
      </c>
      <c r="C165" s="296" t="s">
        <v>115</v>
      </c>
      <c r="D165" s="340">
        <v>54692.206999999995</v>
      </c>
      <c r="E165" s="340">
        <v>104336.97200079997</v>
      </c>
      <c r="F165" s="340">
        <v>29429.502499999999</v>
      </c>
      <c r="G165" s="340">
        <v>12995.522989300001</v>
      </c>
      <c r="H165" s="341">
        <v>201454.20449009998</v>
      </c>
      <c r="I165" s="339"/>
      <c r="J165" s="339"/>
    </row>
    <row r="166" spans="1:10" x14ac:dyDescent="0.2">
      <c r="A166" s="294">
        <v>2022</v>
      </c>
      <c r="B166" s="296" t="s">
        <v>35</v>
      </c>
      <c r="C166" s="296" t="s">
        <v>115</v>
      </c>
      <c r="D166" s="340">
        <v>57357.150695493154</v>
      </c>
      <c r="E166" s="340">
        <v>97370.994998474111</v>
      </c>
      <c r="F166" s="340">
        <v>30901.014999999999</v>
      </c>
      <c r="G166" s="340">
        <v>12760.473510681153</v>
      </c>
      <c r="H166" s="341">
        <v>198389.63420464846</v>
      </c>
      <c r="I166" s="339"/>
      <c r="J166" s="339"/>
    </row>
    <row r="167" spans="1:10" x14ac:dyDescent="0.2">
      <c r="A167" s="294">
        <v>2022</v>
      </c>
      <c r="B167" s="296" t="s">
        <v>36</v>
      </c>
      <c r="C167" s="296" t="s">
        <v>115</v>
      </c>
      <c r="D167" s="340">
        <v>57449.913999999997</v>
      </c>
      <c r="E167" s="340">
        <v>100503.81799923706</v>
      </c>
      <c r="F167" s="340">
        <v>30924.85</v>
      </c>
      <c r="G167" s="340">
        <v>12732.637491002082</v>
      </c>
      <c r="H167" s="341">
        <v>201611.21949023913</v>
      </c>
      <c r="I167" s="339"/>
      <c r="J167" s="339"/>
    </row>
    <row r="168" spans="1:10" x14ac:dyDescent="0.2">
      <c r="A168" s="294">
        <v>2009</v>
      </c>
      <c r="B168" s="296" t="s">
        <v>33</v>
      </c>
      <c r="C168" s="296" t="s">
        <v>116</v>
      </c>
      <c r="D168" s="340">
        <v>14029.67</v>
      </c>
      <c r="E168" s="340">
        <v>80040.5</v>
      </c>
      <c r="F168" s="340">
        <v>36956.055</v>
      </c>
      <c r="G168" s="340">
        <v>10830.7925</v>
      </c>
      <c r="H168" s="341">
        <v>141857.01750000002</v>
      </c>
      <c r="I168" s="339"/>
      <c r="J168" s="339"/>
    </row>
    <row r="169" spans="1:10" x14ac:dyDescent="0.2">
      <c r="A169" s="294">
        <v>2009</v>
      </c>
      <c r="B169" s="296" t="s">
        <v>35</v>
      </c>
      <c r="C169" s="296" t="s">
        <v>116</v>
      </c>
      <c r="D169" s="340">
        <v>14306.13</v>
      </c>
      <c r="E169" s="340">
        <v>80400.212499999994</v>
      </c>
      <c r="F169" s="340">
        <v>41193.217499999999</v>
      </c>
      <c r="G169" s="340">
        <v>11664.134999999998</v>
      </c>
      <c r="H169" s="341">
        <v>147563.69499999998</v>
      </c>
      <c r="I169" s="339"/>
      <c r="J169" s="339"/>
    </row>
    <row r="170" spans="1:10" x14ac:dyDescent="0.2">
      <c r="A170" s="294">
        <v>2009</v>
      </c>
      <c r="B170" s="296" t="s">
        <v>36</v>
      </c>
      <c r="C170" s="296" t="s">
        <v>116</v>
      </c>
      <c r="D170" s="340">
        <v>12456.82</v>
      </c>
      <c r="E170" s="340">
        <v>76119.5</v>
      </c>
      <c r="F170" s="340">
        <v>39686.380000000005</v>
      </c>
      <c r="G170" s="340">
        <v>11920.044999999998</v>
      </c>
      <c r="H170" s="341">
        <v>140182.74500000002</v>
      </c>
      <c r="I170" s="339"/>
      <c r="J170" s="339"/>
    </row>
    <row r="171" spans="1:10" x14ac:dyDescent="0.2">
      <c r="A171" s="294">
        <v>2009</v>
      </c>
      <c r="B171" s="296" t="s">
        <v>37</v>
      </c>
      <c r="C171" s="296" t="s">
        <v>116</v>
      </c>
      <c r="D171" s="340">
        <v>13951.35</v>
      </c>
      <c r="E171" s="340">
        <v>91548.25</v>
      </c>
      <c r="F171" s="340">
        <v>44700.917499999996</v>
      </c>
      <c r="G171" s="340">
        <v>13572.1425</v>
      </c>
      <c r="H171" s="341">
        <v>163772.65999999997</v>
      </c>
      <c r="I171" s="339"/>
      <c r="J171" s="339"/>
    </row>
    <row r="172" spans="1:10" x14ac:dyDescent="0.2">
      <c r="A172" s="294">
        <v>2009</v>
      </c>
      <c r="B172" s="296" t="s">
        <v>38</v>
      </c>
      <c r="C172" s="296" t="s">
        <v>116</v>
      </c>
      <c r="D172" s="340">
        <v>15457.36</v>
      </c>
      <c r="E172" s="340">
        <v>88061.65</v>
      </c>
      <c r="F172" s="340">
        <v>36153.272499999999</v>
      </c>
      <c r="G172" s="340">
        <v>11364.060000000001</v>
      </c>
      <c r="H172" s="341">
        <v>151036.34250000003</v>
      </c>
      <c r="I172" s="339"/>
      <c r="J172" s="339"/>
    </row>
    <row r="173" spans="1:10" x14ac:dyDescent="0.2">
      <c r="A173" s="294">
        <v>2009</v>
      </c>
      <c r="B173" s="296" t="s">
        <v>39</v>
      </c>
      <c r="C173" s="296" t="s">
        <v>116</v>
      </c>
      <c r="D173" s="340">
        <v>17264.617499999997</v>
      </c>
      <c r="E173" s="340">
        <v>83115.612500000003</v>
      </c>
      <c r="F173" s="340">
        <v>37720.80750000001</v>
      </c>
      <c r="G173" s="340">
        <v>12668.78</v>
      </c>
      <c r="H173" s="341">
        <v>150769.8175</v>
      </c>
      <c r="I173" s="339"/>
      <c r="J173" s="339"/>
    </row>
    <row r="174" spans="1:10" x14ac:dyDescent="0.2">
      <c r="A174" s="294">
        <v>2009</v>
      </c>
      <c r="B174" s="296" t="s">
        <v>40</v>
      </c>
      <c r="C174" s="296" t="s">
        <v>116</v>
      </c>
      <c r="D174" s="340">
        <v>17120.07</v>
      </c>
      <c r="E174" s="340">
        <v>85036.524999999994</v>
      </c>
      <c r="F174" s="340">
        <v>38986.36</v>
      </c>
      <c r="G174" s="340">
        <v>13614.817500000001</v>
      </c>
      <c r="H174" s="341">
        <v>154757.77249999996</v>
      </c>
      <c r="I174" s="339"/>
      <c r="J174" s="339"/>
    </row>
    <row r="175" spans="1:10" x14ac:dyDescent="0.2">
      <c r="A175" s="294">
        <v>2009</v>
      </c>
      <c r="B175" s="296" t="s">
        <v>41</v>
      </c>
      <c r="C175" s="296" t="s">
        <v>116</v>
      </c>
      <c r="D175" s="340">
        <v>13320.48</v>
      </c>
      <c r="E175" s="340">
        <v>88246.675000000003</v>
      </c>
      <c r="F175" s="340">
        <v>35677.445000000007</v>
      </c>
      <c r="G175" s="340">
        <v>11898.557499999999</v>
      </c>
      <c r="H175" s="341">
        <v>149143.15750000003</v>
      </c>
      <c r="I175" s="339"/>
      <c r="J175" s="339"/>
    </row>
    <row r="176" spans="1:10" x14ac:dyDescent="0.2">
      <c r="A176" s="294">
        <v>2009</v>
      </c>
      <c r="B176" s="296" t="s">
        <v>42</v>
      </c>
      <c r="C176" s="296" t="s">
        <v>116</v>
      </c>
      <c r="D176" s="340">
        <v>15207.500000000002</v>
      </c>
      <c r="E176" s="340">
        <v>83445.150000000009</v>
      </c>
      <c r="F176" s="340">
        <v>27827.905000000006</v>
      </c>
      <c r="G176" s="340">
        <v>10012.582499999999</v>
      </c>
      <c r="H176" s="341">
        <v>136493.13749999995</v>
      </c>
      <c r="I176" s="339"/>
      <c r="J176" s="339"/>
    </row>
    <row r="177" spans="1:10" x14ac:dyDescent="0.2">
      <c r="A177" s="294">
        <v>2010</v>
      </c>
      <c r="B177" s="296" t="s">
        <v>43</v>
      </c>
      <c r="C177" s="296" t="s">
        <v>116</v>
      </c>
      <c r="D177" s="340">
        <v>13380.54</v>
      </c>
      <c r="E177" s="340">
        <v>86231.55</v>
      </c>
      <c r="F177" s="340">
        <v>31409.26</v>
      </c>
      <c r="G177" s="340">
        <v>10841.527499999998</v>
      </c>
      <c r="H177" s="341">
        <v>141862.8775</v>
      </c>
      <c r="I177" s="339"/>
      <c r="J177" s="339"/>
    </row>
    <row r="178" spans="1:10" x14ac:dyDescent="0.2">
      <c r="A178" s="294">
        <v>2010</v>
      </c>
      <c r="B178" s="296" t="s">
        <v>44</v>
      </c>
      <c r="C178" s="296" t="s">
        <v>116</v>
      </c>
      <c r="D178" s="340">
        <v>13378.66</v>
      </c>
      <c r="E178" s="340">
        <v>84428.925000000017</v>
      </c>
      <c r="F178" s="340">
        <v>33903.087500000001</v>
      </c>
      <c r="G178" s="340">
        <v>14111.902500000002</v>
      </c>
      <c r="H178" s="341">
        <v>145822.57500000001</v>
      </c>
      <c r="I178" s="339"/>
      <c r="J178" s="339"/>
    </row>
    <row r="179" spans="1:10" x14ac:dyDescent="0.2">
      <c r="A179" s="294">
        <v>2010</v>
      </c>
      <c r="B179" s="296" t="s">
        <v>45</v>
      </c>
      <c r="C179" s="296" t="s">
        <v>116</v>
      </c>
      <c r="D179" s="340">
        <v>15486.57</v>
      </c>
      <c r="E179" s="340">
        <v>93617.076000000001</v>
      </c>
      <c r="F179" s="340">
        <v>40916.082499999997</v>
      </c>
      <c r="G179" s="340">
        <v>12239.165000000001</v>
      </c>
      <c r="H179" s="341">
        <v>162258.89349999998</v>
      </c>
      <c r="I179" s="339"/>
      <c r="J179" s="339"/>
    </row>
    <row r="180" spans="1:10" x14ac:dyDescent="0.2">
      <c r="A180" s="294">
        <v>2010</v>
      </c>
      <c r="B180" s="296" t="s">
        <v>33</v>
      </c>
      <c r="C180" s="296" t="s">
        <v>116</v>
      </c>
      <c r="D180" s="340">
        <v>13746.63</v>
      </c>
      <c r="E180" s="340">
        <v>86297.4</v>
      </c>
      <c r="F180" s="340">
        <v>36930.642500000002</v>
      </c>
      <c r="G180" s="340">
        <v>11864.025000000001</v>
      </c>
      <c r="H180" s="341">
        <v>148838.69750000001</v>
      </c>
      <c r="I180" s="339"/>
      <c r="J180" s="339"/>
    </row>
    <row r="181" spans="1:10" x14ac:dyDescent="0.2">
      <c r="A181" s="294">
        <v>2010</v>
      </c>
      <c r="B181" s="296" t="s">
        <v>35</v>
      </c>
      <c r="C181" s="296" t="s">
        <v>116</v>
      </c>
      <c r="D181" s="340">
        <v>15121.58</v>
      </c>
      <c r="E181" s="340">
        <v>93020.72500000002</v>
      </c>
      <c r="F181" s="340">
        <v>38723.38749999999</v>
      </c>
      <c r="G181" s="340">
        <v>12376.615000000002</v>
      </c>
      <c r="H181" s="341">
        <v>159242.30750000002</v>
      </c>
      <c r="I181" s="339"/>
      <c r="J181" s="339"/>
    </row>
    <row r="182" spans="1:10" x14ac:dyDescent="0.2">
      <c r="A182" s="294">
        <v>2010</v>
      </c>
      <c r="B182" s="296" t="s">
        <v>36</v>
      </c>
      <c r="C182" s="296" t="s">
        <v>116</v>
      </c>
      <c r="D182" s="340">
        <v>17126.390000000003</v>
      </c>
      <c r="E182" s="340">
        <v>86754.87999999999</v>
      </c>
      <c r="F182" s="340">
        <v>35748.244999999995</v>
      </c>
      <c r="G182" s="340">
        <v>10762.615</v>
      </c>
      <c r="H182" s="341">
        <v>150392.12999999998</v>
      </c>
      <c r="I182" s="339"/>
      <c r="J182" s="339"/>
    </row>
    <row r="183" spans="1:10" x14ac:dyDescent="0.2">
      <c r="A183" s="294">
        <v>2010</v>
      </c>
      <c r="B183" s="296" t="s">
        <v>37</v>
      </c>
      <c r="C183" s="296" t="s">
        <v>116</v>
      </c>
      <c r="D183" s="340">
        <v>15273.109999999999</v>
      </c>
      <c r="E183" s="340">
        <v>89937.329999999973</v>
      </c>
      <c r="F183" s="340">
        <v>35568.457499999997</v>
      </c>
      <c r="G183" s="340">
        <v>11381.910000000002</v>
      </c>
      <c r="H183" s="341">
        <v>152160.80750000002</v>
      </c>
      <c r="I183" s="339"/>
      <c r="J183" s="339"/>
    </row>
    <row r="184" spans="1:10" x14ac:dyDescent="0.2">
      <c r="A184" s="294">
        <v>2010</v>
      </c>
      <c r="B184" s="296" t="s">
        <v>38</v>
      </c>
      <c r="C184" s="296" t="s">
        <v>116</v>
      </c>
      <c r="D184" s="340">
        <v>15411.329999999998</v>
      </c>
      <c r="E184" s="340">
        <v>94689.999999999985</v>
      </c>
      <c r="F184" s="340">
        <v>35624.712499999994</v>
      </c>
      <c r="G184" s="340">
        <v>11159.244999999997</v>
      </c>
      <c r="H184" s="341">
        <v>156885.28749999998</v>
      </c>
      <c r="I184" s="339"/>
      <c r="J184" s="339"/>
    </row>
    <row r="185" spans="1:10" x14ac:dyDescent="0.2">
      <c r="A185" s="294">
        <v>2010</v>
      </c>
      <c r="B185" s="296" t="s">
        <v>39</v>
      </c>
      <c r="C185" s="296" t="s">
        <v>116</v>
      </c>
      <c r="D185" s="340">
        <v>13889.32</v>
      </c>
      <c r="E185" s="340">
        <v>98726.329999999987</v>
      </c>
      <c r="F185" s="340">
        <v>32385.095000000001</v>
      </c>
      <c r="G185" s="340">
        <v>12961.460000000001</v>
      </c>
      <c r="H185" s="341">
        <v>157962.20500000002</v>
      </c>
      <c r="I185" s="339"/>
      <c r="J185" s="339"/>
    </row>
    <row r="186" spans="1:10" x14ac:dyDescent="0.2">
      <c r="A186" s="294">
        <v>2010</v>
      </c>
      <c r="B186" s="296" t="s">
        <v>40</v>
      </c>
      <c r="C186" s="296" t="s">
        <v>116</v>
      </c>
      <c r="D186" s="340">
        <v>14932.609999999997</v>
      </c>
      <c r="E186" s="340">
        <v>95692.279999999984</v>
      </c>
      <c r="F186" s="340">
        <v>29961.232499999998</v>
      </c>
      <c r="G186" s="340">
        <v>12253.12</v>
      </c>
      <c r="H186" s="341">
        <v>152839.24249999999</v>
      </c>
      <c r="I186" s="339"/>
      <c r="J186" s="339"/>
    </row>
    <row r="187" spans="1:10" x14ac:dyDescent="0.2">
      <c r="A187" s="294">
        <v>2010</v>
      </c>
      <c r="B187" s="296" t="s">
        <v>41</v>
      </c>
      <c r="C187" s="296" t="s">
        <v>116</v>
      </c>
      <c r="D187" s="340">
        <v>15320.219999999998</v>
      </c>
      <c r="E187" s="340">
        <v>100274.35500000001</v>
      </c>
      <c r="F187" s="340">
        <v>30508.464999999997</v>
      </c>
      <c r="G187" s="340">
        <v>12272.1425</v>
      </c>
      <c r="H187" s="341">
        <v>158375.18250000002</v>
      </c>
      <c r="I187" s="339"/>
      <c r="J187" s="339"/>
    </row>
    <row r="188" spans="1:10" x14ac:dyDescent="0.2">
      <c r="A188" s="294">
        <v>2010</v>
      </c>
      <c r="B188" s="296" t="s">
        <v>42</v>
      </c>
      <c r="C188" s="296" t="s">
        <v>116</v>
      </c>
      <c r="D188" s="340">
        <v>14007.62</v>
      </c>
      <c r="E188" s="340">
        <v>105550.78000000001</v>
      </c>
      <c r="F188" s="340">
        <v>24161.7075</v>
      </c>
      <c r="G188" s="340">
        <v>10927.292500000001</v>
      </c>
      <c r="H188" s="341">
        <v>154647.39999999997</v>
      </c>
      <c r="I188" s="339"/>
      <c r="J188" s="339"/>
    </row>
    <row r="189" spans="1:10" x14ac:dyDescent="0.2">
      <c r="A189" s="294">
        <v>2011</v>
      </c>
      <c r="B189" s="296" t="s">
        <v>43</v>
      </c>
      <c r="C189" s="296" t="s">
        <v>116</v>
      </c>
      <c r="D189" s="340">
        <v>14398.289999999997</v>
      </c>
      <c r="E189" s="340">
        <v>83592.224999999991</v>
      </c>
      <c r="F189" s="340">
        <v>25920.732499999998</v>
      </c>
      <c r="G189" s="340">
        <v>13010.987499999999</v>
      </c>
      <c r="H189" s="341">
        <v>136922.23499999999</v>
      </c>
      <c r="I189" s="339"/>
      <c r="J189" s="339"/>
    </row>
    <row r="190" spans="1:10" x14ac:dyDescent="0.2">
      <c r="A190" s="294">
        <v>2011</v>
      </c>
      <c r="B190" s="296" t="s">
        <v>44</v>
      </c>
      <c r="C190" s="296" t="s">
        <v>116</v>
      </c>
      <c r="D190" s="340">
        <v>18514.760000000002</v>
      </c>
      <c r="E190" s="340">
        <v>87742.989999999991</v>
      </c>
      <c r="F190" s="340">
        <v>25650.782500000001</v>
      </c>
      <c r="G190" s="340">
        <v>11108.897500000003</v>
      </c>
      <c r="H190" s="341">
        <v>143017.43</v>
      </c>
      <c r="I190" s="339"/>
      <c r="J190" s="339"/>
    </row>
    <row r="191" spans="1:10" x14ac:dyDescent="0.2">
      <c r="A191" s="294">
        <v>2011</v>
      </c>
      <c r="B191" s="296" t="s">
        <v>45</v>
      </c>
      <c r="C191" s="296" t="s">
        <v>116</v>
      </c>
      <c r="D191" s="340">
        <v>22238.260000000002</v>
      </c>
      <c r="E191" s="340">
        <v>106370.12</v>
      </c>
      <c r="F191" s="340">
        <v>32676.332499999997</v>
      </c>
      <c r="G191" s="340">
        <v>15298.557499999999</v>
      </c>
      <c r="H191" s="341">
        <v>176583.27</v>
      </c>
      <c r="I191" s="339"/>
      <c r="J191" s="339"/>
    </row>
    <row r="192" spans="1:10" x14ac:dyDescent="0.2">
      <c r="A192" s="294">
        <v>2011</v>
      </c>
      <c r="B192" s="296" t="s">
        <v>33</v>
      </c>
      <c r="C192" s="296" t="s">
        <v>116</v>
      </c>
      <c r="D192" s="340">
        <v>18726.82</v>
      </c>
      <c r="E192" s="340">
        <v>87739.485000000001</v>
      </c>
      <c r="F192" s="340">
        <v>27027.8645</v>
      </c>
      <c r="G192" s="340">
        <v>10766.852500000001</v>
      </c>
      <c r="H192" s="341">
        <v>144261.022</v>
      </c>
      <c r="I192" s="339"/>
      <c r="J192" s="339"/>
    </row>
    <row r="193" spans="1:10" x14ac:dyDescent="0.2">
      <c r="A193" s="294">
        <v>2011</v>
      </c>
      <c r="B193" s="296" t="s">
        <v>35</v>
      </c>
      <c r="C193" s="296" t="s">
        <v>116</v>
      </c>
      <c r="D193" s="340">
        <v>23844.645</v>
      </c>
      <c r="E193" s="340">
        <v>101768.64000000001</v>
      </c>
      <c r="F193" s="340">
        <v>35098.047500000001</v>
      </c>
      <c r="G193" s="340">
        <v>11468.145</v>
      </c>
      <c r="H193" s="341">
        <v>172179.47750000001</v>
      </c>
      <c r="I193" s="339"/>
      <c r="J193" s="339"/>
    </row>
    <row r="194" spans="1:10" x14ac:dyDescent="0.2">
      <c r="A194" s="294">
        <v>2011</v>
      </c>
      <c r="B194" s="296" t="s">
        <v>36</v>
      </c>
      <c r="C194" s="296" t="s">
        <v>116</v>
      </c>
      <c r="D194" s="340">
        <v>23666.94</v>
      </c>
      <c r="E194" s="340">
        <v>89130.054999999993</v>
      </c>
      <c r="F194" s="340">
        <v>34177.797500000001</v>
      </c>
      <c r="G194" s="340">
        <v>14060.875</v>
      </c>
      <c r="H194" s="341">
        <v>161035.66749999998</v>
      </c>
      <c r="I194" s="339"/>
      <c r="J194" s="339"/>
    </row>
    <row r="195" spans="1:10" x14ac:dyDescent="0.2">
      <c r="A195" s="294">
        <v>2011</v>
      </c>
      <c r="B195" s="296" t="s">
        <v>37</v>
      </c>
      <c r="C195" s="296" t="s">
        <v>116</v>
      </c>
      <c r="D195" s="340">
        <v>25207.29</v>
      </c>
      <c r="E195" s="340">
        <v>94658.91</v>
      </c>
      <c r="F195" s="340">
        <v>34756.6175</v>
      </c>
      <c r="G195" s="340">
        <v>15243.440000000002</v>
      </c>
      <c r="H195" s="341">
        <v>169866.25750000001</v>
      </c>
      <c r="I195" s="339"/>
      <c r="J195" s="339"/>
    </row>
    <row r="196" spans="1:10" x14ac:dyDescent="0.2">
      <c r="A196" s="294">
        <v>2011</v>
      </c>
      <c r="B196" s="296" t="s">
        <v>38</v>
      </c>
      <c r="C196" s="296" t="s">
        <v>116</v>
      </c>
      <c r="D196" s="340">
        <v>25193.269999999997</v>
      </c>
      <c r="E196" s="340">
        <v>98003.755000000005</v>
      </c>
      <c r="F196" s="340">
        <v>41308.457500000004</v>
      </c>
      <c r="G196" s="340">
        <v>14682.907499999999</v>
      </c>
      <c r="H196" s="341">
        <v>179188.39</v>
      </c>
      <c r="I196" s="339"/>
      <c r="J196" s="339"/>
    </row>
    <row r="197" spans="1:10" x14ac:dyDescent="0.2">
      <c r="A197" s="294">
        <v>2011</v>
      </c>
      <c r="B197" s="296" t="s">
        <v>39</v>
      </c>
      <c r="C197" s="296" t="s">
        <v>116</v>
      </c>
      <c r="D197" s="340">
        <v>25922.32</v>
      </c>
      <c r="E197" s="340">
        <v>96958.103999999992</v>
      </c>
      <c r="F197" s="340">
        <v>40344.969500000007</v>
      </c>
      <c r="G197" s="340">
        <v>13362.01</v>
      </c>
      <c r="H197" s="341">
        <v>176587.40350000001</v>
      </c>
      <c r="I197" s="339"/>
      <c r="J197" s="339"/>
    </row>
    <row r="198" spans="1:10" x14ac:dyDescent="0.2">
      <c r="A198" s="294">
        <v>2011</v>
      </c>
      <c r="B198" s="296" t="s">
        <v>40</v>
      </c>
      <c r="C198" s="296" t="s">
        <v>116</v>
      </c>
      <c r="D198" s="340">
        <v>25547.49</v>
      </c>
      <c r="E198" s="340">
        <v>95339.73000000001</v>
      </c>
      <c r="F198" s="340">
        <v>40521.317499999997</v>
      </c>
      <c r="G198" s="340">
        <v>12613.2775</v>
      </c>
      <c r="H198" s="341">
        <v>174021.815</v>
      </c>
      <c r="I198" s="339"/>
      <c r="J198" s="339"/>
    </row>
    <row r="199" spans="1:10" x14ac:dyDescent="0.2">
      <c r="A199" s="294">
        <v>2011</v>
      </c>
      <c r="B199" s="296" t="s">
        <v>41</v>
      </c>
      <c r="C199" s="296" t="s">
        <v>116</v>
      </c>
      <c r="D199" s="340">
        <v>27982.400000000001</v>
      </c>
      <c r="E199" s="340">
        <v>95820.5</v>
      </c>
      <c r="F199" s="340">
        <v>43033.490000000005</v>
      </c>
      <c r="G199" s="340">
        <v>12922.11</v>
      </c>
      <c r="H199" s="341">
        <v>179758.5</v>
      </c>
      <c r="I199" s="339"/>
      <c r="J199" s="339"/>
    </row>
    <row r="200" spans="1:10" x14ac:dyDescent="0.2">
      <c r="A200" s="294">
        <v>2011</v>
      </c>
      <c r="B200" s="296" t="s">
        <v>42</v>
      </c>
      <c r="C200" s="296" t="s">
        <v>116</v>
      </c>
      <c r="D200" s="340">
        <v>24558.969999999998</v>
      </c>
      <c r="E200" s="340">
        <v>105225.27499999999</v>
      </c>
      <c r="F200" s="340">
        <v>37379.229999999996</v>
      </c>
      <c r="G200" s="340">
        <v>14357.229999999998</v>
      </c>
      <c r="H200" s="341">
        <v>181520.70499999999</v>
      </c>
      <c r="I200" s="339"/>
      <c r="J200" s="339"/>
    </row>
    <row r="201" spans="1:10" x14ac:dyDescent="0.2">
      <c r="A201" s="294">
        <v>2012</v>
      </c>
      <c r="B201" s="296" t="s">
        <v>43</v>
      </c>
      <c r="C201" s="296" t="s">
        <v>116</v>
      </c>
      <c r="D201" s="340">
        <v>25543.63</v>
      </c>
      <c r="E201" s="340">
        <v>83703.699999999983</v>
      </c>
      <c r="F201" s="340">
        <v>37684.394999999997</v>
      </c>
      <c r="G201" s="340">
        <v>14702.717499999999</v>
      </c>
      <c r="H201" s="341">
        <v>161634.4425</v>
      </c>
      <c r="I201" s="339"/>
      <c r="J201" s="339"/>
    </row>
    <row r="202" spans="1:10" x14ac:dyDescent="0.2">
      <c r="A202" s="294">
        <v>2012</v>
      </c>
      <c r="B202" s="296" t="s">
        <v>44</v>
      </c>
      <c r="C202" s="296" t="s">
        <v>116</v>
      </c>
      <c r="D202" s="340">
        <v>25222.78</v>
      </c>
      <c r="E202" s="340">
        <v>85272.884999999995</v>
      </c>
      <c r="F202" s="340">
        <v>41249.885499999997</v>
      </c>
      <c r="G202" s="340">
        <v>15844.617500000002</v>
      </c>
      <c r="H202" s="341">
        <v>167590.16800000001</v>
      </c>
      <c r="I202" s="339"/>
      <c r="J202" s="339"/>
    </row>
    <row r="203" spans="1:10" x14ac:dyDescent="0.2">
      <c r="A203" s="294">
        <v>2012</v>
      </c>
      <c r="B203" s="296" t="s">
        <v>45</v>
      </c>
      <c r="C203" s="296" t="s">
        <v>116</v>
      </c>
      <c r="D203" s="340">
        <v>27278.29</v>
      </c>
      <c r="E203" s="340">
        <v>92007.9</v>
      </c>
      <c r="F203" s="340">
        <v>45885.240000000005</v>
      </c>
      <c r="G203" s="340">
        <v>16931.087499999998</v>
      </c>
      <c r="H203" s="341">
        <v>182102.51749999999</v>
      </c>
      <c r="I203" s="339"/>
      <c r="J203" s="339"/>
    </row>
    <row r="204" spans="1:10" x14ac:dyDescent="0.2">
      <c r="A204" s="294">
        <v>2012</v>
      </c>
      <c r="B204" s="296" t="s">
        <v>33</v>
      </c>
      <c r="C204" s="296" t="s">
        <v>116</v>
      </c>
      <c r="D204" s="340">
        <v>23016.66</v>
      </c>
      <c r="E204" s="340">
        <v>79529.03</v>
      </c>
      <c r="F204" s="340">
        <v>38026.082499999997</v>
      </c>
      <c r="G204" s="340">
        <v>13372.355</v>
      </c>
      <c r="H204" s="341">
        <v>153944.1275</v>
      </c>
      <c r="I204" s="339"/>
      <c r="J204" s="339"/>
    </row>
    <row r="205" spans="1:10" x14ac:dyDescent="0.2">
      <c r="A205" s="294">
        <v>2012</v>
      </c>
      <c r="B205" s="296" t="s">
        <v>35</v>
      </c>
      <c r="C205" s="296" t="s">
        <v>116</v>
      </c>
      <c r="D205" s="340">
        <v>25271.93</v>
      </c>
      <c r="E205" s="340">
        <v>84408.950000000012</v>
      </c>
      <c r="F205" s="340">
        <v>44454.590000000004</v>
      </c>
      <c r="G205" s="340">
        <v>14961.0425</v>
      </c>
      <c r="H205" s="341">
        <v>169096.51250000001</v>
      </c>
      <c r="I205" s="339"/>
      <c r="J205" s="339"/>
    </row>
    <row r="206" spans="1:10" x14ac:dyDescent="0.2">
      <c r="A206" s="294">
        <v>2012</v>
      </c>
      <c r="B206" s="296" t="s">
        <v>36</v>
      </c>
      <c r="C206" s="296" t="s">
        <v>116</v>
      </c>
      <c r="D206" s="340">
        <v>24620.229999999996</v>
      </c>
      <c r="E206" s="340">
        <v>88042.579999999987</v>
      </c>
      <c r="F206" s="340">
        <v>42529.052499999998</v>
      </c>
      <c r="G206" s="340">
        <v>13081.412499999999</v>
      </c>
      <c r="H206" s="341">
        <v>168273.27500000002</v>
      </c>
      <c r="I206" s="339"/>
      <c r="J206" s="339"/>
    </row>
    <row r="207" spans="1:10" x14ac:dyDescent="0.2">
      <c r="A207" s="294">
        <v>2012</v>
      </c>
      <c r="B207" s="296" t="s">
        <v>37</v>
      </c>
      <c r="C207" s="296" t="s">
        <v>116</v>
      </c>
      <c r="D207" s="340">
        <v>24815.72</v>
      </c>
      <c r="E207" s="340">
        <v>81532.544999999984</v>
      </c>
      <c r="F207" s="340">
        <v>45167.457499999997</v>
      </c>
      <c r="G207" s="340">
        <v>15391.745000000003</v>
      </c>
      <c r="H207" s="341">
        <v>166907.4675</v>
      </c>
      <c r="I207" s="339"/>
      <c r="J207" s="339"/>
    </row>
    <row r="208" spans="1:10" x14ac:dyDescent="0.2">
      <c r="A208" s="294">
        <v>2012</v>
      </c>
      <c r="B208" s="296" t="s">
        <v>38</v>
      </c>
      <c r="C208" s="296" t="s">
        <v>116</v>
      </c>
      <c r="D208" s="340">
        <v>25262.899999999998</v>
      </c>
      <c r="E208" s="340">
        <v>85587.942999999999</v>
      </c>
      <c r="F208" s="340">
        <v>44976.44</v>
      </c>
      <c r="G208" s="340">
        <v>14119.867500000004</v>
      </c>
      <c r="H208" s="341">
        <v>169947.15050000002</v>
      </c>
      <c r="I208" s="339"/>
      <c r="J208" s="339"/>
    </row>
    <row r="209" spans="1:10" x14ac:dyDescent="0.2">
      <c r="A209" s="294">
        <v>2012</v>
      </c>
      <c r="B209" s="296" t="s">
        <v>39</v>
      </c>
      <c r="C209" s="296" t="s">
        <v>116</v>
      </c>
      <c r="D209" s="340">
        <v>26029.350000000002</v>
      </c>
      <c r="E209" s="340">
        <v>80922.180000000008</v>
      </c>
      <c r="F209" s="340">
        <v>43247.3825</v>
      </c>
      <c r="G209" s="340">
        <v>14976.869999999997</v>
      </c>
      <c r="H209" s="341">
        <v>165175.7825</v>
      </c>
      <c r="I209" s="339"/>
      <c r="J209" s="339"/>
    </row>
    <row r="210" spans="1:10" x14ac:dyDescent="0.2">
      <c r="A210" s="294">
        <v>2012</v>
      </c>
      <c r="B210" s="296" t="s">
        <v>40</v>
      </c>
      <c r="C210" s="296" t="s">
        <v>116</v>
      </c>
      <c r="D210" s="340">
        <v>25452.920000000006</v>
      </c>
      <c r="E210" s="340">
        <v>84386.622999999992</v>
      </c>
      <c r="F210" s="340">
        <v>46167.986499999999</v>
      </c>
      <c r="G210" s="340">
        <v>16877.732499999998</v>
      </c>
      <c r="H210" s="341">
        <v>172885.26199999999</v>
      </c>
      <c r="I210" s="339"/>
      <c r="J210" s="339"/>
    </row>
    <row r="211" spans="1:10" x14ac:dyDescent="0.2">
      <c r="A211" s="294">
        <v>2012</v>
      </c>
      <c r="B211" s="296" t="s">
        <v>41</v>
      </c>
      <c r="C211" s="296" t="s">
        <v>116</v>
      </c>
      <c r="D211" s="340">
        <v>23610.84</v>
      </c>
      <c r="E211" s="340">
        <v>85714.238000000012</v>
      </c>
      <c r="F211" s="340">
        <v>44013.697499999995</v>
      </c>
      <c r="G211" s="340">
        <v>16879.505000000001</v>
      </c>
      <c r="H211" s="341">
        <v>170218.28049999999</v>
      </c>
      <c r="I211" s="339"/>
      <c r="J211" s="339"/>
    </row>
    <row r="212" spans="1:10" x14ac:dyDescent="0.2">
      <c r="A212" s="294">
        <v>2012</v>
      </c>
      <c r="B212" s="296" t="s">
        <v>42</v>
      </c>
      <c r="C212" s="296" t="s">
        <v>116</v>
      </c>
      <c r="D212" s="340">
        <v>20536.349999999999</v>
      </c>
      <c r="E212" s="340">
        <v>82860.514999999999</v>
      </c>
      <c r="F212" s="340">
        <v>34777.93</v>
      </c>
      <c r="G212" s="340">
        <v>12328.297500000002</v>
      </c>
      <c r="H212" s="341">
        <v>150503.0925</v>
      </c>
      <c r="I212" s="339"/>
      <c r="J212" s="339"/>
    </row>
    <row r="213" spans="1:10" x14ac:dyDescent="0.2">
      <c r="A213" s="294">
        <v>2013</v>
      </c>
      <c r="B213" s="296" t="s">
        <v>43</v>
      </c>
      <c r="C213" s="296" t="s">
        <v>116</v>
      </c>
      <c r="D213" s="340">
        <v>19858.72</v>
      </c>
      <c r="E213" s="340">
        <v>72805.808000000005</v>
      </c>
      <c r="F213" s="340">
        <v>40502.095000000001</v>
      </c>
      <c r="G213" s="340">
        <v>13576.097500000003</v>
      </c>
      <c r="H213" s="341">
        <v>146742.7205</v>
      </c>
      <c r="I213" s="339"/>
      <c r="J213" s="339"/>
    </row>
    <row r="214" spans="1:10" x14ac:dyDescent="0.2">
      <c r="A214" s="294">
        <v>2013</v>
      </c>
      <c r="B214" s="296" t="s">
        <v>44</v>
      </c>
      <c r="C214" s="296" t="s">
        <v>116</v>
      </c>
      <c r="D214" s="340">
        <v>23542.32</v>
      </c>
      <c r="E214" s="340">
        <v>73198.537500000006</v>
      </c>
      <c r="F214" s="340">
        <v>43630.277500000004</v>
      </c>
      <c r="G214" s="340">
        <v>13966.325000000004</v>
      </c>
      <c r="H214" s="341">
        <v>154337.46</v>
      </c>
      <c r="I214" s="339"/>
      <c r="J214" s="339"/>
    </row>
    <row r="215" spans="1:10" x14ac:dyDescent="0.2">
      <c r="A215" s="294">
        <v>2013</v>
      </c>
      <c r="B215" s="296" t="s">
        <v>45</v>
      </c>
      <c r="C215" s="296" t="s">
        <v>116</v>
      </c>
      <c r="D215" s="340">
        <v>22488.82</v>
      </c>
      <c r="E215" s="340">
        <v>76087.623999999996</v>
      </c>
      <c r="F215" s="340">
        <v>41118.2785</v>
      </c>
      <c r="G215" s="340">
        <v>12509.807499999999</v>
      </c>
      <c r="H215" s="341">
        <v>152204.53</v>
      </c>
      <c r="I215" s="339"/>
      <c r="J215" s="339"/>
    </row>
    <row r="216" spans="1:10" x14ac:dyDescent="0.2">
      <c r="A216" s="294">
        <v>2013</v>
      </c>
      <c r="B216" s="296" t="s">
        <v>33</v>
      </c>
      <c r="C216" s="296" t="s">
        <v>116</v>
      </c>
      <c r="D216" s="340">
        <v>22912.04</v>
      </c>
      <c r="E216" s="340">
        <v>84530.786000000007</v>
      </c>
      <c r="F216" s="340">
        <v>50635.798999999999</v>
      </c>
      <c r="G216" s="340">
        <v>15149.758999999998</v>
      </c>
      <c r="H216" s="341">
        <v>173228.38399999999</v>
      </c>
      <c r="I216" s="339"/>
      <c r="J216" s="339"/>
    </row>
    <row r="217" spans="1:10" x14ac:dyDescent="0.2">
      <c r="A217" s="294">
        <v>2013</v>
      </c>
      <c r="B217" s="296" t="s">
        <v>35</v>
      </c>
      <c r="C217" s="296" t="s">
        <v>116</v>
      </c>
      <c r="D217" s="340">
        <v>24685.379999999997</v>
      </c>
      <c r="E217" s="340">
        <v>82810.338000000018</v>
      </c>
      <c r="F217" s="340">
        <v>50330.638999999996</v>
      </c>
      <c r="G217" s="340">
        <v>15322.029999999999</v>
      </c>
      <c r="H217" s="341">
        <v>173148.38700000002</v>
      </c>
      <c r="I217" s="339"/>
      <c r="J217" s="339"/>
    </row>
    <row r="218" spans="1:10" x14ac:dyDescent="0.2">
      <c r="A218" s="294">
        <v>2013</v>
      </c>
      <c r="B218" s="296" t="s">
        <v>36</v>
      </c>
      <c r="C218" s="296" t="s">
        <v>116</v>
      </c>
      <c r="D218" s="340">
        <v>23332.660000000003</v>
      </c>
      <c r="E218" s="340">
        <v>79028.843000000008</v>
      </c>
      <c r="F218" s="340">
        <v>44802.236499999999</v>
      </c>
      <c r="G218" s="340">
        <v>15831.122500000001</v>
      </c>
      <c r="H218" s="341">
        <v>162994.86199999999</v>
      </c>
      <c r="I218" s="339"/>
      <c r="J218" s="339"/>
    </row>
    <row r="219" spans="1:10" x14ac:dyDescent="0.2">
      <c r="A219" s="294">
        <v>2013</v>
      </c>
      <c r="B219" s="296" t="s">
        <v>37</v>
      </c>
      <c r="C219" s="296" t="s">
        <v>116</v>
      </c>
      <c r="D219" s="340">
        <v>30564.79</v>
      </c>
      <c r="E219" s="340">
        <v>91590.803</v>
      </c>
      <c r="F219" s="340">
        <v>53063.885999999999</v>
      </c>
      <c r="G219" s="340">
        <v>16185.532500000001</v>
      </c>
      <c r="H219" s="341">
        <v>191405.01150000002</v>
      </c>
      <c r="I219" s="339"/>
      <c r="J219" s="339"/>
    </row>
    <row r="220" spans="1:10" x14ac:dyDescent="0.2">
      <c r="A220" s="294">
        <v>2013</v>
      </c>
      <c r="B220" s="296" t="s">
        <v>38</v>
      </c>
      <c r="C220" s="296" t="s">
        <v>116</v>
      </c>
      <c r="D220" s="340">
        <v>28058.989999999998</v>
      </c>
      <c r="E220" s="340">
        <v>78290.760000000009</v>
      </c>
      <c r="F220" s="340">
        <v>49388.029499999997</v>
      </c>
      <c r="G220" s="340">
        <v>14390.304999999997</v>
      </c>
      <c r="H220" s="341">
        <v>170128.0845</v>
      </c>
      <c r="I220" s="339"/>
      <c r="J220" s="339"/>
    </row>
    <row r="221" spans="1:10" x14ac:dyDescent="0.2">
      <c r="A221" s="294">
        <v>2013</v>
      </c>
      <c r="B221" s="296" t="s">
        <v>39</v>
      </c>
      <c r="C221" s="296" t="s">
        <v>116</v>
      </c>
      <c r="D221" s="340">
        <v>33138.949999999997</v>
      </c>
      <c r="E221" s="340">
        <v>91526.06</v>
      </c>
      <c r="F221" s="340">
        <v>57706.328999999998</v>
      </c>
      <c r="G221" s="340">
        <v>18248.992999999995</v>
      </c>
      <c r="H221" s="341">
        <v>200620.33199999999</v>
      </c>
      <c r="I221" s="339"/>
      <c r="J221" s="339"/>
    </row>
    <row r="222" spans="1:10" x14ac:dyDescent="0.2">
      <c r="A222" s="294">
        <v>2013</v>
      </c>
      <c r="B222" s="296" t="s">
        <v>40</v>
      </c>
      <c r="C222" s="296" t="s">
        <v>116</v>
      </c>
      <c r="D222" s="340">
        <v>33175.729999999996</v>
      </c>
      <c r="E222" s="340">
        <v>93045.156999999992</v>
      </c>
      <c r="F222" s="340">
        <v>60784.425499999998</v>
      </c>
      <c r="G222" s="340">
        <v>19459.719999999998</v>
      </c>
      <c r="H222" s="341">
        <v>206465.0325</v>
      </c>
      <c r="I222" s="339"/>
      <c r="J222" s="339"/>
    </row>
    <row r="223" spans="1:10" x14ac:dyDescent="0.2">
      <c r="A223" s="294">
        <v>2013</v>
      </c>
      <c r="B223" s="296" t="s">
        <v>41</v>
      </c>
      <c r="C223" s="296" t="s">
        <v>116</v>
      </c>
      <c r="D223" s="340">
        <v>25757.22</v>
      </c>
      <c r="E223" s="340">
        <v>91098.27</v>
      </c>
      <c r="F223" s="340">
        <v>57579.450499999999</v>
      </c>
      <c r="G223" s="340">
        <v>18103.182500000003</v>
      </c>
      <c r="H223" s="341">
        <v>192538.12299999999</v>
      </c>
      <c r="I223" s="339"/>
      <c r="J223" s="339"/>
    </row>
    <row r="224" spans="1:10" x14ac:dyDescent="0.2">
      <c r="A224" s="294">
        <v>2013</v>
      </c>
      <c r="B224" s="296" t="s">
        <v>42</v>
      </c>
      <c r="C224" s="296" t="s">
        <v>116</v>
      </c>
      <c r="D224" s="340">
        <v>22751.72</v>
      </c>
      <c r="E224" s="340">
        <v>94276.35500000001</v>
      </c>
      <c r="F224" s="340">
        <v>47014.712999999996</v>
      </c>
      <c r="G224" s="340">
        <v>16001.452500000003</v>
      </c>
      <c r="H224" s="341">
        <v>180044.24050000001</v>
      </c>
      <c r="I224" s="339"/>
      <c r="J224" s="339"/>
    </row>
    <row r="225" spans="1:10" x14ac:dyDescent="0.2">
      <c r="A225" s="294">
        <v>2014</v>
      </c>
      <c r="B225" s="296" t="s">
        <v>43</v>
      </c>
      <c r="C225" s="296" t="s">
        <v>116</v>
      </c>
      <c r="D225" s="340">
        <v>20489.830000000002</v>
      </c>
      <c r="E225" s="340">
        <v>69540.907500000001</v>
      </c>
      <c r="F225" s="340">
        <v>49411.727500000001</v>
      </c>
      <c r="G225" s="340">
        <v>16643.987500000003</v>
      </c>
      <c r="H225" s="341">
        <v>156086.45250000001</v>
      </c>
      <c r="I225" s="339"/>
      <c r="J225" s="339"/>
    </row>
    <row r="226" spans="1:10" x14ac:dyDescent="0.2">
      <c r="A226" s="294">
        <v>2014</v>
      </c>
      <c r="B226" s="296" t="s">
        <v>44</v>
      </c>
      <c r="C226" s="296" t="s">
        <v>116</v>
      </c>
      <c r="D226" s="340">
        <v>26390.2</v>
      </c>
      <c r="E226" s="340">
        <v>78572.514999999985</v>
      </c>
      <c r="F226" s="340">
        <v>54587.199999999997</v>
      </c>
      <c r="G226" s="340">
        <v>18373.467499999999</v>
      </c>
      <c r="H226" s="341">
        <v>177923.38250000001</v>
      </c>
      <c r="I226" s="339"/>
      <c r="J226" s="339"/>
    </row>
    <row r="227" spans="1:10" x14ac:dyDescent="0.2">
      <c r="A227" s="294">
        <v>2014</v>
      </c>
      <c r="B227" s="296" t="s">
        <v>45</v>
      </c>
      <c r="C227" s="296" t="s">
        <v>116</v>
      </c>
      <c r="D227" s="340">
        <v>27627.52</v>
      </c>
      <c r="E227" s="340">
        <v>98802.867499999993</v>
      </c>
      <c r="F227" s="340">
        <v>57123.117999999995</v>
      </c>
      <c r="G227" s="340">
        <v>17923.64</v>
      </c>
      <c r="H227" s="341">
        <v>201477.14549999998</v>
      </c>
      <c r="I227" s="339"/>
      <c r="J227" s="339"/>
    </row>
    <row r="228" spans="1:10" x14ac:dyDescent="0.2">
      <c r="A228" s="294">
        <v>2014</v>
      </c>
      <c r="B228" s="296" t="s">
        <v>33</v>
      </c>
      <c r="C228" s="296" t="s">
        <v>116</v>
      </c>
      <c r="D228" s="340">
        <v>29585.72</v>
      </c>
      <c r="E228" s="340">
        <v>86757.450000000041</v>
      </c>
      <c r="F228" s="340">
        <v>53184.752999999997</v>
      </c>
      <c r="G228" s="340">
        <v>14924.769999999999</v>
      </c>
      <c r="H228" s="341">
        <v>184452.69300000003</v>
      </c>
      <c r="I228" s="339"/>
      <c r="J228" s="339"/>
    </row>
    <row r="229" spans="1:10" x14ac:dyDescent="0.2">
      <c r="A229" s="294">
        <v>2014</v>
      </c>
      <c r="B229" s="296" t="s">
        <v>35</v>
      </c>
      <c r="C229" s="296" t="s">
        <v>116</v>
      </c>
      <c r="D229" s="340">
        <v>32821.33</v>
      </c>
      <c r="E229" s="340">
        <v>94015.266999999993</v>
      </c>
      <c r="F229" s="340">
        <v>59600.286999999997</v>
      </c>
      <c r="G229" s="340">
        <v>17664.060000000001</v>
      </c>
      <c r="H229" s="341">
        <v>204100.94400000002</v>
      </c>
      <c r="I229" s="339"/>
      <c r="J229" s="339"/>
    </row>
    <row r="230" spans="1:10" x14ac:dyDescent="0.2">
      <c r="A230" s="294">
        <v>2014</v>
      </c>
      <c r="B230" s="296" t="s">
        <v>36</v>
      </c>
      <c r="C230" s="296" t="s">
        <v>116</v>
      </c>
      <c r="D230" s="340">
        <v>32176.67</v>
      </c>
      <c r="E230" s="340">
        <v>85583.953177500007</v>
      </c>
      <c r="F230" s="340">
        <v>53873.268499999998</v>
      </c>
      <c r="G230" s="340">
        <v>16622.400000000001</v>
      </c>
      <c r="H230" s="341">
        <v>188256.2916775</v>
      </c>
      <c r="I230" s="339"/>
      <c r="J230" s="339"/>
    </row>
    <row r="231" spans="1:10" x14ac:dyDescent="0.2">
      <c r="A231" s="294">
        <v>2014</v>
      </c>
      <c r="B231" s="296" t="s">
        <v>37</v>
      </c>
      <c r="C231" s="296" t="s">
        <v>116</v>
      </c>
      <c r="D231" s="340">
        <v>36236.089999999997</v>
      </c>
      <c r="E231" s="340">
        <v>91119.943999999989</v>
      </c>
      <c r="F231" s="340">
        <v>63726.861000000004</v>
      </c>
      <c r="G231" s="340">
        <v>20795.75</v>
      </c>
      <c r="H231" s="341">
        <v>211878.64500000002</v>
      </c>
      <c r="I231" s="339"/>
      <c r="J231" s="339"/>
    </row>
    <row r="232" spans="1:10" x14ac:dyDescent="0.2">
      <c r="A232" s="294">
        <v>2014</v>
      </c>
      <c r="B232" s="296" t="s">
        <v>38</v>
      </c>
      <c r="C232" s="296" t="s">
        <v>116</v>
      </c>
      <c r="D232" s="340">
        <v>37904.25</v>
      </c>
      <c r="E232" s="340">
        <v>97181.314500000022</v>
      </c>
      <c r="F232" s="340">
        <v>54500.761999999995</v>
      </c>
      <c r="G232" s="340">
        <v>18288.3675</v>
      </c>
      <c r="H232" s="341">
        <v>207874.69400000002</v>
      </c>
      <c r="I232" s="339"/>
      <c r="J232" s="339"/>
    </row>
    <row r="233" spans="1:10" x14ac:dyDescent="0.2">
      <c r="A233" s="294">
        <v>2014</v>
      </c>
      <c r="B233" s="296" t="s">
        <v>39</v>
      </c>
      <c r="C233" s="296" t="s">
        <v>116</v>
      </c>
      <c r="D233" s="340">
        <v>37260.969999999994</v>
      </c>
      <c r="E233" s="340">
        <v>105770.07749999997</v>
      </c>
      <c r="F233" s="340">
        <v>58571.5095</v>
      </c>
      <c r="G233" s="340">
        <v>17372.66</v>
      </c>
      <c r="H233" s="341">
        <v>218975.21699999998</v>
      </c>
      <c r="I233" s="339"/>
      <c r="J233" s="339"/>
    </row>
    <row r="234" spans="1:10" x14ac:dyDescent="0.2">
      <c r="A234" s="294">
        <v>2014</v>
      </c>
      <c r="B234" s="296" t="s">
        <v>40</v>
      </c>
      <c r="C234" s="296" t="s">
        <v>116</v>
      </c>
      <c r="D234" s="340">
        <v>37095.89</v>
      </c>
      <c r="E234" s="340">
        <v>100252.77899999998</v>
      </c>
      <c r="F234" s="340">
        <v>56033.729000000007</v>
      </c>
      <c r="G234" s="340">
        <v>19025.731</v>
      </c>
      <c r="H234" s="341">
        <v>212408.12899999996</v>
      </c>
      <c r="I234" s="339"/>
      <c r="J234" s="339"/>
    </row>
    <row r="235" spans="1:10" x14ac:dyDescent="0.2">
      <c r="A235" s="294">
        <v>2014</v>
      </c>
      <c r="B235" s="296" t="s">
        <v>41</v>
      </c>
      <c r="C235" s="296" t="s">
        <v>116</v>
      </c>
      <c r="D235" s="340">
        <v>36502.519999999997</v>
      </c>
      <c r="E235" s="340">
        <v>96895.817999999985</v>
      </c>
      <c r="F235" s="340">
        <v>51178.556500000006</v>
      </c>
      <c r="G235" s="340">
        <v>22054.326999999997</v>
      </c>
      <c r="H235" s="341">
        <v>206631.22149999999</v>
      </c>
      <c r="I235" s="339"/>
      <c r="J235" s="339"/>
    </row>
    <row r="236" spans="1:10" x14ac:dyDescent="0.2">
      <c r="A236" s="294">
        <v>2014</v>
      </c>
      <c r="B236" s="296" t="s">
        <v>42</v>
      </c>
      <c r="C236" s="296" t="s">
        <v>116</v>
      </c>
      <c r="D236" s="340">
        <v>32284.079999999994</v>
      </c>
      <c r="E236" s="340">
        <v>89318.569000000003</v>
      </c>
      <c r="F236" s="340">
        <v>46910.724000000009</v>
      </c>
      <c r="G236" s="340">
        <v>17506.170000000002</v>
      </c>
      <c r="H236" s="341">
        <v>186019.54300000001</v>
      </c>
      <c r="I236" s="339"/>
      <c r="J236" s="339"/>
    </row>
    <row r="237" spans="1:10" x14ac:dyDescent="0.2">
      <c r="A237" s="294">
        <v>2015</v>
      </c>
      <c r="B237" s="296" t="s">
        <v>43</v>
      </c>
      <c r="C237" s="296" t="s">
        <v>116</v>
      </c>
      <c r="D237" s="340">
        <v>31112.61</v>
      </c>
      <c r="E237" s="340">
        <v>91368.140999999974</v>
      </c>
      <c r="F237" s="340">
        <v>50751.402000000009</v>
      </c>
      <c r="G237" s="340">
        <v>17449.943500000001</v>
      </c>
      <c r="H237" s="341">
        <v>190682.09649999999</v>
      </c>
      <c r="I237" s="339"/>
      <c r="J237" s="339"/>
    </row>
    <row r="238" spans="1:10" x14ac:dyDescent="0.2">
      <c r="A238" s="294">
        <v>2015</v>
      </c>
      <c r="B238" s="296" t="s">
        <v>44</v>
      </c>
      <c r="C238" s="296" t="s">
        <v>116</v>
      </c>
      <c r="D238" s="340">
        <v>35104.92</v>
      </c>
      <c r="E238" s="340">
        <v>89051.771999999997</v>
      </c>
      <c r="F238" s="340">
        <v>56940.219000000012</v>
      </c>
      <c r="G238" s="340">
        <v>19659.551500000001</v>
      </c>
      <c r="H238" s="341">
        <v>200756.46249999999</v>
      </c>
      <c r="I238" s="339"/>
      <c r="J238" s="339"/>
    </row>
    <row r="239" spans="1:10" x14ac:dyDescent="0.2">
      <c r="A239" s="294">
        <v>2015</v>
      </c>
      <c r="B239" s="296" t="s">
        <v>45</v>
      </c>
      <c r="C239" s="296" t="s">
        <v>116</v>
      </c>
      <c r="D239" s="340">
        <v>34285.148999999976</v>
      </c>
      <c r="E239" s="340">
        <v>93922.745999999999</v>
      </c>
      <c r="F239" s="340">
        <v>62215.434500000003</v>
      </c>
      <c r="G239" s="340">
        <v>18621.325000000001</v>
      </c>
      <c r="H239" s="341">
        <v>209044.6545</v>
      </c>
      <c r="I239" s="339"/>
      <c r="J239" s="339"/>
    </row>
    <row r="240" spans="1:10" x14ac:dyDescent="0.2">
      <c r="A240" s="294">
        <v>2015</v>
      </c>
      <c r="B240" s="296" t="s">
        <v>33</v>
      </c>
      <c r="C240" s="296" t="s">
        <v>116</v>
      </c>
      <c r="D240" s="340">
        <v>36212.53</v>
      </c>
      <c r="E240" s="340">
        <v>87232.637999999992</v>
      </c>
      <c r="F240" s="340">
        <v>53931.215499999991</v>
      </c>
      <c r="G240" s="340">
        <v>20356.170000000002</v>
      </c>
      <c r="H240" s="341">
        <v>197732.55349999998</v>
      </c>
      <c r="I240" s="339"/>
      <c r="J240" s="339"/>
    </row>
    <row r="241" spans="1:10" x14ac:dyDescent="0.2">
      <c r="A241" s="294">
        <v>2015</v>
      </c>
      <c r="B241" s="296" t="s">
        <v>35</v>
      </c>
      <c r="C241" s="296" t="s">
        <v>116</v>
      </c>
      <c r="D241" s="340">
        <v>40741.550000000003</v>
      </c>
      <c r="E241" s="340">
        <v>86853.648000000016</v>
      </c>
      <c r="F241" s="340">
        <v>59340.311500000003</v>
      </c>
      <c r="G241" s="340">
        <v>21760.282500000001</v>
      </c>
      <c r="H241" s="341">
        <v>208695.79200000002</v>
      </c>
      <c r="I241" s="339"/>
      <c r="J241" s="339"/>
    </row>
    <row r="242" spans="1:10" x14ac:dyDescent="0.2">
      <c r="A242" s="294">
        <v>2015</v>
      </c>
      <c r="B242" s="296" t="s">
        <v>36</v>
      </c>
      <c r="C242" s="296" t="s">
        <v>116</v>
      </c>
      <c r="D242" s="340">
        <v>39748.789999999994</v>
      </c>
      <c r="E242" s="340">
        <v>97422.883000000002</v>
      </c>
      <c r="F242" s="340">
        <v>60884.627</v>
      </c>
      <c r="G242" s="340">
        <v>20769.394499999995</v>
      </c>
      <c r="H242" s="341">
        <v>218825.69449999998</v>
      </c>
      <c r="I242" s="339"/>
      <c r="J242" s="339"/>
    </row>
    <row r="243" spans="1:10" x14ac:dyDescent="0.2">
      <c r="A243" s="294">
        <v>2015</v>
      </c>
      <c r="B243" s="296" t="s">
        <v>37</v>
      </c>
      <c r="C243" s="296" t="s">
        <v>116</v>
      </c>
      <c r="D243" s="340">
        <v>49836.869999999995</v>
      </c>
      <c r="E243" s="340">
        <v>98209.974999999991</v>
      </c>
      <c r="F243" s="340">
        <v>65650.074000000008</v>
      </c>
      <c r="G243" s="340">
        <v>23605.898000000001</v>
      </c>
      <c r="H243" s="341">
        <v>237302.81699999998</v>
      </c>
      <c r="I243" s="339"/>
      <c r="J243" s="339"/>
    </row>
    <row r="244" spans="1:10" x14ac:dyDescent="0.2">
      <c r="A244" s="294">
        <v>2015</v>
      </c>
      <c r="B244" s="296" t="s">
        <v>38</v>
      </c>
      <c r="C244" s="296" t="s">
        <v>116</v>
      </c>
      <c r="D244" s="340">
        <v>43535.05</v>
      </c>
      <c r="E244" s="340">
        <v>99105.194999999992</v>
      </c>
      <c r="F244" s="340">
        <v>59776.077499999999</v>
      </c>
      <c r="G244" s="340">
        <v>20494.244000000002</v>
      </c>
      <c r="H244" s="341">
        <v>222910.56649999996</v>
      </c>
      <c r="I244" s="339"/>
      <c r="J244" s="339"/>
    </row>
    <row r="245" spans="1:10" x14ac:dyDescent="0.2">
      <c r="A245" s="294">
        <v>2015</v>
      </c>
      <c r="B245" s="296" t="s">
        <v>39</v>
      </c>
      <c r="C245" s="296" t="s">
        <v>116</v>
      </c>
      <c r="D245" s="340">
        <v>48350.55</v>
      </c>
      <c r="E245" s="340">
        <v>95152.156999999992</v>
      </c>
      <c r="F245" s="340">
        <v>67959.421499999997</v>
      </c>
      <c r="G245" s="340">
        <v>23546.85</v>
      </c>
      <c r="H245" s="341">
        <v>235008.97850000003</v>
      </c>
      <c r="I245" s="339"/>
      <c r="J245" s="339"/>
    </row>
    <row r="246" spans="1:10" x14ac:dyDescent="0.2">
      <c r="A246" s="294">
        <v>2015</v>
      </c>
      <c r="B246" s="296" t="s">
        <v>40</v>
      </c>
      <c r="C246" s="296" t="s">
        <v>116</v>
      </c>
      <c r="D246" s="340">
        <v>45745.56</v>
      </c>
      <c r="E246" s="340">
        <v>103614.66899999999</v>
      </c>
      <c r="F246" s="340">
        <v>68802.959500000012</v>
      </c>
      <c r="G246" s="340">
        <v>25141.4925</v>
      </c>
      <c r="H246" s="341">
        <v>243304.68100000001</v>
      </c>
      <c r="I246" s="339"/>
      <c r="J246" s="339"/>
    </row>
    <row r="247" spans="1:10" x14ac:dyDescent="0.2">
      <c r="A247" s="294">
        <v>2015</v>
      </c>
      <c r="B247" s="296" t="s">
        <v>41</v>
      </c>
      <c r="C247" s="296" t="s">
        <v>116</v>
      </c>
      <c r="D247" s="340">
        <v>44593.009999999995</v>
      </c>
      <c r="E247" s="340">
        <v>86024.728000000003</v>
      </c>
      <c r="F247" s="340">
        <v>63519.159499999994</v>
      </c>
      <c r="G247" s="340">
        <v>19770.017500000002</v>
      </c>
      <c r="H247" s="341">
        <v>213906.91499999998</v>
      </c>
      <c r="I247" s="339"/>
      <c r="J247" s="339"/>
    </row>
    <row r="248" spans="1:10" x14ac:dyDescent="0.2">
      <c r="A248" s="294">
        <v>2015</v>
      </c>
      <c r="B248" s="296" t="s">
        <v>42</v>
      </c>
      <c r="C248" s="296" t="s">
        <v>116</v>
      </c>
      <c r="D248" s="340">
        <v>36862.67</v>
      </c>
      <c r="E248" s="340">
        <v>94027.308000000005</v>
      </c>
      <c r="F248" s="340">
        <v>52736.717499999999</v>
      </c>
      <c r="G248" s="340">
        <v>16634.1335</v>
      </c>
      <c r="H248" s="341">
        <v>200260.829</v>
      </c>
      <c r="I248" s="339"/>
      <c r="J248" s="339"/>
    </row>
    <row r="249" spans="1:10" x14ac:dyDescent="0.2">
      <c r="A249" s="294">
        <v>2016</v>
      </c>
      <c r="B249" s="296" t="s">
        <v>43</v>
      </c>
      <c r="C249" s="296" t="s">
        <v>116</v>
      </c>
      <c r="D249" s="340">
        <v>32301.88</v>
      </c>
      <c r="E249" s="340">
        <v>95795.266000000003</v>
      </c>
      <c r="F249" s="340">
        <v>53985.483999999997</v>
      </c>
      <c r="G249" s="340">
        <v>15294.813999999995</v>
      </c>
      <c r="H249" s="341">
        <v>197377.44400000002</v>
      </c>
      <c r="I249" s="339"/>
      <c r="J249" s="339"/>
    </row>
    <row r="250" spans="1:10" x14ac:dyDescent="0.2">
      <c r="A250" s="294">
        <v>2016</v>
      </c>
      <c r="B250" s="296" t="s">
        <v>44</v>
      </c>
      <c r="C250" s="296" t="s">
        <v>116</v>
      </c>
      <c r="D250" s="340">
        <v>38541.97</v>
      </c>
      <c r="E250" s="340">
        <v>108162.08350000004</v>
      </c>
      <c r="F250" s="340">
        <v>65567.509500000015</v>
      </c>
      <c r="G250" s="340">
        <v>19680.025999999998</v>
      </c>
      <c r="H250" s="341">
        <v>231951.58900000004</v>
      </c>
      <c r="I250" s="339"/>
      <c r="J250" s="339"/>
    </row>
    <row r="251" spans="1:10" x14ac:dyDescent="0.2">
      <c r="A251" s="294">
        <v>2016</v>
      </c>
      <c r="B251" s="296" t="s">
        <v>45</v>
      </c>
      <c r="C251" s="296" t="s">
        <v>116</v>
      </c>
      <c r="D251" s="340">
        <v>34726.729999999996</v>
      </c>
      <c r="E251" s="340">
        <v>109430.16600000001</v>
      </c>
      <c r="F251" s="340">
        <v>59925.575499999999</v>
      </c>
      <c r="G251" s="340">
        <v>17472.281499999997</v>
      </c>
      <c r="H251" s="341">
        <v>221554.75300000003</v>
      </c>
      <c r="I251" s="339"/>
      <c r="J251" s="339"/>
    </row>
    <row r="252" spans="1:10" x14ac:dyDescent="0.2">
      <c r="A252" s="294">
        <v>2016</v>
      </c>
      <c r="B252" s="296" t="s">
        <v>33</v>
      </c>
      <c r="C252" s="296" t="s">
        <v>116</v>
      </c>
      <c r="D252" s="340">
        <v>36703.925000000003</v>
      </c>
      <c r="E252" s="340">
        <v>110699.71250000002</v>
      </c>
      <c r="F252" s="340">
        <v>65648.01400000001</v>
      </c>
      <c r="G252" s="340">
        <v>16748.584500000001</v>
      </c>
      <c r="H252" s="341">
        <v>229800.23600000003</v>
      </c>
      <c r="I252" s="339"/>
      <c r="J252" s="339"/>
    </row>
    <row r="253" spans="1:10" x14ac:dyDescent="0.2">
      <c r="A253" s="294">
        <v>2016</v>
      </c>
      <c r="B253" s="296" t="s">
        <v>35</v>
      </c>
      <c r="C253" s="296" t="s">
        <v>116</v>
      </c>
      <c r="D253" s="340">
        <v>33727.494999999995</v>
      </c>
      <c r="E253" s="340">
        <v>103542.681</v>
      </c>
      <c r="F253" s="340">
        <v>63102.597500000003</v>
      </c>
      <c r="G253" s="340">
        <v>16983.911</v>
      </c>
      <c r="H253" s="341">
        <v>217356.6845</v>
      </c>
      <c r="I253" s="339"/>
      <c r="J253" s="339"/>
    </row>
    <row r="254" spans="1:10" x14ac:dyDescent="0.2">
      <c r="A254" s="294">
        <v>2016</v>
      </c>
      <c r="B254" s="296" t="s">
        <v>36</v>
      </c>
      <c r="C254" s="296" t="s">
        <v>116</v>
      </c>
      <c r="D254" s="340">
        <v>35177.56</v>
      </c>
      <c r="E254" s="340">
        <v>106182</v>
      </c>
      <c r="F254" s="340">
        <v>64356.187000000005</v>
      </c>
      <c r="G254" s="340">
        <v>15545.826999999997</v>
      </c>
      <c r="H254" s="341">
        <v>221261.57400000002</v>
      </c>
      <c r="I254" s="339"/>
      <c r="J254" s="339"/>
    </row>
    <row r="255" spans="1:10" x14ac:dyDescent="0.2">
      <c r="A255" s="294">
        <v>2016</v>
      </c>
      <c r="B255" s="296" t="s">
        <v>37</v>
      </c>
      <c r="C255" s="296" t="s">
        <v>116</v>
      </c>
      <c r="D255" s="340">
        <v>33268.455000000002</v>
      </c>
      <c r="E255" s="340">
        <v>96597.806499999992</v>
      </c>
      <c r="F255" s="340">
        <v>53591.834499999997</v>
      </c>
      <c r="G255" s="340">
        <v>11254.306499999999</v>
      </c>
      <c r="H255" s="341">
        <v>194712.40249999997</v>
      </c>
      <c r="I255" s="339"/>
      <c r="J255" s="339"/>
    </row>
    <row r="256" spans="1:10" x14ac:dyDescent="0.2">
      <c r="A256" s="294">
        <v>2016</v>
      </c>
      <c r="B256" s="296" t="s">
        <v>38</v>
      </c>
      <c r="C256" s="296" t="s">
        <v>116</v>
      </c>
      <c r="D256" s="340">
        <v>32641.870000000003</v>
      </c>
      <c r="E256" s="340">
        <v>117904.23000000001</v>
      </c>
      <c r="F256" s="340">
        <v>70098.105500000005</v>
      </c>
      <c r="G256" s="340">
        <v>19648.8475</v>
      </c>
      <c r="H256" s="341">
        <v>240293.05300000004</v>
      </c>
      <c r="I256" s="339"/>
      <c r="J256" s="339"/>
    </row>
    <row r="257" spans="1:10" x14ac:dyDescent="0.2">
      <c r="A257" s="294">
        <v>2016</v>
      </c>
      <c r="B257" s="296" t="s">
        <v>39</v>
      </c>
      <c r="C257" s="296" t="s">
        <v>116</v>
      </c>
      <c r="D257" s="340">
        <v>35009.535000000003</v>
      </c>
      <c r="E257" s="340">
        <v>99149.220000000016</v>
      </c>
      <c r="F257" s="340">
        <v>64519.336500000012</v>
      </c>
      <c r="G257" s="340">
        <v>19960.2035</v>
      </c>
      <c r="H257" s="341">
        <v>218638.29500000001</v>
      </c>
      <c r="I257" s="339"/>
      <c r="J257" s="339"/>
    </row>
    <row r="258" spans="1:10" x14ac:dyDescent="0.2">
      <c r="A258" s="294">
        <v>2016</v>
      </c>
      <c r="B258" s="296" t="s">
        <v>40</v>
      </c>
      <c r="C258" s="296" t="s">
        <v>116</v>
      </c>
      <c r="D258" s="340">
        <v>32952.775000000001</v>
      </c>
      <c r="E258" s="340">
        <v>99116.998000000021</v>
      </c>
      <c r="F258" s="340">
        <v>60577.756000000008</v>
      </c>
      <c r="G258" s="340">
        <v>17960.870499999997</v>
      </c>
      <c r="H258" s="341">
        <v>210608.39950000003</v>
      </c>
      <c r="I258" s="339"/>
      <c r="J258" s="339"/>
    </row>
    <row r="259" spans="1:10" x14ac:dyDescent="0.2">
      <c r="A259" s="294">
        <v>2016</v>
      </c>
      <c r="B259" s="296" t="s">
        <v>41</v>
      </c>
      <c r="C259" s="296" t="s">
        <v>116</v>
      </c>
      <c r="D259" s="340">
        <v>32920.375</v>
      </c>
      <c r="E259" s="340">
        <v>109582.60550000001</v>
      </c>
      <c r="F259" s="340">
        <v>62574.773000000001</v>
      </c>
      <c r="G259" s="340">
        <v>21152.593999999997</v>
      </c>
      <c r="H259" s="341">
        <v>226230.34749999997</v>
      </c>
      <c r="I259" s="339"/>
      <c r="J259" s="339"/>
    </row>
    <row r="260" spans="1:10" x14ac:dyDescent="0.2">
      <c r="A260" s="294">
        <v>2016</v>
      </c>
      <c r="B260" s="296" t="s">
        <v>42</v>
      </c>
      <c r="C260" s="296" t="s">
        <v>116</v>
      </c>
      <c r="D260" s="340">
        <v>29528.305</v>
      </c>
      <c r="E260" s="340">
        <v>113430.27099999999</v>
      </c>
      <c r="F260" s="340">
        <v>55998.488000000005</v>
      </c>
      <c r="G260" s="340">
        <v>15107.922</v>
      </c>
      <c r="H260" s="341">
        <v>214064.98599999998</v>
      </c>
      <c r="I260" s="339"/>
      <c r="J260" s="339"/>
    </row>
    <row r="261" spans="1:10" x14ac:dyDescent="0.2">
      <c r="A261" s="294">
        <v>2017</v>
      </c>
      <c r="B261" s="296" t="s">
        <v>43</v>
      </c>
      <c r="C261" s="296" t="s">
        <v>116</v>
      </c>
      <c r="D261" s="340">
        <v>29154.736999999994</v>
      </c>
      <c r="E261" s="340">
        <v>105881.15999999997</v>
      </c>
      <c r="F261" s="340">
        <v>54717.875500000002</v>
      </c>
      <c r="G261" s="340">
        <v>19424.881000000005</v>
      </c>
      <c r="H261" s="341">
        <v>209178.65349999999</v>
      </c>
      <c r="I261" s="339"/>
      <c r="J261" s="339"/>
    </row>
    <row r="262" spans="1:10" x14ac:dyDescent="0.2">
      <c r="A262" s="294">
        <v>2017</v>
      </c>
      <c r="B262" s="296" t="s">
        <v>44</v>
      </c>
      <c r="C262" s="296" t="s">
        <v>116</v>
      </c>
      <c r="D262" s="340">
        <v>34956.065000000002</v>
      </c>
      <c r="E262" s="340">
        <v>116254.6165</v>
      </c>
      <c r="F262" s="340">
        <v>65215.962000000014</v>
      </c>
      <c r="G262" s="340">
        <v>21620.726499999997</v>
      </c>
      <c r="H262" s="341">
        <v>238047.37</v>
      </c>
      <c r="I262" s="339"/>
      <c r="J262" s="339"/>
    </row>
    <row r="263" spans="1:10" x14ac:dyDescent="0.2">
      <c r="A263" s="294">
        <v>2017</v>
      </c>
      <c r="B263" s="296" t="s">
        <v>45</v>
      </c>
      <c r="C263" s="296" t="s">
        <v>116</v>
      </c>
      <c r="D263" s="340">
        <v>37874.839999999997</v>
      </c>
      <c r="E263" s="340">
        <v>119124.16750000004</v>
      </c>
      <c r="F263" s="340">
        <v>70835.362500000003</v>
      </c>
      <c r="G263" s="340">
        <v>20927.768999999997</v>
      </c>
      <c r="H263" s="341">
        <v>248762.13900000002</v>
      </c>
      <c r="I263" s="339"/>
      <c r="J263" s="339"/>
    </row>
    <row r="264" spans="1:10" x14ac:dyDescent="0.2">
      <c r="A264" s="294">
        <v>2017</v>
      </c>
      <c r="B264" s="296" t="s">
        <v>33</v>
      </c>
      <c r="C264" s="296" t="s">
        <v>116</v>
      </c>
      <c r="D264" s="340">
        <v>32425.600000000002</v>
      </c>
      <c r="E264" s="340">
        <v>101951.03049999999</v>
      </c>
      <c r="F264" s="340">
        <v>58348.197</v>
      </c>
      <c r="G264" s="340">
        <v>15671.836999999998</v>
      </c>
      <c r="H264" s="341">
        <v>208396.66449999998</v>
      </c>
      <c r="I264" s="339"/>
      <c r="J264" s="339"/>
    </row>
    <row r="265" spans="1:10" x14ac:dyDescent="0.2">
      <c r="A265" s="294">
        <v>2017</v>
      </c>
      <c r="B265" s="296" t="s">
        <v>35</v>
      </c>
      <c r="C265" s="296" t="s">
        <v>116</v>
      </c>
      <c r="D265" s="340">
        <v>36630.118000000002</v>
      </c>
      <c r="E265" s="340">
        <v>109322.09100000001</v>
      </c>
      <c r="F265" s="340">
        <v>68616.516000000003</v>
      </c>
      <c r="G265" s="340">
        <v>19323.853999999999</v>
      </c>
      <c r="H265" s="341">
        <v>233892.57900000003</v>
      </c>
      <c r="I265" s="339"/>
      <c r="J265" s="339"/>
    </row>
    <row r="266" spans="1:10" x14ac:dyDescent="0.2">
      <c r="A266" s="294">
        <v>2017</v>
      </c>
      <c r="B266" s="296" t="s">
        <v>36</v>
      </c>
      <c r="C266" s="296" t="s">
        <v>116</v>
      </c>
      <c r="D266" s="340">
        <v>31933.893000000004</v>
      </c>
      <c r="E266" s="340">
        <v>106621.47799999997</v>
      </c>
      <c r="F266" s="340">
        <v>69273.794999999998</v>
      </c>
      <c r="G266" s="340">
        <v>17513.4545</v>
      </c>
      <c r="H266" s="341">
        <v>225342.62049999999</v>
      </c>
      <c r="I266" s="339"/>
      <c r="J266" s="339"/>
    </row>
    <row r="267" spans="1:10" x14ac:dyDescent="0.2">
      <c r="A267" s="294">
        <v>2017</v>
      </c>
      <c r="B267" s="296" t="s">
        <v>37</v>
      </c>
      <c r="C267" s="296" t="s">
        <v>116</v>
      </c>
      <c r="D267" s="340">
        <v>33748.097000000002</v>
      </c>
      <c r="E267" s="340">
        <v>112928.36750000001</v>
      </c>
      <c r="F267" s="340">
        <v>72677.831000000006</v>
      </c>
      <c r="G267" s="340">
        <v>19921.436000000002</v>
      </c>
      <c r="H267" s="341">
        <v>239275.73149999999</v>
      </c>
      <c r="I267" s="339"/>
      <c r="J267" s="339"/>
    </row>
    <row r="268" spans="1:10" x14ac:dyDescent="0.2">
      <c r="A268" s="294">
        <v>2017</v>
      </c>
      <c r="B268" s="296" t="s">
        <v>38</v>
      </c>
      <c r="C268" s="296" t="s">
        <v>116</v>
      </c>
      <c r="D268" s="340">
        <v>33391.354999999996</v>
      </c>
      <c r="E268" s="340">
        <v>113472.59700000001</v>
      </c>
      <c r="F268" s="340">
        <v>74895.267500000002</v>
      </c>
      <c r="G268" s="340">
        <v>21112.081999999995</v>
      </c>
      <c r="H268" s="341">
        <v>242871.3015</v>
      </c>
      <c r="I268" s="339"/>
      <c r="J268" s="339"/>
    </row>
    <row r="269" spans="1:10" x14ac:dyDescent="0.2">
      <c r="A269" s="294">
        <v>2017</v>
      </c>
      <c r="B269" s="296" t="s">
        <v>39</v>
      </c>
      <c r="C269" s="296" t="s">
        <v>116</v>
      </c>
      <c r="D269" s="340">
        <v>35473.144999999997</v>
      </c>
      <c r="E269" s="340">
        <v>107281.86200000002</v>
      </c>
      <c r="F269" s="340">
        <v>71078.240000000005</v>
      </c>
      <c r="G269" s="340">
        <v>22645.661</v>
      </c>
      <c r="H269" s="341">
        <v>236478.908</v>
      </c>
      <c r="I269" s="339"/>
      <c r="J269" s="339"/>
    </row>
    <row r="270" spans="1:10" x14ac:dyDescent="0.2">
      <c r="A270" s="294">
        <v>2017</v>
      </c>
      <c r="B270" s="296" t="s">
        <v>40</v>
      </c>
      <c r="C270" s="296" t="s">
        <v>116</v>
      </c>
      <c r="D270" s="340">
        <v>34613.945</v>
      </c>
      <c r="E270" s="340">
        <v>107556.606</v>
      </c>
      <c r="F270" s="340">
        <v>73466.394</v>
      </c>
      <c r="G270" s="340">
        <v>22924.358499999998</v>
      </c>
      <c r="H270" s="341">
        <v>238561.30350000001</v>
      </c>
      <c r="I270" s="339"/>
      <c r="J270" s="339"/>
    </row>
    <row r="271" spans="1:10" x14ac:dyDescent="0.2">
      <c r="A271" s="294">
        <v>2017</v>
      </c>
      <c r="B271" s="296" t="s">
        <v>41</v>
      </c>
      <c r="C271" s="296" t="s">
        <v>116</v>
      </c>
      <c r="D271" s="340">
        <v>37422.43</v>
      </c>
      <c r="E271" s="340">
        <v>105814.03050000001</v>
      </c>
      <c r="F271" s="340">
        <v>67285.071499999991</v>
      </c>
      <c r="G271" s="340">
        <v>23202.875500000002</v>
      </c>
      <c r="H271" s="341">
        <v>233724.4075</v>
      </c>
      <c r="I271" s="339"/>
      <c r="J271" s="339"/>
    </row>
    <row r="272" spans="1:10" x14ac:dyDescent="0.2">
      <c r="A272" s="294">
        <v>2017</v>
      </c>
      <c r="B272" s="296" t="s">
        <v>42</v>
      </c>
      <c r="C272" s="296" t="s">
        <v>116</v>
      </c>
      <c r="D272" s="340">
        <v>36599.039999999994</v>
      </c>
      <c r="E272" s="340">
        <v>102567.96350000003</v>
      </c>
      <c r="F272" s="340">
        <v>56557.36</v>
      </c>
      <c r="G272" s="340">
        <v>18179.5265</v>
      </c>
      <c r="H272" s="341">
        <v>213903.89</v>
      </c>
      <c r="I272" s="339"/>
      <c r="J272" s="339"/>
    </row>
    <row r="273" spans="1:10" x14ac:dyDescent="0.2">
      <c r="A273" s="294">
        <v>2018</v>
      </c>
      <c r="B273" s="296" t="s">
        <v>43</v>
      </c>
      <c r="C273" s="296" t="s">
        <v>116</v>
      </c>
      <c r="D273" s="340">
        <v>31924.937999999995</v>
      </c>
      <c r="E273" s="340">
        <v>101659.57999999999</v>
      </c>
      <c r="F273" s="340">
        <v>55793.851500000004</v>
      </c>
      <c r="G273" s="340">
        <v>19865.232</v>
      </c>
      <c r="H273" s="341">
        <v>209243.60149999999</v>
      </c>
      <c r="I273" s="339"/>
      <c r="J273" s="339"/>
    </row>
    <row r="274" spans="1:10" x14ac:dyDescent="0.2">
      <c r="A274" s="294">
        <v>2018</v>
      </c>
      <c r="B274" s="296" t="s">
        <v>44</v>
      </c>
      <c r="C274" s="296" t="s">
        <v>116</v>
      </c>
      <c r="D274" s="340">
        <v>37575.51</v>
      </c>
      <c r="E274" s="340">
        <v>101423.54550000001</v>
      </c>
      <c r="F274" s="340">
        <v>70199.076000000001</v>
      </c>
      <c r="G274" s="340">
        <v>19797.234</v>
      </c>
      <c r="H274" s="341">
        <v>228995.36550000001</v>
      </c>
      <c r="I274" s="339"/>
      <c r="J274" s="339"/>
    </row>
    <row r="275" spans="1:10" x14ac:dyDescent="0.2">
      <c r="A275" s="294">
        <v>2018</v>
      </c>
      <c r="B275" s="296" t="s">
        <v>45</v>
      </c>
      <c r="C275" s="296" t="s">
        <v>116</v>
      </c>
      <c r="D275" s="340">
        <v>37989.697499999995</v>
      </c>
      <c r="E275" s="340">
        <v>103628.69</v>
      </c>
      <c r="F275" s="340">
        <v>66157.850000000006</v>
      </c>
      <c r="G275" s="340">
        <v>20748.592499999999</v>
      </c>
      <c r="H275" s="341">
        <v>228524.83</v>
      </c>
      <c r="I275" s="339"/>
      <c r="J275" s="339"/>
    </row>
    <row r="276" spans="1:10" x14ac:dyDescent="0.2">
      <c r="A276" s="294">
        <v>2018</v>
      </c>
      <c r="B276" s="296" t="s">
        <v>33</v>
      </c>
      <c r="C276" s="296" t="s">
        <v>116</v>
      </c>
      <c r="D276" s="340">
        <v>42400.470000000008</v>
      </c>
      <c r="E276" s="340">
        <v>113002.73449999999</v>
      </c>
      <c r="F276" s="340">
        <v>67415.732000000004</v>
      </c>
      <c r="G276" s="340">
        <v>19986.063999999998</v>
      </c>
      <c r="H276" s="341">
        <v>242805.00049999997</v>
      </c>
      <c r="I276" s="339"/>
      <c r="J276" s="339"/>
    </row>
    <row r="277" spans="1:10" x14ac:dyDescent="0.2">
      <c r="A277" s="294">
        <v>2018</v>
      </c>
      <c r="B277" s="296" t="s">
        <v>35</v>
      </c>
      <c r="C277" s="296" t="s">
        <v>116</v>
      </c>
      <c r="D277" s="340">
        <v>44191.955000000002</v>
      </c>
      <c r="E277" s="340">
        <v>100734.04099999998</v>
      </c>
      <c r="F277" s="340">
        <v>65314.197500000017</v>
      </c>
      <c r="G277" s="340">
        <v>20516.553</v>
      </c>
      <c r="H277" s="341">
        <v>230756.74650000001</v>
      </c>
      <c r="I277" s="339"/>
      <c r="J277" s="339"/>
    </row>
    <row r="278" spans="1:10" x14ac:dyDescent="0.2">
      <c r="A278" s="294">
        <v>2018</v>
      </c>
      <c r="B278" s="296" t="s">
        <v>36</v>
      </c>
      <c r="C278" s="296" t="s">
        <v>116</v>
      </c>
      <c r="D278" s="340">
        <v>44915.572000000007</v>
      </c>
      <c r="E278" s="340">
        <v>100317.6605</v>
      </c>
      <c r="F278" s="340">
        <v>61877.78</v>
      </c>
      <c r="G278" s="340">
        <v>19378.165000000005</v>
      </c>
      <c r="H278" s="341">
        <v>226489.17749999999</v>
      </c>
      <c r="I278" s="339"/>
      <c r="J278" s="339"/>
    </row>
    <row r="279" spans="1:10" x14ac:dyDescent="0.2">
      <c r="A279" s="294">
        <v>2018</v>
      </c>
      <c r="B279" s="296" t="s">
        <v>37</v>
      </c>
      <c r="C279" s="296" t="s">
        <v>116</v>
      </c>
      <c r="D279" s="340">
        <v>45239.285000000003</v>
      </c>
      <c r="E279" s="340">
        <v>106986.32249999999</v>
      </c>
      <c r="F279" s="340">
        <v>63883.075500000014</v>
      </c>
      <c r="G279" s="340">
        <v>19391.345499999996</v>
      </c>
      <c r="H279" s="341">
        <v>235500.02849999999</v>
      </c>
      <c r="I279" s="339"/>
      <c r="J279" s="339"/>
    </row>
    <row r="280" spans="1:10" x14ac:dyDescent="0.2">
      <c r="A280" s="294">
        <v>2018</v>
      </c>
      <c r="B280" s="296" t="s">
        <v>38</v>
      </c>
      <c r="C280" s="296" t="s">
        <v>116</v>
      </c>
      <c r="D280" s="340">
        <v>46589.475000000006</v>
      </c>
      <c r="E280" s="340">
        <v>113445.79399999999</v>
      </c>
      <c r="F280" s="340">
        <v>70174.710500000016</v>
      </c>
      <c r="G280" s="340">
        <v>22135.879499999999</v>
      </c>
      <c r="H280" s="341">
        <v>252345.85900000003</v>
      </c>
      <c r="I280" s="339"/>
      <c r="J280" s="339"/>
    </row>
    <row r="281" spans="1:10" x14ac:dyDescent="0.2">
      <c r="A281" s="294">
        <v>2018</v>
      </c>
      <c r="B281" s="296" t="s">
        <v>39</v>
      </c>
      <c r="C281" s="296" t="s">
        <v>116</v>
      </c>
      <c r="D281" s="340">
        <v>45645.742499999993</v>
      </c>
      <c r="E281" s="340">
        <v>107916.3305</v>
      </c>
      <c r="F281" s="340">
        <v>72418.057499999995</v>
      </c>
      <c r="G281" s="340">
        <v>17775.416000000001</v>
      </c>
      <c r="H281" s="341">
        <v>243755.5465</v>
      </c>
      <c r="I281" s="339"/>
      <c r="J281" s="339"/>
    </row>
    <row r="282" spans="1:10" x14ac:dyDescent="0.2">
      <c r="A282" s="294">
        <v>2018</v>
      </c>
      <c r="B282" s="296" t="s">
        <v>40</v>
      </c>
      <c r="C282" s="296" t="s">
        <v>116</v>
      </c>
      <c r="D282" s="340">
        <v>47891.067499999997</v>
      </c>
      <c r="E282" s="340">
        <v>107198.17800000001</v>
      </c>
      <c r="F282" s="340">
        <v>77557.739499999996</v>
      </c>
      <c r="G282" s="340">
        <v>20253.486000000001</v>
      </c>
      <c r="H282" s="341">
        <v>252900.47100000002</v>
      </c>
      <c r="I282" s="339"/>
      <c r="J282" s="339"/>
    </row>
    <row r="283" spans="1:10" x14ac:dyDescent="0.2">
      <c r="A283" s="294">
        <v>2018</v>
      </c>
      <c r="B283" s="296" t="s">
        <v>41</v>
      </c>
      <c r="C283" s="296" t="s">
        <v>116</v>
      </c>
      <c r="D283" s="340">
        <v>47080.175000000003</v>
      </c>
      <c r="E283" s="340">
        <v>106770.74600000003</v>
      </c>
      <c r="F283" s="340">
        <v>72533.843500000017</v>
      </c>
      <c r="G283" s="340">
        <v>19966.738500000003</v>
      </c>
      <c r="H283" s="341">
        <v>246351.50300000003</v>
      </c>
      <c r="I283" s="339"/>
      <c r="J283" s="339"/>
    </row>
    <row r="284" spans="1:10" x14ac:dyDescent="0.2">
      <c r="A284" s="294">
        <v>2018</v>
      </c>
      <c r="B284" s="296" t="s">
        <v>42</v>
      </c>
      <c r="C284" s="296" t="s">
        <v>116</v>
      </c>
      <c r="D284" s="340">
        <v>42738.967499999999</v>
      </c>
      <c r="E284" s="340">
        <v>100560.889</v>
      </c>
      <c r="F284" s="340">
        <v>59395.6515</v>
      </c>
      <c r="G284" s="340">
        <v>18515.797999999995</v>
      </c>
      <c r="H284" s="341">
        <v>221211.30599999998</v>
      </c>
      <c r="I284" s="339"/>
      <c r="J284" s="339"/>
    </row>
    <row r="285" spans="1:10" x14ac:dyDescent="0.2">
      <c r="A285" s="294">
        <v>2019</v>
      </c>
      <c r="B285" s="296" t="s">
        <v>43</v>
      </c>
      <c r="C285" s="296" t="s">
        <v>116</v>
      </c>
      <c r="D285" s="340">
        <v>41596.384999999995</v>
      </c>
      <c r="E285" s="340">
        <v>96252.206000000006</v>
      </c>
      <c r="F285" s="340">
        <v>62202.402000000002</v>
      </c>
      <c r="G285" s="340">
        <v>16268.966</v>
      </c>
      <c r="H285" s="341">
        <v>216319.959</v>
      </c>
      <c r="I285" s="339"/>
      <c r="J285" s="339"/>
    </row>
    <row r="286" spans="1:10" x14ac:dyDescent="0.2">
      <c r="A286" s="294">
        <v>2019</v>
      </c>
      <c r="B286" s="296" t="s">
        <v>44</v>
      </c>
      <c r="C286" s="296" t="s">
        <v>116</v>
      </c>
      <c r="D286" s="340">
        <v>47727.130000000005</v>
      </c>
      <c r="E286" s="340">
        <v>100458.1795</v>
      </c>
      <c r="F286" s="340">
        <v>71054.288</v>
      </c>
      <c r="G286" s="340">
        <v>18846.320999999996</v>
      </c>
      <c r="H286" s="341">
        <v>238085.9185</v>
      </c>
      <c r="I286" s="339"/>
      <c r="J286" s="339"/>
    </row>
    <row r="287" spans="1:10" x14ac:dyDescent="0.2">
      <c r="A287" s="294">
        <v>2019</v>
      </c>
      <c r="B287" s="296" t="s">
        <v>45</v>
      </c>
      <c r="C287" s="296" t="s">
        <v>116</v>
      </c>
      <c r="D287" s="340">
        <v>51858.779999999992</v>
      </c>
      <c r="E287" s="340">
        <v>107936.2475</v>
      </c>
      <c r="F287" s="340">
        <v>70001.981499999994</v>
      </c>
      <c r="G287" s="340">
        <v>22096.642499999998</v>
      </c>
      <c r="H287" s="341">
        <v>251893.65150000001</v>
      </c>
      <c r="I287" s="339"/>
      <c r="J287" s="339"/>
    </row>
    <row r="288" spans="1:10" x14ac:dyDescent="0.2">
      <c r="A288" s="294">
        <v>2019</v>
      </c>
      <c r="B288" s="296" t="s">
        <v>33</v>
      </c>
      <c r="C288" s="296" t="s">
        <v>116</v>
      </c>
      <c r="D288" s="340">
        <v>46642.877500000002</v>
      </c>
      <c r="E288" s="340">
        <v>107916.0805</v>
      </c>
      <c r="F288" s="340">
        <v>63979.020499999999</v>
      </c>
      <c r="G288" s="340">
        <v>20555.414000000001</v>
      </c>
      <c r="H288" s="341">
        <v>239093.39249999996</v>
      </c>
      <c r="I288" s="339"/>
      <c r="J288" s="339"/>
    </row>
    <row r="289" spans="1:10" x14ac:dyDescent="0.2">
      <c r="A289" s="294">
        <v>2019</v>
      </c>
      <c r="B289" s="296" t="s">
        <v>35</v>
      </c>
      <c r="C289" s="296" t="s">
        <v>116</v>
      </c>
      <c r="D289" s="340">
        <v>55197.667999999991</v>
      </c>
      <c r="E289" s="340">
        <v>106966.4065</v>
      </c>
      <c r="F289" s="340">
        <v>72882.920999999988</v>
      </c>
      <c r="G289" s="340">
        <v>23448.828000000001</v>
      </c>
      <c r="H289" s="341">
        <v>258495.8235</v>
      </c>
      <c r="I289" s="339"/>
      <c r="J289" s="339"/>
    </row>
    <row r="290" spans="1:10" x14ac:dyDescent="0.2">
      <c r="A290" s="294">
        <v>2019</v>
      </c>
      <c r="B290" s="296" t="s">
        <v>36</v>
      </c>
      <c r="C290" s="296" t="s">
        <v>116</v>
      </c>
      <c r="D290" s="340">
        <v>46016.764999999999</v>
      </c>
      <c r="E290" s="340">
        <v>99394.876499999998</v>
      </c>
      <c r="F290" s="340">
        <v>67298.586999999985</v>
      </c>
      <c r="G290" s="340">
        <v>21505.654499999997</v>
      </c>
      <c r="H290" s="341">
        <v>234215.88299999997</v>
      </c>
      <c r="I290" s="339"/>
      <c r="J290" s="339"/>
    </row>
    <row r="291" spans="1:10" x14ac:dyDescent="0.2">
      <c r="A291" s="294">
        <v>2019</v>
      </c>
      <c r="B291" s="296" t="s">
        <v>37</v>
      </c>
      <c r="C291" s="296" t="s">
        <v>116</v>
      </c>
      <c r="D291" s="340">
        <v>48327.474999999991</v>
      </c>
      <c r="E291" s="340">
        <v>115859.6795</v>
      </c>
      <c r="F291" s="340">
        <v>78505.682499999981</v>
      </c>
      <c r="G291" s="340">
        <v>23783.261500000001</v>
      </c>
      <c r="H291" s="341">
        <v>266476.09849999996</v>
      </c>
      <c r="I291" s="339"/>
      <c r="J291" s="339"/>
    </row>
    <row r="292" spans="1:10" x14ac:dyDescent="0.2">
      <c r="A292" s="294">
        <v>2019</v>
      </c>
      <c r="B292" s="296" t="s">
        <v>38</v>
      </c>
      <c r="C292" s="296" t="s">
        <v>116</v>
      </c>
      <c r="D292" s="340">
        <v>45395.642500000002</v>
      </c>
      <c r="E292" s="340">
        <v>115292.94</v>
      </c>
      <c r="F292" s="340">
        <v>76096.891000000003</v>
      </c>
      <c r="G292" s="340">
        <v>27273.459999999992</v>
      </c>
      <c r="H292" s="341">
        <v>264058.93350000004</v>
      </c>
      <c r="I292" s="339"/>
      <c r="J292" s="339"/>
    </row>
    <row r="293" spans="1:10" x14ac:dyDescent="0.2">
      <c r="A293" s="294">
        <v>2019</v>
      </c>
      <c r="B293" s="296" t="s">
        <v>39</v>
      </c>
      <c r="C293" s="296" t="s">
        <v>116</v>
      </c>
      <c r="D293" s="340">
        <v>43943.497499999998</v>
      </c>
      <c r="E293" s="340">
        <v>118560.8155</v>
      </c>
      <c r="F293" s="340">
        <v>76984.775499999989</v>
      </c>
      <c r="G293" s="340">
        <v>24254.314999999999</v>
      </c>
      <c r="H293" s="341">
        <v>263743.40350000001</v>
      </c>
      <c r="I293" s="339"/>
      <c r="J293" s="339"/>
    </row>
    <row r="294" spans="1:10" x14ac:dyDescent="0.2">
      <c r="A294" s="294">
        <v>2019</v>
      </c>
      <c r="B294" s="296" t="s">
        <v>40</v>
      </c>
      <c r="C294" s="296" t="s">
        <v>116</v>
      </c>
      <c r="D294" s="340">
        <v>48367.55</v>
      </c>
      <c r="E294" s="340">
        <v>117735.93299999999</v>
      </c>
      <c r="F294" s="340">
        <v>82725.123000000007</v>
      </c>
      <c r="G294" s="340">
        <v>23092.530500000001</v>
      </c>
      <c r="H294" s="341">
        <v>271921.13649999996</v>
      </c>
      <c r="I294" s="339"/>
      <c r="J294" s="339"/>
    </row>
    <row r="295" spans="1:10" x14ac:dyDescent="0.2">
      <c r="A295" s="294">
        <v>2019</v>
      </c>
      <c r="B295" s="296" t="s">
        <v>41</v>
      </c>
      <c r="C295" s="296" t="s">
        <v>116</v>
      </c>
      <c r="D295" s="340">
        <v>41965.777000000002</v>
      </c>
      <c r="E295" s="340">
        <v>113104.31999999999</v>
      </c>
      <c r="F295" s="340">
        <v>62361.277499999989</v>
      </c>
      <c r="G295" s="340">
        <v>25393.434999999998</v>
      </c>
      <c r="H295" s="341">
        <v>242824.80949999997</v>
      </c>
      <c r="I295" s="339"/>
      <c r="J295" s="339"/>
    </row>
    <row r="296" spans="1:10" x14ac:dyDescent="0.2">
      <c r="A296" s="294">
        <v>2019</v>
      </c>
      <c r="B296" s="296" t="s">
        <v>42</v>
      </c>
      <c r="C296" s="296" t="s">
        <v>116</v>
      </c>
      <c r="D296" s="340">
        <v>43485.760000000009</v>
      </c>
      <c r="E296" s="340">
        <v>125350.383</v>
      </c>
      <c r="F296" s="340">
        <v>64845.242499999993</v>
      </c>
      <c r="G296" s="340">
        <v>26880.705500000004</v>
      </c>
      <c r="H296" s="341">
        <v>260562.09099999999</v>
      </c>
      <c r="I296" s="339"/>
      <c r="J296" s="339"/>
    </row>
    <row r="297" spans="1:10" x14ac:dyDescent="0.2">
      <c r="A297" s="294">
        <v>2020</v>
      </c>
      <c r="B297" s="296" t="s">
        <v>43</v>
      </c>
      <c r="C297" s="296" t="s">
        <v>116</v>
      </c>
      <c r="D297" s="340">
        <v>34553.75</v>
      </c>
      <c r="E297" s="340">
        <v>121704.98099999999</v>
      </c>
      <c r="F297" s="340">
        <v>66184.867500000008</v>
      </c>
      <c r="G297" s="340">
        <v>26615.91</v>
      </c>
      <c r="H297" s="341">
        <v>249059.5085</v>
      </c>
      <c r="I297" s="339"/>
      <c r="J297" s="339"/>
    </row>
    <row r="298" spans="1:10" s="323" customFormat="1" x14ac:dyDescent="0.2">
      <c r="A298" s="294">
        <v>2020</v>
      </c>
      <c r="B298" s="296" t="s">
        <v>44</v>
      </c>
      <c r="C298" s="296" t="s">
        <v>116</v>
      </c>
      <c r="D298" s="340">
        <v>46420.224500000004</v>
      </c>
      <c r="E298" s="340">
        <v>106773.3155</v>
      </c>
      <c r="F298" s="340">
        <v>80492.404999999984</v>
      </c>
      <c r="G298" s="340">
        <v>28748.980499999998</v>
      </c>
      <c r="H298" s="341">
        <v>262434.92549999995</v>
      </c>
      <c r="I298" s="339"/>
      <c r="J298" s="339"/>
    </row>
    <row r="299" spans="1:10" s="323" customFormat="1" x14ac:dyDescent="0.2">
      <c r="A299" s="294">
        <v>2020</v>
      </c>
      <c r="B299" s="296" t="s">
        <v>45</v>
      </c>
      <c r="C299" s="296" t="s">
        <v>116</v>
      </c>
      <c r="D299" s="340">
        <v>30848.112500000007</v>
      </c>
      <c r="E299" s="340">
        <v>73660.67</v>
      </c>
      <c r="F299" s="340">
        <v>59903.045500000007</v>
      </c>
      <c r="G299" s="340">
        <v>18368.421000000002</v>
      </c>
      <c r="H299" s="341">
        <v>182780.24900000001</v>
      </c>
      <c r="I299" s="339"/>
      <c r="J299" s="339"/>
    </row>
    <row r="300" spans="1:10" x14ac:dyDescent="0.2">
      <c r="A300" s="294">
        <v>2020</v>
      </c>
      <c r="B300" s="296" t="s">
        <v>33</v>
      </c>
      <c r="C300" s="296" t="s">
        <v>116</v>
      </c>
      <c r="D300" s="340">
        <v>3730.78</v>
      </c>
      <c r="E300" s="340">
        <v>43487.726500000004</v>
      </c>
      <c r="F300" s="340">
        <v>10353.095000000001</v>
      </c>
      <c r="G300" s="340">
        <v>2330.9499999999998</v>
      </c>
      <c r="H300" s="341">
        <v>59902.551500000001</v>
      </c>
      <c r="I300" s="339"/>
      <c r="J300" s="339"/>
    </row>
    <row r="301" spans="1:10" x14ac:dyDescent="0.2">
      <c r="A301" s="294">
        <v>2020</v>
      </c>
      <c r="B301" s="296" t="s">
        <v>35</v>
      </c>
      <c r="C301" s="296" t="s">
        <v>116</v>
      </c>
      <c r="D301" s="340">
        <v>31668.509490234377</v>
      </c>
      <c r="E301" s="340">
        <v>95293.035999141925</v>
      </c>
      <c r="F301" s="340">
        <v>53556.016460937521</v>
      </c>
      <c r="G301" s="340">
        <v>17823.740002548217</v>
      </c>
      <c r="H301" s="341">
        <v>198341.30195286206</v>
      </c>
      <c r="I301" s="339"/>
      <c r="J301" s="339"/>
    </row>
    <row r="302" spans="1:10" x14ac:dyDescent="0.2">
      <c r="A302" s="294">
        <v>2020</v>
      </c>
      <c r="B302" s="296" t="s">
        <v>36</v>
      </c>
      <c r="C302" s="296" t="s">
        <v>116</v>
      </c>
      <c r="D302" s="340">
        <v>40861.52450976563</v>
      </c>
      <c r="E302" s="340">
        <v>112680.17351228523</v>
      </c>
      <c r="F302" s="340">
        <v>64688.982974060069</v>
      </c>
      <c r="G302" s="340">
        <v>22664.469499461178</v>
      </c>
      <c r="H302" s="341">
        <v>240895.1504955721</v>
      </c>
      <c r="I302" s="339"/>
      <c r="J302" s="339"/>
    </row>
    <row r="303" spans="1:10" x14ac:dyDescent="0.2">
      <c r="A303" s="294">
        <v>2020</v>
      </c>
      <c r="B303" s="296" t="s">
        <v>37</v>
      </c>
      <c r="C303" s="296" t="s">
        <v>116</v>
      </c>
      <c r="D303" s="340">
        <v>46099.083548828137</v>
      </c>
      <c r="E303" s="340">
        <v>137380.3005279846</v>
      </c>
      <c r="F303" s="340">
        <v>71771.602956817631</v>
      </c>
      <c r="G303" s="340">
        <v>26329.242493419646</v>
      </c>
      <c r="H303" s="341">
        <v>281580.22952704999</v>
      </c>
      <c r="I303" s="339"/>
      <c r="J303" s="339"/>
    </row>
    <row r="304" spans="1:10" s="323" customFormat="1" x14ac:dyDescent="0.2">
      <c r="A304" s="294">
        <v>2020</v>
      </c>
      <c r="B304" s="296" t="s">
        <v>38</v>
      </c>
      <c r="C304" s="296" t="s">
        <v>116</v>
      </c>
      <c r="D304" s="340">
        <v>42253.366004882802</v>
      </c>
      <c r="E304" s="340">
        <v>129746.22396852873</v>
      </c>
      <c r="F304" s="340">
        <v>68553.694488708483</v>
      </c>
      <c r="G304" s="340">
        <v>29259.124507371904</v>
      </c>
      <c r="H304" s="341">
        <v>269812.40896949195</v>
      </c>
      <c r="I304" s="314"/>
      <c r="J304" s="314"/>
    </row>
    <row r="305" spans="1:10" s="323" customFormat="1" x14ac:dyDescent="0.2">
      <c r="A305" s="294">
        <v>2020</v>
      </c>
      <c r="B305" s="296" t="s">
        <v>39</v>
      </c>
      <c r="C305" s="296" t="s">
        <v>116</v>
      </c>
      <c r="D305" s="340">
        <v>38001.285048828126</v>
      </c>
      <c r="E305" s="340">
        <v>131863.24807371708</v>
      </c>
      <c r="F305" s="340">
        <v>79509.392491149891</v>
      </c>
      <c r="G305" s="340">
        <v>28871.574999496461</v>
      </c>
      <c r="H305" s="341">
        <v>278245.50061319157</v>
      </c>
      <c r="I305" s="314"/>
      <c r="J305" s="314"/>
    </row>
    <row r="306" spans="1:10" x14ac:dyDescent="0.2">
      <c r="A306" s="294">
        <v>2020</v>
      </c>
      <c r="B306" s="296" t="s">
        <v>40</v>
      </c>
      <c r="C306" s="296" t="s">
        <v>116</v>
      </c>
      <c r="D306" s="340">
        <v>36948.747465820306</v>
      </c>
      <c r="E306" s="340">
        <v>133622.824486</v>
      </c>
      <c r="F306" s="340">
        <v>87339.723522125219</v>
      </c>
      <c r="G306" s="340">
        <v>30826.049001678468</v>
      </c>
      <c r="H306" s="341">
        <v>288737.34447562404</v>
      </c>
      <c r="I306" s="339"/>
      <c r="J306" s="339"/>
    </row>
    <row r="307" spans="1:10" x14ac:dyDescent="0.2">
      <c r="A307" s="294">
        <v>2020</v>
      </c>
      <c r="B307" s="296" t="s">
        <v>41</v>
      </c>
      <c r="C307" s="296" t="s">
        <v>116</v>
      </c>
      <c r="D307" s="340">
        <v>35311.138441406249</v>
      </c>
      <c r="E307" s="340">
        <v>133160.08959827048</v>
      </c>
      <c r="F307" s="340">
        <v>82898.55400366211</v>
      </c>
      <c r="G307" s="340">
        <v>31852.514994373323</v>
      </c>
      <c r="H307" s="341">
        <v>283222.29703771218</v>
      </c>
      <c r="I307" s="339"/>
      <c r="J307" s="339"/>
    </row>
    <row r="308" spans="1:10" x14ac:dyDescent="0.2">
      <c r="A308" s="294">
        <v>2020</v>
      </c>
      <c r="B308" s="296" t="s">
        <v>42</v>
      </c>
      <c r="C308" s="296" t="s">
        <v>116</v>
      </c>
      <c r="D308" s="340">
        <v>30681.980470703129</v>
      </c>
      <c r="E308" s="340">
        <v>124250.19494018552</v>
      </c>
      <c r="F308" s="340">
        <v>65728.992499084474</v>
      </c>
      <c r="G308" s="340">
        <v>27448.190500381475</v>
      </c>
      <c r="H308" s="341">
        <v>248109.35841035467</v>
      </c>
      <c r="I308" s="339"/>
      <c r="J308" s="339"/>
    </row>
    <row r="309" spans="1:10" x14ac:dyDescent="0.2">
      <c r="A309" s="294">
        <v>2021</v>
      </c>
      <c r="B309" s="296" t="s">
        <v>43</v>
      </c>
      <c r="C309" s="296" t="s">
        <v>116</v>
      </c>
      <c r="D309" s="340">
        <v>27572.810034179689</v>
      </c>
      <c r="E309" s="340">
        <v>123680.46254499815</v>
      </c>
      <c r="F309" s="340">
        <v>66206.625481594121</v>
      </c>
      <c r="G309" s="340">
        <v>29517.405999816419</v>
      </c>
      <c r="H309" s="341">
        <v>246977.30406058842</v>
      </c>
      <c r="I309" s="339"/>
      <c r="J309" s="339"/>
    </row>
    <row r="310" spans="1:10" x14ac:dyDescent="0.2">
      <c r="A310" s="294">
        <v>2021</v>
      </c>
      <c r="B310" s="296" t="s">
        <v>44</v>
      </c>
      <c r="C310" s="296" t="s">
        <v>116</v>
      </c>
      <c r="D310" s="340">
        <v>34491.423548999999</v>
      </c>
      <c r="E310" s="340">
        <v>128715.70001880001</v>
      </c>
      <c r="F310" s="340">
        <v>73695.80752420002</v>
      </c>
      <c r="G310" s="340">
        <v>30340.335501030004</v>
      </c>
      <c r="H310" s="341">
        <v>267243.26659303001</v>
      </c>
      <c r="I310" s="339"/>
      <c r="J310" s="339"/>
    </row>
    <row r="311" spans="1:10" x14ac:dyDescent="0.2">
      <c r="A311" s="294">
        <v>2021</v>
      </c>
      <c r="B311" s="296" t="s">
        <v>45</v>
      </c>
      <c r="C311" s="296" t="s">
        <v>116</v>
      </c>
      <c r="D311" s="340">
        <v>35320.937568359383</v>
      </c>
      <c r="E311" s="340">
        <v>139264.10750957648</v>
      </c>
      <c r="F311" s="340">
        <v>81377.357500095357</v>
      </c>
      <c r="G311" s="340">
        <v>30635.559999000547</v>
      </c>
      <c r="H311" s="341">
        <v>286597.96257703181</v>
      </c>
      <c r="I311" s="339"/>
      <c r="J311" s="339"/>
    </row>
    <row r="312" spans="1:10" x14ac:dyDescent="0.2">
      <c r="A312" s="294">
        <v>2021</v>
      </c>
      <c r="B312" s="296" t="s">
        <v>33</v>
      </c>
      <c r="C312" s="296" t="s">
        <v>116</v>
      </c>
      <c r="D312" s="340">
        <v>31666.18649023438</v>
      </c>
      <c r="E312" s="340">
        <v>130177.21601914882</v>
      </c>
      <c r="F312" s="340">
        <v>75197.220004644405</v>
      </c>
      <c r="G312" s="340">
        <v>25273.802998369221</v>
      </c>
      <c r="H312" s="341">
        <v>262314.42551239685</v>
      </c>
      <c r="I312" s="339"/>
      <c r="J312" s="339"/>
    </row>
    <row r="313" spans="1:10" x14ac:dyDescent="0.2">
      <c r="A313" s="294">
        <v>2021</v>
      </c>
      <c r="B313" s="296" t="s">
        <v>35</v>
      </c>
      <c r="C313" s="296" t="s">
        <v>116</v>
      </c>
      <c r="D313" s="340">
        <v>35142.878014648435</v>
      </c>
      <c r="E313" s="340">
        <v>110441.05397600673</v>
      </c>
      <c r="F313" s="340">
        <v>63483.937006561289</v>
      </c>
      <c r="G313" s="340">
        <v>21101.112999656678</v>
      </c>
      <c r="H313" s="341">
        <v>230168.98199687316</v>
      </c>
      <c r="I313" s="339"/>
      <c r="J313" s="339"/>
    </row>
    <row r="314" spans="1:10" x14ac:dyDescent="0.2">
      <c r="A314" s="294">
        <v>2021</v>
      </c>
      <c r="B314" s="296" t="s">
        <v>36</v>
      </c>
      <c r="C314" s="296" t="s">
        <v>116</v>
      </c>
      <c r="D314" s="340">
        <v>35548.42094140625</v>
      </c>
      <c r="E314" s="340">
        <v>140060.13445016049</v>
      </c>
      <c r="F314" s="340">
        <v>75832.012473263763</v>
      </c>
      <c r="G314" s="340">
        <v>29231.445500839232</v>
      </c>
      <c r="H314" s="341">
        <v>280672.01336566976</v>
      </c>
      <c r="I314" s="339"/>
      <c r="J314" s="339"/>
    </row>
    <row r="315" spans="1:10" x14ac:dyDescent="0.2">
      <c r="A315" s="294">
        <v>2021</v>
      </c>
      <c r="B315" s="296" t="s">
        <v>37</v>
      </c>
      <c r="C315" s="296" t="s">
        <v>116</v>
      </c>
      <c r="D315" s="340">
        <v>37472.256980468745</v>
      </c>
      <c r="E315" s="340">
        <v>138748.81948150485</v>
      </c>
      <c r="F315" s="340">
        <v>78470.497527041443</v>
      </c>
      <c r="G315" s="340">
        <v>30553.605007419585</v>
      </c>
      <c r="H315" s="341">
        <v>285245.17899643467</v>
      </c>
      <c r="I315" s="339"/>
      <c r="J315" s="339"/>
    </row>
    <row r="316" spans="1:10" x14ac:dyDescent="0.2">
      <c r="A316" s="294">
        <v>2021</v>
      </c>
      <c r="B316" s="296" t="s">
        <v>38</v>
      </c>
      <c r="C316" s="296" t="s">
        <v>116</v>
      </c>
      <c r="D316" s="340">
        <v>37974.136465820309</v>
      </c>
      <c r="E316" s="340">
        <v>132890.81547527196</v>
      </c>
      <c r="F316" s="340">
        <v>77307.830934434896</v>
      </c>
      <c r="G316" s="340">
        <v>29249.047004272452</v>
      </c>
      <c r="H316" s="341">
        <v>277421.82987979957</v>
      </c>
      <c r="I316" s="339"/>
      <c r="J316" s="339"/>
    </row>
    <row r="317" spans="1:10" x14ac:dyDescent="0.2">
      <c r="A317" s="294">
        <v>2021</v>
      </c>
      <c r="B317" s="296" t="s">
        <v>39</v>
      </c>
      <c r="C317" s="296" t="s">
        <v>116</v>
      </c>
      <c r="D317" s="340">
        <v>38937.370495117182</v>
      </c>
      <c r="E317" s="340">
        <v>139713.09093624359</v>
      </c>
      <c r="F317" s="340">
        <v>76419.874963848124</v>
      </c>
      <c r="G317" s="340">
        <v>29940.297503740308</v>
      </c>
      <c r="H317" s="341">
        <v>285010.63389894919</v>
      </c>
      <c r="I317" s="339"/>
      <c r="J317" s="339"/>
    </row>
    <row r="318" spans="1:10" x14ac:dyDescent="0.2">
      <c r="A318" s="294">
        <v>2021</v>
      </c>
      <c r="B318" s="296" t="s">
        <v>40</v>
      </c>
      <c r="C318" s="296" t="s">
        <v>116</v>
      </c>
      <c r="D318" s="340">
        <v>38806.231597656239</v>
      </c>
      <c r="E318" s="340">
        <v>136981.56852209877</v>
      </c>
      <c r="F318" s="340">
        <v>74329.803511062128</v>
      </c>
      <c r="G318" s="340">
        <v>31049.426006065369</v>
      </c>
      <c r="H318" s="341">
        <v>281167.02963688254</v>
      </c>
      <c r="I318" s="339"/>
      <c r="J318" s="339"/>
    </row>
    <row r="319" spans="1:10" x14ac:dyDescent="0.2">
      <c r="A319" s="294">
        <v>2021</v>
      </c>
      <c r="B319" s="296" t="s">
        <v>41</v>
      </c>
      <c r="C319" s="296" t="s">
        <v>116</v>
      </c>
      <c r="D319" s="340">
        <v>37762.999036010733</v>
      </c>
      <c r="E319" s="340">
        <v>138999.23846004443</v>
      </c>
      <c r="F319" s="340">
        <v>75223.464477569607</v>
      </c>
      <c r="G319" s="340">
        <v>29129.332999694827</v>
      </c>
      <c r="H319" s="341">
        <v>281115.0349733195</v>
      </c>
      <c r="I319" s="339"/>
      <c r="J319" s="339"/>
    </row>
    <row r="320" spans="1:10" x14ac:dyDescent="0.2">
      <c r="A320" s="294">
        <v>2021</v>
      </c>
      <c r="B320" s="296" t="s">
        <v>42</v>
      </c>
      <c r="C320" s="296" t="s">
        <v>116</v>
      </c>
      <c r="D320" s="340">
        <v>36380.046050000004</v>
      </c>
      <c r="E320" s="340">
        <v>129848.42201132199</v>
      </c>
      <c r="F320" s="340">
        <v>62606.309494449626</v>
      </c>
      <c r="G320" s="340">
        <v>30955.009999401096</v>
      </c>
      <c r="H320" s="341">
        <v>259789.78755517275</v>
      </c>
      <c r="I320" s="339"/>
      <c r="J320" s="339"/>
    </row>
    <row r="321" spans="1:10" x14ac:dyDescent="0.2">
      <c r="A321" s="294">
        <v>2022</v>
      </c>
      <c r="B321" s="296" t="s">
        <v>43</v>
      </c>
      <c r="C321" s="296" t="s">
        <v>116</v>
      </c>
      <c r="D321" s="340">
        <v>31332.652446289059</v>
      </c>
      <c r="E321" s="340">
        <v>120198.29848453333</v>
      </c>
      <c r="F321" s="340">
        <v>61509.239002593997</v>
      </c>
      <c r="G321" s="340">
        <v>29043.415999952318</v>
      </c>
      <c r="H321" s="341">
        <v>242083.6059333687</v>
      </c>
      <c r="I321" s="339"/>
      <c r="J321" s="339"/>
    </row>
    <row r="322" spans="1:10" x14ac:dyDescent="0.2">
      <c r="A322" s="294">
        <v>2022</v>
      </c>
      <c r="B322" s="296" t="s">
        <v>44</v>
      </c>
      <c r="C322" s="296" t="s">
        <v>116</v>
      </c>
      <c r="D322" s="340">
        <v>38057.494927978507</v>
      </c>
      <c r="E322" s="340">
        <v>133587.50751113342</v>
      </c>
      <c r="F322" s="340">
        <v>71325.208002605432</v>
      </c>
      <c r="G322" s="340">
        <v>32545.251999952317</v>
      </c>
      <c r="H322" s="341">
        <v>275515.46244166972</v>
      </c>
      <c r="I322" s="339"/>
      <c r="J322" s="339"/>
    </row>
    <row r="323" spans="1:10" x14ac:dyDescent="0.2">
      <c r="A323" s="294">
        <v>2022</v>
      </c>
      <c r="B323" s="296" t="s">
        <v>45</v>
      </c>
      <c r="C323" s="296" t="s">
        <v>116</v>
      </c>
      <c r="D323" s="340">
        <v>45312.190500000004</v>
      </c>
      <c r="E323" s="340">
        <v>145926.48949552438</v>
      </c>
      <c r="F323" s="340">
        <v>78296.176508251199</v>
      </c>
      <c r="G323" s="340">
        <v>29819.150000429152</v>
      </c>
      <c r="H323" s="341">
        <v>299354.00650420476</v>
      </c>
      <c r="I323" s="339"/>
      <c r="J323" s="339"/>
    </row>
    <row r="324" spans="1:10" x14ac:dyDescent="0.2">
      <c r="A324" s="294">
        <v>2022</v>
      </c>
      <c r="B324" s="296" t="s">
        <v>33</v>
      </c>
      <c r="C324" s="296" t="s">
        <v>116</v>
      </c>
      <c r="D324" s="340">
        <v>43201.622413999998</v>
      </c>
      <c r="E324" s="340">
        <v>131501.78690399998</v>
      </c>
      <c r="F324" s="340">
        <v>70437.414998169988</v>
      </c>
      <c r="G324" s="340">
        <v>30543.728999999999</v>
      </c>
      <c r="H324" s="341">
        <v>275684.55331616994</v>
      </c>
      <c r="I324" s="339"/>
      <c r="J324" s="339"/>
    </row>
    <row r="325" spans="1:10" x14ac:dyDescent="0.2">
      <c r="A325" s="294">
        <v>2022</v>
      </c>
      <c r="B325" s="296" t="s">
        <v>35</v>
      </c>
      <c r="C325" s="296" t="s">
        <v>116</v>
      </c>
      <c r="D325" s="340">
        <v>46958.82745300293</v>
      </c>
      <c r="E325" s="340">
        <v>125954.64278925897</v>
      </c>
      <c r="F325" s="340">
        <v>71733.899500715255</v>
      </c>
      <c r="G325" s="340">
        <v>30634.470999809262</v>
      </c>
      <c r="H325" s="341">
        <v>275281.84074278641</v>
      </c>
      <c r="I325" s="339"/>
      <c r="J325" s="339"/>
    </row>
    <row r="326" spans="1:10" x14ac:dyDescent="0.2">
      <c r="A326" s="294">
        <v>2022</v>
      </c>
      <c r="B326" s="296" t="s">
        <v>36</v>
      </c>
      <c r="C326" s="296" t="s">
        <v>116</v>
      </c>
      <c r="D326" s="340">
        <v>42721.450562255879</v>
      </c>
      <c r="E326" s="340">
        <v>134032.61382746574</v>
      </c>
      <c r="F326" s="340">
        <v>76141.953503337863</v>
      </c>
      <c r="G326" s="340">
        <v>32768.830249999992</v>
      </c>
      <c r="H326" s="341">
        <v>285664.84814305941</v>
      </c>
      <c r="I326" s="339"/>
      <c r="J326" s="339"/>
    </row>
    <row r="327" spans="1:10" x14ac:dyDescent="0.2">
      <c r="A327" s="294">
        <v>2009</v>
      </c>
      <c r="B327" s="296" t="s">
        <v>33</v>
      </c>
      <c r="C327" s="296" t="s">
        <v>117</v>
      </c>
      <c r="D327" s="340">
        <v>58831.416499999992</v>
      </c>
      <c r="E327" s="340">
        <v>92787.76</v>
      </c>
      <c r="F327" s="340">
        <v>38064.137500000004</v>
      </c>
      <c r="G327" s="340">
        <v>11476.18</v>
      </c>
      <c r="H327" s="341">
        <v>201159.49400000001</v>
      </c>
      <c r="I327" s="339"/>
      <c r="J327" s="339"/>
    </row>
    <row r="328" spans="1:10" x14ac:dyDescent="0.2">
      <c r="A328" s="294">
        <v>2009</v>
      </c>
      <c r="B328" s="296" t="s">
        <v>35</v>
      </c>
      <c r="C328" s="296" t="s">
        <v>117</v>
      </c>
      <c r="D328" s="340">
        <v>63177.922500000001</v>
      </c>
      <c r="E328" s="340">
        <v>99695.150000000009</v>
      </c>
      <c r="F328" s="340">
        <v>39767.435000000005</v>
      </c>
      <c r="G328" s="340">
        <v>11484.987499999999</v>
      </c>
      <c r="H328" s="341">
        <v>214125.49500000002</v>
      </c>
      <c r="I328" s="339"/>
      <c r="J328" s="339"/>
    </row>
    <row r="329" spans="1:10" x14ac:dyDescent="0.2">
      <c r="A329" s="294">
        <v>2009</v>
      </c>
      <c r="B329" s="296" t="s">
        <v>36</v>
      </c>
      <c r="C329" s="296" t="s">
        <v>117</v>
      </c>
      <c r="D329" s="340">
        <v>66728.117500000008</v>
      </c>
      <c r="E329" s="340">
        <v>87135.595000000001</v>
      </c>
      <c r="F329" s="340">
        <v>29220.639999999999</v>
      </c>
      <c r="G329" s="340">
        <v>9678.9775000000009</v>
      </c>
      <c r="H329" s="341">
        <v>192763.33</v>
      </c>
      <c r="I329" s="339"/>
      <c r="J329" s="339"/>
    </row>
    <row r="330" spans="1:10" x14ac:dyDescent="0.2">
      <c r="A330" s="294">
        <v>2009</v>
      </c>
      <c r="B330" s="296" t="s">
        <v>37</v>
      </c>
      <c r="C330" s="296" t="s">
        <v>117</v>
      </c>
      <c r="D330" s="340">
        <v>69955.25</v>
      </c>
      <c r="E330" s="340">
        <v>105298.80500000001</v>
      </c>
      <c r="F330" s="340">
        <v>36016.97</v>
      </c>
      <c r="G330" s="340">
        <v>14319.263499999999</v>
      </c>
      <c r="H330" s="341">
        <v>225590.28849999997</v>
      </c>
      <c r="I330" s="339"/>
      <c r="J330" s="339"/>
    </row>
    <row r="331" spans="1:10" x14ac:dyDescent="0.2">
      <c r="A331" s="294">
        <v>2009</v>
      </c>
      <c r="B331" s="296" t="s">
        <v>38</v>
      </c>
      <c r="C331" s="296" t="s">
        <v>117</v>
      </c>
      <c r="D331" s="340">
        <v>60649.769500000024</v>
      </c>
      <c r="E331" s="340">
        <v>109701.42499999999</v>
      </c>
      <c r="F331" s="340">
        <v>36892.592499999999</v>
      </c>
      <c r="G331" s="340">
        <v>13316.5975</v>
      </c>
      <c r="H331" s="341">
        <v>220560.38450000004</v>
      </c>
      <c r="I331" s="339"/>
      <c r="J331" s="339"/>
    </row>
    <row r="332" spans="1:10" x14ac:dyDescent="0.2">
      <c r="A332" s="294">
        <v>2009</v>
      </c>
      <c r="B332" s="296" t="s">
        <v>39</v>
      </c>
      <c r="C332" s="296" t="s">
        <v>117</v>
      </c>
      <c r="D332" s="340">
        <v>75721.859999999957</v>
      </c>
      <c r="E332" s="340">
        <v>109778.61500000001</v>
      </c>
      <c r="F332" s="340">
        <v>37255.974999999991</v>
      </c>
      <c r="G332" s="340">
        <v>12130.169999999998</v>
      </c>
      <c r="H332" s="341">
        <v>234886.61999999997</v>
      </c>
      <c r="I332" s="339"/>
      <c r="J332" s="339"/>
    </row>
    <row r="333" spans="1:10" x14ac:dyDescent="0.2">
      <c r="A333" s="294">
        <v>2009</v>
      </c>
      <c r="B333" s="296" t="s">
        <v>40</v>
      </c>
      <c r="C333" s="296" t="s">
        <v>117</v>
      </c>
      <c r="D333" s="340">
        <v>69448.356499999994</v>
      </c>
      <c r="E333" s="340">
        <v>106614.04</v>
      </c>
      <c r="F333" s="340">
        <v>36065.735000000008</v>
      </c>
      <c r="G333" s="340">
        <v>11508.857499999998</v>
      </c>
      <c r="H333" s="341">
        <v>223636.98899999997</v>
      </c>
      <c r="I333" s="339"/>
      <c r="J333" s="339"/>
    </row>
    <row r="334" spans="1:10" x14ac:dyDescent="0.2">
      <c r="A334" s="294">
        <v>2009</v>
      </c>
      <c r="B334" s="296" t="s">
        <v>41</v>
      </c>
      <c r="C334" s="296" t="s">
        <v>117</v>
      </c>
      <c r="D334" s="340">
        <v>66973.38</v>
      </c>
      <c r="E334" s="340">
        <v>104458.18000000001</v>
      </c>
      <c r="F334" s="340">
        <v>30951.532500000005</v>
      </c>
      <c r="G334" s="340">
        <v>13600.622500000001</v>
      </c>
      <c r="H334" s="341">
        <v>215983.71499999997</v>
      </c>
      <c r="I334" s="339"/>
      <c r="J334" s="339"/>
    </row>
    <row r="335" spans="1:10" x14ac:dyDescent="0.2">
      <c r="A335" s="294">
        <v>2009</v>
      </c>
      <c r="B335" s="296" t="s">
        <v>42</v>
      </c>
      <c r="C335" s="296" t="s">
        <v>117</v>
      </c>
      <c r="D335" s="340">
        <v>64197.387500000004</v>
      </c>
      <c r="E335" s="340">
        <v>104696.185</v>
      </c>
      <c r="F335" s="340">
        <v>26941.532500000001</v>
      </c>
      <c r="G335" s="340">
        <v>14438.220000000001</v>
      </c>
      <c r="H335" s="341">
        <v>210273.32500000001</v>
      </c>
      <c r="I335" s="339"/>
      <c r="J335" s="339"/>
    </row>
    <row r="336" spans="1:10" x14ac:dyDescent="0.2">
      <c r="A336" s="294">
        <v>2010</v>
      </c>
      <c r="B336" s="296" t="s">
        <v>43</v>
      </c>
      <c r="C336" s="296" t="s">
        <v>117</v>
      </c>
      <c r="D336" s="340">
        <v>56503.777499999953</v>
      </c>
      <c r="E336" s="340">
        <v>93367.489999999991</v>
      </c>
      <c r="F336" s="340">
        <v>25233.9</v>
      </c>
      <c r="G336" s="340">
        <v>10503.619999999997</v>
      </c>
      <c r="H336" s="341">
        <v>185608.78749999995</v>
      </c>
      <c r="I336" s="339"/>
      <c r="J336" s="339"/>
    </row>
    <row r="337" spans="1:10" x14ac:dyDescent="0.2">
      <c r="A337" s="294">
        <v>2010</v>
      </c>
      <c r="B337" s="296" t="s">
        <v>44</v>
      </c>
      <c r="C337" s="296" t="s">
        <v>117</v>
      </c>
      <c r="D337" s="340">
        <v>64662.880999999994</v>
      </c>
      <c r="E337" s="340">
        <v>113042.04999999999</v>
      </c>
      <c r="F337" s="340">
        <v>31113.006499999996</v>
      </c>
      <c r="G337" s="340">
        <v>13037.77</v>
      </c>
      <c r="H337" s="341">
        <v>221855.70750000002</v>
      </c>
      <c r="I337" s="339"/>
      <c r="J337" s="339"/>
    </row>
    <row r="338" spans="1:10" x14ac:dyDescent="0.2">
      <c r="A338" s="294">
        <v>2010</v>
      </c>
      <c r="B338" s="296" t="s">
        <v>45</v>
      </c>
      <c r="C338" s="296" t="s">
        <v>117</v>
      </c>
      <c r="D338" s="340">
        <v>69214.808499999999</v>
      </c>
      <c r="E338" s="340">
        <v>102653.1</v>
      </c>
      <c r="F338" s="340">
        <v>31147.707500000004</v>
      </c>
      <c r="G338" s="340">
        <v>12679.244999999999</v>
      </c>
      <c r="H338" s="341">
        <v>215694.86099999998</v>
      </c>
      <c r="I338" s="339"/>
      <c r="J338" s="339"/>
    </row>
    <row r="339" spans="1:10" x14ac:dyDescent="0.2">
      <c r="A339" s="294">
        <v>2010</v>
      </c>
      <c r="B339" s="296" t="s">
        <v>33</v>
      </c>
      <c r="C339" s="296" t="s">
        <v>117</v>
      </c>
      <c r="D339" s="340">
        <v>58110.950000000004</v>
      </c>
      <c r="E339" s="340">
        <v>97227.014999999999</v>
      </c>
      <c r="F339" s="340">
        <v>28761.827499999999</v>
      </c>
      <c r="G339" s="340">
        <v>11307.144000000002</v>
      </c>
      <c r="H339" s="341">
        <v>195406.93650000001</v>
      </c>
      <c r="I339" s="339"/>
      <c r="J339" s="339"/>
    </row>
    <row r="340" spans="1:10" x14ac:dyDescent="0.2">
      <c r="A340" s="294">
        <v>2010</v>
      </c>
      <c r="B340" s="296" t="s">
        <v>35</v>
      </c>
      <c r="C340" s="296" t="s">
        <v>117</v>
      </c>
      <c r="D340" s="340">
        <v>66190.737499999988</v>
      </c>
      <c r="E340" s="340">
        <v>103349.485</v>
      </c>
      <c r="F340" s="340">
        <v>27145.600000000006</v>
      </c>
      <c r="G340" s="340">
        <v>12305.342500000001</v>
      </c>
      <c r="H340" s="341">
        <v>208991.16500000001</v>
      </c>
      <c r="I340" s="339"/>
      <c r="J340" s="339"/>
    </row>
    <row r="341" spans="1:10" x14ac:dyDescent="0.2">
      <c r="A341" s="294">
        <v>2010</v>
      </c>
      <c r="B341" s="296" t="s">
        <v>36</v>
      </c>
      <c r="C341" s="296" t="s">
        <v>117</v>
      </c>
      <c r="D341" s="340">
        <v>68927.147499999992</v>
      </c>
      <c r="E341" s="340">
        <v>104005.06</v>
      </c>
      <c r="F341" s="340">
        <v>28766.217499999999</v>
      </c>
      <c r="G341" s="340">
        <v>11599.01</v>
      </c>
      <c r="H341" s="341">
        <v>213297.43500000003</v>
      </c>
      <c r="I341" s="339"/>
      <c r="J341" s="339"/>
    </row>
    <row r="342" spans="1:10" x14ac:dyDescent="0.2">
      <c r="A342" s="294">
        <v>2010</v>
      </c>
      <c r="B342" s="296" t="s">
        <v>37</v>
      </c>
      <c r="C342" s="296" t="s">
        <v>117</v>
      </c>
      <c r="D342" s="340">
        <v>74060.602499999994</v>
      </c>
      <c r="E342" s="340">
        <v>116652.05499999999</v>
      </c>
      <c r="F342" s="340">
        <v>29378.62</v>
      </c>
      <c r="G342" s="340">
        <v>12139.614999999998</v>
      </c>
      <c r="H342" s="341">
        <v>232230.89249999999</v>
      </c>
      <c r="I342" s="339"/>
      <c r="J342" s="339"/>
    </row>
    <row r="343" spans="1:10" x14ac:dyDescent="0.2">
      <c r="A343" s="294">
        <v>2010</v>
      </c>
      <c r="B343" s="296" t="s">
        <v>38</v>
      </c>
      <c r="C343" s="296" t="s">
        <v>117</v>
      </c>
      <c r="D343" s="340">
        <v>74463.12</v>
      </c>
      <c r="E343" s="340">
        <v>107645.85500000001</v>
      </c>
      <c r="F343" s="340">
        <v>31336.314999999999</v>
      </c>
      <c r="G343" s="340">
        <v>13811.705000000002</v>
      </c>
      <c r="H343" s="341">
        <v>227256.99499999997</v>
      </c>
      <c r="I343" s="339"/>
      <c r="J343" s="339"/>
    </row>
    <row r="344" spans="1:10" x14ac:dyDescent="0.2">
      <c r="A344" s="294">
        <v>2010</v>
      </c>
      <c r="B344" s="296" t="s">
        <v>39</v>
      </c>
      <c r="C344" s="296" t="s">
        <v>117</v>
      </c>
      <c r="D344" s="340">
        <v>78286.202499999999</v>
      </c>
      <c r="E344" s="340">
        <v>111902.91</v>
      </c>
      <c r="F344" s="340">
        <v>35445.815000000002</v>
      </c>
      <c r="G344" s="340">
        <v>14978.697500000002</v>
      </c>
      <c r="H344" s="341">
        <v>240613.62500000006</v>
      </c>
      <c r="I344" s="339"/>
      <c r="J344" s="339"/>
    </row>
    <row r="345" spans="1:10" x14ac:dyDescent="0.2">
      <c r="A345" s="294">
        <v>2010</v>
      </c>
      <c r="B345" s="296" t="s">
        <v>40</v>
      </c>
      <c r="C345" s="296" t="s">
        <v>117</v>
      </c>
      <c r="D345" s="340">
        <v>78474.740000000005</v>
      </c>
      <c r="E345" s="340">
        <v>118718.65500000001</v>
      </c>
      <c r="F345" s="340">
        <v>37082.012499999997</v>
      </c>
      <c r="G345" s="340">
        <v>12486.5525</v>
      </c>
      <c r="H345" s="341">
        <v>246761.96000000002</v>
      </c>
      <c r="I345" s="339"/>
      <c r="J345" s="339"/>
    </row>
    <row r="346" spans="1:10" x14ac:dyDescent="0.2">
      <c r="A346" s="294">
        <v>2010</v>
      </c>
      <c r="B346" s="296" t="s">
        <v>41</v>
      </c>
      <c r="C346" s="296" t="s">
        <v>117</v>
      </c>
      <c r="D346" s="340">
        <v>71282.69</v>
      </c>
      <c r="E346" s="340">
        <v>121843.57500000003</v>
      </c>
      <c r="F346" s="340">
        <v>35226.135000000002</v>
      </c>
      <c r="G346" s="340">
        <v>13270.357500000002</v>
      </c>
      <c r="H346" s="341">
        <v>241622.75750000001</v>
      </c>
      <c r="I346" s="339"/>
      <c r="J346" s="339"/>
    </row>
    <row r="347" spans="1:10" x14ac:dyDescent="0.2">
      <c r="A347" s="294">
        <v>2010</v>
      </c>
      <c r="B347" s="296" t="s">
        <v>42</v>
      </c>
      <c r="C347" s="296" t="s">
        <v>117</v>
      </c>
      <c r="D347" s="340">
        <v>64142.04</v>
      </c>
      <c r="E347" s="340">
        <v>116745.16499999999</v>
      </c>
      <c r="F347" s="340">
        <v>25850.071000000004</v>
      </c>
      <c r="G347" s="340">
        <v>11774.83</v>
      </c>
      <c r="H347" s="341">
        <v>218512.10599999997</v>
      </c>
      <c r="I347" s="339"/>
      <c r="J347" s="339"/>
    </row>
    <row r="348" spans="1:10" x14ac:dyDescent="0.2">
      <c r="A348" s="294">
        <v>2011</v>
      </c>
      <c r="B348" s="296" t="s">
        <v>43</v>
      </c>
      <c r="C348" s="296" t="s">
        <v>117</v>
      </c>
      <c r="D348" s="340">
        <v>65953.771999999997</v>
      </c>
      <c r="E348" s="340">
        <v>103989.70749999999</v>
      </c>
      <c r="F348" s="340">
        <v>29479.437499999996</v>
      </c>
      <c r="G348" s="340">
        <v>17077.3125</v>
      </c>
      <c r="H348" s="341">
        <v>216500.22950000002</v>
      </c>
      <c r="I348" s="339"/>
      <c r="J348" s="339"/>
    </row>
    <row r="349" spans="1:10" x14ac:dyDescent="0.2">
      <c r="A349" s="294">
        <v>2011</v>
      </c>
      <c r="B349" s="296" t="s">
        <v>44</v>
      </c>
      <c r="C349" s="296" t="s">
        <v>117</v>
      </c>
      <c r="D349" s="340">
        <v>73155.535000000003</v>
      </c>
      <c r="E349" s="340">
        <v>98579.594999999987</v>
      </c>
      <c r="F349" s="340">
        <v>28549.5625</v>
      </c>
      <c r="G349" s="340">
        <v>12654.557499999999</v>
      </c>
      <c r="H349" s="341">
        <v>212939.25</v>
      </c>
      <c r="I349" s="339"/>
      <c r="J349" s="339"/>
    </row>
    <row r="350" spans="1:10" x14ac:dyDescent="0.2">
      <c r="A350" s="294">
        <v>2011</v>
      </c>
      <c r="B350" s="296" t="s">
        <v>45</v>
      </c>
      <c r="C350" s="296" t="s">
        <v>117</v>
      </c>
      <c r="D350" s="340">
        <v>82719.635000000009</v>
      </c>
      <c r="E350" s="340">
        <v>125831.82249999999</v>
      </c>
      <c r="F350" s="340">
        <v>32711.085000000006</v>
      </c>
      <c r="G350" s="340">
        <v>15119.745000000001</v>
      </c>
      <c r="H350" s="341">
        <v>256382.28750000003</v>
      </c>
      <c r="I350" s="339"/>
      <c r="J350" s="339"/>
    </row>
    <row r="351" spans="1:10" x14ac:dyDescent="0.2">
      <c r="A351" s="294">
        <v>2011</v>
      </c>
      <c r="B351" s="296" t="s">
        <v>33</v>
      </c>
      <c r="C351" s="296" t="s">
        <v>117</v>
      </c>
      <c r="D351" s="340">
        <v>75401.544999999998</v>
      </c>
      <c r="E351" s="340">
        <v>106130.23</v>
      </c>
      <c r="F351" s="340">
        <v>27596.052499999998</v>
      </c>
      <c r="G351" s="340">
        <v>11544.1875</v>
      </c>
      <c r="H351" s="341">
        <v>220672.01499999998</v>
      </c>
      <c r="I351" s="339"/>
      <c r="J351" s="339"/>
    </row>
    <row r="352" spans="1:10" x14ac:dyDescent="0.2">
      <c r="A352" s="294">
        <v>2011</v>
      </c>
      <c r="B352" s="296" t="s">
        <v>35</v>
      </c>
      <c r="C352" s="296" t="s">
        <v>117</v>
      </c>
      <c r="D352" s="340">
        <v>87278.270000000019</v>
      </c>
      <c r="E352" s="340">
        <v>115742.61000000002</v>
      </c>
      <c r="F352" s="340">
        <v>33460.774999999994</v>
      </c>
      <c r="G352" s="340">
        <v>14334.730000000003</v>
      </c>
      <c r="H352" s="341">
        <v>250816.38500000001</v>
      </c>
      <c r="I352" s="339"/>
      <c r="J352" s="339"/>
    </row>
    <row r="353" spans="1:10" x14ac:dyDescent="0.2">
      <c r="A353" s="294">
        <v>2011</v>
      </c>
      <c r="B353" s="296" t="s">
        <v>36</v>
      </c>
      <c r="C353" s="296" t="s">
        <v>117</v>
      </c>
      <c r="D353" s="340">
        <v>87365.142499999987</v>
      </c>
      <c r="E353" s="340">
        <v>109094.91</v>
      </c>
      <c r="F353" s="340">
        <v>32559.180000000004</v>
      </c>
      <c r="G353" s="340">
        <v>13960.637500000001</v>
      </c>
      <c r="H353" s="341">
        <v>242979.87</v>
      </c>
      <c r="I353" s="339"/>
      <c r="J353" s="339"/>
    </row>
    <row r="354" spans="1:10" x14ac:dyDescent="0.2">
      <c r="A354" s="294">
        <v>2011</v>
      </c>
      <c r="B354" s="296" t="s">
        <v>37</v>
      </c>
      <c r="C354" s="296" t="s">
        <v>117</v>
      </c>
      <c r="D354" s="340">
        <v>92355.892499999987</v>
      </c>
      <c r="E354" s="340">
        <v>117615.2</v>
      </c>
      <c r="F354" s="340">
        <v>33746.904999999999</v>
      </c>
      <c r="G354" s="340">
        <v>12852.447</v>
      </c>
      <c r="H354" s="341">
        <v>256570.44449999998</v>
      </c>
      <c r="I354" s="339"/>
      <c r="J354" s="339"/>
    </row>
    <row r="355" spans="1:10" x14ac:dyDescent="0.2">
      <c r="A355" s="294">
        <v>2011</v>
      </c>
      <c r="B355" s="296" t="s">
        <v>38</v>
      </c>
      <c r="C355" s="296" t="s">
        <v>117</v>
      </c>
      <c r="D355" s="340">
        <v>93859.524999999994</v>
      </c>
      <c r="E355" s="340">
        <v>125987.83499999999</v>
      </c>
      <c r="F355" s="340">
        <v>40105.917500000003</v>
      </c>
      <c r="G355" s="340">
        <v>16150.445</v>
      </c>
      <c r="H355" s="341">
        <v>276103.72249999997</v>
      </c>
      <c r="I355" s="339"/>
      <c r="J355" s="339"/>
    </row>
    <row r="356" spans="1:10" x14ac:dyDescent="0.2">
      <c r="A356" s="294">
        <v>2011</v>
      </c>
      <c r="B356" s="296" t="s">
        <v>39</v>
      </c>
      <c r="C356" s="296" t="s">
        <v>117</v>
      </c>
      <c r="D356" s="340">
        <v>96687.612500000032</v>
      </c>
      <c r="E356" s="340">
        <v>126190.21</v>
      </c>
      <c r="F356" s="340">
        <v>44816.719999999994</v>
      </c>
      <c r="G356" s="340">
        <v>13583.235000000001</v>
      </c>
      <c r="H356" s="341">
        <v>281277.77750000008</v>
      </c>
      <c r="I356" s="339"/>
      <c r="J356" s="339"/>
    </row>
    <row r="357" spans="1:10" x14ac:dyDescent="0.2">
      <c r="A357" s="294">
        <v>2011</v>
      </c>
      <c r="B357" s="296" t="s">
        <v>40</v>
      </c>
      <c r="C357" s="296" t="s">
        <v>117</v>
      </c>
      <c r="D357" s="340">
        <v>90483.059999999954</v>
      </c>
      <c r="E357" s="340">
        <v>113530.815</v>
      </c>
      <c r="F357" s="340">
        <v>40754.502500000002</v>
      </c>
      <c r="G357" s="340">
        <v>15618.147999999997</v>
      </c>
      <c r="H357" s="341">
        <v>260386.52549999996</v>
      </c>
      <c r="I357" s="339"/>
      <c r="J357" s="339"/>
    </row>
    <row r="358" spans="1:10" x14ac:dyDescent="0.2">
      <c r="A358" s="294">
        <v>2011</v>
      </c>
      <c r="B358" s="296" t="s">
        <v>41</v>
      </c>
      <c r="C358" s="296" t="s">
        <v>117</v>
      </c>
      <c r="D358" s="340">
        <v>83394.951499999981</v>
      </c>
      <c r="E358" s="340">
        <v>118727.55</v>
      </c>
      <c r="F358" s="340">
        <v>42538.662499999999</v>
      </c>
      <c r="G358" s="340">
        <v>15732.6525</v>
      </c>
      <c r="H358" s="341">
        <v>260393.81649999996</v>
      </c>
      <c r="I358" s="339"/>
      <c r="J358" s="339"/>
    </row>
    <row r="359" spans="1:10" x14ac:dyDescent="0.2">
      <c r="A359" s="294">
        <v>2011</v>
      </c>
      <c r="B359" s="296" t="s">
        <v>42</v>
      </c>
      <c r="C359" s="296" t="s">
        <v>117</v>
      </c>
      <c r="D359" s="340">
        <v>79968.607000000018</v>
      </c>
      <c r="E359" s="340">
        <v>111411.855</v>
      </c>
      <c r="F359" s="340">
        <v>36876.494999999995</v>
      </c>
      <c r="G359" s="340">
        <v>13923.894999999999</v>
      </c>
      <c r="H359" s="341">
        <v>242180.85200000001</v>
      </c>
      <c r="I359" s="339"/>
      <c r="J359" s="339"/>
    </row>
    <row r="360" spans="1:10" x14ac:dyDescent="0.2">
      <c r="A360" s="294">
        <v>2012</v>
      </c>
      <c r="B360" s="296" t="s">
        <v>43</v>
      </c>
      <c r="C360" s="296" t="s">
        <v>117</v>
      </c>
      <c r="D360" s="340">
        <v>76902.75850000004</v>
      </c>
      <c r="E360" s="340">
        <v>111084.59000000003</v>
      </c>
      <c r="F360" s="340">
        <v>36631.279999999999</v>
      </c>
      <c r="G360" s="340">
        <v>15397.187500000004</v>
      </c>
      <c r="H360" s="341">
        <v>240015.81600000005</v>
      </c>
      <c r="I360" s="339"/>
      <c r="J360" s="339"/>
    </row>
    <row r="361" spans="1:10" x14ac:dyDescent="0.2">
      <c r="A361" s="294">
        <v>2012</v>
      </c>
      <c r="B361" s="296" t="s">
        <v>44</v>
      </c>
      <c r="C361" s="296" t="s">
        <v>117</v>
      </c>
      <c r="D361" s="340">
        <v>91101.777999999977</v>
      </c>
      <c r="E361" s="340">
        <v>97007.780000000013</v>
      </c>
      <c r="F361" s="340">
        <v>43247.626499999998</v>
      </c>
      <c r="G361" s="340">
        <v>16059.307500000001</v>
      </c>
      <c r="H361" s="341">
        <v>247416.49199999994</v>
      </c>
      <c r="I361" s="339"/>
      <c r="J361" s="339"/>
    </row>
    <row r="362" spans="1:10" x14ac:dyDescent="0.2">
      <c r="A362" s="294">
        <v>2012</v>
      </c>
      <c r="B362" s="296" t="s">
        <v>45</v>
      </c>
      <c r="C362" s="296" t="s">
        <v>117</v>
      </c>
      <c r="D362" s="340">
        <v>96065.625000000058</v>
      </c>
      <c r="E362" s="340">
        <v>115241.72750000001</v>
      </c>
      <c r="F362" s="340">
        <v>44808.077499999999</v>
      </c>
      <c r="G362" s="340">
        <v>15662.452499999999</v>
      </c>
      <c r="H362" s="341">
        <v>271777.88250000007</v>
      </c>
      <c r="I362" s="339"/>
      <c r="J362" s="339"/>
    </row>
    <row r="363" spans="1:10" x14ac:dyDescent="0.2">
      <c r="A363" s="294">
        <v>2012</v>
      </c>
      <c r="B363" s="296" t="s">
        <v>33</v>
      </c>
      <c r="C363" s="296" t="s">
        <v>117</v>
      </c>
      <c r="D363" s="340">
        <v>79440.879999999976</v>
      </c>
      <c r="E363" s="340">
        <v>97207.369999999981</v>
      </c>
      <c r="F363" s="340">
        <v>36202.43</v>
      </c>
      <c r="G363" s="340">
        <v>14187.15</v>
      </c>
      <c r="H363" s="341">
        <v>227037.83</v>
      </c>
      <c r="I363" s="339"/>
      <c r="J363" s="339"/>
    </row>
    <row r="364" spans="1:10" x14ac:dyDescent="0.2">
      <c r="A364" s="294">
        <v>2012</v>
      </c>
      <c r="B364" s="296" t="s">
        <v>35</v>
      </c>
      <c r="C364" s="296" t="s">
        <v>117</v>
      </c>
      <c r="D364" s="340">
        <v>99988.085000000021</v>
      </c>
      <c r="E364" s="340">
        <v>110834.90999999999</v>
      </c>
      <c r="F364" s="340">
        <v>47321.509999999995</v>
      </c>
      <c r="G364" s="340">
        <v>16190.2575</v>
      </c>
      <c r="H364" s="341">
        <v>274334.76250000007</v>
      </c>
      <c r="I364" s="339"/>
      <c r="J364" s="339"/>
    </row>
    <row r="365" spans="1:10" x14ac:dyDescent="0.2">
      <c r="A365" s="294">
        <v>2012</v>
      </c>
      <c r="B365" s="296" t="s">
        <v>36</v>
      </c>
      <c r="C365" s="296" t="s">
        <v>117</v>
      </c>
      <c r="D365" s="340">
        <v>92238.469999999972</v>
      </c>
      <c r="E365" s="340">
        <v>99384.425000000017</v>
      </c>
      <c r="F365" s="340">
        <v>45491.485000000001</v>
      </c>
      <c r="G365" s="340">
        <v>15224.252499999999</v>
      </c>
      <c r="H365" s="341">
        <v>252338.63250000001</v>
      </c>
      <c r="I365" s="339"/>
      <c r="J365" s="339"/>
    </row>
    <row r="366" spans="1:10" x14ac:dyDescent="0.2">
      <c r="A366" s="294">
        <v>2012</v>
      </c>
      <c r="B366" s="296" t="s">
        <v>37</v>
      </c>
      <c r="C366" s="296" t="s">
        <v>117</v>
      </c>
      <c r="D366" s="340">
        <v>91204.262499999939</v>
      </c>
      <c r="E366" s="340">
        <v>108002.65750000002</v>
      </c>
      <c r="F366" s="340">
        <v>44230.232499999998</v>
      </c>
      <c r="G366" s="340">
        <v>16755.083000000002</v>
      </c>
      <c r="H366" s="341">
        <v>260192.23549999995</v>
      </c>
      <c r="I366" s="339"/>
      <c r="J366" s="339"/>
    </row>
    <row r="367" spans="1:10" x14ac:dyDescent="0.2">
      <c r="A367" s="294">
        <v>2012</v>
      </c>
      <c r="B367" s="296" t="s">
        <v>38</v>
      </c>
      <c r="C367" s="296" t="s">
        <v>117</v>
      </c>
      <c r="D367" s="340">
        <v>95036.215999999986</v>
      </c>
      <c r="E367" s="340">
        <v>118407.26499999998</v>
      </c>
      <c r="F367" s="340">
        <v>45637.614999999998</v>
      </c>
      <c r="G367" s="340">
        <v>16803.794999999998</v>
      </c>
      <c r="H367" s="341">
        <v>275884.89099999995</v>
      </c>
      <c r="I367" s="339"/>
      <c r="J367" s="339"/>
    </row>
    <row r="368" spans="1:10" x14ac:dyDescent="0.2">
      <c r="A368" s="294">
        <v>2012</v>
      </c>
      <c r="B368" s="296" t="s">
        <v>39</v>
      </c>
      <c r="C368" s="296" t="s">
        <v>117</v>
      </c>
      <c r="D368" s="340">
        <v>90971.351999999955</v>
      </c>
      <c r="E368" s="340">
        <v>100632.02500000001</v>
      </c>
      <c r="F368" s="340">
        <v>44854.087499999994</v>
      </c>
      <c r="G368" s="340">
        <v>16370.029500000002</v>
      </c>
      <c r="H368" s="341">
        <v>252827.49399999995</v>
      </c>
      <c r="I368" s="339"/>
      <c r="J368" s="339"/>
    </row>
    <row r="369" spans="1:10" x14ac:dyDescent="0.2">
      <c r="A369" s="294">
        <v>2012</v>
      </c>
      <c r="B369" s="296" t="s">
        <v>40</v>
      </c>
      <c r="C369" s="296" t="s">
        <v>117</v>
      </c>
      <c r="D369" s="340">
        <v>87308.218000000023</v>
      </c>
      <c r="E369" s="340">
        <v>112409.24799999999</v>
      </c>
      <c r="F369" s="340">
        <v>46954.799999999996</v>
      </c>
      <c r="G369" s="340">
        <v>15788.6505</v>
      </c>
      <c r="H369" s="341">
        <v>262460.91650000005</v>
      </c>
      <c r="I369" s="339"/>
      <c r="J369" s="339"/>
    </row>
    <row r="370" spans="1:10" x14ac:dyDescent="0.2">
      <c r="A370" s="294">
        <v>2012</v>
      </c>
      <c r="B370" s="296" t="s">
        <v>41</v>
      </c>
      <c r="C370" s="296" t="s">
        <v>117</v>
      </c>
      <c r="D370" s="340">
        <v>88707.704999999929</v>
      </c>
      <c r="E370" s="340">
        <v>114301.38500000002</v>
      </c>
      <c r="F370" s="340">
        <v>50792.28</v>
      </c>
      <c r="G370" s="340">
        <v>16851.898000000001</v>
      </c>
      <c r="H370" s="341">
        <v>270653.26799999992</v>
      </c>
      <c r="I370" s="339"/>
      <c r="J370" s="339"/>
    </row>
    <row r="371" spans="1:10" x14ac:dyDescent="0.2">
      <c r="A371" s="294">
        <v>2012</v>
      </c>
      <c r="B371" s="296" t="s">
        <v>42</v>
      </c>
      <c r="C371" s="296" t="s">
        <v>117</v>
      </c>
      <c r="D371" s="340">
        <v>71550.499999999971</v>
      </c>
      <c r="E371" s="340">
        <v>106595.07700000002</v>
      </c>
      <c r="F371" s="340">
        <v>38200.6705</v>
      </c>
      <c r="G371" s="340">
        <v>14081.785</v>
      </c>
      <c r="H371" s="341">
        <v>230428.03249999997</v>
      </c>
      <c r="I371" s="339"/>
      <c r="J371" s="339"/>
    </row>
    <row r="372" spans="1:10" x14ac:dyDescent="0.2">
      <c r="A372" s="294">
        <v>2013</v>
      </c>
      <c r="B372" s="296" t="s">
        <v>43</v>
      </c>
      <c r="C372" s="296" t="s">
        <v>117</v>
      </c>
      <c r="D372" s="340">
        <v>73324.36</v>
      </c>
      <c r="E372" s="340">
        <v>89143.585000000006</v>
      </c>
      <c r="F372" s="340">
        <v>44693.184000000001</v>
      </c>
      <c r="G372" s="340">
        <v>17549.791499999999</v>
      </c>
      <c r="H372" s="341">
        <v>224710.92050000004</v>
      </c>
      <c r="I372" s="339"/>
      <c r="J372" s="339"/>
    </row>
    <row r="373" spans="1:10" x14ac:dyDescent="0.2">
      <c r="A373" s="294">
        <v>2013</v>
      </c>
      <c r="B373" s="296" t="s">
        <v>44</v>
      </c>
      <c r="C373" s="296" t="s">
        <v>117</v>
      </c>
      <c r="D373" s="340">
        <v>80948.635000000038</v>
      </c>
      <c r="E373" s="340">
        <v>99864.380000000019</v>
      </c>
      <c r="F373" s="340">
        <v>42534.682499999995</v>
      </c>
      <c r="G373" s="340">
        <v>15827.2075</v>
      </c>
      <c r="H373" s="341">
        <v>239174.90500000003</v>
      </c>
      <c r="I373" s="339"/>
      <c r="J373" s="339"/>
    </row>
    <row r="374" spans="1:10" x14ac:dyDescent="0.2">
      <c r="A374" s="294">
        <v>2013</v>
      </c>
      <c r="B374" s="296" t="s">
        <v>45</v>
      </c>
      <c r="C374" s="296" t="s">
        <v>117</v>
      </c>
      <c r="D374" s="340">
        <v>78189.002500000002</v>
      </c>
      <c r="E374" s="340">
        <v>88916.520000000019</v>
      </c>
      <c r="F374" s="340">
        <v>38048.165000000001</v>
      </c>
      <c r="G374" s="340">
        <v>13215.004999999999</v>
      </c>
      <c r="H374" s="341">
        <v>218368.69249999998</v>
      </c>
      <c r="I374" s="339"/>
      <c r="J374" s="339"/>
    </row>
    <row r="375" spans="1:10" x14ac:dyDescent="0.2">
      <c r="A375" s="294">
        <v>2013</v>
      </c>
      <c r="B375" s="296" t="s">
        <v>33</v>
      </c>
      <c r="C375" s="296" t="s">
        <v>117</v>
      </c>
      <c r="D375" s="340">
        <v>87266.242499999964</v>
      </c>
      <c r="E375" s="340">
        <v>114567.912</v>
      </c>
      <c r="F375" s="340">
        <v>49306.25</v>
      </c>
      <c r="G375" s="340">
        <v>15989.96</v>
      </c>
      <c r="H375" s="341">
        <v>267130.36449999997</v>
      </c>
      <c r="I375" s="339"/>
      <c r="J375" s="339"/>
    </row>
    <row r="376" spans="1:10" x14ac:dyDescent="0.2">
      <c r="A376" s="294">
        <v>2013</v>
      </c>
      <c r="B376" s="296" t="s">
        <v>35</v>
      </c>
      <c r="C376" s="296" t="s">
        <v>117</v>
      </c>
      <c r="D376" s="340">
        <v>87892.500000000015</v>
      </c>
      <c r="E376" s="340">
        <v>102387.815</v>
      </c>
      <c r="F376" s="340">
        <v>48281.912499999999</v>
      </c>
      <c r="G376" s="340">
        <v>16184.137500000001</v>
      </c>
      <c r="H376" s="341">
        <v>254746.36500000005</v>
      </c>
      <c r="I376" s="339"/>
      <c r="J376" s="339"/>
    </row>
    <row r="377" spans="1:10" x14ac:dyDescent="0.2">
      <c r="A377" s="294">
        <v>2013</v>
      </c>
      <c r="B377" s="296" t="s">
        <v>36</v>
      </c>
      <c r="C377" s="296" t="s">
        <v>117</v>
      </c>
      <c r="D377" s="340">
        <v>88123.906499999997</v>
      </c>
      <c r="E377" s="340">
        <v>101597.39000000001</v>
      </c>
      <c r="F377" s="340">
        <v>45823.412000000004</v>
      </c>
      <c r="G377" s="340">
        <v>15399.572499999998</v>
      </c>
      <c r="H377" s="341">
        <v>250944.28100000005</v>
      </c>
      <c r="I377" s="339"/>
      <c r="J377" s="339"/>
    </row>
    <row r="378" spans="1:10" x14ac:dyDescent="0.2">
      <c r="A378" s="294">
        <v>2013</v>
      </c>
      <c r="B378" s="296" t="s">
        <v>37</v>
      </c>
      <c r="C378" s="296" t="s">
        <v>117</v>
      </c>
      <c r="D378" s="340">
        <v>99826.844999999958</v>
      </c>
      <c r="E378" s="340">
        <v>112793.76</v>
      </c>
      <c r="F378" s="340">
        <v>51418.84</v>
      </c>
      <c r="G378" s="340">
        <v>17382.092499999999</v>
      </c>
      <c r="H378" s="341">
        <v>281421.53750000003</v>
      </c>
      <c r="I378" s="339"/>
      <c r="J378" s="339"/>
    </row>
    <row r="379" spans="1:10" x14ac:dyDescent="0.2">
      <c r="A379" s="294">
        <v>2013</v>
      </c>
      <c r="B379" s="296" t="s">
        <v>38</v>
      </c>
      <c r="C379" s="296" t="s">
        <v>117</v>
      </c>
      <c r="D379" s="340">
        <v>90875.629500000025</v>
      </c>
      <c r="E379" s="340">
        <v>106569.99700000002</v>
      </c>
      <c r="F379" s="340">
        <v>44405.825000000004</v>
      </c>
      <c r="G379" s="340">
        <v>12686.5425</v>
      </c>
      <c r="H379" s="341">
        <v>254537.99400000004</v>
      </c>
      <c r="I379" s="339"/>
      <c r="J379" s="339"/>
    </row>
    <row r="380" spans="1:10" x14ac:dyDescent="0.2">
      <c r="A380" s="294">
        <v>2013</v>
      </c>
      <c r="B380" s="296" t="s">
        <v>39</v>
      </c>
      <c r="C380" s="296" t="s">
        <v>117</v>
      </c>
      <c r="D380" s="340">
        <v>102491.97250000003</v>
      </c>
      <c r="E380" s="340">
        <v>108985.46299999999</v>
      </c>
      <c r="F380" s="340">
        <v>55588.407499999994</v>
      </c>
      <c r="G380" s="340">
        <v>16376.495000000001</v>
      </c>
      <c r="H380" s="341">
        <v>283442.33800000005</v>
      </c>
      <c r="I380" s="339"/>
      <c r="J380" s="339"/>
    </row>
    <row r="381" spans="1:10" x14ac:dyDescent="0.2">
      <c r="A381" s="294">
        <v>2013</v>
      </c>
      <c r="B381" s="296" t="s">
        <v>40</v>
      </c>
      <c r="C381" s="296" t="s">
        <v>117</v>
      </c>
      <c r="D381" s="340">
        <v>100894.117</v>
      </c>
      <c r="E381" s="340">
        <v>123724.527</v>
      </c>
      <c r="F381" s="340">
        <v>57984.459499999997</v>
      </c>
      <c r="G381" s="340">
        <v>17127.942499999997</v>
      </c>
      <c r="H381" s="341">
        <v>299731.04599999997</v>
      </c>
      <c r="I381" s="339"/>
      <c r="J381" s="339"/>
    </row>
    <row r="382" spans="1:10" x14ac:dyDescent="0.2">
      <c r="A382" s="294">
        <v>2013</v>
      </c>
      <c r="B382" s="296" t="s">
        <v>41</v>
      </c>
      <c r="C382" s="296" t="s">
        <v>117</v>
      </c>
      <c r="D382" s="340">
        <v>90392.415000000008</v>
      </c>
      <c r="E382" s="340">
        <v>112014.93999999997</v>
      </c>
      <c r="F382" s="340">
        <v>52095.998</v>
      </c>
      <c r="G382" s="340">
        <v>18827.18</v>
      </c>
      <c r="H382" s="341">
        <v>273330.533</v>
      </c>
      <c r="I382" s="339"/>
      <c r="J382" s="339"/>
    </row>
    <row r="383" spans="1:10" x14ac:dyDescent="0.2">
      <c r="A383" s="294">
        <v>2013</v>
      </c>
      <c r="B383" s="296" t="s">
        <v>42</v>
      </c>
      <c r="C383" s="296" t="s">
        <v>117</v>
      </c>
      <c r="D383" s="340">
        <v>81577.61500000002</v>
      </c>
      <c r="E383" s="340">
        <v>106619.167</v>
      </c>
      <c r="F383" s="340">
        <v>46776.828999999998</v>
      </c>
      <c r="G383" s="340">
        <v>14953.935000000001</v>
      </c>
      <c r="H383" s="341">
        <v>249927.54600000003</v>
      </c>
      <c r="I383" s="339"/>
      <c r="J383" s="339"/>
    </row>
    <row r="384" spans="1:10" x14ac:dyDescent="0.2">
      <c r="A384" s="294">
        <v>2014</v>
      </c>
      <c r="B384" s="296" t="s">
        <v>43</v>
      </c>
      <c r="C384" s="296" t="s">
        <v>117</v>
      </c>
      <c r="D384" s="340">
        <v>80177.850000000006</v>
      </c>
      <c r="E384" s="340">
        <v>98969.159999999989</v>
      </c>
      <c r="F384" s="340">
        <v>50910.460500000001</v>
      </c>
      <c r="G384" s="340">
        <v>15011.724999999999</v>
      </c>
      <c r="H384" s="341">
        <v>245069.19549999997</v>
      </c>
      <c r="I384" s="339"/>
      <c r="J384" s="339"/>
    </row>
    <row r="385" spans="1:10" x14ac:dyDescent="0.2">
      <c r="A385" s="294">
        <v>2014</v>
      </c>
      <c r="B385" s="296" t="s">
        <v>44</v>
      </c>
      <c r="C385" s="296" t="s">
        <v>117</v>
      </c>
      <c r="D385" s="340">
        <v>92598.200000000026</v>
      </c>
      <c r="E385" s="340">
        <v>102129.91000000003</v>
      </c>
      <c r="F385" s="340">
        <v>56452.982499999998</v>
      </c>
      <c r="G385" s="340">
        <v>17259.71</v>
      </c>
      <c r="H385" s="341">
        <v>268440.80249999999</v>
      </c>
      <c r="I385" s="339"/>
      <c r="J385" s="339"/>
    </row>
    <row r="386" spans="1:10" x14ac:dyDescent="0.2">
      <c r="A386" s="294">
        <v>2014</v>
      </c>
      <c r="B386" s="296" t="s">
        <v>45</v>
      </c>
      <c r="C386" s="296" t="s">
        <v>117</v>
      </c>
      <c r="D386" s="340">
        <v>99996.599000000046</v>
      </c>
      <c r="E386" s="340">
        <v>113805.34700000001</v>
      </c>
      <c r="F386" s="340">
        <v>58096.616499999989</v>
      </c>
      <c r="G386" s="340">
        <v>17452.017500000002</v>
      </c>
      <c r="H386" s="341">
        <v>289350.58</v>
      </c>
      <c r="I386" s="339"/>
      <c r="J386" s="339"/>
    </row>
    <row r="387" spans="1:10" x14ac:dyDescent="0.2">
      <c r="A387" s="294">
        <v>2014</v>
      </c>
      <c r="B387" s="296" t="s">
        <v>33</v>
      </c>
      <c r="C387" s="296" t="s">
        <v>117</v>
      </c>
      <c r="D387" s="340">
        <v>99600.207000000024</v>
      </c>
      <c r="E387" s="340">
        <v>104706.66400000002</v>
      </c>
      <c r="F387" s="340">
        <v>52207.575000000004</v>
      </c>
      <c r="G387" s="340">
        <v>15771.447</v>
      </c>
      <c r="H387" s="341">
        <v>272285.89299999998</v>
      </c>
      <c r="I387" s="339"/>
      <c r="J387" s="339"/>
    </row>
    <row r="388" spans="1:10" x14ac:dyDescent="0.2">
      <c r="A388" s="294">
        <v>2014</v>
      </c>
      <c r="B388" s="296" t="s">
        <v>35</v>
      </c>
      <c r="C388" s="296" t="s">
        <v>117</v>
      </c>
      <c r="D388" s="340">
        <v>111781.5275</v>
      </c>
      <c r="E388" s="340">
        <v>116509.01300000002</v>
      </c>
      <c r="F388" s="340">
        <v>56459.652500000011</v>
      </c>
      <c r="G388" s="340">
        <v>18264.711000000003</v>
      </c>
      <c r="H388" s="341">
        <v>303014.90399999998</v>
      </c>
      <c r="I388" s="339"/>
      <c r="J388" s="339"/>
    </row>
    <row r="389" spans="1:10" x14ac:dyDescent="0.2">
      <c r="A389" s="294">
        <v>2014</v>
      </c>
      <c r="B389" s="296" t="s">
        <v>36</v>
      </c>
      <c r="C389" s="296" t="s">
        <v>117</v>
      </c>
      <c r="D389" s="340">
        <v>95557.872500000027</v>
      </c>
      <c r="E389" s="340">
        <v>99694.001000000018</v>
      </c>
      <c r="F389" s="340">
        <v>49021.42</v>
      </c>
      <c r="G389" s="340">
        <v>16390.532499999998</v>
      </c>
      <c r="H389" s="341">
        <v>260663.826</v>
      </c>
      <c r="I389" s="339"/>
      <c r="J389" s="339"/>
    </row>
    <row r="390" spans="1:10" x14ac:dyDescent="0.2">
      <c r="A390" s="294">
        <v>2014</v>
      </c>
      <c r="B390" s="296" t="s">
        <v>37</v>
      </c>
      <c r="C390" s="296" t="s">
        <v>117</v>
      </c>
      <c r="D390" s="340">
        <v>113850.08000000002</v>
      </c>
      <c r="E390" s="340">
        <v>116132.37400000001</v>
      </c>
      <c r="F390" s="340">
        <v>56518.832499999997</v>
      </c>
      <c r="G390" s="340">
        <v>19950.432499999995</v>
      </c>
      <c r="H390" s="341">
        <v>306451.71900000004</v>
      </c>
      <c r="I390" s="339"/>
      <c r="J390" s="339"/>
    </row>
    <row r="391" spans="1:10" x14ac:dyDescent="0.2">
      <c r="A391" s="294">
        <v>2014</v>
      </c>
      <c r="B391" s="296" t="s">
        <v>38</v>
      </c>
      <c r="C391" s="296" t="s">
        <v>117</v>
      </c>
      <c r="D391" s="340">
        <v>106314.59</v>
      </c>
      <c r="E391" s="340">
        <v>106013.52900000001</v>
      </c>
      <c r="F391" s="340">
        <v>56162.307500000003</v>
      </c>
      <c r="G391" s="340">
        <v>18250.25</v>
      </c>
      <c r="H391" s="341">
        <v>286740.6765</v>
      </c>
      <c r="I391" s="339"/>
      <c r="J391" s="339"/>
    </row>
    <row r="392" spans="1:10" x14ac:dyDescent="0.2">
      <c r="A392" s="294">
        <v>2014</v>
      </c>
      <c r="B392" s="296" t="s">
        <v>39</v>
      </c>
      <c r="C392" s="296" t="s">
        <v>117</v>
      </c>
      <c r="D392" s="340">
        <v>113747.09249999998</v>
      </c>
      <c r="E392" s="340">
        <v>115490.023</v>
      </c>
      <c r="F392" s="340">
        <v>57715.099999999991</v>
      </c>
      <c r="G392" s="340">
        <v>19872.602499999997</v>
      </c>
      <c r="H392" s="341">
        <v>306824.81799999997</v>
      </c>
      <c r="I392" s="339"/>
      <c r="J392" s="339"/>
    </row>
    <row r="393" spans="1:10" x14ac:dyDescent="0.2">
      <c r="A393" s="294">
        <v>2014</v>
      </c>
      <c r="B393" s="296" t="s">
        <v>40</v>
      </c>
      <c r="C393" s="296" t="s">
        <v>117</v>
      </c>
      <c r="D393" s="340">
        <v>119340.49249999996</v>
      </c>
      <c r="E393" s="340">
        <v>117499.85699999999</v>
      </c>
      <c r="F393" s="340">
        <v>60909.162499999991</v>
      </c>
      <c r="G393" s="340">
        <v>20696.037500000002</v>
      </c>
      <c r="H393" s="341">
        <v>318445.54949999996</v>
      </c>
      <c r="I393" s="339"/>
      <c r="J393" s="339"/>
    </row>
    <row r="394" spans="1:10" x14ac:dyDescent="0.2">
      <c r="A394" s="294">
        <v>2014</v>
      </c>
      <c r="B394" s="296" t="s">
        <v>41</v>
      </c>
      <c r="C394" s="296" t="s">
        <v>117</v>
      </c>
      <c r="D394" s="340">
        <v>105715.95000000004</v>
      </c>
      <c r="E394" s="340">
        <v>121341.79500000003</v>
      </c>
      <c r="F394" s="340">
        <v>52294.095000000001</v>
      </c>
      <c r="G394" s="340">
        <v>17417.174999999999</v>
      </c>
      <c r="H394" s="341">
        <v>296769.01500000007</v>
      </c>
      <c r="I394" s="339"/>
      <c r="J394" s="339"/>
    </row>
    <row r="395" spans="1:10" x14ac:dyDescent="0.2">
      <c r="A395" s="294">
        <v>2014</v>
      </c>
      <c r="B395" s="296" t="s">
        <v>42</v>
      </c>
      <c r="C395" s="296" t="s">
        <v>117</v>
      </c>
      <c r="D395" s="340">
        <v>93013.402500000011</v>
      </c>
      <c r="E395" s="340">
        <v>105534.575</v>
      </c>
      <c r="F395" s="340">
        <v>47219.554999999993</v>
      </c>
      <c r="G395" s="340">
        <v>15305.702500000001</v>
      </c>
      <c r="H395" s="341">
        <v>261073.23500000004</v>
      </c>
      <c r="I395" s="339"/>
      <c r="J395" s="339"/>
    </row>
    <row r="396" spans="1:10" x14ac:dyDescent="0.2">
      <c r="A396" s="294">
        <v>2015</v>
      </c>
      <c r="B396" s="296" t="s">
        <v>43</v>
      </c>
      <c r="C396" s="296" t="s">
        <v>117</v>
      </c>
      <c r="D396" s="340">
        <v>85376.566999999981</v>
      </c>
      <c r="E396" s="340">
        <v>90711.382000000012</v>
      </c>
      <c r="F396" s="340">
        <v>50933.162499999991</v>
      </c>
      <c r="G396" s="340">
        <v>16033.827000000001</v>
      </c>
      <c r="H396" s="341">
        <v>243054.93849999996</v>
      </c>
      <c r="I396" s="339"/>
      <c r="J396" s="339"/>
    </row>
    <row r="397" spans="1:10" x14ac:dyDescent="0.2">
      <c r="A397" s="294">
        <v>2015</v>
      </c>
      <c r="B397" s="296" t="s">
        <v>44</v>
      </c>
      <c r="C397" s="296" t="s">
        <v>117</v>
      </c>
      <c r="D397" s="340">
        <v>100022.23599999999</v>
      </c>
      <c r="E397" s="340">
        <v>98057.406999999992</v>
      </c>
      <c r="F397" s="340">
        <v>54101.981</v>
      </c>
      <c r="G397" s="340">
        <v>18289.5265</v>
      </c>
      <c r="H397" s="341">
        <v>270471.15049999999</v>
      </c>
      <c r="I397" s="339"/>
      <c r="J397" s="339"/>
    </row>
    <row r="398" spans="1:10" x14ac:dyDescent="0.2">
      <c r="A398" s="294">
        <v>2015</v>
      </c>
      <c r="B398" s="296" t="s">
        <v>45</v>
      </c>
      <c r="C398" s="296" t="s">
        <v>117</v>
      </c>
      <c r="D398" s="340">
        <v>112085.82799999999</v>
      </c>
      <c r="E398" s="340">
        <v>114064.20299999999</v>
      </c>
      <c r="F398" s="340">
        <v>58975.664000000004</v>
      </c>
      <c r="G398" s="340">
        <v>17340.765500000001</v>
      </c>
      <c r="H398" s="341">
        <v>302466.46049999999</v>
      </c>
      <c r="I398" s="339"/>
      <c r="J398" s="339"/>
    </row>
    <row r="399" spans="1:10" x14ac:dyDescent="0.2">
      <c r="A399" s="294">
        <v>2015</v>
      </c>
      <c r="B399" s="296" t="s">
        <v>33</v>
      </c>
      <c r="C399" s="296" t="s">
        <v>117</v>
      </c>
      <c r="D399" s="340">
        <v>103251.22050000002</v>
      </c>
      <c r="E399" s="340">
        <v>101206.41299999997</v>
      </c>
      <c r="F399" s="340">
        <v>51775.289499999999</v>
      </c>
      <c r="G399" s="340">
        <v>16590.652999999998</v>
      </c>
      <c r="H399" s="341">
        <v>272823.57600000006</v>
      </c>
      <c r="I399" s="339"/>
      <c r="J399" s="339"/>
    </row>
    <row r="400" spans="1:10" x14ac:dyDescent="0.2">
      <c r="A400" s="294">
        <v>2015</v>
      </c>
      <c r="B400" s="296" t="s">
        <v>35</v>
      </c>
      <c r="C400" s="296" t="s">
        <v>117</v>
      </c>
      <c r="D400" s="340">
        <v>113509.48999999996</v>
      </c>
      <c r="E400" s="340">
        <v>107043.48700000001</v>
      </c>
      <c r="F400" s="340">
        <v>59167.952499999992</v>
      </c>
      <c r="G400" s="340">
        <v>19755.909</v>
      </c>
      <c r="H400" s="341">
        <v>299476.83849999995</v>
      </c>
      <c r="I400" s="339"/>
      <c r="J400" s="339"/>
    </row>
    <row r="401" spans="1:10" x14ac:dyDescent="0.2">
      <c r="A401" s="294">
        <v>2015</v>
      </c>
      <c r="B401" s="296" t="s">
        <v>36</v>
      </c>
      <c r="C401" s="296" t="s">
        <v>117</v>
      </c>
      <c r="D401" s="340">
        <v>101927.63</v>
      </c>
      <c r="E401" s="340">
        <v>102308.573</v>
      </c>
      <c r="F401" s="340">
        <v>60295.799999999996</v>
      </c>
      <c r="G401" s="340">
        <v>15759.936</v>
      </c>
      <c r="H401" s="341">
        <v>280291.93900000001</v>
      </c>
      <c r="I401" s="339"/>
      <c r="J401" s="339"/>
    </row>
    <row r="402" spans="1:10" x14ac:dyDescent="0.2">
      <c r="A402" s="294">
        <v>2015</v>
      </c>
      <c r="B402" s="296" t="s">
        <v>37</v>
      </c>
      <c r="C402" s="296" t="s">
        <v>117</v>
      </c>
      <c r="D402" s="340">
        <v>119923.90549999996</v>
      </c>
      <c r="E402" s="340">
        <v>113879.76700000001</v>
      </c>
      <c r="F402" s="340">
        <v>60279.127999999997</v>
      </c>
      <c r="G402" s="340">
        <v>20661.763999999999</v>
      </c>
      <c r="H402" s="341">
        <v>314744.56449999998</v>
      </c>
      <c r="I402" s="339"/>
      <c r="J402" s="339"/>
    </row>
    <row r="403" spans="1:10" x14ac:dyDescent="0.2">
      <c r="A403" s="294">
        <v>2015</v>
      </c>
      <c r="B403" s="296" t="s">
        <v>38</v>
      </c>
      <c r="C403" s="296" t="s">
        <v>117</v>
      </c>
      <c r="D403" s="340">
        <v>111589.6455</v>
      </c>
      <c r="E403" s="340">
        <v>115162.34250000001</v>
      </c>
      <c r="F403" s="340">
        <v>62263.380000000005</v>
      </c>
      <c r="G403" s="340">
        <v>17571.400000000001</v>
      </c>
      <c r="H403" s="341">
        <v>306586.76800000004</v>
      </c>
      <c r="I403" s="339"/>
      <c r="J403" s="339"/>
    </row>
    <row r="404" spans="1:10" x14ac:dyDescent="0.2">
      <c r="A404" s="294">
        <v>2015</v>
      </c>
      <c r="B404" s="296" t="s">
        <v>39</v>
      </c>
      <c r="C404" s="296" t="s">
        <v>117</v>
      </c>
      <c r="D404" s="340">
        <v>114286.52250000001</v>
      </c>
      <c r="E404" s="340">
        <v>115065.37699999999</v>
      </c>
      <c r="F404" s="340">
        <v>64837.164000000004</v>
      </c>
      <c r="G404" s="340">
        <v>17957.434499999999</v>
      </c>
      <c r="H404" s="341">
        <v>312146.49799999996</v>
      </c>
      <c r="I404" s="339"/>
      <c r="J404" s="339"/>
    </row>
    <row r="405" spans="1:10" x14ac:dyDescent="0.2">
      <c r="A405" s="294">
        <v>2015</v>
      </c>
      <c r="B405" s="296" t="s">
        <v>40</v>
      </c>
      <c r="C405" s="296" t="s">
        <v>117</v>
      </c>
      <c r="D405" s="340">
        <v>107692.84999999998</v>
      </c>
      <c r="E405" s="340">
        <v>124150.58000000002</v>
      </c>
      <c r="F405" s="340">
        <v>68656.172500000001</v>
      </c>
      <c r="G405" s="340">
        <v>16889.569000000003</v>
      </c>
      <c r="H405" s="341">
        <v>317389.1715</v>
      </c>
      <c r="I405" s="339"/>
      <c r="J405" s="339"/>
    </row>
    <row r="406" spans="1:10" x14ac:dyDescent="0.2">
      <c r="A406" s="294">
        <v>2015</v>
      </c>
      <c r="B406" s="296" t="s">
        <v>41</v>
      </c>
      <c r="C406" s="296" t="s">
        <v>117</v>
      </c>
      <c r="D406" s="340">
        <v>99109.069000000032</v>
      </c>
      <c r="E406" s="340">
        <v>106735.484</v>
      </c>
      <c r="F406" s="340">
        <v>62233.608999999997</v>
      </c>
      <c r="G406" s="340">
        <v>16094.128000000001</v>
      </c>
      <c r="H406" s="341">
        <v>284172.29000000004</v>
      </c>
      <c r="I406" s="339"/>
      <c r="J406" s="339"/>
    </row>
    <row r="407" spans="1:10" x14ac:dyDescent="0.2">
      <c r="A407" s="294">
        <v>2015</v>
      </c>
      <c r="B407" s="296" t="s">
        <v>42</v>
      </c>
      <c r="C407" s="296" t="s">
        <v>117</v>
      </c>
      <c r="D407" s="340">
        <v>95048.47000000003</v>
      </c>
      <c r="E407" s="340">
        <v>118088.38399999999</v>
      </c>
      <c r="F407" s="340">
        <v>53468.852499999994</v>
      </c>
      <c r="G407" s="340">
        <v>15034.692500000001</v>
      </c>
      <c r="H407" s="341">
        <v>281640.39899999998</v>
      </c>
      <c r="I407" s="339"/>
      <c r="J407" s="339"/>
    </row>
    <row r="408" spans="1:10" x14ac:dyDescent="0.2">
      <c r="A408" s="294">
        <v>2016</v>
      </c>
      <c r="B408" s="296" t="s">
        <v>43</v>
      </c>
      <c r="C408" s="296" t="s">
        <v>117</v>
      </c>
      <c r="D408" s="340">
        <v>72842.625000000044</v>
      </c>
      <c r="E408" s="340">
        <v>92267.780999999988</v>
      </c>
      <c r="F408" s="340">
        <v>49422.875</v>
      </c>
      <c r="G408" s="340">
        <v>13489.477500000001</v>
      </c>
      <c r="H408" s="341">
        <v>228022.75850000005</v>
      </c>
      <c r="I408" s="339"/>
      <c r="J408" s="339"/>
    </row>
    <row r="409" spans="1:10" x14ac:dyDescent="0.2">
      <c r="A409" s="294">
        <v>2016</v>
      </c>
      <c r="B409" s="296" t="s">
        <v>44</v>
      </c>
      <c r="C409" s="296" t="s">
        <v>117</v>
      </c>
      <c r="D409" s="340">
        <v>98119.97</v>
      </c>
      <c r="E409" s="340">
        <v>110452.51800000003</v>
      </c>
      <c r="F409" s="340">
        <v>59976.0075</v>
      </c>
      <c r="G409" s="340">
        <v>16292.767</v>
      </c>
      <c r="H409" s="341">
        <v>284841.26249999995</v>
      </c>
      <c r="I409" s="339"/>
      <c r="J409" s="339"/>
    </row>
    <row r="410" spans="1:10" x14ac:dyDescent="0.2">
      <c r="A410" s="294">
        <v>2016</v>
      </c>
      <c r="B410" s="296" t="s">
        <v>45</v>
      </c>
      <c r="C410" s="296" t="s">
        <v>117</v>
      </c>
      <c r="D410" s="340">
        <v>90287.369999999952</v>
      </c>
      <c r="E410" s="340">
        <v>104315.99799999999</v>
      </c>
      <c r="F410" s="340">
        <v>54885.214999999997</v>
      </c>
      <c r="G410" s="340">
        <v>14524.390000000001</v>
      </c>
      <c r="H410" s="341">
        <v>264012.973</v>
      </c>
      <c r="I410" s="339"/>
      <c r="J410" s="339"/>
    </row>
    <row r="411" spans="1:10" x14ac:dyDescent="0.2">
      <c r="A411" s="294">
        <v>2016</v>
      </c>
      <c r="B411" s="296" t="s">
        <v>33</v>
      </c>
      <c r="C411" s="296" t="s">
        <v>117</v>
      </c>
      <c r="D411" s="340">
        <v>102237.30000000002</v>
      </c>
      <c r="E411" s="340">
        <v>105259.97300000001</v>
      </c>
      <c r="F411" s="340">
        <v>53203.947499999987</v>
      </c>
      <c r="G411" s="340">
        <v>14692.604000000001</v>
      </c>
      <c r="H411" s="341">
        <v>275393.82449999999</v>
      </c>
      <c r="I411" s="339"/>
      <c r="J411" s="339"/>
    </row>
    <row r="412" spans="1:10" x14ac:dyDescent="0.2">
      <c r="A412" s="294">
        <v>2016</v>
      </c>
      <c r="B412" s="296" t="s">
        <v>35</v>
      </c>
      <c r="C412" s="296" t="s">
        <v>117</v>
      </c>
      <c r="D412" s="340">
        <v>100323.79500000001</v>
      </c>
      <c r="E412" s="340">
        <v>103000.35200000001</v>
      </c>
      <c r="F412" s="340">
        <v>51060.340499999991</v>
      </c>
      <c r="G412" s="340">
        <v>12453.494999999999</v>
      </c>
      <c r="H412" s="341">
        <v>266837.98249999998</v>
      </c>
      <c r="I412" s="339"/>
      <c r="J412" s="339"/>
    </row>
    <row r="413" spans="1:10" x14ac:dyDescent="0.2">
      <c r="A413" s="294">
        <v>2016</v>
      </c>
      <c r="B413" s="296" t="s">
        <v>36</v>
      </c>
      <c r="C413" s="296" t="s">
        <v>117</v>
      </c>
      <c r="D413" s="340">
        <v>104179.452</v>
      </c>
      <c r="E413" s="340">
        <v>99974.036500000002</v>
      </c>
      <c r="F413" s="340">
        <v>48921.697500000002</v>
      </c>
      <c r="G413" s="340">
        <v>13047.503000000088</v>
      </c>
      <c r="H413" s="341">
        <v>266122.68900000013</v>
      </c>
      <c r="I413" s="339"/>
      <c r="J413" s="339"/>
    </row>
    <row r="414" spans="1:10" x14ac:dyDescent="0.2">
      <c r="A414" s="294">
        <v>2016</v>
      </c>
      <c r="B414" s="296" t="s">
        <v>37</v>
      </c>
      <c r="C414" s="296" t="s">
        <v>117</v>
      </c>
      <c r="D414" s="340">
        <v>98700.434999999998</v>
      </c>
      <c r="E414" s="340">
        <v>103843.04399999998</v>
      </c>
      <c r="F414" s="340">
        <v>41288.522499999999</v>
      </c>
      <c r="G414" s="340">
        <v>8662.3145000000004</v>
      </c>
      <c r="H414" s="341">
        <v>252494.31600000005</v>
      </c>
      <c r="I414" s="339"/>
      <c r="J414" s="339"/>
    </row>
    <row r="415" spans="1:10" x14ac:dyDescent="0.2">
      <c r="A415" s="294">
        <v>2016</v>
      </c>
      <c r="B415" s="296" t="s">
        <v>38</v>
      </c>
      <c r="C415" s="296" t="s">
        <v>117</v>
      </c>
      <c r="D415" s="340">
        <v>99975.490000000034</v>
      </c>
      <c r="E415" s="340">
        <v>123029.51850000001</v>
      </c>
      <c r="F415" s="340">
        <v>54624.032500000001</v>
      </c>
      <c r="G415" s="340">
        <v>13218.6345</v>
      </c>
      <c r="H415" s="341">
        <v>290847.67550000007</v>
      </c>
      <c r="I415" s="339"/>
      <c r="J415" s="339"/>
    </row>
    <row r="416" spans="1:10" x14ac:dyDescent="0.2">
      <c r="A416" s="294">
        <v>2016</v>
      </c>
      <c r="B416" s="296" t="s">
        <v>39</v>
      </c>
      <c r="C416" s="296" t="s">
        <v>117</v>
      </c>
      <c r="D416" s="340">
        <v>100700.38499999998</v>
      </c>
      <c r="E416" s="340">
        <v>107386.205</v>
      </c>
      <c r="F416" s="340">
        <v>54051.902499999997</v>
      </c>
      <c r="G416" s="340">
        <v>13736.377</v>
      </c>
      <c r="H416" s="341">
        <v>275874.86949999991</v>
      </c>
      <c r="I416" s="339"/>
      <c r="J416" s="339"/>
    </row>
    <row r="417" spans="1:10" x14ac:dyDescent="0.2">
      <c r="A417" s="294">
        <v>2016</v>
      </c>
      <c r="B417" s="296" t="s">
        <v>40</v>
      </c>
      <c r="C417" s="296" t="s">
        <v>117</v>
      </c>
      <c r="D417" s="340">
        <v>100738.79999999999</v>
      </c>
      <c r="E417" s="340">
        <v>103867.9005</v>
      </c>
      <c r="F417" s="340">
        <v>53583.672500000001</v>
      </c>
      <c r="G417" s="340">
        <v>14613.046</v>
      </c>
      <c r="H417" s="341">
        <v>272803.41899999999</v>
      </c>
      <c r="I417" s="339"/>
      <c r="J417" s="339"/>
    </row>
    <row r="418" spans="1:10" x14ac:dyDescent="0.2">
      <c r="A418" s="294">
        <v>2016</v>
      </c>
      <c r="B418" s="296" t="s">
        <v>41</v>
      </c>
      <c r="C418" s="296" t="s">
        <v>117</v>
      </c>
      <c r="D418" s="340">
        <v>94335.609999999971</v>
      </c>
      <c r="E418" s="340">
        <v>109091.856</v>
      </c>
      <c r="F418" s="340">
        <v>50339.1345</v>
      </c>
      <c r="G418" s="340">
        <v>12175.835500000001</v>
      </c>
      <c r="H418" s="341">
        <v>265942.43599999993</v>
      </c>
      <c r="I418" s="339"/>
      <c r="J418" s="339"/>
    </row>
    <row r="419" spans="1:10" x14ac:dyDescent="0.2">
      <c r="A419" s="294">
        <v>2016</v>
      </c>
      <c r="B419" s="296" t="s">
        <v>42</v>
      </c>
      <c r="C419" s="296" t="s">
        <v>117</v>
      </c>
      <c r="D419" s="340">
        <v>94587.980000000025</v>
      </c>
      <c r="E419" s="340">
        <v>109364.90500000001</v>
      </c>
      <c r="F419" s="340">
        <v>40342.637000000002</v>
      </c>
      <c r="G419" s="340">
        <v>12269.316500000001</v>
      </c>
      <c r="H419" s="341">
        <v>256564.83850000001</v>
      </c>
      <c r="I419" s="339"/>
      <c r="J419" s="339"/>
    </row>
    <row r="420" spans="1:10" x14ac:dyDescent="0.2">
      <c r="A420" s="294">
        <v>2017</v>
      </c>
      <c r="B420" s="296" t="s">
        <v>43</v>
      </c>
      <c r="C420" s="296" t="s">
        <v>117</v>
      </c>
      <c r="D420" s="340">
        <v>86434.170000000013</v>
      </c>
      <c r="E420" s="340">
        <v>98732.321000000025</v>
      </c>
      <c r="F420" s="340">
        <v>42148.772499999992</v>
      </c>
      <c r="G420" s="340">
        <v>12458.5695</v>
      </c>
      <c r="H420" s="341">
        <v>239773.83299999996</v>
      </c>
      <c r="I420" s="339"/>
      <c r="J420" s="339"/>
    </row>
    <row r="421" spans="1:10" x14ac:dyDescent="0.2">
      <c r="A421" s="294">
        <v>2017</v>
      </c>
      <c r="B421" s="296" t="s">
        <v>44</v>
      </c>
      <c r="C421" s="296" t="s">
        <v>117</v>
      </c>
      <c r="D421" s="340">
        <v>103573.075</v>
      </c>
      <c r="E421" s="340">
        <v>105637.97149999997</v>
      </c>
      <c r="F421" s="340">
        <v>54130.713499999998</v>
      </c>
      <c r="G421" s="340">
        <v>12212.6355</v>
      </c>
      <c r="H421" s="341">
        <v>275554.39549999998</v>
      </c>
      <c r="I421" s="339"/>
      <c r="J421" s="339"/>
    </row>
    <row r="422" spans="1:10" x14ac:dyDescent="0.2">
      <c r="A422" s="294">
        <v>2017</v>
      </c>
      <c r="B422" s="296" t="s">
        <v>45</v>
      </c>
      <c r="C422" s="296" t="s">
        <v>117</v>
      </c>
      <c r="D422" s="340">
        <v>106184.20000000001</v>
      </c>
      <c r="E422" s="340">
        <v>111570.37550000002</v>
      </c>
      <c r="F422" s="340">
        <v>52985.259999999995</v>
      </c>
      <c r="G422" s="340">
        <v>15400.653999999999</v>
      </c>
      <c r="H422" s="341">
        <v>286140.48949999997</v>
      </c>
      <c r="I422" s="339"/>
      <c r="J422" s="339"/>
    </row>
    <row r="423" spans="1:10" x14ac:dyDescent="0.2">
      <c r="A423" s="294">
        <v>2017</v>
      </c>
      <c r="B423" s="296" t="s">
        <v>33</v>
      </c>
      <c r="C423" s="296" t="s">
        <v>117</v>
      </c>
      <c r="D423" s="340">
        <v>90950.839999999982</v>
      </c>
      <c r="E423" s="340">
        <v>93191.513500000001</v>
      </c>
      <c r="F423" s="340">
        <v>42165.4</v>
      </c>
      <c r="G423" s="340">
        <v>11224.404500000001</v>
      </c>
      <c r="H423" s="341">
        <v>237532.15799999997</v>
      </c>
      <c r="I423" s="339"/>
      <c r="J423" s="339"/>
    </row>
    <row r="424" spans="1:10" x14ac:dyDescent="0.2">
      <c r="A424" s="294">
        <v>2017</v>
      </c>
      <c r="B424" s="296" t="s">
        <v>35</v>
      </c>
      <c r="C424" s="296" t="s">
        <v>117</v>
      </c>
      <c r="D424" s="340">
        <v>98667.094999999987</v>
      </c>
      <c r="E424" s="340">
        <v>107528.23450000001</v>
      </c>
      <c r="F424" s="340">
        <v>47617.645000000004</v>
      </c>
      <c r="G424" s="340">
        <v>11459.682500000001</v>
      </c>
      <c r="H424" s="341">
        <v>265272.65700000001</v>
      </c>
      <c r="I424" s="339"/>
      <c r="J424" s="339"/>
    </row>
    <row r="425" spans="1:10" x14ac:dyDescent="0.2">
      <c r="A425" s="294">
        <v>2017</v>
      </c>
      <c r="B425" s="296" t="s">
        <v>36</v>
      </c>
      <c r="C425" s="296" t="s">
        <v>117</v>
      </c>
      <c r="D425" s="340">
        <v>99847.144999999975</v>
      </c>
      <c r="E425" s="340">
        <v>107003.07350000001</v>
      </c>
      <c r="F425" s="340">
        <v>46672.247500000005</v>
      </c>
      <c r="G425" s="340">
        <v>13038.804</v>
      </c>
      <c r="H425" s="341">
        <v>266561.27</v>
      </c>
      <c r="I425" s="339"/>
      <c r="J425" s="339"/>
    </row>
    <row r="426" spans="1:10" x14ac:dyDescent="0.2">
      <c r="A426" s="294">
        <v>2017</v>
      </c>
      <c r="B426" s="296" t="s">
        <v>37</v>
      </c>
      <c r="C426" s="296" t="s">
        <v>117</v>
      </c>
      <c r="D426" s="340">
        <v>97714.795000000027</v>
      </c>
      <c r="E426" s="340">
        <v>119738.43449999999</v>
      </c>
      <c r="F426" s="340">
        <v>47767.318500000001</v>
      </c>
      <c r="G426" s="340">
        <v>12848.076000000001</v>
      </c>
      <c r="H426" s="341">
        <v>278068.62400000007</v>
      </c>
      <c r="I426" s="339"/>
      <c r="J426" s="339"/>
    </row>
    <row r="427" spans="1:10" x14ac:dyDescent="0.2">
      <c r="A427" s="294">
        <v>2017</v>
      </c>
      <c r="B427" s="296" t="s">
        <v>38</v>
      </c>
      <c r="C427" s="296" t="s">
        <v>117</v>
      </c>
      <c r="D427" s="340">
        <v>96787.400000000009</v>
      </c>
      <c r="E427" s="340">
        <v>110609.10399999999</v>
      </c>
      <c r="F427" s="340">
        <v>49519.259999999995</v>
      </c>
      <c r="G427" s="340">
        <v>13216.855500000001</v>
      </c>
      <c r="H427" s="341">
        <v>270132.61949999997</v>
      </c>
      <c r="I427" s="339"/>
      <c r="J427" s="339"/>
    </row>
    <row r="428" spans="1:10" x14ac:dyDescent="0.2">
      <c r="A428" s="294">
        <v>2017</v>
      </c>
      <c r="B428" s="296" t="s">
        <v>39</v>
      </c>
      <c r="C428" s="296" t="s">
        <v>117</v>
      </c>
      <c r="D428" s="340">
        <v>97526.169999999984</v>
      </c>
      <c r="E428" s="340">
        <v>114901.62800000003</v>
      </c>
      <c r="F428" s="340">
        <v>48727.392500000002</v>
      </c>
      <c r="G428" s="340">
        <v>12534.116</v>
      </c>
      <c r="H428" s="341">
        <v>273689.30650000006</v>
      </c>
      <c r="I428" s="339"/>
      <c r="J428" s="339"/>
    </row>
    <row r="429" spans="1:10" x14ac:dyDescent="0.2">
      <c r="A429" s="294">
        <v>2017</v>
      </c>
      <c r="B429" s="296" t="s">
        <v>40</v>
      </c>
      <c r="C429" s="296" t="s">
        <v>117</v>
      </c>
      <c r="D429" s="340">
        <v>95854.524999999994</v>
      </c>
      <c r="E429" s="340">
        <v>112949.96300000002</v>
      </c>
      <c r="F429" s="340">
        <v>44353.05</v>
      </c>
      <c r="G429" s="340">
        <v>14873.347500000002</v>
      </c>
      <c r="H429" s="341">
        <v>268030.88549999997</v>
      </c>
      <c r="I429" s="339"/>
      <c r="J429" s="339"/>
    </row>
    <row r="430" spans="1:10" x14ac:dyDescent="0.2">
      <c r="A430" s="294">
        <v>2017</v>
      </c>
      <c r="B430" s="296" t="s">
        <v>41</v>
      </c>
      <c r="C430" s="296" t="s">
        <v>117</v>
      </c>
      <c r="D430" s="340">
        <v>94948.655000000013</v>
      </c>
      <c r="E430" s="340">
        <v>110643.818</v>
      </c>
      <c r="F430" s="340">
        <v>38882.032500000001</v>
      </c>
      <c r="G430" s="340">
        <v>15400.312999999996</v>
      </c>
      <c r="H430" s="341">
        <v>259874.81849999996</v>
      </c>
      <c r="I430" s="339"/>
      <c r="J430" s="339"/>
    </row>
    <row r="431" spans="1:10" x14ac:dyDescent="0.2">
      <c r="A431" s="294">
        <v>2017</v>
      </c>
      <c r="B431" s="296" t="s">
        <v>42</v>
      </c>
      <c r="C431" s="296" t="s">
        <v>117</v>
      </c>
      <c r="D431" s="340">
        <v>89042.40849999999</v>
      </c>
      <c r="E431" s="340">
        <v>101215.51949999999</v>
      </c>
      <c r="F431" s="340">
        <v>31564.892499999994</v>
      </c>
      <c r="G431" s="340">
        <v>12207.398499999999</v>
      </c>
      <c r="H431" s="341">
        <v>234030.21900000001</v>
      </c>
      <c r="I431" s="339"/>
      <c r="J431" s="339"/>
    </row>
    <row r="432" spans="1:10" x14ac:dyDescent="0.2">
      <c r="A432" s="294">
        <v>2018</v>
      </c>
      <c r="B432" s="296" t="s">
        <v>43</v>
      </c>
      <c r="C432" s="296" t="s">
        <v>117</v>
      </c>
      <c r="D432" s="340">
        <v>80455.347500000003</v>
      </c>
      <c r="E432" s="340">
        <v>96580.866999999984</v>
      </c>
      <c r="F432" s="340">
        <v>34611.879999999997</v>
      </c>
      <c r="G432" s="340">
        <v>14573.920500000004</v>
      </c>
      <c r="H432" s="341">
        <v>226222.01500000004</v>
      </c>
      <c r="I432" s="339"/>
      <c r="J432" s="339"/>
    </row>
    <row r="433" spans="1:10" x14ac:dyDescent="0.2">
      <c r="A433" s="294">
        <v>2018</v>
      </c>
      <c r="B433" s="296" t="s">
        <v>44</v>
      </c>
      <c r="C433" s="296" t="s">
        <v>117</v>
      </c>
      <c r="D433" s="340">
        <v>90888.632500000007</v>
      </c>
      <c r="E433" s="340">
        <v>95439.743499999997</v>
      </c>
      <c r="F433" s="340">
        <v>41399.81</v>
      </c>
      <c r="G433" s="340">
        <v>13075.962</v>
      </c>
      <c r="H433" s="341">
        <v>240804.14799999996</v>
      </c>
      <c r="I433" s="339"/>
      <c r="J433" s="339"/>
    </row>
    <row r="434" spans="1:10" x14ac:dyDescent="0.2">
      <c r="A434" s="294">
        <v>2018</v>
      </c>
      <c r="B434" s="296" t="s">
        <v>45</v>
      </c>
      <c r="C434" s="296" t="s">
        <v>117</v>
      </c>
      <c r="D434" s="340">
        <v>89738.290000000008</v>
      </c>
      <c r="E434" s="340">
        <v>101139.05449999998</v>
      </c>
      <c r="F434" s="340">
        <v>37173.708500000001</v>
      </c>
      <c r="G434" s="340">
        <v>11814.978999999999</v>
      </c>
      <c r="H434" s="341">
        <v>239866.03199999998</v>
      </c>
      <c r="I434" s="339"/>
      <c r="J434" s="339"/>
    </row>
    <row r="435" spans="1:10" x14ac:dyDescent="0.2">
      <c r="A435" s="294">
        <v>2018</v>
      </c>
      <c r="B435" s="296" t="s">
        <v>33</v>
      </c>
      <c r="C435" s="296" t="s">
        <v>117</v>
      </c>
      <c r="D435" s="340">
        <v>89311.235000000015</v>
      </c>
      <c r="E435" s="340">
        <v>108089.2515</v>
      </c>
      <c r="F435" s="340">
        <v>38473.07</v>
      </c>
      <c r="G435" s="340">
        <v>12070.691500000001</v>
      </c>
      <c r="H435" s="341">
        <v>247944.24799999996</v>
      </c>
      <c r="I435" s="339"/>
      <c r="J435" s="339"/>
    </row>
    <row r="436" spans="1:10" x14ac:dyDescent="0.2">
      <c r="A436" s="294">
        <v>2018</v>
      </c>
      <c r="B436" s="296" t="s">
        <v>35</v>
      </c>
      <c r="C436" s="296" t="s">
        <v>117</v>
      </c>
      <c r="D436" s="340">
        <v>97660.322499999995</v>
      </c>
      <c r="E436" s="340">
        <v>99866.617833333308</v>
      </c>
      <c r="F436" s="340">
        <v>39907.696499999991</v>
      </c>
      <c r="G436" s="340">
        <v>12851.263500000001</v>
      </c>
      <c r="H436" s="341">
        <v>250285.90033333335</v>
      </c>
      <c r="I436" s="339"/>
      <c r="J436" s="339"/>
    </row>
    <row r="437" spans="1:10" x14ac:dyDescent="0.2">
      <c r="A437" s="294">
        <v>2018</v>
      </c>
      <c r="B437" s="296" t="s">
        <v>36</v>
      </c>
      <c r="C437" s="296" t="s">
        <v>117</v>
      </c>
      <c r="D437" s="340">
        <v>93451.818500000023</v>
      </c>
      <c r="E437" s="340">
        <v>97803.806611111067</v>
      </c>
      <c r="F437" s="340">
        <v>37119.684999999998</v>
      </c>
      <c r="G437" s="340">
        <v>10253.7255</v>
      </c>
      <c r="H437" s="341">
        <v>238629.03561111112</v>
      </c>
      <c r="I437" s="339"/>
      <c r="J437" s="339"/>
    </row>
    <row r="438" spans="1:10" x14ac:dyDescent="0.2">
      <c r="A438" s="294">
        <v>2018</v>
      </c>
      <c r="B438" s="296" t="s">
        <v>37</v>
      </c>
      <c r="C438" s="296" t="s">
        <v>117</v>
      </c>
      <c r="D438" s="340">
        <v>97097.331799999985</v>
      </c>
      <c r="E438" s="340">
        <v>103447.19849999998</v>
      </c>
      <c r="F438" s="340">
        <v>38291.068199999994</v>
      </c>
      <c r="G438" s="340">
        <v>13420.306499999999</v>
      </c>
      <c r="H438" s="341">
        <v>252255.905</v>
      </c>
      <c r="I438" s="339"/>
      <c r="J438" s="339"/>
    </row>
    <row r="439" spans="1:10" x14ac:dyDescent="0.2">
      <c r="A439" s="294">
        <v>2018</v>
      </c>
      <c r="B439" s="296" t="s">
        <v>38</v>
      </c>
      <c r="C439" s="296" t="s">
        <v>117</v>
      </c>
      <c r="D439" s="340">
        <v>99108.02999999997</v>
      </c>
      <c r="E439" s="340">
        <v>111781.27649999998</v>
      </c>
      <c r="F439" s="340">
        <v>44098.24500000001</v>
      </c>
      <c r="G439" s="340">
        <v>13481.735999999999</v>
      </c>
      <c r="H439" s="341">
        <v>268469.28749999998</v>
      </c>
      <c r="I439" s="339"/>
      <c r="J439" s="339"/>
    </row>
    <row r="440" spans="1:10" x14ac:dyDescent="0.2">
      <c r="A440" s="294">
        <v>2018</v>
      </c>
      <c r="B440" s="296" t="s">
        <v>39</v>
      </c>
      <c r="C440" s="296" t="s">
        <v>117</v>
      </c>
      <c r="D440" s="340">
        <v>99215.244999999995</v>
      </c>
      <c r="E440" s="340">
        <v>106499.63749999995</v>
      </c>
      <c r="F440" s="340">
        <v>41917.737499999996</v>
      </c>
      <c r="G440" s="340">
        <v>14011.560000000001</v>
      </c>
      <c r="H440" s="341">
        <v>261644.18000000002</v>
      </c>
      <c r="I440" s="339"/>
      <c r="J440" s="339"/>
    </row>
    <row r="441" spans="1:10" x14ac:dyDescent="0.2">
      <c r="A441" s="294">
        <v>2018</v>
      </c>
      <c r="B441" s="296" t="s">
        <v>40</v>
      </c>
      <c r="C441" s="296" t="s">
        <v>117</v>
      </c>
      <c r="D441" s="340">
        <v>102792.8625</v>
      </c>
      <c r="E441" s="340">
        <v>117491.66199999997</v>
      </c>
      <c r="F441" s="340">
        <v>45697.435000000005</v>
      </c>
      <c r="G441" s="340">
        <v>13941.433000000001</v>
      </c>
      <c r="H441" s="341">
        <v>279923.39250000002</v>
      </c>
      <c r="I441" s="339"/>
      <c r="J441" s="339"/>
    </row>
    <row r="442" spans="1:10" x14ac:dyDescent="0.2">
      <c r="A442" s="294">
        <v>2018</v>
      </c>
      <c r="B442" s="296" t="s">
        <v>41</v>
      </c>
      <c r="C442" s="296" t="s">
        <v>117</v>
      </c>
      <c r="D442" s="340">
        <v>97961.892499999987</v>
      </c>
      <c r="E442" s="340">
        <v>113507.78549999998</v>
      </c>
      <c r="F442" s="340">
        <v>44597.402499999997</v>
      </c>
      <c r="G442" s="340">
        <v>14337.814999999999</v>
      </c>
      <c r="H442" s="341">
        <v>270404.89549999993</v>
      </c>
      <c r="I442" s="339"/>
      <c r="J442" s="339"/>
    </row>
    <row r="443" spans="1:10" x14ac:dyDescent="0.2">
      <c r="A443" s="294">
        <v>2018</v>
      </c>
      <c r="B443" s="296" t="s">
        <v>42</v>
      </c>
      <c r="C443" s="296" t="s">
        <v>117</v>
      </c>
      <c r="D443" s="340">
        <v>84033.349999999991</v>
      </c>
      <c r="E443" s="340">
        <v>99425.093999999983</v>
      </c>
      <c r="F443" s="340">
        <v>35758.855000000003</v>
      </c>
      <c r="G443" s="340">
        <v>11712.984999999999</v>
      </c>
      <c r="H443" s="341">
        <v>230930.28399999993</v>
      </c>
      <c r="I443" s="339"/>
      <c r="J443" s="339"/>
    </row>
    <row r="444" spans="1:10" x14ac:dyDescent="0.2">
      <c r="A444" s="294">
        <v>2019</v>
      </c>
      <c r="B444" s="296" t="s">
        <v>43</v>
      </c>
      <c r="C444" s="296" t="s">
        <v>117</v>
      </c>
      <c r="D444" s="340">
        <v>74120.73050000002</v>
      </c>
      <c r="E444" s="340">
        <v>96333.502999999997</v>
      </c>
      <c r="F444" s="340">
        <v>29759.430500000002</v>
      </c>
      <c r="G444" s="340">
        <v>18108.404999999999</v>
      </c>
      <c r="H444" s="341">
        <v>218322.06900000002</v>
      </c>
      <c r="I444" s="339"/>
      <c r="J444" s="339"/>
    </row>
    <row r="445" spans="1:10" x14ac:dyDescent="0.2">
      <c r="A445" s="294">
        <v>2019</v>
      </c>
      <c r="B445" s="296" t="s">
        <v>44</v>
      </c>
      <c r="C445" s="296" t="s">
        <v>117</v>
      </c>
      <c r="D445" s="340">
        <v>91786.455000000002</v>
      </c>
      <c r="E445" s="340">
        <v>95167.338999999993</v>
      </c>
      <c r="F445" s="340">
        <v>32175.785000000003</v>
      </c>
      <c r="G445" s="340">
        <v>17926.651999999995</v>
      </c>
      <c r="H445" s="341">
        <v>237056.231</v>
      </c>
      <c r="I445" s="339"/>
      <c r="J445" s="339"/>
    </row>
    <row r="446" spans="1:10" x14ac:dyDescent="0.2">
      <c r="A446" s="294">
        <v>2019</v>
      </c>
      <c r="B446" s="296" t="s">
        <v>45</v>
      </c>
      <c r="C446" s="296" t="s">
        <v>117</v>
      </c>
      <c r="D446" s="340">
        <v>97440.048500000004</v>
      </c>
      <c r="E446" s="340">
        <v>105334.41549999999</v>
      </c>
      <c r="F446" s="340">
        <v>37986.672500000008</v>
      </c>
      <c r="G446" s="340">
        <v>20092.644</v>
      </c>
      <c r="H446" s="341">
        <v>260853.78050000002</v>
      </c>
      <c r="I446" s="339"/>
      <c r="J446" s="339"/>
    </row>
    <row r="447" spans="1:10" x14ac:dyDescent="0.2">
      <c r="A447" s="294">
        <v>2019</v>
      </c>
      <c r="B447" s="296" t="s">
        <v>33</v>
      </c>
      <c r="C447" s="296" t="s">
        <v>117</v>
      </c>
      <c r="D447" s="340">
        <v>83746.422500000001</v>
      </c>
      <c r="E447" s="340">
        <v>96636.257499999963</v>
      </c>
      <c r="F447" s="340">
        <v>33313.163</v>
      </c>
      <c r="G447" s="340">
        <v>16817.580500000004</v>
      </c>
      <c r="H447" s="341">
        <v>230513.4235</v>
      </c>
      <c r="I447" s="339"/>
      <c r="J447" s="339"/>
    </row>
    <row r="448" spans="1:10" x14ac:dyDescent="0.2">
      <c r="A448" s="294">
        <v>2019</v>
      </c>
      <c r="B448" s="296" t="s">
        <v>35</v>
      </c>
      <c r="C448" s="296" t="s">
        <v>117</v>
      </c>
      <c r="D448" s="340">
        <v>94781.167499999938</v>
      </c>
      <c r="E448" s="340">
        <v>108701.29299999999</v>
      </c>
      <c r="F448" s="340">
        <v>41944.738000000012</v>
      </c>
      <c r="G448" s="340">
        <v>17098.308499999996</v>
      </c>
      <c r="H448" s="341">
        <v>262525.50699999993</v>
      </c>
      <c r="I448" s="339"/>
      <c r="J448" s="339"/>
    </row>
    <row r="449" spans="1:10" x14ac:dyDescent="0.2">
      <c r="A449" s="294">
        <v>2019</v>
      </c>
      <c r="B449" s="296" t="s">
        <v>36</v>
      </c>
      <c r="C449" s="296" t="s">
        <v>117</v>
      </c>
      <c r="D449" s="340">
        <v>85973.469999999987</v>
      </c>
      <c r="E449" s="340">
        <v>96129.599500000011</v>
      </c>
      <c r="F449" s="340">
        <v>36047.248</v>
      </c>
      <c r="G449" s="340">
        <v>14990.312499999998</v>
      </c>
      <c r="H449" s="341">
        <v>233140.62999999998</v>
      </c>
      <c r="I449" s="339"/>
      <c r="J449" s="339"/>
    </row>
    <row r="450" spans="1:10" x14ac:dyDescent="0.2">
      <c r="A450" s="294">
        <v>2019</v>
      </c>
      <c r="B450" s="296" t="s">
        <v>37</v>
      </c>
      <c r="C450" s="296" t="s">
        <v>117</v>
      </c>
      <c r="D450" s="340">
        <v>102691.55250000002</v>
      </c>
      <c r="E450" s="340">
        <v>114816.58300000003</v>
      </c>
      <c r="F450" s="340">
        <v>42981.0645</v>
      </c>
      <c r="G450" s="340">
        <v>16660.255499999999</v>
      </c>
      <c r="H450" s="341">
        <v>277149.45550000004</v>
      </c>
      <c r="I450" s="339"/>
      <c r="J450" s="339"/>
    </row>
    <row r="451" spans="1:10" x14ac:dyDescent="0.2">
      <c r="A451" s="294">
        <v>2019</v>
      </c>
      <c r="B451" s="296" t="s">
        <v>38</v>
      </c>
      <c r="C451" s="296" t="s">
        <v>117</v>
      </c>
      <c r="D451" s="340">
        <v>98348.58</v>
      </c>
      <c r="E451" s="340">
        <v>113496.111</v>
      </c>
      <c r="F451" s="340">
        <v>41033.951999999997</v>
      </c>
      <c r="G451" s="340">
        <v>16430.834499999997</v>
      </c>
      <c r="H451" s="341">
        <v>269309.47750000004</v>
      </c>
      <c r="I451" s="339"/>
      <c r="J451" s="339"/>
    </row>
    <row r="452" spans="1:10" x14ac:dyDescent="0.2">
      <c r="A452" s="294">
        <v>2019</v>
      </c>
      <c r="B452" s="296" t="s">
        <v>39</v>
      </c>
      <c r="C452" s="296" t="s">
        <v>117</v>
      </c>
      <c r="D452" s="340">
        <v>94657.462499999994</v>
      </c>
      <c r="E452" s="340">
        <v>115605.23600000002</v>
      </c>
      <c r="F452" s="340">
        <v>41544.902499999997</v>
      </c>
      <c r="G452" s="340">
        <v>16121.327499999999</v>
      </c>
      <c r="H452" s="341">
        <v>267928.92849999998</v>
      </c>
      <c r="I452" s="339"/>
      <c r="J452" s="339"/>
    </row>
    <row r="453" spans="1:10" s="323" customFormat="1" x14ac:dyDescent="0.2">
      <c r="A453" s="294">
        <v>2019</v>
      </c>
      <c r="B453" s="296" t="s">
        <v>40</v>
      </c>
      <c r="C453" s="296" t="s">
        <v>117</v>
      </c>
      <c r="D453" s="340">
        <v>97268.678000000014</v>
      </c>
      <c r="E453" s="340">
        <v>119629.9035</v>
      </c>
      <c r="F453" s="340">
        <v>46556.513500000001</v>
      </c>
      <c r="G453" s="340">
        <v>16139.171000000006</v>
      </c>
      <c r="H453" s="341">
        <v>279594.266</v>
      </c>
      <c r="I453" s="339"/>
      <c r="J453" s="339"/>
    </row>
    <row r="454" spans="1:10" s="323" customFormat="1" x14ac:dyDescent="0.2">
      <c r="A454" s="294">
        <v>2019</v>
      </c>
      <c r="B454" s="296" t="s">
        <v>41</v>
      </c>
      <c r="C454" s="296" t="s">
        <v>117</v>
      </c>
      <c r="D454" s="340">
        <v>88857.814999999988</v>
      </c>
      <c r="E454" s="340">
        <v>117614.99750000003</v>
      </c>
      <c r="F454" s="340">
        <v>43288.525000000001</v>
      </c>
      <c r="G454" s="340">
        <v>13987.560000000001</v>
      </c>
      <c r="H454" s="341">
        <v>263748.89749999996</v>
      </c>
      <c r="I454" s="339"/>
      <c r="J454" s="339"/>
    </row>
    <row r="455" spans="1:10" x14ac:dyDescent="0.2">
      <c r="A455" s="294">
        <v>2019</v>
      </c>
      <c r="B455" s="296" t="s">
        <v>42</v>
      </c>
      <c r="C455" s="296" t="s">
        <v>117</v>
      </c>
      <c r="D455" s="340">
        <v>90907.879999999976</v>
      </c>
      <c r="E455" s="340">
        <v>109865.47700000001</v>
      </c>
      <c r="F455" s="340">
        <v>38886.162499999999</v>
      </c>
      <c r="G455" s="340">
        <v>12890.591499999999</v>
      </c>
      <c r="H455" s="341">
        <v>252550.11099999998</v>
      </c>
      <c r="I455" s="339"/>
      <c r="J455" s="339"/>
    </row>
    <row r="456" spans="1:10" x14ac:dyDescent="0.2">
      <c r="A456" s="294">
        <v>2020</v>
      </c>
      <c r="B456" s="296" t="s">
        <v>43</v>
      </c>
      <c r="C456" s="296" t="s">
        <v>117</v>
      </c>
      <c r="D456" s="340">
        <v>75425.008999999991</v>
      </c>
      <c r="E456" s="340">
        <v>109477.023</v>
      </c>
      <c r="F456" s="340">
        <v>28615.102499999994</v>
      </c>
      <c r="G456" s="340">
        <v>16173.322499999998</v>
      </c>
      <c r="H456" s="341">
        <v>229690.45699999997</v>
      </c>
      <c r="I456" s="339"/>
      <c r="J456" s="339"/>
    </row>
    <row r="457" spans="1:10" x14ac:dyDescent="0.2">
      <c r="A457" s="294">
        <v>2020</v>
      </c>
      <c r="B457" s="296" t="s">
        <v>44</v>
      </c>
      <c r="C457" s="296" t="s">
        <v>117</v>
      </c>
      <c r="D457" s="340">
        <v>92626.322999999975</v>
      </c>
      <c r="E457" s="340">
        <v>98642.487999999983</v>
      </c>
      <c r="F457" s="340">
        <v>35241.995999999992</v>
      </c>
      <c r="G457" s="340">
        <v>15837.890499999998</v>
      </c>
      <c r="H457" s="341">
        <v>242348.69749999998</v>
      </c>
      <c r="I457" s="339"/>
      <c r="J457" s="339"/>
    </row>
    <row r="458" spans="1:10" x14ac:dyDescent="0.2">
      <c r="A458" s="294">
        <v>2020</v>
      </c>
      <c r="B458" s="296" t="s">
        <v>45</v>
      </c>
      <c r="C458" s="296" t="s">
        <v>117</v>
      </c>
      <c r="D458" s="340">
        <v>57438.259999999987</v>
      </c>
      <c r="E458" s="340">
        <v>64689.319499999998</v>
      </c>
      <c r="F458" s="340">
        <v>25796.540499999999</v>
      </c>
      <c r="G458" s="340">
        <v>11050.417500000001</v>
      </c>
      <c r="H458" s="341">
        <v>158974.53749999998</v>
      </c>
      <c r="I458" s="339"/>
      <c r="J458" s="339"/>
    </row>
    <row r="459" spans="1:10" x14ac:dyDescent="0.2">
      <c r="A459" s="294">
        <v>2020</v>
      </c>
      <c r="B459" s="296" t="s">
        <v>33</v>
      </c>
      <c r="C459" s="296" t="s">
        <v>117</v>
      </c>
      <c r="D459" s="340">
        <v>1657.6625000000001</v>
      </c>
      <c r="E459" s="340">
        <v>23891.219000000005</v>
      </c>
      <c r="F459" s="340">
        <v>2367.2200000000003</v>
      </c>
      <c r="G459" s="340">
        <v>1667.6605000000004</v>
      </c>
      <c r="H459" s="341">
        <v>29583.761999999999</v>
      </c>
      <c r="I459" s="339"/>
      <c r="J459" s="339"/>
    </row>
    <row r="460" spans="1:10" s="323" customFormat="1" x14ac:dyDescent="0.2">
      <c r="A460" s="294">
        <v>2020</v>
      </c>
      <c r="B460" s="296" t="s">
        <v>35</v>
      </c>
      <c r="C460" s="296" t="s">
        <v>117</v>
      </c>
      <c r="D460" s="340">
        <v>34644.55758499146</v>
      </c>
      <c r="E460" s="340">
        <v>71052.280508305019</v>
      </c>
      <c r="F460" s="340">
        <v>18208.882504768371</v>
      </c>
      <c r="G460" s="340">
        <v>8231.9459938964828</v>
      </c>
      <c r="H460" s="341">
        <v>132137.66659196132</v>
      </c>
      <c r="I460" s="314"/>
      <c r="J460" s="314"/>
    </row>
    <row r="461" spans="1:10" s="323" customFormat="1" x14ac:dyDescent="0.2">
      <c r="A461" s="294">
        <v>2020</v>
      </c>
      <c r="B461" s="296" t="s">
        <v>36</v>
      </c>
      <c r="C461" s="296" t="s">
        <v>117</v>
      </c>
      <c r="D461" s="340">
        <v>62399.898374267585</v>
      </c>
      <c r="E461" s="340">
        <v>95006.564977581496</v>
      </c>
      <c r="F461" s="340">
        <v>29015.595986263277</v>
      </c>
      <c r="G461" s="340">
        <v>10593.447489662172</v>
      </c>
      <c r="H461" s="341">
        <v>197015.50682777452</v>
      </c>
      <c r="I461" s="314"/>
      <c r="J461" s="314"/>
    </row>
    <row r="462" spans="1:10" x14ac:dyDescent="0.2">
      <c r="A462" s="294">
        <v>2020</v>
      </c>
      <c r="B462" s="296" t="s">
        <v>37</v>
      </c>
      <c r="C462" s="296" t="s">
        <v>117</v>
      </c>
      <c r="D462" s="340">
        <v>74724.818749183658</v>
      </c>
      <c r="E462" s="340">
        <v>111633.70895025702</v>
      </c>
      <c r="F462" s="340">
        <v>34972.708462691517</v>
      </c>
      <c r="G462" s="340">
        <v>13021.726975662232</v>
      </c>
      <c r="H462" s="341">
        <v>234352.9631377944</v>
      </c>
      <c r="I462" s="339"/>
      <c r="J462" s="339"/>
    </row>
    <row r="463" spans="1:10" x14ac:dyDescent="0.2">
      <c r="A463" s="294">
        <v>2020</v>
      </c>
      <c r="B463" s="296" t="s">
        <v>38</v>
      </c>
      <c r="C463" s="296" t="s">
        <v>117</v>
      </c>
      <c r="D463" s="340">
        <v>76274.911120544435</v>
      </c>
      <c r="E463" s="340">
        <v>110242.43600081179</v>
      </c>
      <c r="F463" s="340">
        <v>33708.92101691055</v>
      </c>
      <c r="G463" s="340">
        <v>14991.147997398375</v>
      </c>
      <c r="H463" s="341">
        <v>235217.4161356652</v>
      </c>
      <c r="I463" s="339"/>
      <c r="J463" s="339"/>
    </row>
    <row r="464" spans="1:10" x14ac:dyDescent="0.2">
      <c r="A464" s="294">
        <v>2020</v>
      </c>
      <c r="B464" s="296" t="s">
        <v>39</v>
      </c>
      <c r="C464" s="296" t="s">
        <v>117</v>
      </c>
      <c r="D464" s="340">
        <v>83697.586785430904</v>
      </c>
      <c r="E464" s="340">
        <v>120103.42844777273</v>
      </c>
      <c r="F464" s="340">
        <v>40406.57496116637</v>
      </c>
      <c r="G464" s="340">
        <v>16892.066975813119</v>
      </c>
      <c r="H464" s="341">
        <v>261099.6571701832</v>
      </c>
      <c r="I464" s="339"/>
      <c r="J464" s="339"/>
    </row>
    <row r="465" spans="1:10" x14ac:dyDescent="0.2">
      <c r="A465" s="294">
        <v>2020</v>
      </c>
      <c r="B465" s="296" t="s">
        <v>40</v>
      </c>
      <c r="C465" s="296" t="s">
        <v>117</v>
      </c>
      <c r="D465" s="340">
        <v>88008.41512408448</v>
      </c>
      <c r="E465" s="340">
        <v>120680.81750314565</v>
      </c>
      <c r="F465" s="340">
        <v>45334.561940898901</v>
      </c>
      <c r="G465" s="340">
        <v>17386.114998168945</v>
      </c>
      <c r="H465" s="341">
        <v>271409.90956629795</v>
      </c>
      <c r="I465" s="339"/>
      <c r="J465" s="339"/>
    </row>
    <row r="466" spans="1:10" x14ac:dyDescent="0.2">
      <c r="A466" s="294">
        <v>2020</v>
      </c>
      <c r="B466" s="296" t="s">
        <v>41</v>
      </c>
      <c r="C466" s="296" t="s">
        <v>117</v>
      </c>
      <c r="D466" s="340">
        <v>79026.160191669478</v>
      </c>
      <c r="E466" s="340">
        <v>118293.18498468756</v>
      </c>
      <c r="F466" s="340">
        <v>38344.41402565765</v>
      </c>
      <c r="G466" s="340">
        <v>15282.970000152591</v>
      </c>
      <c r="H466" s="341">
        <v>250946.72920216725</v>
      </c>
      <c r="I466" s="339"/>
      <c r="J466" s="339"/>
    </row>
    <row r="467" spans="1:10" x14ac:dyDescent="0.2">
      <c r="A467" s="294">
        <v>2020</v>
      </c>
      <c r="B467" s="296" t="s">
        <v>42</v>
      </c>
      <c r="C467" s="296" t="s">
        <v>117</v>
      </c>
      <c r="D467" s="340">
        <v>75000.820517547603</v>
      </c>
      <c r="E467" s="340">
        <v>116378.26503267806</v>
      </c>
      <c r="F467" s="340">
        <v>34782.409503573421</v>
      </c>
      <c r="G467" s="340">
        <v>11377.110985644817</v>
      </c>
      <c r="H467" s="341">
        <v>237538.60603944393</v>
      </c>
      <c r="I467" s="339"/>
      <c r="J467" s="339"/>
    </row>
    <row r="468" spans="1:10" x14ac:dyDescent="0.2">
      <c r="A468" s="294">
        <v>2021</v>
      </c>
      <c r="B468" s="296" t="s">
        <v>43</v>
      </c>
      <c r="C468" s="296" t="s">
        <v>117</v>
      </c>
      <c r="D468" s="340">
        <v>65782.313844207776</v>
      </c>
      <c r="E468" s="340">
        <v>99169.443001883526</v>
      </c>
      <c r="F468" s="340">
        <v>29967.643478294369</v>
      </c>
      <c r="G468" s="340">
        <v>9741.4099880981466</v>
      </c>
      <c r="H468" s="341">
        <v>204660.81031248378</v>
      </c>
      <c r="I468" s="339"/>
      <c r="J468" s="339"/>
    </row>
    <row r="469" spans="1:10" x14ac:dyDescent="0.2">
      <c r="A469" s="294">
        <v>2021</v>
      </c>
      <c r="B469" s="296" t="s">
        <v>44</v>
      </c>
      <c r="C469" s="296" t="s">
        <v>117</v>
      </c>
      <c r="D469" s="340">
        <v>84714.885622350004</v>
      </c>
      <c r="E469" s="340">
        <v>113015.86101199999</v>
      </c>
      <c r="F469" s="340">
        <v>34140.082998420003</v>
      </c>
      <c r="G469" s="340">
        <v>11238.091521230002</v>
      </c>
      <c r="H469" s="341">
        <v>243108.92115399998</v>
      </c>
      <c r="I469" s="339"/>
      <c r="J469" s="339"/>
    </row>
    <row r="470" spans="1:10" x14ac:dyDescent="0.2">
      <c r="A470" s="294">
        <v>2021</v>
      </c>
      <c r="B470" s="296" t="s">
        <v>45</v>
      </c>
      <c r="C470" s="296" t="s">
        <v>117</v>
      </c>
      <c r="D470" s="340">
        <v>91547.955339050328</v>
      </c>
      <c r="E470" s="340">
        <v>120787.34250978878</v>
      </c>
      <c r="F470" s="340">
        <v>37655.991501201628</v>
      </c>
      <c r="G470" s="340">
        <v>14799.665483688357</v>
      </c>
      <c r="H470" s="341">
        <v>264790.95483372913</v>
      </c>
      <c r="I470" s="339"/>
      <c r="J470" s="339"/>
    </row>
    <row r="471" spans="1:10" x14ac:dyDescent="0.2">
      <c r="A471" s="294">
        <v>2021</v>
      </c>
      <c r="B471" s="296" t="s">
        <v>33</v>
      </c>
      <c r="C471" s="296" t="s">
        <v>117</v>
      </c>
      <c r="D471" s="340">
        <v>80281.216699401877</v>
      </c>
      <c r="E471" s="340">
        <v>111884.26748291751</v>
      </c>
      <c r="F471" s="340">
        <v>34019.244322579194</v>
      </c>
      <c r="G471" s="340">
        <v>13313.114983213422</v>
      </c>
      <c r="H471" s="341">
        <v>239497.84348811198</v>
      </c>
      <c r="I471" s="339"/>
      <c r="J471" s="339"/>
    </row>
    <row r="472" spans="1:10" x14ac:dyDescent="0.2">
      <c r="A472" s="294">
        <v>2021</v>
      </c>
      <c r="B472" s="296" t="s">
        <v>35</v>
      </c>
      <c r="C472" s="296" t="s">
        <v>117</v>
      </c>
      <c r="D472" s="340">
        <v>68949.609997863779</v>
      </c>
      <c r="E472" s="340">
        <v>93164.397424955474</v>
      </c>
      <c r="F472" s="340">
        <v>25892.149494899742</v>
      </c>
      <c r="G472" s="340">
        <v>12625.136532756809</v>
      </c>
      <c r="H472" s="341">
        <v>200631.29345047582</v>
      </c>
      <c r="I472" s="339"/>
      <c r="J472" s="339"/>
    </row>
    <row r="473" spans="1:10" x14ac:dyDescent="0.2">
      <c r="A473" s="294">
        <v>2021</v>
      </c>
      <c r="B473" s="296" t="s">
        <v>36</v>
      </c>
      <c r="C473" s="296" t="s">
        <v>117</v>
      </c>
      <c r="D473" s="340">
        <v>80650.579451374055</v>
      </c>
      <c r="E473" s="340">
        <v>115172.45252335543</v>
      </c>
      <c r="F473" s="340">
        <v>32305.197506565095</v>
      </c>
      <c r="G473" s="340">
        <v>13361.106040632249</v>
      </c>
      <c r="H473" s="341">
        <v>241489.33552192681</v>
      </c>
      <c r="I473" s="339"/>
      <c r="J473" s="339"/>
    </row>
    <row r="474" spans="1:10" x14ac:dyDescent="0.2">
      <c r="A474" s="294">
        <v>2021</v>
      </c>
      <c r="B474" s="296" t="s">
        <v>37</v>
      </c>
      <c r="C474" s="296" t="s">
        <v>117</v>
      </c>
      <c r="D474" s="340">
        <v>88455.221314979586</v>
      </c>
      <c r="E474" s="340">
        <v>115980.2845372809</v>
      </c>
      <c r="F474" s="340">
        <v>35782.742498804095</v>
      </c>
      <c r="G474" s="340">
        <v>13655.705998298643</v>
      </c>
      <c r="H474" s="341">
        <v>253873.95434936316</v>
      </c>
      <c r="I474" s="339"/>
      <c r="J474" s="339"/>
    </row>
    <row r="475" spans="1:10" x14ac:dyDescent="0.2">
      <c r="A475" s="294">
        <v>2021</v>
      </c>
      <c r="B475" s="296" t="s">
        <v>38</v>
      </c>
      <c r="C475" s="296" t="s">
        <v>117</v>
      </c>
      <c r="D475" s="340">
        <v>91419.619935966519</v>
      </c>
      <c r="E475" s="340">
        <v>118476.6589980517</v>
      </c>
      <c r="F475" s="340">
        <v>34929.844535770419</v>
      </c>
      <c r="G475" s="340">
        <v>14770.163546523334</v>
      </c>
      <c r="H475" s="341">
        <v>259596.28701631195</v>
      </c>
      <c r="I475" s="339"/>
      <c r="J475" s="339"/>
    </row>
    <row r="476" spans="1:10" x14ac:dyDescent="0.2">
      <c r="A476" s="294">
        <v>2021</v>
      </c>
      <c r="B476" s="296" t="s">
        <v>39</v>
      </c>
      <c r="C476" s="296" t="s">
        <v>117</v>
      </c>
      <c r="D476" s="340">
        <v>98928.792596893298</v>
      </c>
      <c r="E476" s="340">
        <v>124140.11397072294</v>
      </c>
      <c r="F476" s="340">
        <v>35952.1285011406</v>
      </c>
      <c r="G476" s="340">
        <v>17382.195015165209</v>
      </c>
      <c r="H476" s="341">
        <v>276403.23008392204</v>
      </c>
      <c r="I476" s="339"/>
      <c r="J476" s="339"/>
    </row>
    <row r="477" spans="1:10" x14ac:dyDescent="0.2">
      <c r="A477" s="294">
        <v>2021</v>
      </c>
      <c r="B477" s="296" t="s">
        <v>40</v>
      </c>
      <c r="C477" s="296" t="s">
        <v>117</v>
      </c>
      <c r="D477" s="340">
        <v>93603.199556686406</v>
      </c>
      <c r="E477" s="340">
        <v>126041.60791799591</v>
      </c>
      <c r="F477" s="340">
        <v>33287.316989791863</v>
      </c>
      <c r="G477" s="340">
        <v>20018.97345399308</v>
      </c>
      <c r="H477" s="341">
        <v>272951.09791846725</v>
      </c>
      <c r="I477" s="339"/>
      <c r="J477" s="339"/>
    </row>
    <row r="478" spans="1:10" x14ac:dyDescent="0.2">
      <c r="A478" s="294">
        <v>2021</v>
      </c>
      <c r="B478" s="296" t="s">
        <v>41</v>
      </c>
      <c r="C478" s="296" t="s">
        <v>117</v>
      </c>
      <c r="D478" s="340">
        <v>89215.126292385088</v>
      </c>
      <c r="E478" s="340">
        <v>130285.8581468561</v>
      </c>
      <c r="F478" s="340">
        <v>32566.269000139237</v>
      </c>
      <c r="G478" s="340">
        <v>23638.389988105784</v>
      </c>
      <c r="H478" s="341">
        <v>275705.64342748618</v>
      </c>
      <c r="I478" s="339"/>
      <c r="J478" s="339"/>
    </row>
    <row r="479" spans="1:10" x14ac:dyDescent="0.2">
      <c r="A479" s="294">
        <v>2021</v>
      </c>
      <c r="B479" s="296" t="s">
        <v>42</v>
      </c>
      <c r="C479" s="296" t="s">
        <v>117</v>
      </c>
      <c r="D479" s="340">
        <v>83377.701547424324</v>
      </c>
      <c r="E479" s="340">
        <v>122958.61356069137</v>
      </c>
      <c r="F479" s="340">
        <v>30840.525013404094</v>
      </c>
      <c r="G479" s="340">
        <v>22639.364553634659</v>
      </c>
      <c r="H479" s="341">
        <v>259816.20467515438</v>
      </c>
      <c r="I479" s="339"/>
      <c r="J479" s="339"/>
    </row>
    <row r="480" spans="1:10" x14ac:dyDescent="0.2">
      <c r="A480" s="294">
        <v>2022</v>
      </c>
      <c r="B480" s="296" t="s">
        <v>43</v>
      </c>
      <c r="C480" s="296" t="s">
        <v>117</v>
      </c>
      <c r="D480" s="340">
        <v>73462.778224121066</v>
      </c>
      <c r="E480" s="340">
        <v>100044.90899709027</v>
      </c>
      <c r="F480" s="340">
        <v>26589.258518871426</v>
      </c>
      <c r="G480" s="340">
        <v>16561.145555280451</v>
      </c>
      <c r="H480" s="341">
        <v>216658.09129536324</v>
      </c>
      <c r="I480" s="339"/>
      <c r="J480" s="339"/>
    </row>
    <row r="481" spans="1:10" x14ac:dyDescent="0.2">
      <c r="A481" s="294">
        <v>2022</v>
      </c>
      <c r="B481" s="296" t="s">
        <v>44</v>
      </c>
      <c r="C481" s="296" t="s">
        <v>117</v>
      </c>
      <c r="D481" s="340">
        <v>93848.655791900645</v>
      </c>
      <c r="E481" s="340">
        <v>115104.71754778958</v>
      </c>
      <c r="F481" s="340">
        <v>33507.915496074675</v>
      </c>
      <c r="G481" s="340">
        <v>19157.507072990418</v>
      </c>
      <c r="H481" s="341">
        <v>261618.79590875533</v>
      </c>
      <c r="I481" s="339"/>
      <c r="J481" s="339"/>
    </row>
    <row r="482" spans="1:10" x14ac:dyDescent="0.2">
      <c r="A482" s="294">
        <v>2022</v>
      </c>
      <c r="B482" s="296" t="s">
        <v>45</v>
      </c>
      <c r="C482" s="296" t="s">
        <v>117</v>
      </c>
      <c r="D482" s="340">
        <v>104325.189</v>
      </c>
      <c r="E482" s="340">
        <v>134522.16491191238</v>
      </c>
      <c r="F482" s="340">
        <v>35862.956968833925</v>
      </c>
      <c r="G482" s="340">
        <v>18248.926043545489</v>
      </c>
      <c r="H482" s="341">
        <v>292959.23692429182</v>
      </c>
      <c r="I482" s="339"/>
      <c r="J482" s="339"/>
    </row>
    <row r="483" spans="1:10" x14ac:dyDescent="0.2">
      <c r="A483" s="294">
        <v>2022</v>
      </c>
      <c r="B483" s="296" t="s">
        <v>33</v>
      </c>
      <c r="C483" s="296" t="s">
        <v>117</v>
      </c>
      <c r="D483" s="340">
        <v>89891.325963679992</v>
      </c>
      <c r="E483" s="340">
        <v>102529.45905410002</v>
      </c>
      <c r="F483" s="340">
        <v>31017.951469699998</v>
      </c>
      <c r="G483" s="340">
        <v>17873.178524370007</v>
      </c>
      <c r="H483" s="341">
        <v>241311.91501184998</v>
      </c>
      <c r="I483" s="339"/>
      <c r="J483" s="339"/>
    </row>
    <row r="484" spans="1:10" x14ac:dyDescent="0.2">
      <c r="A484" s="294">
        <v>2022</v>
      </c>
      <c r="B484" s="296" t="s">
        <v>35</v>
      </c>
      <c r="C484" s="296" t="s">
        <v>117</v>
      </c>
      <c r="D484" s="340">
        <v>107717.9538608017</v>
      </c>
      <c r="E484" s="340">
        <v>112805.40410286751</v>
      </c>
      <c r="F484" s="340">
        <v>32771.264002315525</v>
      </c>
      <c r="G484" s="340">
        <v>9294.7089876089121</v>
      </c>
      <c r="H484" s="341">
        <v>262589.33095359372</v>
      </c>
      <c r="I484" s="339"/>
      <c r="J484" s="339"/>
    </row>
    <row r="485" spans="1:10" x14ac:dyDescent="0.2">
      <c r="A485" s="294">
        <v>2022</v>
      </c>
      <c r="B485" s="296" t="s">
        <v>36</v>
      </c>
      <c r="C485" s="296" t="s">
        <v>117</v>
      </c>
      <c r="D485" s="340">
        <v>97902.667664108274</v>
      </c>
      <c r="E485" s="340">
        <v>107713.97838048538</v>
      </c>
      <c r="F485" s="340">
        <v>31334.361006823063</v>
      </c>
      <c r="G485" s="340">
        <v>14874.937445069434</v>
      </c>
      <c r="H485" s="341">
        <v>251825.94449648619</v>
      </c>
      <c r="I485" s="339"/>
      <c r="J485" s="339"/>
    </row>
    <row r="486" spans="1:10" x14ac:dyDescent="0.2">
      <c r="A486" s="294">
        <v>2009</v>
      </c>
      <c r="B486" s="296" t="s">
        <v>33</v>
      </c>
      <c r="C486" s="296" t="s">
        <v>118</v>
      </c>
      <c r="D486" s="340">
        <v>10539.03</v>
      </c>
      <c r="E486" s="340">
        <v>63360.075000000004</v>
      </c>
      <c r="F486" s="340">
        <v>13109.5525</v>
      </c>
      <c r="G486" s="340">
        <v>3910.8774999999996</v>
      </c>
      <c r="H486" s="341">
        <v>90919.534999999989</v>
      </c>
      <c r="I486" s="339"/>
      <c r="J486" s="339"/>
    </row>
    <row r="487" spans="1:10" x14ac:dyDescent="0.2">
      <c r="A487" s="294">
        <v>2009</v>
      </c>
      <c r="B487" s="296" t="s">
        <v>35</v>
      </c>
      <c r="C487" s="296" t="s">
        <v>118</v>
      </c>
      <c r="D487" s="340">
        <v>9198.67</v>
      </c>
      <c r="E487" s="340">
        <v>63041.149999999994</v>
      </c>
      <c r="F487" s="340">
        <v>13916.622499999999</v>
      </c>
      <c r="G487" s="340">
        <v>3838.7249999999999</v>
      </c>
      <c r="H487" s="341">
        <v>89995.167499999996</v>
      </c>
      <c r="I487" s="339"/>
      <c r="J487" s="339"/>
    </row>
    <row r="488" spans="1:10" x14ac:dyDescent="0.2">
      <c r="A488" s="294">
        <v>2009</v>
      </c>
      <c r="B488" s="296" t="s">
        <v>36</v>
      </c>
      <c r="C488" s="296" t="s">
        <v>118</v>
      </c>
      <c r="D488" s="340">
        <v>7034.48</v>
      </c>
      <c r="E488" s="340">
        <v>55778.174999999996</v>
      </c>
      <c r="F488" s="340">
        <v>14376.182499999999</v>
      </c>
      <c r="G488" s="340">
        <v>3440.6075000000001</v>
      </c>
      <c r="H488" s="341">
        <v>80629.444999999992</v>
      </c>
      <c r="I488" s="339"/>
      <c r="J488" s="339"/>
    </row>
    <row r="489" spans="1:10" x14ac:dyDescent="0.2">
      <c r="A489" s="294">
        <v>2009</v>
      </c>
      <c r="B489" s="296" t="s">
        <v>37</v>
      </c>
      <c r="C489" s="296" t="s">
        <v>118</v>
      </c>
      <c r="D489" s="340">
        <v>7843.2075000000004</v>
      </c>
      <c r="E489" s="340">
        <v>66269.2</v>
      </c>
      <c r="F489" s="340">
        <v>16974.674999999999</v>
      </c>
      <c r="G489" s="340">
        <v>4184.8599999999997</v>
      </c>
      <c r="H489" s="341">
        <v>95271.94249999999</v>
      </c>
      <c r="I489" s="339"/>
      <c r="J489" s="339"/>
    </row>
    <row r="490" spans="1:10" x14ac:dyDescent="0.2">
      <c r="A490" s="294">
        <v>2009</v>
      </c>
      <c r="B490" s="296" t="s">
        <v>38</v>
      </c>
      <c r="C490" s="296" t="s">
        <v>118</v>
      </c>
      <c r="D490" s="340">
        <v>8214.4950000000008</v>
      </c>
      <c r="E490" s="340">
        <v>65741.525000000009</v>
      </c>
      <c r="F490" s="340">
        <v>13573.115</v>
      </c>
      <c r="G490" s="340">
        <v>3640.6174999999994</v>
      </c>
      <c r="H490" s="341">
        <v>91169.752500000002</v>
      </c>
      <c r="I490" s="339"/>
      <c r="J490" s="339"/>
    </row>
    <row r="491" spans="1:10" x14ac:dyDescent="0.2">
      <c r="A491" s="294">
        <v>2009</v>
      </c>
      <c r="B491" s="296" t="s">
        <v>39</v>
      </c>
      <c r="C491" s="296" t="s">
        <v>118</v>
      </c>
      <c r="D491" s="340">
        <v>8903.75</v>
      </c>
      <c r="E491" s="340">
        <v>66254.199999999983</v>
      </c>
      <c r="F491" s="340">
        <v>16309.039999999999</v>
      </c>
      <c r="G491" s="340">
        <v>2909.4025000000001</v>
      </c>
      <c r="H491" s="341">
        <v>94376.392499999987</v>
      </c>
      <c r="I491" s="339"/>
      <c r="J491" s="339"/>
    </row>
    <row r="492" spans="1:10" x14ac:dyDescent="0.2">
      <c r="A492" s="294">
        <v>2009</v>
      </c>
      <c r="B492" s="296" t="s">
        <v>40</v>
      </c>
      <c r="C492" s="296" t="s">
        <v>118</v>
      </c>
      <c r="D492" s="340">
        <v>7848.94</v>
      </c>
      <c r="E492" s="340">
        <v>63442.600000000006</v>
      </c>
      <c r="F492" s="340">
        <v>16396.722500000003</v>
      </c>
      <c r="G492" s="340">
        <v>3038.3500000000004</v>
      </c>
      <c r="H492" s="341">
        <v>90726.612500000003</v>
      </c>
      <c r="I492" s="339"/>
      <c r="J492" s="339"/>
    </row>
    <row r="493" spans="1:10" x14ac:dyDescent="0.2">
      <c r="A493" s="294">
        <v>2009</v>
      </c>
      <c r="B493" s="296" t="s">
        <v>41</v>
      </c>
      <c r="C493" s="296" t="s">
        <v>118</v>
      </c>
      <c r="D493" s="340">
        <v>8415.7800000000007</v>
      </c>
      <c r="E493" s="340">
        <v>66440.425000000003</v>
      </c>
      <c r="F493" s="340">
        <v>15625.137499999999</v>
      </c>
      <c r="G493" s="340">
        <v>3055.0474999999997</v>
      </c>
      <c r="H493" s="341">
        <v>93536.39</v>
      </c>
      <c r="I493" s="339"/>
      <c r="J493" s="339"/>
    </row>
    <row r="494" spans="1:10" x14ac:dyDescent="0.2">
      <c r="A494" s="294">
        <v>2009</v>
      </c>
      <c r="B494" s="296" t="s">
        <v>42</v>
      </c>
      <c r="C494" s="296" t="s">
        <v>118</v>
      </c>
      <c r="D494" s="340">
        <v>8288.442500000001</v>
      </c>
      <c r="E494" s="340">
        <v>61175.524999999994</v>
      </c>
      <c r="F494" s="340">
        <v>13478.804999999998</v>
      </c>
      <c r="G494" s="340">
        <v>2686.6750000000002</v>
      </c>
      <c r="H494" s="341">
        <v>85629.447499999995</v>
      </c>
      <c r="I494" s="339"/>
      <c r="J494" s="339"/>
    </row>
    <row r="495" spans="1:10" x14ac:dyDescent="0.2">
      <c r="A495" s="294">
        <v>2010</v>
      </c>
      <c r="B495" s="296" t="s">
        <v>43</v>
      </c>
      <c r="C495" s="296" t="s">
        <v>118</v>
      </c>
      <c r="D495" s="340">
        <v>7073.0400000000009</v>
      </c>
      <c r="E495" s="340">
        <v>62243.450000000004</v>
      </c>
      <c r="F495" s="340">
        <v>16152.031999999999</v>
      </c>
      <c r="G495" s="340">
        <v>3836.2725</v>
      </c>
      <c r="H495" s="341">
        <v>89304.794500000004</v>
      </c>
      <c r="I495" s="339"/>
      <c r="J495" s="339"/>
    </row>
    <row r="496" spans="1:10" x14ac:dyDescent="0.2">
      <c r="A496" s="294">
        <v>2010</v>
      </c>
      <c r="B496" s="296" t="s">
        <v>44</v>
      </c>
      <c r="C496" s="296" t="s">
        <v>118</v>
      </c>
      <c r="D496" s="340">
        <v>6502.67</v>
      </c>
      <c r="E496" s="340">
        <v>58181.47</v>
      </c>
      <c r="F496" s="340">
        <v>16233.907500000001</v>
      </c>
      <c r="G496" s="340">
        <v>4413.1149999999998</v>
      </c>
      <c r="H496" s="341">
        <v>85331.162499999991</v>
      </c>
      <c r="I496" s="339"/>
      <c r="J496" s="339"/>
    </row>
    <row r="497" spans="1:10" x14ac:dyDescent="0.2">
      <c r="A497" s="294">
        <v>2010</v>
      </c>
      <c r="B497" s="296" t="s">
        <v>45</v>
      </c>
      <c r="C497" s="296" t="s">
        <v>118</v>
      </c>
      <c r="D497" s="340">
        <v>7677.25</v>
      </c>
      <c r="E497" s="340">
        <v>63247.524999999994</v>
      </c>
      <c r="F497" s="340">
        <v>17972.692500000001</v>
      </c>
      <c r="G497" s="340">
        <v>4921.0050000000001</v>
      </c>
      <c r="H497" s="341">
        <v>93818.472500000003</v>
      </c>
      <c r="I497" s="339"/>
      <c r="J497" s="339"/>
    </row>
    <row r="498" spans="1:10" x14ac:dyDescent="0.2">
      <c r="A498" s="294">
        <v>2010</v>
      </c>
      <c r="B498" s="296" t="s">
        <v>33</v>
      </c>
      <c r="C498" s="296" t="s">
        <v>118</v>
      </c>
      <c r="D498" s="340">
        <v>7321.12</v>
      </c>
      <c r="E498" s="340">
        <v>57521.2</v>
      </c>
      <c r="F498" s="340">
        <v>14800.640000000003</v>
      </c>
      <c r="G498" s="340">
        <v>3052.3050000000003</v>
      </c>
      <c r="H498" s="341">
        <v>82695.264999999999</v>
      </c>
      <c r="I498" s="339"/>
      <c r="J498" s="339"/>
    </row>
    <row r="499" spans="1:10" x14ac:dyDescent="0.2">
      <c r="A499" s="294">
        <v>2010</v>
      </c>
      <c r="B499" s="296" t="s">
        <v>35</v>
      </c>
      <c r="C499" s="296" t="s">
        <v>118</v>
      </c>
      <c r="D499" s="340">
        <v>9354.869999999999</v>
      </c>
      <c r="E499" s="340">
        <v>71578.724999999991</v>
      </c>
      <c r="F499" s="340">
        <v>15622.0375</v>
      </c>
      <c r="G499" s="340">
        <v>3427.375</v>
      </c>
      <c r="H499" s="341">
        <v>99983.007499999978</v>
      </c>
      <c r="I499" s="339"/>
      <c r="J499" s="339"/>
    </row>
    <row r="500" spans="1:10" x14ac:dyDescent="0.2">
      <c r="A500" s="294">
        <v>2010</v>
      </c>
      <c r="B500" s="296" t="s">
        <v>36</v>
      </c>
      <c r="C500" s="296" t="s">
        <v>118</v>
      </c>
      <c r="D500" s="340">
        <v>9360.94</v>
      </c>
      <c r="E500" s="340">
        <v>62442.724999999999</v>
      </c>
      <c r="F500" s="340">
        <v>17055.862499999999</v>
      </c>
      <c r="G500" s="340">
        <v>2446.7249999999999</v>
      </c>
      <c r="H500" s="341">
        <v>91306.252500000002</v>
      </c>
      <c r="I500" s="339"/>
      <c r="J500" s="339"/>
    </row>
    <row r="501" spans="1:10" x14ac:dyDescent="0.2">
      <c r="A501" s="294">
        <v>2010</v>
      </c>
      <c r="B501" s="296" t="s">
        <v>37</v>
      </c>
      <c r="C501" s="296" t="s">
        <v>118</v>
      </c>
      <c r="D501" s="340">
        <v>9151.35</v>
      </c>
      <c r="E501" s="340">
        <v>67169.175000000003</v>
      </c>
      <c r="F501" s="340">
        <v>17928.115000000002</v>
      </c>
      <c r="G501" s="340">
        <v>2804.3875000000003</v>
      </c>
      <c r="H501" s="341">
        <v>97053.027499999997</v>
      </c>
      <c r="I501" s="339"/>
      <c r="J501" s="339"/>
    </row>
    <row r="502" spans="1:10" x14ac:dyDescent="0.2">
      <c r="A502" s="294">
        <v>2010</v>
      </c>
      <c r="B502" s="296" t="s">
        <v>38</v>
      </c>
      <c r="C502" s="296" t="s">
        <v>118</v>
      </c>
      <c r="D502" s="340">
        <v>9523.69</v>
      </c>
      <c r="E502" s="340">
        <v>65867.925000000003</v>
      </c>
      <c r="F502" s="340">
        <v>17286.372500000001</v>
      </c>
      <c r="G502" s="340">
        <v>3317.4374999999995</v>
      </c>
      <c r="H502" s="341">
        <v>95995.425000000017</v>
      </c>
      <c r="I502" s="339"/>
      <c r="J502" s="339"/>
    </row>
    <row r="503" spans="1:10" x14ac:dyDescent="0.2">
      <c r="A503" s="294">
        <v>2010</v>
      </c>
      <c r="B503" s="296" t="s">
        <v>39</v>
      </c>
      <c r="C503" s="296" t="s">
        <v>118</v>
      </c>
      <c r="D503" s="340">
        <v>12282.89</v>
      </c>
      <c r="E503" s="340">
        <v>68222</v>
      </c>
      <c r="F503" s="340">
        <v>17832.240000000002</v>
      </c>
      <c r="G503" s="340">
        <v>3126.0475000000001</v>
      </c>
      <c r="H503" s="341">
        <v>101463.17749999999</v>
      </c>
      <c r="I503" s="339"/>
      <c r="J503" s="339"/>
    </row>
    <row r="504" spans="1:10" x14ac:dyDescent="0.2">
      <c r="A504" s="294">
        <v>2010</v>
      </c>
      <c r="B504" s="296" t="s">
        <v>40</v>
      </c>
      <c r="C504" s="296" t="s">
        <v>118</v>
      </c>
      <c r="D504" s="340">
        <v>14011.52</v>
      </c>
      <c r="E504" s="340">
        <v>68073.724999999991</v>
      </c>
      <c r="F504" s="340">
        <v>16652.54</v>
      </c>
      <c r="G504" s="340">
        <v>3150.6974999999998</v>
      </c>
      <c r="H504" s="341">
        <v>101888.48249999998</v>
      </c>
      <c r="I504" s="339"/>
      <c r="J504" s="339"/>
    </row>
    <row r="505" spans="1:10" x14ac:dyDescent="0.2">
      <c r="A505" s="294">
        <v>2010</v>
      </c>
      <c r="B505" s="296" t="s">
        <v>41</v>
      </c>
      <c r="C505" s="296" t="s">
        <v>118</v>
      </c>
      <c r="D505" s="340">
        <v>12337.66</v>
      </c>
      <c r="E505" s="340">
        <v>71142.225000000006</v>
      </c>
      <c r="F505" s="340">
        <v>15615.79</v>
      </c>
      <c r="G505" s="340">
        <v>3185.13</v>
      </c>
      <c r="H505" s="341">
        <v>102280.80500000001</v>
      </c>
      <c r="I505" s="339"/>
      <c r="J505" s="339"/>
    </row>
    <row r="506" spans="1:10" x14ac:dyDescent="0.2">
      <c r="A506" s="294">
        <v>2010</v>
      </c>
      <c r="B506" s="296" t="s">
        <v>42</v>
      </c>
      <c r="C506" s="296" t="s">
        <v>118</v>
      </c>
      <c r="D506" s="340">
        <v>12479.49</v>
      </c>
      <c r="E506" s="340">
        <v>68813.324999999997</v>
      </c>
      <c r="F506" s="340">
        <v>12652.897499999999</v>
      </c>
      <c r="G506" s="340">
        <v>1993.7000000000003</v>
      </c>
      <c r="H506" s="341">
        <v>95939.412499999991</v>
      </c>
      <c r="I506" s="339"/>
      <c r="J506" s="339"/>
    </row>
    <row r="507" spans="1:10" x14ac:dyDescent="0.2">
      <c r="A507" s="294">
        <v>2011</v>
      </c>
      <c r="B507" s="296" t="s">
        <v>43</v>
      </c>
      <c r="C507" s="296" t="s">
        <v>118</v>
      </c>
      <c r="D507" s="340">
        <v>11931.1</v>
      </c>
      <c r="E507" s="340">
        <v>63222.900000000009</v>
      </c>
      <c r="F507" s="340">
        <v>16531.512499999997</v>
      </c>
      <c r="G507" s="340">
        <v>2982.32</v>
      </c>
      <c r="H507" s="341">
        <v>94667.832500000004</v>
      </c>
      <c r="I507" s="339"/>
      <c r="J507" s="339"/>
    </row>
    <row r="508" spans="1:10" x14ac:dyDescent="0.2">
      <c r="A508" s="294">
        <v>2011</v>
      </c>
      <c r="B508" s="296" t="s">
        <v>44</v>
      </c>
      <c r="C508" s="296" t="s">
        <v>118</v>
      </c>
      <c r="D508" s="340">
        <v>12479.42</v>
      </c>
      <c r="E508" s="340">
        <v>52541.625</v>
      </c>
      <c r="F508" s="340">
        <v>15100.417500000001</v>
      </c>
      <c r="G508" s="340">
        <v>3748.6324999999997</v>
      </c>
      <c r="H508" s="341">
        <v>83870.095000000001</v>
      </c>
      <c r="I508" s="339"/>
      <c r="J508" s="339"/>
    </row>
    <row r="509" spans="1:10" x14ac:dyDescent="0.2">
      <c r="A509" s="294">
        <v>2011</v>
      </c>
      <c r="B509" s="296" t="s">
        <v>45</v>
      </c>
      <c r="C509" s="296" t="s">
        <v>118</v>
      </c>
      <c r="D509" s="340">
        <v>14515.55</v>
      </c>
      <c r="E509" s="340">
        <v>73278.55</v>
      </c>
      <c r="F509" s="340">
        <v>17887.689999999999</v>
      </c>
      <c r="G509" s="340">
        <v>3679.4749999999999</v>
      </c>
      <c r="H509" s="341">
        <v>109361.265</v>
      </c>
      <c r="I509" s="339"/>
      <c r="J509" s="339"/>
    </row>
    <row r="510" spans="1:10" x14ac:dyDescent="0.2">
      <c r="A510" s="294">
        <v>2011</v>
      </c>
      <c r="B510" s="296" t="s">
        <v>33</v>
      </c>
      <c r="C510" s="296" t="s">
        <v>118</v>
      </c>
      <c r="D510" s="340">
        <v>13694.760000000002</v>
      </c>
      <c r="E510" s="340">
        <v>63690.174999999996</v>
      </c>
      <c r="F510" s="340">
        <v>14889.242499999998</v>
      </c>
      <c r="G510" s="340">
        <v>3051.5775000000003</v>
      </c>
      <c r="H510" s="341">
        <v>95325.755000000019</v>
      </c>
      <c r="I510" s="339"/>
      <c r="J510" s="339"/>
    </row>
    <row r="511" spans="1:10" x14ac:dyDescent="0.2">
      <c r="A511" s="294">
        <v>2011</v>
      </c>
      <c r="B511" s="296" t="s">
        <v>35</v>
      </c>
      <c r="C511" s="296" t="s">
        <v>118</v>
      </c>
      <c r="D511" s="340">
        <v>16461.52</v>
      </c>
      <c r="E511" s="340">
        <v>73543.724999999991</v>
      </c>
      <c r="F511" s="340">
        <v>16617.080000000002</v>
      </c>
      <c r="G511" s="340">
        <v>3837.8175000000001</v>
      </c>
      <c r="H511" s="341">
        <v>110460.1425</v>
      </c>
      <c r="I511" s="339"/>
      <c r="J511" s="339"/>
    </row>
    <row r="512" spans="1:10" x14ac:dyDescent="0.2">
      <c r="A512" s="294">
        <v>2011</v>
      </c>
      <c r="B512" s="296" t="s">
        <v>36</v>
      </c>
      <c r="C512" s="296" t="s">
        <v>118</v>
      </c>
      <c r="D512" s="340">
        <v>15243.74</v>
      </c>
      <c r="E512" s="340">
        <v>63372.475000000006</v>
      </c>
      <c r="F512" s="340">
        <v>15909.502500000001</v>
      </c>
      <c r="G512" s="340">
        <v>3275.6750000000002</v>
      </c>
      <c r="H512" s="341">
        <v>97801.392500000016</v>
      </c>
      <c r="I512" s="339"/>
      <c r="J512" s="339"/>
    </row>
    <row r="513" spans="1:10" x14ac:dyDescent="0.2">
      <c r="A513" s="294">
        <v>2011</v>
      </c>
      <c r="B513" s="296" t="s">
        <v>37</v>
      </c>
      <c r="C513" s="296" t="s">
        <v>118</v>
      </c>
      <c r="D513" s="340">
        <v>15971.274000000005</v>
      </c>
      <c r="E513" s="340">
        <v>68006.675000000003</v>
      </c>
      <c r="F513" s="340">
        <v>18046.572500000002</v>
      </c>
      <c r="G513" s="340">
        <v>3289.3025000000002</v>
      </c>
      <c r="H513" s="341">
        <v>105313.82400000001</v>
      </c>
      <c r="I513" s="339"/>
      <c r="J513" s="339"/>
    </row>
    <row r="514" spans="1:10" x14ac:dyDescent="0.2">
      <c r="A514" s="294">
        <v>2011</v>
      </c>
      <c r="B514" s="296" t="s">
        <v>38</v>
      </c>
      <c r="C514" s="296" t="s">
        <v>118</v>
      </c>
      <c r="D514" s="340">
        <v>17176.88</v>
      </c>
      <c r="E514" s="340">
        <v>71309.875</v>
      </c>
      <c r="F514" s="340">
        <v>19769.597499999996</v>
      </c>
      <c r="G514" s="340">
        <v>2808.2275</v>
      </c>
      <c r="H514" s="341">
        <v>111064.58</v>
      </c>
      <c r="I514" s="339"/>
      <c r="J514" s="339"/>
    </row>
    <row r="515" spans="1:10" x14ac:dyDescent="0.2">
      <c r="A515" s="294">
        <v>2011</v>
      </c>
      <c r="B515" s="296" t="s">
        <v>39</v>
      </c>
      <c r="C515" s="296" t="s">
        <v>118</v>
      </c>
      <c r="D515" s="340">
        <v>17718</v>
      </c>
      <c r="E515" s="340">
        <v>75197.325000000012</v>
      </c>
      <c r="F515" s="340">
        <v>18608.372500000001</v>
      </c>
      <c r="G515" s="340">
        <v>4030.6850000000004</v>
      </c>
      <c r="H515" s="341">
        <v>115554.38249999999</v>
      </c>
      <c r="I515" s="339"/>
      <c r="J515" s="339"/>
    </row>
    <row r="516" spans="1:10" x14ac:dyDescent="0.2">
      <c r="A516" s="294">
        <v>2011</v>
      </c>
      <c r="B516" s="296" t="s">
        <v>40</v>
      </c>
      <c r="C516" s="296" t="s">
        <v>118</v>
      </c>
      <c r="D516" s="340">
        <v>16424.750000000004</v>
      </c>
      <c r="E516" s="340">
        <v>77647.3</v>
      </c>
      <c r="F516" s="340">
        <v>18606.6525</v>
      </c>
      <c r="G516" s="340">
        <v>4055.47</v>
      </c>
      <c r="H516" s="341">
        <v>116734.1725</v>
      </c>
      <c r="I516" s="339"/>
      <c r="J516" s="339"/>
    </row>
    <row r="517" spans="1:10" x14ac:dyDescent="0.2">
      <c r="A517" s="294">
        <v>2011</v>
      </c>
      <c r="B517" s="296" t="s">
        <v>41</v>
      </c>
      <c r="C517" s="296" t="s">
        <v>118</v>
      </c>
      <c r="D517" s="340">
        <v>17098.598000000002</v>
      </c>
      <c r="E517" s="340">
        <v>72022.685000000012</v>
      </c>
      <c r="F517" s="340">
        <v>16025.105000000001</v>
      </c>
      <c r="G517" s="340">
        <v>3560.2269999999999</v>
      </c>
      <c r="H517" s="341">
        <v>108706.61499999999</v>
      </c>
      <c r="I517" s="339"/>
      <c r="J517" s="339"/>
    </row>
    <row r="518" spans="1:10" x14ac:dyDescent="0.2">
      <c r="A518" s="294">
        <v>2011</v>
      </c>
      <c r="B518" s="296" t="s">
        <v>42</v>
      </c>
      <c r="C518" s="296" t="s">
        <v>118</v>
      </c>
      <c r="D518" s="340">
        <v>13782.409999999996</v>
      </c>
      <c r="E518" s="340">
        <v>83705.524999999994</v>
      </c>
      <c r="F518" s="340">
        <v>14788.314999999999</v>
      </c>
      <c r="G518" s="340">
        <v>2751.3575000000001</v>
      </c>
      <c r="H518" s="341">
        <v>115027.6075</v>
      </c>
      <c r="I518" s="339"/>
      <c r="J518" s="339"/>
    </row>
    <row r="519" spans="1:10" x14ac:dyDescent="0.2">
      <c r="A519" s="294">
        <v>2012</v>
      </c>
      <c r="B519" s="296" t="s">
        <v>43</v>
      </c>
      <c r="C519" s="296" t="s">
        <v>118</v>
      </c>
      <c r="D519" s="340">
        <v>13426.609999999997</v>
      </c>
      <c r="E519" s="340">
        <v>55932.574999999997</v>
      </c>
      <c r="F519" s="340">
        <v>15164.269999999999</v>
      </c>
      <c r="G519" s="340">
        <v>3795.6850000000004</v>
      </c>
      <c r="H519" s="341">
        <v>88319.14</v>
      </c>
      <c r="I519" s="339"/>
      <c r="J519" s="339"/>
    </row>
    <row r="520" spans="1:10" x14ac:dyDescent="0.2">
      <c r="A520" s="294">
        <v>2012</v>
      </c>
      <c r="B520" s="296" t="s">
        <v>44</v>
      </c>
      <c r="C520" s="296" t="s">
        <v>118</v>
      </c>
      <c r="D520" s="340">
        <v>14677.300000000003</v>
      </c>
      <c r="E520" s="340">
        <v>61673.750000000007</v>
      </c>
      <c r="F520" s="340">
        <v>16609.060000000001</v>
      </c>
      <c r="G520" s="340">
        <v>4084.6275000000001</v>
      </c>
      <c r="H520" s="341">
        <v>97044.737500000003</v>
      </c>
      <c r="I520" s="339"/>
      <c r="J520" s="339"/>
    </row>
    <row r="521" spans="1:10" x14ac:dyDescent="0.2">
      <c r="A521" s="294">
        <v>2012</v>
      </c>
      <c r="B521" s="296" t="s">
        <v>45</v>
      </c>
      <c r="C521" s="296" t="s">
        <v>118</v>
      </c>
      <c r="D521" s="340">
        <v>15786.109999999999</v>
      </c>
      <c r="E521" s="340">
        <v>68644.225000000006</v>
      </c>
      <c r="F521" s="340">
        <v>17742.307499999999</v>
      </c>
      <c r="G521" s="340">
        <v>3677.8499999999995</v>
      </c>
      <c r="H521" s="341">
        <v>105850.49250000002</v>
      </c>
      <c r="I521" s="339"/>
      <c r="J521" s="339"/>
    </row>
    <row r="522" spans="1:10" x14ac:dyDescent="0.2">
      <c r="A522" s="294">
        <v>2012</v>
      </c>
      <c r="B522" s="296" t="s">
        <v>33</v>
      </c>
      <c r="C522" s="296" t="s">
        <v>118</v>
      </c>
      <c r="D522" s="340">
        <v>12836.900000000001</v>
      </c>
      <c r="E522" s="340">
        <v>60583.724999999999</v>
      </c>
      <c r="F522" s="340">
        <v>15206.369999999999</v>
      </c>
      <c r="G522" s="340">
        <v>3252.9</v>
      </c>
      <c r="H522" s="341">
        <v>91879.895000000019</v>
      </c>
      <c r="I522" s="339"/>
      <c r="J522" s="339"/>
    </row>
    <row r="523" spans="1:10" x14ac:dyDescent="0.2">
      <c r="A523" s="294">
        <v>2012</v>
      </c>
      <c r="B523" s="296" t="s">
        <v>35</v>
      </c>
      <c r="C523" s="296" t="s">
        <v>118</v>
      </c>
      <c r="D523" s="340">
        <v>16819.329999999998</v>
      </c>
      <c r="E523" s="340">
        <v>66391.524999999994</v>
      </c>
      <c r="F523" s="340">
        <v>17984.38</v>
      </c>
      <c r="G523" s="340">
        <v>3968.5775000000003</v>
      </c>
      <c r="H523" s="341">
        <v>105163.81250000001</v>
      </c>
      <c r="I523" s="339"/>
      <c r="J523" s="339"/>
    </row>
    <row r="524" spans="1:10" x14ac:dyDescent="0.2">
      <c r="A524" s="294">
        <v>2012</v>
      </c>
      <c r="B524" s="296" t="s">
        <v>36</v>
      </c>
      <c r="C524" s="296" t="s">
        <v>118</v>
      </c>
      <c r="D524" s="340">
        <v>16588.54</v>
      </c>
      <c r="E524" s="340">
        <v>68080.3</v>
      </c>
      <c r="F524" s="340">
        <v>16063.904999999997</v>
      </c>
      <c r="G524" s="340">
        <v>3438.6949999999997</v>
      </c>
      <c r="H524" s="341">
        <v>104171.44000000002</v>
      </c>
      <c r="I524" s="339"/>
      <c r="J524" s="339"/>
    </row>
    <row r="525" spans="1:10" x14ac:dyDescent="0.2">
      <c r="A525" s="294">
        <v>2012</v>
      </c>
      <c r="B525" s="296" t="s">
        <v>37</v>
      </c>
      <c r="C525" s="296" t="s">
        <v>118</v>
      </c>
      <c r="D525" s="340">
        <v>15395.150000000003</v>
      </c>
      <c r="E525" s="340">
        <v>68590.425000000003</v>
      </c>
      <c r="F525" s="340">
        <v>17864.25</v>
      </c>
      <c r="G525" s="340">
        <v>4016.5475000000001</v>
      </c>
      <c r="H525" s="341">
        <v>105866.3725</v>
      </c>
      <c r="I525" s="339"/>
      <c r="J525" s="339"/>
    </row>
    <row r="526" spans="1:10" x14ac:dyDescent="0.2">
      <c r="A526" s="294">
        <v>2012</v>
      </c>
      <c r="B526" s="296" t="s">
        <v>38</v>
      </c>
      <c r="C526" s="296" t="s">
        <v>118</v>
      </c>
      <c r="D526" s="340">
        <v>15812.519999999999</v>
      </c>
      <c r="E526" s="340">
        <v>70064.214999999997</v>
      </c>
      <c r="F526" s="340">
        <v>18341.432500000003</v>
      </c>
      <c r="G526" s="340">
        <v>3865.7240000000002</v>
      </c>
      <c r="H526" s="341">
        <v>108083.8915</v>
      </c>
      <c r="I526" s="339"/>
      <c r="J526" s="339"/>
    </row>
    <row r="527" spans="1:10" x14ac:dyDescent="0.2">
      <c r="A527" s="294">
        <v>2012</v>
      </c>
      <c r="B527" s="296" t="s">
        <v>39</v>
      </c>
      <c r="C527" s="296" t="s">
        <v>118</v>
      </c>
      <c r="D527" s="340">
        <v>15730.864000000003</v>
      </c>
      <c r="E527" s="340">
        <v>64209.44000000001</v>
      </c>
      <c r="F527" s="340">
        <v>18704.107500000002</v>
      </c>
      <c r="G527" s="340">
        <v>4793.0124999999998</v>
      </c>
      <c r="H527" s="341">
        <v>103437.424</v>
      </c>
      <c r="I527" s="339"/>
      <c r="J527" s="339"/>
    </row>
    <row r="528" spans="1:10" x14ac:dyDescent="0.2">
      <c r="A528" s="294">
        <v>2012</v>
      </c>
      <c r="B528" s="296" t="s">
        <v>40</v>
      </c>
      <c r="C528" s="296" t="s">
        <v>118</v>
      </c>
      <c r="D528" s="340">
        <v>19152.82</v>
      </c>
      <c r="E528" s="340">
        <v>67227.76999999999</v>
      </c>
      <c r="F528" s="340">
        <v>20986.432499999999</v>
      </c>
      <c r="G528" s="340">
        <v>4108.6875</v>
      </c>
      <c r="H528" s="341">
        <v>111475.70999999999</v>
      </c>
      <c r="I528" s="339"/>
      <c r="J528" s="339"/>
    </row>
    <row r="529" spans="1:10" x14ac:dyDescent="0.2">
      <c r="A529" s="294">
        <v>2012</v>
      </c>
      <c r="B529" s="296" t="s">
        <v>41</v>
      </c>
      <c r="C529" s="296" t="s">
        <v>118</v>
      </c>
      <c r="D529" s="340">
        <v>16567.950000000004</v>
      </c>
      <c r="E529" s="340">
        <v>69339.78</v>
      </c>
      <c r="F529" s="340">
        <v>19440.296999999999</v>
      </c>
      <c r="G529" s="340">
        <v>3679.0774999999999</v>
      </c>
      <c r="H529" s="341">
        <v>109027.1045</v>
      </c>
      <c r="I529" s="339"/>
      <c r="J529" s="339"/>
    </row>
    <row r="530" spans="1:10" x14ac:dyDescent="0.2">
      <c r="A530" s="294">
        <v>2012</v>
      </c>
      <c r="B530" s="296" t="s">
        <v>42</v>
      </c>
      <c r="C530" s="296" t="s">
        <v>118</v>
      </c>
      <c r="D530" s="340">
        <v>14424.400000000003</v>
      </c>
      <c r="E530" s="340">
        <v>65523.154999999999</v>
      </c>
      <c r="F530" s="340">
        <v>15180.190000000002</v>
      </c>
      <c r="G530" s="340">
        <v>2103.0074999999997</v>
      </c>
      <c r="H530" s="341">
        <v>97230.752500000002</v>
      </c>
      <c r="I530" s="339"/>
      <c r="J530" s="339"/>
    </row>
    <row r="531" spans="1:10" x14ac:dyDescent="0.2">
      <c r="A531" s="294">
        <v>2013</v>
      </c>
      <c r="B531" s="296" t="s">
        <v>43</v>
      </c>
      <c r="C531" s="296" t="s">
        <v>118</v>
      </c>
      <c r="D531" s="340">
        <v>14025.105</v>
      </c>
      <c r="E531" s="340">
        <v>53167.085000000006</v>
      </c>
      <c r="F531" s="340">
        <v>18711.192499999997</v>
      </c>
      <c r="G531" s="340">
        <v>3237.6000000000004</v>
      </c>
      <c r="H531" s="341">
        <v>89140.982500000013</v>
      </c>
      <c r="I531" s="339"/>
      <c r="J531" s="339"/>
    </row>
    <row r="532" spans="1:10" x14ac:dyDescent="0.2">
      <c r="A532" s="294">
        <v>2013</v>
      </c>
      <c r="B532" s="296" t="s">
        <v>44</v>
      </c>
      <c r="C532" s="296" t="s">
        <v>118</v>
      </c>
      <c r="D532" s="340">
        <v>16896.599999999999</v>
      </c>
      <c r="E532" s="340">
        <v>59237.534</v>
      </c>
      <c r="F532" s="340">
        <v>16269.755000000001</v>
      </c>
      <c r="G532" s="340">
        <v>3585.5725000000002</v>
      </c>
      <c r="H532" s="341">
        <v>95989.46149999999</v>
      </c>
      <c r="I532" s="339"/>
      <c r="J532" s="339"/>
    </row>
    <row r="533" spans="1:10" x14ac:dyDescent="0.2">
      <c r="A533" s="294">
        <v>2013</v>
      </c>
      <c r="B533" s="296" t="s">
        <v>45</v>
      </c>
      <c r="C533" s="296" t="s">
        <v>118</v>
      </c>
      <c r="D533" s="340">
        <v>15890.024999999998</v>
      </c>
      <c r="E533" s="340">
        <v>56543.262000000002</v>
      </c>
      <c r="F533" s="340">
        <v>16546.997500000001</v>
      </c>
      <c r="G533" s="340">
        <v>1735.4650000000001</v>
      </c>
      <c r="H533" s="341">
        <v>90715.749500000005</v>
      </c>
      <c r="I533" s="339"/>
      <c r="J533" s="339"/>
    </row>
    <row r="534" spans="1:10" x14ac:dyDescent="0.2">
      <c r="A534" s="294">
        <v>2013</v>
      </c>
      <c r="B534" s="296" t="s">
        <v>33</v>
      </c>
      <c r="C534" s="296" t="s">
        <v>118</v>
      </c>
      <c r="D534" s="340">
        <v>18476.16</v>
      </c>
      <c r="E534" s="340">
        <v>60954.180000000008</v>
      </c>
      <c r="F534" s="340">
        <v>20593.635000000002</v>
      </c>
      <c r="G534" s="340">
        <v>3602.1424999999999</v>
      </c>
      <c r="H534" s="341">
        <v>103626.11749999999</v>
      </c>
      <c r="I534" s="339"/>
      <c r="J534" s="339"/>
    </row>
    <row r="535" spans="1:10" x14ac:dyDescent="0.2">
      <c r="A535" s="294">
        <v>2013</v>
      </c>
      <c r="B535" s="296" t="s">
        <v>35</v>
      </c>
      <c r="C535" s="296" t="s">
        <v>118</v>
      </c>
      <c r="D535" s="340">
        <v>20115.12</v>
      </c>
      <c r="E535" s="340">
        <v>60499.717000000011</v>
      </c>
      <c r="F535" s="340">
        <v>19451.289999999997</v>
      </c>
      <c r="G535" s="340">
        <v>3171.8875000000003</v>
      </c>
      <c r="H535" s="341">
        <v>103238.0145</v>
      </c>
      <c r="I535" s="339"/>
      <c r="J535" s="339"/>
    </row>
    <row r="536" spans="1:10" x14ac:dyDescent="0.2">
      <c r="A536" s="294">
        <v>2013</v>
      </c>
      <c r="B536" s="296" t="s">
        <v>36</v>
      </c>
      <c r="C536" s="296" t="s">
        <v>118</v>
      </c>
      <c r="D536" s="340">
        <v>19086.109</v>
      </c>
      <c r="E536" s="340">
        <v>64600.379000000008</v>
      </c>
      <c r="F536" s="340">
        <v>18520.4175</v>
      </c>
      <c r="G536" s="340">
        <v>2949.6675</v>
      </c>
      <c r="H536" s="341">
        <v>105156.573</v>
      </c>
      <c r="I536" s="339"/>
      <c r="J536" s="339"/>
    </row>
    <row r="537" spans="1:10" x14ac:dyDescent="0.2">
      <c r="A537" s="294">
        <v>2013</v>
      </c>
      <c r="B537" s="296" t="s">
        <v>37</v>
      </c>
      <c r="C537" s="296" t="s">
        <v>118</v>
      </c>
      <c r="D537" s="340">
        <v>20748.53</v>
      </c>
      <c r="E537" s="340">
        <v>72534.521999999997</v>
      </c>
      <c r="F537" s="340">
        <v>22218.584999999999</v>
      </c>
      <c r="G537" s="340">
        <v>3529.6025000000009</v>
      </c>
      <c r="H537" s="341">
        <v>119031.23950000001</v>
      </c>
      <c r="I537" s="339"/>
      <c r="J537" s="339"/>
    </row>
    <row r="538" spans="1:10" x14ac:dyDescent="0.2">
      <c r="A538" s="294">
        <v>2013</v>
      </c>
      <c r="B538" s="296" t="s">
        <v>38</v>
      </c>
      <c r="C538" s="296" t="s">
        <v>118</v>
      </c>
      <c r="D538" s="340">
        <v>19482.507000000001</v>
      </c>
      <c r="E538" s="340">
        <v>64789.537000000011</v>
      </c>
      <c r="F538" s="340">
        <v>21245.663</v>
      </c>
      <c r="G538" s="340">
        <v>3964.1824999999999</v>
      </c>
      <c r="H538" s="341">
        <v>109481.8895</v>
      </c>
      <c r="I538" s="339"/>
      <c r="J538" s="339"/>
    </row>
    <row r="539" spans="1:10" x14ac:dyDescent="0.2">
      <c r="A539" s="294">
        <v>2013</v>
      </c>
      <c r="B539" s="296" t="s">
        <v>39</v>
      </c>
      <c r="C539" s="296" t="s">
        <v>118</v>
      </c>
      <c r="D539" s="340">
        <v>20837.47</v>
      </c>
      <c r="E539" s="340">
        <v>66076.937999999995</v>
      </c>
      <c r="F539" s="340">
        <v>20750.064999999999</v>
      </c>
      <c r="G539" s="340">
        <v>3279.46</v>
      </c>
      <c r="H539" s="341">
        <v>110943.93299999999</v>
      </c>
      <c r="I539" s="339"/>
      <c r="J539" s="339"/>
    </row>
    <row r="540" spans="1:10" x14ac:dyDescent="0.2">
      <c r="A540" s="294">
        <v>2013</v>
      </c>
      <c r="B540" s="296" t="s">
        <v>40</v>
      </c>
      <c r="C540" s="296" t="s">
        <v>118</v>
      </c>
      <c r="D540" s="340">
        <v>18892.715</v>
      </c>
      <c r="E540" s="340">
        <v>73742.982000000004</v>
      </c>
      <c r="F540" s="340">
        <v>22552.919000000002</v>
      </c>
      <c r="G540" s="340">
        <v>4640.9724999999999</v>
      </c>
      <c r="H540" s="341">
        <v>119829.5885</v>
      </c>
      <c r="I540" s="339"/>
      <c r="J540" s="339"/>
    </row>
    <row r="541" spans="1:10" x14ac:dyDescent="0.2">
      <c r="A541" s="294">
        <v>2013</v>
      </c>
      <c r="B541" s="296" t="s">
        <v>41</v>
      </c>
      <c r="C541" s="296" t="s">
        <v>118</v>
      </c>
      <c r="D541" s="340">
        <v>18374.34</v>
      </c>
      <c r="E541" s="340">
        <v>74036.771999999997</v>
      </c>
      <c r="F541" s="340">
        <v>20727.9175</v>
      </c>
      <c r="G541" s="340">
        <v>4778.0575000000008</v>
      </c>
      <c r="H541" s="341">
        <v>117917.08700000001</v>
      </c>
      <c r="I541" s="339"/>
      <c r="J541" s="339"/>
    </row>
    <row r="542" spans="1:10" x14ac:dyDescent="0.2">
      <c r="A542" s="294">
        <v>2013</v>
      </c>
      <c r="B542" s="296" t="s">
        <v>42</v>
      </c>
      <c r="C542" s="296" t="s">
        <v>118</v>
      </c>
      <c r="D542" s="340">
        <v>16265.830000000002</v>
      </c>
      <c r="E542" s="340">
        <v>68757.490000000005</v>
      </c>
      <c r="F542" s="340">
        <v>16935.325000000001</v>
      </c>
      <c r="G542" s="340">
        <v>3942.4625000000001</v>
      </c>
      <c r="H542" s="341">
        <v>105901.1075</v>
      </c>
      <c r="I542" s="339"/>
      <c r="J542" s="339"/>
    </row>
    <row r="543" spans="1:10" x14ac:dyDescent="0.2">
      <c r="A543" s="294">
        <v>2014</v>
      </c>
      <c r="B543" s="296" t="s">
        <v>43</v>
      </c>
      <c r="C543" s="296" t="s">
        <v>118</v>
      </c>
      <c r="D543" s="340">
        <v>15599.650000000001</v>
      </c>
      <c r="E543" s="340">
        <v>54837.008000000002</v>
      </c>
      <c r="F543" s="340">
        <v>16576.913499999999</v>
      </c>
      <c r="G543" s="340">
        <v>3489.6874999999995</v>
      </c>
      <c r="H543" s="341">
        <v>90503.258999999991</v>
      </c>
      <c r="I543" s="339"/>
      <c r="J543" s="339"/>
    </row>
    <row r="544" spans="1:10" x14ac:dyDescent="0.2">
      <c r="A544" s="294">
        <v>2014</v>
      </c>
      <c r="B544" s="296" t="s">
        <v>44</v>
      </c>
      <c r="C544" s="296" t="s">
        <v>118</v>
      </c>
      <c r="D544" s="340">
        <v>18016.060000000001</v>
      </c>
      <c r="E544" s="340">
        <v>73219.899999999994</v>
      </c>
      <c r="F544" s="340">
        <v>19912.772499999999</v>
      </c>
      <c r="G544" s="340">
        <v>5111.66</v>
      </c>
      <c r="H544" s="341">
        <v>116260.39250000002</v>
      </c>
      <c r="I544" s="339"/>
      <c r="J544" s="339"/>
    </row>
    <row r="545" spans="1:10" x14ac:dyDescent="0.2">
      <c r="A545" s="294">
        <v>2014</v>
      </c>
      <c r="B545" s="296" t="s">
        <v>45</v>
      </c>
      <c r="C545" s="296" t="s">
        <v>118</v>
      </c>
      <c r="D545" s="340">
        <v>15820.189999999999</v>
      </c>
      <c r="E545" s="340">
        <v>76911.39</v>
      </c>
      <c r="F545" s="340">
        <v>19690.135000000002</v>
      </c>
      <c r="G545" s="340">
        <v>3843.2925</v>
      </c>
      <c r="H545" s="341">
        <v>116265.00749999999</v>
      </c>
      <c r="I545" s="339"/>
      <c r="J545" s="339"/>
    </row>
    <row r="546" spans="1:10" x14ac:dyDescent="0.2">
      <c r="A546" s="294">
        <v>2014</v>
      </c>
      <c r="B546" s="296" t="s">
        <v>33</v>
      </c>
      <c r="C546" s="296" t="s">
        <v>118</v>
      </c>
      <c r="D546" s="340">
        <v>16017.991000000002</v>
      </c>
      <c r="E546" s="340">
        <v>66088.430000000008</v>
      </c>
      <c r="F546" s="340">
        <v>20673.415000000001</v>
      </c>
      <c r="G546" s="340">
        <v>3406.84</v>
      </c>
      <c r="H546" s="341">
        <v>106186.67599999999</v>
      </c>
      <c r="I546" s="339"/>
      <c r="J546" s="339"/>
    </row>
    <row r="547" spans="1:10" x14ac:dyDescent="0.2">
      <c r="A547" s="294">
        <v>2014</v>
      </c>
      <c r="B547" s="296" t="s">
        <v>35</v>
      </c>
      <c r="C547" s="296" t="s">
        <v>118</v>
      </c>
      <c r="D547" s="340">
        <v>17211.210000000003</v>
      </c>
      <c r="E547" s="340">
        <v>71427.286000000007</v>
      </c>
      <c r="F547" s="340">
        <v>20288.384999999998</v>
      </c>
      <c r="G547" s="340">
        <v>3075.6700000000005</v>
      </c>
      <c r="H547" s="341">
        <v>112002.55100000001</v>
      </c>
      <c r="I547" s="339"/>
      <c r="J547" s="339"/>
    </row>
    <row r="548" spans="1:10" x14ac:dyDescent="0.2">
      <c r="A548" s="294">
        <v>2014</v>
      </c>
      <c r="B548" s="296" t="s">
        <v>36</v>
      </c>
      <c r="C548" s="296" t="s">
        <v>118</v>
      </c>
      <c r="D548" s="340">
        <v>16847.785</v>
      </c>
      <c r="E548" s="340">
        <v>63408.82</v>
      </c>
      <c r="F548" s="340">
        <v>18797.260000000002</v>
      </c>
      <c r="G548" s="340">
        <v>3263.08</v>
      </c>
      <c r="H548" s="341">
        <v>102316.94499999999</v>
      </c>
      <c r="I548" s="339"/>
      <c r="J548" s="339"/>
    </row>
    <row r="549" spans="1:10" x14ac:dyDescent="0.2">
      <c r="A549" s="294">
        <v>2014</v>
      </c>
      <c r="B549" s="296" t="s">
        <v>37</v>
      </c>
      <c r="C549" s="296" t="s">
        <v>118</v>
      </c>
      <c r="D549" s="340">
        <v>15511.870000000003</v>
      </c>
      <c r="E549" s="340">
        <v>86221.289999999979</v>
      </c>
      <c r="F549" s="340">
        <v>21579.771499999999</v>
      </c>
      <c r="G549" s="340">
        <v>3385.3049999999994</v>
      </c>
      <c r="H549" s="341">
        <v>126698.23649999997</v>
      </c>
      <c r="I549" s="339"/>
      <c r="J549" s="339"/>
    </row>
    <row r="550" spans="1:10" x14ac:dyDescent="0.2">
      <c r="A550" s="294">
        <v>2014</v>
      </c>
      <c r="B550" s="296" t="s">
        <v>38</v>
      </c>
      <c r="C550" s="296" t="s">
        <v>118</v>
      </c>
      <c r="D550" s="340">
        <v>14686.900000000001</v>
      </c>
      <c r="E550" s="340">
        <v>85211.035000000003</v>
      </c>
      <c r="F550" s="340">
        <v>18605.414499999999</v>
      </c>
      <c r="G550" s="340">
        <v>3224.6275000000005</v>
      </c>
      <c r="H550" s="341">
        <v>121727.977</v>
      </c>
      <c r="I550" s="339"/>
      <c r="J550" s="339"/>
    </row>
    <row r="551" spans="1:10" x14ac:dyDescent="0.2">
      <c r="A551" s="294">
        <v>2014</v>
      </c>
      <c r="B551" s="296" t="s">
        <v>39</v>
      </c>
      <c r="C551" s="296" t="s">
        <v>118</v>
      </c>
      <c r="D551" s="340">
        <v>15393.329999999998</v>
      </c>
      <c r="E551" s="340">
        <v>92896.27800000002</v>
      </c>
      <c r="F551" s="340">
        <v>20687.155000000002</v>
      </c>
      <c r="G551" s="340">
        <v>3534.7925000000005</v>
      </c>
      <c r="H551" s="341">
        <v>132511.55550000002</v>
      </c>
      <c r="I551" s="339"/>
      <c r="J551" s="339"/>
    </row>
    <row r="552" spans="1:10" x14ac:dyDescent="0.2">
      <c r="A552" s="294">
        <v>2014</v>
      </c>
      <c r="B552" s="296" t="s">
        <v>40</v>
      </c>
      <c r="C552" s="296" t="s">
        <v>118</v>
      </c>
      <c r="D552" s="340">
        <v>16226.2</v>
      </c>
      <c r="E552" s="340">
        <v>91405.682000000015</v>
      </c>
      <c r="F552" s="340">
        <v>21724.328500000003</v>
      </c>
      <c r="G552" s="340">
        <v>3962.8074999999999</v>
      </c>
      <c r="H552" s="341">
        <v>133319.01800000001</v>
      </c>
      <c r="I552" s="339"/>
      <c r="J552" s="339"/>
    </row>
    <row r="553" spans="1:10" x14ac:dyDescent="0.2">
      <c r="A553" s="294">
        <v>2014</v>
      </c>
      <c r="B553" s="296" t="s">
        <v>41</v>
      </c>
      <c r="C553" s="296" t="s">
        <v>118</v>
      </c>
      <c r="D553" s="340">
        <v>15190.365000000002</v>
      </c>
      <c r="E553" s="340">
        <v>85435.952000000019</v>
      </c>
      <c r="F553" s="340">
        <v>22474.0975</v>
      </c>
      <c r="G553" s="340">
        <v>3321.04</v>
      </c>
      <c r="H553" s="341">
        <v>126421.45449999999</v>
      </c>
      <c r="I553" s="339"/>
      <c r="J553" s="339"/>
    </row>
    <row r="554" spans="1:10" x14ac:dyDescent="0.2">
      <c r="A554" s="294">
        <v>2014</v>
      </c>
      <c r="B554" s="296" t="s">
        <v>42</v>
      </c>
      <c r="C554" s="296" t="s">
        <v>118</v>
      </c>
      <c r="D554" s="340">
        <v>11697.777500000002</v>
      </c>
      <c r="E554" s="340">
        <v>88668.53300000001</v>
      </c>
      <c r="F554" s="340">
        <v>18809.912499999999</v>
      </c>
      <c r="G554" s="340">
        <v>2812.4349999999999</v>
      </c>
      <c r="H554" s="341">
        <v>121988.65800000002</v>
      </c>
      <c r="I554" s="339"/>
      <c r="J554" s="339"/>
    </row>
    <row r="555" spans="1:10" x14ac:dyDescent="0.2">
      <c r="A555" s="294">
        <v>2015</v>
      </c>
      <c r="B555" s="296" t="s">
        <v>43</v>
      </c>
      <c r="C555" s="296" t="s">
        <v>118</v>
      </c>
      <c r="D555" s="340">
        <v>11157.769999999999</v>
      </c>
      <c r="E555" s="340">
        <v>82632.072</v>
      </c>
      <c r="F555" s="340">
        <v>18478.043999999998</v>
      </c>
      <c r="G555" s="340">
        <v>3381.84</v>
      </c>
      <c r="H555" s="341">
        <v>115649.726</v>
      </c>
      <c r="I555" s="339"/>
      <c r="J555" s="339"/>
    </row>
    <row r="556" spans="1:10" x14ac:dyDescent="0.2">
      <c r="A556" s="294">
        <v>2015</v>
      </c>
      <c r="B556" s="296" t="s">
        <v>44</v>
      </c>
      <c r="C556" s="296" t="s">
        <v>118</v>
      </c>
      <c r="D556" s="340">
        <v>14440.489999999998</v>
      </c>
      <c r="E556" s="340">
        <v>77054.173999999999</v>
      </c>
      <c r="F556" s="340">
        <v>22273.947500000002</v>
      </c>
      <c r="G556" s="340">
        <v>3940.4949999999999</v>
      </c>
      <c r="H556" s="341">
        <v>117709.10649999999</v>
      </c>
      <c r="I556" s="339"/>
      <c r="J556" s="339"/>
    </row>
    <row r="557" spans="1:10" x14ac:dyDescent="0.2">
      <c r="A557" s="294">
        <v>2015</v>
      </c>
      <c r="B557" s="296" t="s">
        <v>45</v>
      </c>
      <c r="C557" s="296" t="s">
        <v>118</v>
      </c>
      <c r="D557" s="340">
        <v>15355.381000000001</v>
      </c>
      <c r="E557" s="340">
        <v>80077.057000000001</v>
      </c>
      <c r="F557" s="340">
        <v>20762.816000000006</v>
      </c>
      <c r="G557" s="340">
        <v>3624.3</v>
      </c>
      <c r="H557" s="341">
        <v>119819.554</v>
      </c>
      <c r="I557" s="339"/>
      <c r="J557" s="339"/>
    </row>
    <row r="558" spans="1:10" x14ac:dyDescent="0.2">
      <c r="A558" s="294">
        <v>2015</v>
      </c>
      <c r="B558" s="296" t="s">
        <v>33</v>
      </c>
      <c r="C558" s="296" t="s">
        <v>118</v>
      </c>
      <c r="D558" s="340">
        <v>13564.45</v>
      </c>
      <c r="E558" s="340">
        <v>81991.726999999999</v>
      </c>
      <c r="F558" s="340">
        <v>19068.715499999998</v>
      </c>
      <c r="G558" s="340">
        <v>4162.2175000000007</v>
      </c>
      <c r="H558" s="341">
        <v>118787.11</v>
      </c>
      <c r="I558" s="339"/>
      <c r="J558" s="339"/>
    </row>
    <row r="559" spans="1:10" x14ac:dyDescent="0.2">
      <c r="A559" s="294">
        <v>2015</v>
      </c>
      <c r="B559" s="296" t="s">
        <v>35</v>
      </c>
      <c r="C559" s="296" t="s">
        <v>118</v>
      </c>
      <c r="D559" s="340">
        <v>17625.75</v>
      </c>
      <c r="E559" s="340">
        <v>82088.486000000004</v>
      </c>
      <c r="F559" s="340">
        <v>21712.162499999999</v>
      </c>
      <c r="G559" s="340">
        <v>3756.8299999999995</v>
      </c>
      <c r="H559" s="341">
        <v>125183.2285</v>
      </c>
      <c r="I559" s="339"/>
      <c r="J559" s="339"/>
    </row>
    <row r="560" spans="1:10" x14ac:dyDescent="0.2">
      <c r="A560" s="294">
        <v>2015</v>
      </c>
      <c r="B560" s="296" t="s">
        <v>36</v>
      </c>
      <c r="C560" s="296" t="s">
        <v>118</v>
      </c>
      <c r="D560" s="340">
        <v>17730.690000000002</v>
      </c>
      <c r="E560" s="340">
        <v>77297.467999999993</v>
      </c>
      <c r="F560" s="340">
        <v>20225.624000000003</v>
      </c>
      <c r="G560" s="340">
        <v>4068.0449999999996</v>
      </c>
      <c r="H560" s="341">
        <v>119321.827</v>
      </c>
      <c r="I560" s="339"/>
      <c r="J560" s="339"/>
    </row>
    <row r="561" spans="1:10" x14ac:dyDescent="0.2">
      <c r="A561" s="294">
        <v>2015</v>
      </c>
      <c r="B561" s="296" t="s">
        <v>37</v>
      </c>
      <c r="C561" s="296" t="s">
        <v>118</v>
      </c>
      <c r="D561" s="340">
        <v>20330.729999999996</v>
      </c>
      <c r="E561" s="340">
        <v>88463.312999999995</v>
      </c>
      <c r="F561" s="340">
        <v>22531.396000000001</v>
      </c>
      <c r="G561" s="340">
        <v>4730.8249999999998</v>
      </c>
      <c r="H561" s="341">
        <v>136056.26400000002</v>
      </c>
      <c r="I561" s="339"/>
      <c r="J561" s="339"/>
    </row>
    <row r="562" spans="1:10" x14ac:dyDescent="0.2">
      <c r="A562" s="294">
        <v>2015</v>
      </c>
      <c r="B562" s="296" t="s">
        <v>38</v>
      </c>
      <c r="C562" s="296" t="s">
        <v>118</v>
      </c>
      <c r="D562" s="340">
        <v>19873.425000000003</v>
      </c>
      <c r="E562" s="340">
        <v>92837.670999999988</v>
      </c>
      <c r="F562" s="340">
        <v>22635.227000000003</v>
      </c>
      <c r="G562" s="340">
        <v>5367.433</v>
      </c>
      <c r="H562" s="341">
        <v>140713.75599999999</v>
      </c>
      <c r="I562" s="339"/>
      <c r="J562" s="339"/>
    </row>
    <row r="563" spans="1:10" x14ac:dyDescent="0.2">
      <c r="A563" s="294">
        <v>2015</v>
      </c>
      <c r="B563" s="296" t="s">
        <v>39</v>
      </c>
      <c r="C563" s="296" t="s">
        <v>118</v>
      </c>
      <c r="D563" s="340">
        <v>20015.98</v>
      </c>
      <c r="E563" s="340">
        <v>87111.538999999975</v>
      </c>
      <c r="F563" s="340">
        <v>23510.005000000001</v>
      </c>
      <c r="G563" s="340">
        <v>4964.0240000000003</v>
      </c>
      <c r="H563" s="341">
        <v>135601.54800000001</v>
      </c>
      <c r="I563" s="339"/>
      <c r="J563" s="339"/>
    </row>
    <row r="564" spans="1:10" x14ac:dyDescent="0.2">
      <c r="A564" s="294">
        <v>2015</v>
      </c>
      <c r="B564" s="296" t="s">
        <v>40</v>
      </c>
      <c r="C564" s="296" t="s">
        <v>118</v>
      </c>
      <c r="D564" s="340">
        <v>21617.599999999999</v>
      </c>
      <c r="E564" s="340">
        <v>89598.989000000001</v>
      </c>
      <c r="F564" s="340">
        <v>26082.054499999998</v>
      </c>
      <c r="G564" s="340">
        <v>5336.588999999999</v>
      </c>
      <c r="H564" s="341">
        <v>142635.23250000001</v>
      </c>
      <c r="I564" s="339"/>
      <c r="J564" s="339"/>
    </row>
    <row r="565" spans="1:10" x14ac:dyDescent="0.2">
      <c r="A565" s="294">
        <v>2015</v>
      </c>
      <c r="B565" s="296" t="s">
        <v>41</v>
      </c>
      <c r="C565" s="296" t="s">
        <v>118</v>
      </c>
      <c r="D565" s="340">
        <v>19293.95</v>
      </c>
      <c r="E565" s="340">
        <v>80630.653999999995</v>
      </c>
      <c r="F565" s="340">
        <v>24374.305999999997</v>
      </c>
      <c r="G565" s="340">
        <v>4206.3689999999997</v>
      </c>
      <c r="H565" s="341">
        <v>128505.27900000001</v>
      </c>
      <c r="I565" s="339"/>
      <c r="J565" s="339"/>
    </row>
    <row r="566" spans="1:10" x14ac:dyDescent="0.2">
      <c r="A566" s="294">
        <v>2015</v>
      </c>
      <c r="B566" s="296" t="s">
        <v>42</v>
      </c>
      <c r="C566" s="296" t="s">
        <v>118</v>
      </c>
      <c r="D566" s="340">
        <v>18270.500000000004</v>
      </c>
      <c r="E566" s="340">
        <v>88738.486000000004</v>
      </c>
      <c r="F566" s="340">
        <v>22892.987000000001</v>
      </c>
      <c r="G566" s="340">
        <v>3797.1800000000003</v>
      </c>
      <c r="H566" s="341">
        <v>133699.15299999999</v>
      </c>
      <c r="I566" s="339"/>
      <c r="J566" s="339"/>
    </row>
    <row r="567" spans="1:10" x14ac:dyDescent="0.2">
      <c r="A567" s="294">
        <v>2016</v>
      </c>
      <c r="B567" s="296" t="s">
        <v>43</v>
      </c>
      <c r="C567" s="296" t="s">
        <v>118</v>
      </c>
      <c r="D567" s="340">
        <v>16371.79</v>
      </c>
      <c r="E567" s="340">
        <v>78264.436000000016</v>
      </c>
      <c r="F567" s="340">
        <v>19118.385000000002</v>
      </c>
      <c r="G567" s="340">
        <v>4828.5750000000007</v>
      </c>
      <c r="H567" s="341">
        <v>118583.18599999999</v>
      </c>
      <c r="I567" s="339"/>
      <c r="J567" s="339"/>
    </row>
    <row r="568" spans="1:10" x14ac:dyDescent="0.2">
      <c r="A568" s="294">
        <v>2016</v>
      </c>
      <c r="B568" s="296" t="s">
        <v>44</v>
      </c>
      <c r="C568" s="296" t="s">
        <v>118</v>
      </c>
      <c r="D568" s="340">
        <v>20399.47</v>
      </c>
      <c r="E568" s="340">
        <v>79824.73</v>
      </c>
      <c r="F568" s="340">
        <v>23372.325000000001</v>
      </c>
      <c r="G568" s="340">
        <v>4347.3574999999992</v>
      </c>
      <c r="H568" s="341">
        <v>127943.88249999999</v>
      </c>
      <c r="I568" s="339"/>
      <c r="J568" s="339"/>
    </row>
    <row r="569" spans="1:10" x14ac:dyDescent="0.2">
      <c r="A569" s="294">
        <v>2016</v>
      </c>
      <c r="B569" s="296" t="s">
        <v>45</v>
      </c>
      <c r="C569" s="296" t="s">
        <v>118</v>
      </c>
      <c r="D569" s="340">
        <v>19243.760000000002</v>
      </c>
      <c r="E569" s="340">
        <v>82358.039999999979</v>
      </c>
      <c r="F569" s="340">
        <v>23224.934000000001</v>
      </c>
      <c r="G569" s="340">
        <v>4035.6585000000005</v>
      </c>
      <c r="H569" s="341">
        <v>128862.39249999999</v>
      </c>
      <c r="I569" s="339"/>
      <c r="J569" s="339"/>
    </row>
    <row r="570" spans="1:10" x14ac:dyDescent="0.2">
      <c r="A570" s="294">
        <v>2016</v>
      </c>
      <c r="B570" s="296" t="s">
        <v>33</v>
      </c>
      <c r="C570" s="296" t="s">
        <v>118</v>
      </c>
      <c r="D570" s="340">
        <v>19025.27</v>
      </c>
      <c r="E570" s="340">
        <v>84851.322</v>
      </c>
      <c r="F570" s="340">
        <v>22717.296500000004</v>
      </c>
      <c r="G570" s="340">
        <v>3639.7280000000001</v>
      </c>
      <c r="H570" s="341">
        <v>130233.6165</v>
      </c>
      <c r="I570" s="339"/>
      <c r="J570" s="339"/>
    </row>
    <row r="571" spans="1:10" x14ac:dyDescent="0.2">
      <c r="A571" s="294">
        <v>2016</v>
      </c>
      <c r="B571" s="296" t="s">
        <v>35</v>
      </c>
      <c r="C571" s="296" t="s">
        <v>118</v>
      </c>
      <c r="D571" s="340">
        <v>17418.14</v>
      </c>
      <c r="E571" s="340">
        <v>82198.506000000008</v>
      </c>
      <c r="F571" s="340">
        <v>23105.518</v>
      </c>
      <c r="G571" s="340">
        <v>3443.0649999999996</v>
      </c>
      <c r="H571" s="341">
        <v>126165.22900000001</v>
      </c>
      <c r="I571" s="339"/>
      <c r="J571" s="339"/>
    </row>
    <row r="572" spans="1:10" x14ac:dyDescent="0.2">
      <c r="A572" s="294">
        <v>2016</v>
      </c>
      <c r="B572" s="296" t="s">
        <v>36</v>
      </c>
      <c r="C572" s="296" t="s">
        <v>118</v>
      </c>
      <c r="D572" s="340">
        <v>17498.89</v>
      </c>
      <c r="E572" s="340">
        <v>74877.548999999999</v>
      </c>
      <c r="F572" s="340">
        <v>19416.987499999999</v>
      </c>
      <c r="G572" s="340">
        <v>2948.1734999999971</v>
      </c>
      <c r="H572" s="341">
        <v>114741.6</v>
      </c>
      <c r="I572" s="339"/>
      <c r="J572" s="339"/>
    </row>
    <row r="573" spans="1:10" x14ac:dyDescent="0.2">
      <c r="A573" s="294">
        <v>2016</v>
      </c>
      <c r="B573" s="296" t="s">
        <v>37</v>
      </c>
      <c r="C573" s="296" t="s">
        <v>118</v>
      </c>
      <c r="D573" s="340">
        <v>14172.720000000001</v>
      </c>
      <c r="E573" s="340">
        <v>83711.463000000003</v>
      </c>
      <c r="F573" s="340">
        <v>17629.391499999998</v>
      </c>
      <c r="G573" s="340">
        <v>2992.9274999999998</v>
      </c>
      <c r="H573" s="341">
        <v>118506.50200000001</v>
      </c>
      <c r="I573" s="339"/>
      <c r="J573" s="339"/>
    </row>
    <row r="574" spans="1:10" x14ac:dyDescent="0.2">
      <c r="A574" s="294">
        <v>2016</v>
      </c>
      <c r="B574" s="296" t="s">
        <v>38</v>
      </c>
      <c r="C574" s="296" t="s">
        <v>118</v>
      </c>
      <c r="D574" s="340">
        <v>18561.600000000002</v>
      </c>
      <c r="E574" s="340">
        <v>105956.038</v>
      </c>
      <c r="F574" s="340">
        <v>22759.026499999996</v>
      </c>
      <c r="G574" s="340">
        <v>3504.75</v>
      </c>
      <c r="H574" s="341">
        <v>150781.41449999998</v>
      </c>
      <c r="I574" s="339"/>
      <c r="J574" s="339"/>
    </row>
    <row r="575" spans="1:10" x14ac:dyDescent="0.2">
      <c r="A575" s="294">
        <v>2016</v>
      </c>
      <c r="B575" s="296" t="s">
        <v>39</v>
      </c>
      <c r="C575" s="296" t="s">
        <v>118</v>
      </c>
      <c r="D575" s="340">
        <v>18810.919999999998</v>
      </c>
      <c r="E575" s="340">
        <v>88331.656000000017</v>
      </c>
      <c r="F575" s="340">
        <v>20199.815499999997</v>
      </c>
      <c r="G575" s="340">
        <v>4262.4740000000011</v>
      </c>
      <c r="H575" s="341">
        <v>131604.86549999999</v>
      </c>
      <c r="I575" s="339"/>
      <c r="J575" s="339"/>
    </row>
    <row r="576" spans="1:10" x14ac:dyDescent="0.2">
      <c r="A576" s="294">
        <v>2016</v>
      </c>
      <c r="B576" s="296" t="s">
        <v>40</v>
      </c>
      <c r="C576" s="296" t="s">
        <v>118</v>
      </c>
      <c r="D576" s="340">
        <v>16755.150000000001</v>
      </c>
      <c r="E576" s="340">
        <v>88801.126000000004</v>
      </c>
      <c r="F576" s="340">
        <v>19557.110999999997</v>
      </c>
      <c r="G576" s="340">
        <v>3782.2489999999998</v>
      </c>
      <c r="H576" s="341">
        <v>128895.636</v>
      </c>
      <c r="I576" s="339"/>
      <c r="J576" s="339"/>
    </row>
    <row r="577" spans="1:10" x14ac:dyDescent="0.2">
      <c r="A577" s="294">
        <v>2016</v>
      </c>
      <c r="B577" s="296" t="s">
        <v>41</v>
      </c>
      <c r="C577" s="296" t="s">
        <v>118</v>
      </c>
      <c r="D577" s="340">
        <v>15531.280000000002</v>
      </c>
      <c r="E577" s="340">
        <v>96577.089999999982</v>
      </c>
      <c r="F577" s="340">
        <v>21645.315999999999</v>
      </c>
      <c r="G577" s="340">
        <v>3489.1729999999998</v>
      </c>
      <c r="H577" s="341">
        <v>137242.859</v>
      </c>
      <c r="I577" s="339"/>
      <c r="J577" s="339"/>
    </row>
    <row r="578" spans="1:10" x14ac:dyDescent="0.2">
      <c r="A578" s="294">
        <v>2016</v>
      </c>
      <c r="B578" s="296" t="s">
        <v>42</v>
      </c>
      <c r="C578" s="296" t="s">
        <v>118</v>
      </c>
      <c r="D578" s="340">
        <v>14968.28</v>
      </c>
      <c r="E578" s="340">
        <v>97316.678</v>
      </c>
      <c r="F578" s="340">
        <v>17591.498500000002</v>
      </c>
      <c r="G578" s="340">
        <v>3451.0299999999997</v>
      </c>
      <c r="H578" s="341">
        <v>133327.4865</v>
      </c>
      <c r="I578" s="339"/>
      <c r="J578" s="339"/>
    </row>
    <row r="579" spans="1:10" x14ac:dyDescent="0.2">
      <c r="A579" s="294">
        <v>2017</v>
      </c>
      <c r="B579" s="296" t="s">
        <v>43</v>
      </c>
      <c r="C579" s="296" t="s">
        <v>118</v>
      </c>
      <c r="D579" s="340">
        <v>10949.850000000002</v>
      </c>
      <c r="E579" s="340">
        <v>84513.984500000006</v>
      </c>
      <c r="F579" s="340">
        <v>15609.774999999998</v>
      </c>
      <c r="G579" s="340">
        <v>3151.027</v>
      </c>
      <c r="H579" s="341">
        <v>114224.63650000001</v>
      </c>
      <c r="I579" s="339"/>
      <c r="J579" s="339"/>
    </row>
    <row r="580" spans="1:10" x14ac:dyDescent="0.2">
      <c r="A580" s="294">
        <v>2017</v>
      </c>
      <c r="B580" s="296" t="s">
        <v>44</v>
      </c>
      <c r="C580" s="296" t="s">
        <v>118</v>
      </c>
      <c r="D580" s="340">
        <v>12045.359999999999</v>
      </c>
      <c r="E580" s="340">
        <v>89973.442999999999</v>
      </c>
      <c r="F580" s="340">
        <v>19613.794999999998</v>
      </c>
      <c r="G580" s="340">
        <v>4008.1775000000007</v>
      </c>
      <c r="H580" s="341">
        <v>125640.7755</v>
      </c>
      <c r="I580" s="339"/>
      <c r="J580" s="339"/>
    </row>
    <row r="581" spans="1:10" x14ac:dyDescent="0.2">
      <c r="A581" s="294">
        <v>2017</v>
      </c>
      <c r="B581" s="296" t="s">
        <v>45</v>
      </c>
      <c r="C581" s="296" t="s">
        <v>118</v>
      </c>
      <c r="D581" s="340">
        <v>15202.279999999999</v>
      </c>
      <c r="E581" s="340">
        <v>93829.295500000007</v>
      </c>
      <c r="F581" s="340">
        <v>20943.238999999998</v>
      </c>
      <c r="G581" s="340">
        <v>4200.5235000000002</v>
      </c>
      <c r="H581" s="341">
        <v>134175.33799999999</v>
      </c>
      <c r="I581" s="339"/>
      <c r="J581" s="339"/>
    </row>
    <row r="582" spans="1:10" x14ac:dyDescent="0.2">
      <c r="A582" s="294">
        <v>2017</v>
      </c>
      <c r="B582" s="296" t="s">
        <v>33</v>
      </c>
      <c r="C582" s="296" t="s">
        <v>118</v>
      </c>
      <c r="D582" s="340">
        <v>14247.529999999997</v>
      </c>
      <c r="E582" s="340">
        <v>81257.989500000011</v>
      </c>
      <c r="F582" s="340">
        <v>18095.767500000002</v>
      </c>
      <c r="G582" s="340">
        <v>2870.9625000000001</v>
      </c>
      <c r="H582" s="341">
        <v>116472.24949999999</v>
      </c>
      <c r="I582" s="339"/>
      <c r="J582" s="339"/>
    </row>
    <row r="583" spans="1:10" x14ac:dyDescent="0.2">
      <c r="A583" s="294">
        <v>2017</v>
      </c>
      <c r="B583" s="296" t="s">
        <v>35</v>
      </c>
      <c r="C583" s="296" t="s">
        <v>118</v>
      </c>
      <c r="D583" s="340">
        <v>15413.5</v>
      </c>
      <c r="E583" s="340">
        <v>89171.624499999991</v>
      </c>
      <c r="F583" s="340">
        <v>19992.012499999997</v>
      </c>
      <c r="G583" s="340">
        <v>2610.5439999999999</v>
      </c>
      <c r="H583" s="341">
        <v>127187.68099999998</v>
      </c>
      <c r="I583" s="339"/>
      <c r="J583" s="339"/>
    </row>
    <row r="584" spans="1:10" x14ac:dyDescent="0.2">
      <c r="A584" s="294">
        <v>2017</v>
      </c>
      <c r="B584" s="296" t="s">
        <v>36</v>
      </c>
      <c r="C584" s="296" t="s">
        <v>118</v>
      </c>
      <c r="D584" s="340">
        <v>15093.04</v>
      </c>
      <c r="E584" s="340">
        <v>89632.193499999994</v>
      </c>
      <c r="F584" s="340">
        <v>20589.683999999997</v>
      </c>
      <c r="G584" s="340">
        <v>3673.7019999999998</v>
      </c>
      <c r="H584" s="341">
        <v>128988.6195</v>
      </c>
      <c r="I584" s="339"/>
      <c r="J584" s="339"/>
    </row>
    <row r="585" spans="1:10" x14ac:dyDescent="0.2">
      <c r="A585" s="294">
        <v>2017</v>
      </c>
      <c r="B585" s="296" t="s">
        <v>37</v>
      </c>
      <c r="C585" s="296" t="s">
        <v>118</v>
      </c>
      <c r="D585" s="340">
        <v>15377.619999999999</v>
      </c>
      <c r="E585" s="340">
        <v>104751.93350000001</v>
      </c>
      <c r="F585" s="340">
        <v>19660.21</v>
      </c>
      <c r="G585" s="340">
        <v>4337.4155000000001</v>
      </c>
      <c r="H585" s="341">
        <v>144127.179</v>
      </c>
      <c r="I585" s="339"/>
      <c r="J585" s="339"/>
    </row>
    <row r="586" spans="1:10" x14ac:dyDescent="0.2">
      <c r="A586" s="294">
        <v>2017</v>
      </c>
      <c r="B586" s="296" t="s">
        <v>38</v>
      </c>
      <c r="C586" s="296" t="s">
        <v>118</v>
      </c>
      <c r="D586" s="340">
        <v>16639.010000000002</v>
      </c>
      <c r="E586" s="340">
        <v>99129.957000000009</v>
      </c>
      <c r="F586" s="340">
        <v>20287.995000000003</v>
      </c>
      <c r="G586" s="340">
        <v>4238.6729999999998</v>
      </c>
      <c r="H586" s="341">
        <v>140295.63499999998</v>
      </c>
      <c r="I586" s="339"/>
      <c r="J586" s="339"/>
    </row>
    <row r="587" spans="1:10" x14ac:dyDescent="0.2">
      <c r="A587" s="294">
        <v>2017</v>
      </c>
      <c r="B587" s="296" t="s">
        <v>39</v>
      </c>
      <c r="C587" s="296" t="s">
        <v>118</v>
      </c>
      <c r="D587" s="340">
        <v>16767.185000000001</v>
      </c>
      <c r="E587" s="340">
        <v>98101.09</v>
      </c>
      <c r="F587" s="340">
        <v>20233.9375</v>
      </c>
      <c r="G587" s="340">
        <v>4075.5949999999998</v>
      </c>
      <c r="H587" s="341">
        <v>139177.8075</v>
      </c>
      <c r="I587" s="339"/>
      <c r="J587" s="339"/>
    </row>
    <row r="588" spans="1:10" x14ac:dyDescent="0.2">
      <c r="A588" s="294">
        <v>2017</v>
      </c>
      <c r="B588" s="296" t="s">
        <v>40</v>
      </c>
      <c r="C588" s="296" t="s">
        <v>118</v>
      </c>
      <c r="D588" s="340">
        <v>17207.985000000001</v>
      </c>
      <c r="E588" s="340">
        <v>102638.37299999999</v>
      </c>
      <c r="F588" s="340">
        <v>21755.312500000004</v>
      </c>
      <c r="G588" s="340">
        <v>3842.4789999999994</v>
      </c>
      <c r="H588" s="341">
        <v>145444.14950000003</v>
      </c>
      <c r="I588" s="339"/>
      <c r="J588" s="339"/>
    </row>
    <row r="589" spans="1:10" x14ac:dyDescent="0.2">
      <c r="A589" s="294">
        <v>2017</v>
      </c>
      <c r="B589" s="296" t="s">
        <v>41</v>
      </c>
      <c r="C589" s="296" t="s">
        <v>118</v>
      </c>
      <c r="D589" s="340">
        <v>15613.080000000002</v>
      </c>
      <c r="E589" s="340">
        <v>98082.035000000003</v>
      </c>
      <c r="F589" s="340">
        <v>22536.2775</v>
      </c>
      <c r="G589" s="340">
        <v>2639.0135000000005</v>
      </c>
      <c r="H589" s="341">
        <v>138870.40600000002</v>
      </c>
      <c r="I589" s="339"/>
      <c r="J589" s="339"/>
    </row>
    <row r="590" spans="1:10" x14ac:dyDescent="0.2">
      <c r="A590" s="294">
        <v>2017</v>
      </c>
      <c r="B590" s="296" t="s">
        <v>42</v>
      </c>
      <c r="C590" s="296" t="s">
        <v>118</v>
      </c>
      <c r="D590" s="340">
        <v>13695.93</v>
      </c>
      <c r="E590" s="340">
        <v>90592.601500000004</v>
      </c>
      <c r="F590" s="340">
        <v>18970.16</v>
      </c>
      <c r="G590" s="340">
        <v>2385.4339999999997</v>
      </c>
      <c r="H590" s="341">
        <v>125644.12550000001</v>
      </c>
      <c r="I590" s="339"/>
      <c r="J590" s="339"/>
    </row>
    <row r="591" spans="1:10" x14ac:dyDescent="0.2">
      <c r="A591" s="294">
        <v>2018</v>
      </c>
      <c r="B591" s="296" t="s">
        <v>43</v>
      </c>
      <c r="C591" s="296" t="s">
        <v>118</v>
      </c>
      <c r="D591" s="340">
        <v>11928.662</v>
      </c>
      <c r="E591" s="340">
        <v>89529.976999999999</v>
      </c>
      <c r="F591" s="340">
        <v>18269.675499999998</v>
      </c>
      <c r="G591" s="340">
        <v>3806.0959999999995</v>
      </c>
      <c r="H591" s="341">
        <v>123534.41049999998</v>
      </c>
      <c r="I591" s="339"/>
      <c r="J591" s="339"/>
    </row>
    <row r="592" spans="1:10" x14ac:dyDescent="0.2">
      <c r="A592" s="294">
        <v>2018</v>
      </c>
      <c r="B592" s="296" t="s">
        <v>44</v>
      </c>
      <c r="C592" s="296" t="s">
        <v>118</v>
      </c>
      <c r="D592" s="340">
        <v>13015.16</v>
      </c>
      <c r="E592" s="340">
        <v>91517.248499999987</v>
      </c>
      <c r="F592" s="340">
        <v>19859.804999999997</v>
      </c>
      <c r="G592" s="340">
        <v>4339.5995000000003</v>
      </c>
      <c r="H592" s="341">
        <v>128731.81300000001</v>
      </c>
      <c r="I592" s="339"/>
      <c r="J592" s="339"/>
    </row>
    <row r="593" spans="1:10" x14ac:dyDescent="0.2">
      <c r="A593" s="294">
        <v>2018</v>
      </c>
      <c r="B593" s="296" t="s">
        <v>45</v>
      </c>
      <c r="C593" s="296" t="s">
        <v>118</v>
      </c>
      <c r="D593" s="340">
        <v>14502.489999999998</v>
      </c>
      <c r="E593" s="340">
        <v>90550.934000000008</v>
      </c>
      <c r="F593" s="340">
        <v>20462.514999999996</v>
      </c>
      <c r="G593" s="340">
        <v>3227.9639999999999</v>
      </c>
      <c r="H593" s="341">
        <v>128743.90299999999</v>
      </c>
      <c r="I593" s="339"/>
      <c r="J593" s="339"/>
    </row>
    <row r="594" spans="1:10" x14ac:dyDescent="0.2">
      <c r="A594" s="294">
        <v>2018</v>
      </c>
      <c r="B594" s="296" t="s">
        <v>33</v>
      </c>
      <c r="C594" s="296" t="s">
        <v>118</v>
      </c>
      <c r="D594" s="340">
        <v>14946.235000000001</v>
      </c>
      <c r="E594" s="340">
        <v>103339.552</v>
      </c>
      <c r="F594" s="340">
        <v>18914.346000000001</v>
      </c>
      <c r="G594" s="340">
        <v>4430.7245000000003</v>
      </c>
      <c r="H594" s="341">
        <v>141630.85750000001</v>
      </c>
      <c r="I594" s="339"/>
      <c r="J594" s="339"/>
    </row>
    <row r="595" spans="1:10" x14ac:dyDescent="0.2">
      <c r="A595" s="294">
        <v>2018</v>
      </c>
      <c r="B595" s="296" t="s">
        <v>35</v>
      </c>
      <c r="C595" s="296" t="s">
        <v>118</v>
      </c>
      <c r="D595" s="340">
        <v>17306.469999999998</v>
      </c>
      <c r="E595" s="340">
        <v>87797.113499999992</v>
      </c>
      <c r="F595" s="340">
        <v>21290.886500000001</v>
      </c>
      <c r="G595" s="340">
        <v>4136.8500000000004</v>
      </c>
      <c r="H595" s="341">
        <v>130531.31999999998</v>
      </c>
      <c r="I595" s="339"/>
      <c r="J595" s="339"/>
    </row>
    <row r="596" spans="1:10" x14ac:dyDescent="0.2">
      <c r="A596" s="294">
        <v>2018</v>
      </c>
      <c r="B596" s="296" t="s">
        <v>36</v>
      </c>
      <c r="C596" s="296" t="s">
        <v>118</v>
      </c>
      <c r="D596" s="340">
        <v>15782.834999999999</v>
      </c>
      <c r="E596" s="340">
        <v>89392.512499999997</v>
      </c>
      <c r="F596" s="340">
        <v>20465.410000000003</v>
      </c>
      <c r="G596" s="340">
        <v>1996.5325</v>
      </c>
      <c r="H596" s="341">
        <v>127637.29</v>
      </c>
      <c r="I596" s="339"/>
      <c r="J596" s="339"/>
    </row>
    <row r="597" spans="1:10" x14ac:dyDescent="0.2">
      <c r="A597" s="294">
        <v>2018</v>
      </c>
      <c r="B597" s="296" t="s">
        <v>37</v>
      </c>
      <c r="C597" s="296" t="s">
        <v>118</v>
      </c>
      <c r="D597" s="340">
        <v>18105.001</v>
      </c>
      <c r="E597" s="340">
        <v>97043.120500000005</v>
      </c>
      <c r="F597" s="340">
        <v>19521.434999999998</v>
      </c>
      <c r="G597" s="340">
        <v>2272.6574999999998</v>
      </c>
      <c r="H597" s="341">
        <v>136942.21400000001</v>
      </c>
      <c r="I597" s="339"/>
      <c r="J597" s="339"/>
    </row>
    <row r="598" spans="1:10" x14ac:dyDescent="0.2">
      <c r="A598" s="294">
        <v>2018</v>
      </c>
      <c r="B598" s="296" t="s">
        <v>38</v>
      </c>
      <c r="C598" s="296" t="s">
        <v>118</v>
      </c>
      <c r="D598" s="340">
        <v>19443.465</v>
      </c>
      <c r="E598" s="340">
        <v>107691.51449999999</v>
      </c>
      <c r="F598" s="340">
        <v>22890.064999999999</v>
      </c>
      <c r="G598" s="340">
        <v>3054.5075000000002</v>
      </c>
      <c r="H598" s="341">
        <v>153079.55199999997</v>
      </c>
      <c r="I598" s="339"/>
      <c r="J598" s="339"/>
    </row>
    <row r="599" spans="1:10" x14ac:dyDescent="0.2">
      <c r="A599" s="294">
        <v>2018</v>
      </c>
      <c r="B599" s="296" t="s">
        <v>39</v>
      </c>
      <c r="C599" s="296" t="s">
        <v>118</v>
      </c>
      <c r="D599" s="340">
        <v>19408.035000000003</v>
      </c>
      <c r="E599" s="340">
        <v>100317.11650000002</v>
      </c>
      <c r="F599" s="340">
        <v>20025.0275</v>
      </c>
      <c r="G599" s="340">
        <v>2668.7450000000003</v>
      </c>
      <c r="H599" s="341">
        <v>142418.924</v>
      </c>
      <c r="I599" s="339"/>
      <c r="J599" s="339"/>
    </row>
    <row r="600" spans="1:10" x14ac:dyDescent="0.2">
      <c r="A600" s="294">
        <v>2018</v>
      </c>
      <c r="B600" s="296" t="s">
        <v>40</v>
      </c>
      <c r="C600" s="296" t="s">
        <v>118</v>
      </c>
      <c r="D600" s="340">
        <v>19746.59</v>
      </c>
      <c r="E600" s="340">
        <v>107172.667</v>
      </c>
      <c r="F600" s="340">
        <v>21630.602499999997</v>
      </c>
      <c r="G600" s="340">
        <v>2619.4549999999999</v>
      </c>
      <c r="H600" s="341">
        <v>151169.31450000001</v>
      </c>
      <c r="I600" s="339"/>
      <c r="J600" s="339"/>
    </row>
    <row r="601" spans="1:10" x14ac:dyDescent="0.2">
      <c r="A601" s="294">
        <v>2018</v>
      </c>
      <c r="B601" s="296" t="s">
        <v>41</v>
      </c>
      <c r="C601" s="296" t="s">
        <v>118</v>
      </c>
      <c r="D601" s="340">
        <v>18888.91</v>
      </c>
      <c r="E601" s="340">
        <v>104443.07799999999</v>
      </c>
      <c r="F601" s="340">
        <v>19620.904999999999</v>
      </c>
      <c r="G601" s="340">
        <v>2770.0239999999999</v>
      </c>
      <c r="H601" s="341">
        <v>145722.91700000002</v>
      </c>
      <c r="I601" s="339"/>
      <c r="J601" s="339"/>
    </row>
    <row r="602" spans="1:10" x14ac:dyDescent="0.2">
      <c r="A602" s="294">
        <v>2018</v>
      </c>
      <c r="B602" s="296" t="s">
        <v>42</v>
      </c>
      <c r="C602" s="296" t="s">
        <v>118</v>
      </c>
      <c r="D602" s="340">
        <v>15899.592499999999</v>
      </c>
      <c r="E602" s="340">
        <v>95199.043500000014</v>
      </c>
      <c r="F602" s="340">
        <v>15042.800000000001</v>
      </c>
      <c r="G602" s="340">
        <v>2402.3975</v>
      </c>
      <c r="H602" s="341">
        <v>128543.83349999999</v>
      </c>
      <c r="I602" s="339"/>
      <c r="J602" s="339"/>
    </row>
    <row r="603" spans="1:10" x14ac:dyDescent="0.2">
      <c r="A603" s="294">
        <v>2019</v>
      </c>
      <c r="B603" s="296" t="s">
        <v>43</v>
      </c>
      <c r="C603" s="296" t="s">
        <v>118</v>
      </c>
      <c r="D603" s="340">
        <v>14809.304999999998</v>
      </c>
      <c r="E603" s="340">
        <v>86824.925000000003</v>
      </c>
      <c r="F603" s="340">
        <v>16177.58</v>
      </c>
      <c r="G603" s="340">
        <v>2122.48</v>
      </c>
      <c r="H603" s="341">
        <v>119934.29000000001</v>
      </c>
      <c r="I603" s="339"/>
      <c r="J603" s="339"/>
    </row>
    <row r="604" spans="1:10" x14ac:dyDescent="0.2">
      <c r="A604" s="294">
        <v>2019</v>
      </c>
      <c r="B604" s="296" t="s">
        <v>44</v>
      </c>
      <c r="C604" s="296" t="s">
        <v>118</v>
      </c>
      <c r="D604" s="340">
        <v>18928.780000000002</v>
      </c>
      <c r="E604" s="340">
        <v>87107.271999999983</v>
      </c>
      <c r="F604" s="340">
        <v>19789.787499999999</v>
      </c>
      <c r="G604" s="340">
        <v>1999.588</v>
      </c>
      <c r="H604" s="341">
        <v>127825.42749999999</v>
      </c>
      <c r="I604" s="339"/>
      <c r="J604" s="339"/>
    </row>
    <row r="605" spans="1:10" x14ac:dyDescent="0.2">
      <c r="A605" s="294">
        <v>2019</v>
      </c>
      <c r="B605" s="296" t="s">
        <v>45</v>
      </c>
      <c r="C605" s="296" t="s">
        <v>118</v>
      </c>
      <c r="D605" s="340">
        <v>18612.989999999998</v>
      </c>
      <c r="E605" s="340">
        <v>79367.887000000017</v>
      </c>
      <c r="F605" s="340">
        <v>17478.182499999999</v>
      </c>
      <c r="G605" s="340">
        <v>2038.0249999999999</v>
      </c>
      <c r="H605" s="341">
        <v>117497.08449999997</v>
      </c>
      <c r="I605" s="339"/>
      <c r="J605" s="339"/>
    </row>
    <row r="606" spans="1:10" x14ac:dyDescent="0.2">
      <c r="A606" s="294">
        <v>2019</v>
      </c>
      <c r="B606" s="296" t="s">
        <v>33</v>
      </c>
      <c r="C606" s="296" t="s">
        <v>118</v>
      </c>
      <c r="D606" s="340">
        <v>19298.695</v>
      </c>
      <c r="E606" s="340">
        <v>98338.895000000004</v>
      </c>
      <c r="F606" s="340">
        <v>17827.716499999999</v>
      </c>
      <c r="G606" s="340">
        <v>2034.1859999999999</v>
      </c>
      <c r="H606" s="341">
        <v>137499.49250000002</v>
      </c>
      <c r="I606" s="339"/>
      <c r="J606" s="339"/>
    </row>
    <row r="607" spans="1:10" x14ac:dyDescent="0.2">
      <c r="A607" s="294">
        <v>2019</v>
      </c>
      <c r="B607" s="296" t="s">
        <v>35</v>
      </c>
      <c r="C607" s="296" t="s">
        <v>118</v>
      </c>
      <c r="D607" s="340">
        <v>19906.63</v>
      </c>
      <c r="E607" s="340">
        <v>95851.558000000005</v>
      </c>
      <c r="F607" s="340">
        <v>22275.554</v>
      </c>
      <c r="G607" s="340">
        <v>3030.9050000000002</v>
      </c>
      <c r="H607" s="341">
        <v>141064.647</v>
      </c>
      <c r="I607" s="339"/>
      <c r="J607" s="339"/>
    </row>
    <row r="608" spans="1:10" s="323" customFormat="1" x14ac:dyDescent="0.2">
      <c r="A608" s="294">
        <v>2019</v>
      </c>
      <c r="B608" s="296" t="s">
        <v>36</v>
      </c>
      <c r="C608" s="296" t="s">
        <v>118</v>
      </c>
      <c r="D608" s="340">
        <v>17580.390000000003</v>
      </c>
      <c r="E608" s="340">
        <v>106165.80750000001</v>
      </c>
      <c r="F608" s="340">
        <v>20278.675999999999</v>
      </c>
      <c r="G608" s="340">
        <v>2468.2874999999999</v>
      </c>
      <c r="H608" s="341">
        <v>146493.16099999999</v>
      </c>
      <c r="I608" s="339"/>
      <c r="J608" s="339"/>
    </row>
    <row r="609" spans="1:10" s="323" customFormat="1" x14ac:dyDescent="0.2">
      <c r="A609" s="294">
        <v>2019</v>
      </c>
      <c r="B609" s="296" t="s">
        <v>37</v>
      </c>
      <c r="C609" s="296" t="s">
        <v>118</v>
      </c>
      <c r="D609" s="340">
        <v>16586.87</v>
      </c>
      <c r="E609" s="340">
        <v>114336.534</v>
      </c>
      <c r="F609" s="340">
        <v>23044.945000000003</v>
      </c>
      <c r="G609" s="340">
        <v>3763.0564999999997</v>
      </c>
      <c r="H609" s="341">
        <v>157731.40549999999</v>
      </c>
      <c r="I609" s="339"/>
      <c r="J609" s="339"/>
    </row>
    <row r="610" spans="1:10" x14ac:dyDescent="0.2">
      <c r="A610" s="294">
        <v>2019</v>
      </c>
      <c r="B610" s="296" t="s">
        <v>38</v>
      </c>
      <c r="C610" s="296" t="s">
        <v>118</v>
      </c>
      <c r="D610" s="340">
        <v>17349.985000000001</v>
      </c>
      <c r="E610" s="340">
        <v>108296.30199999998</v>
      </c>
      <c r="F610" s="340">
        <v>20360.612500000003</v>
      </c>
      <c r="G610" s="340">
        <v>3321.8375000000001</v>
      </c>
      <c r="H610" s="341">
        <v>149328.73699999996</v>
      </c>
      <c r="I610" s="339"/>
      <c r="J610" s="339"/>
    </row>
    <row r="611" spans="1:10" x14ac:dyDescent="0.2">
      <c r="A611" s="294">
        <v>2019</v>
      </c>
      <c r="B611" s="296" t="s">
        <v>39</v>
      </c>
      <c r="C611" s="296" t="s">
        <v>118</v>
      </c>
      <c r="D611" s="340">
        <v>16585.855000000003</v>
      </c>
      <c r="E611" s="340">
        <v>109269.36499999998</v>
      </c>
      <c r="F611" s="340">
        <v>20710.09</v>
      </c>
      <c r="G611" s="340">
        <v>3377.4055000000003</v>
      </c>
      <c r="H611" s="341">
        <v>149942.71549999999</v>
      </c>
      <c r="I611" s="339"/>
      <c r="J611" s="339"/>
    </row>
    <row r="612" spans="1:10" x14ac:dyDescent="0.2">
      <c r="A612" s="294">
        <v>2019</v>
      </c>
      <c r="B612" s="296" t="s">
        <v>40</v>
      </c>
      <c r="C612" s="296" t="s">
        <v>118</v>
      </c>
      <c r="D612" s="340">
        <v>18823.794999999998</v>
      </c>
      <c r="E612" s="340">
        <v>103424.72099999999</v>
      </c>
      <c r="F612" s="340">
        <v>22049.976499999997</v>
      </c>
      <c r="G612" s="340">
        <v>3595.4875000000002</v>
      </c>
      <c r="H612" s="341">
        <v>147893.97999999998</v>
      </c>
      <c r="I612" s="339"/>
      <c r="J612" s="339"/>
    </row>
    <row r="613" spans="1:10" x14ac:dyDescent="0.2">
      <c r="A613" s="294">
        <v>2019</v>
      </c>
      <c r="B613" s="296" t="s">
        <v>41</v>
      </c>
      <c r="C613" s="296" t="s">
        <v>118</v>
      </c>
      <c r="D613" s="340">
        <v>16857.449999999997</v>
      </c>
      <c r="E613" s="340">
        <v>104772.34299999999</v>
      </c>
      <c r="F613" s="340">
        <v>20938.762499999993</v>
      </c>
      <c r="G613" s="340">
        <v>3427.41</v>
      </c>
      <c r="H613" s="341">
        <v>145995.96549999996</v>
      </c>
      <c r="I613" s="339"/>
      <c r="J613" s="339"/>
    </row>
    <row r="614" spans="1:10" x14ac:dyDescent="0.2">
      <c r="A614" s="294">
        <v>2019</v>
      </c>
      <c r="B614" s="296" t="s">
        <v>42</v>
      </c>
      <c r="C614" s="296" t="s">
        <v>118</v>
      </c>
      <c r="D614" s="340">
        <v>16839.704999999998</v>
      </c>
      <c r="E614" s="340">
        <v>94674.548999999999</v>
      </c>
      <c r="F614" s="340">
        <v>17946.255000000001</v>
      </c>
      <c r="G614" s="340">
        <v>2795.8380000000002</v>
      </c>
      <c r="H614" s="341">
        <v>132256.34699999998</v>
      </c>
      <c r="I614" s="339"/>
      <c r="J614" s="339"/>
    </row>
    <row r="615" spans="1:10" x14ac:dyDescent="0.2">
      <c r="A615" s="294">
        <v>2020</v>
      </c>
      <c r="B615" s="296" t="s">
        <v>43</v>
      </c>
      <c r="C615" s="296" t="s">
        <v>118</v>
      </c>
      <c r="D615" s="340">
        <v>14265</v>
      </c>
      <c r="E615" s="340">
        <v>97986.623499999987</v>
      </c>
      <c r="F615" s="340">
        <v>17998.985000000001</v>
      </c>
      <c r="G615" s="340">
        <v>3966.5079999999998</v>
      </c>
      <c r="H615" s="341">
        <v>134217.11649999997</v>
      </c>
      <c r="I615" s="339"/>
      <c r="J615" s="339"/>
    </row>
    <row r="616" spans="1:10" s="323" customFormat="1" x14ac:dyDescent="0.2">
      <c r="A616" s="294">
        <v>2020</v>
      </c>
      <c r="B616" s="296" t="s">
        <v>44</v>
      </c>
      <c r="C616" s="296" t="s">
        <v>118</v>
      </c>
      <c r="D616" s="340">
        <v>19570.39</v>
      </c>
      <c r="E616" s="340">
        <v>86835.471999999965</v>
      </c>
      <c r="F616" s="340">
        <v>21430.777499999997</v>
      </c>
      <c r="G616" s="340">
        <v>3898.9100000000003</v>
      </c>
      <c r="H616" s="341">
        <v>131735.54949999996</v>
      </c>
      <c r="I616" s="314"/>
      <c r="J616" s="314"/>
    </row>
    <row r="617" spans="1:10" s="323" customFormat="1" x14ac:dyDescent="0.2">
      <c r="A617" s="294">
        <v>2020</v>
      </c>
      <c r="B617" s="296" t="s">
        <v>45</v>
      </c>
      <c r="C617" s="296" t="s">
        <v>118</v>
      </c>
      <c r="D617" s="340">
        <v>14029.61</v>
      </c>
      <c r="E617" s="340">
        <v>56923.676500000001</v>
      </c>
      <c r="F617" s="340">
        <v>14142.2325</v>
      </c>
      <c r="G617" s="340">
        <v>2607.4900000000002</v>
      </c>
      <c r="H617" s="341">
        <v>87703.008999999991</v>
      </c>
      <c r="I617" s="314"/>
      <c r="J617" s="314"/>
    </row>
    <row r="618" spans="1:10" x14ac:dyDescent="0.2">
      <c r="A618" s="294">
        <v>2020</v>
      </c>
      <c r="B618" s="296" t="s">
        <v>33</v>
      </c>
      <c r="C618" s="296" t="s">
        <v>118</v>
      </c>
      <c r="D618" s="340">
        <v>1894.1200000000001</v>
      </c>
      <c r="E618" s="340">
        <v>29558.525000000001</v>
      </c>
      <c r="F618" s="340">
        <v>1986.8549999999998</v>
      </c>
      <c r="G618" s="340">
        <v>405.24249999999995</v>
      </c>
      <c r="H618" s="341">
        <v>33844.7425</v>
      </c>
      <c r="I618" s="339"/>
      <c r="J618" s="339"/>
    </row>
    <row r="619" spans="1:10" x14ac:dyDescent="0.2">
      <c r="A619" s="294">
        <v>2020</v>
      </c>
      <c r="B619" s="296" t="s">
        <v>35</v>
      </c>
      <c r="C619" s="296" t="s">
        <v>118</v>
      </c>
      <c r="D619" s="340">
        <v>10977.094991455077</v>
      </c>
      <c r="E619" s="340">
        <v>74019.133000000002</v>
      </c>
      <c r="F619" s="340">
        <v>15507.665000047686</v>
      </c>
      <c r="G619" s="340">
        <v>2449.0034999999998</v>
      </c>
      <c r="H619" s="341">
        <v>102952.89649150276</v>
      </c>
      <c r="I619" s="339"/>
      <c r="J619" s="339"/>
    </row>
    <row r="620" spans="1:10" x14ac:dyDescent="0.2">
      <c r="A620" s="294">
        <v>2020</v>
      </c>
      <c r="B620" s="296" t="s">
        <v>36</v>
      </c>
      <c r="C620" s="296" t="s">
        <v>118</v>
      </c>
      <c r="D620" s="340">
        <v>15524.293999999998</v>
      </c>
      <c r="E620" s="340">
        <v>93152.467524318679</v>
      </c>
      <c r="F620" s="340">
        <v>15986.902499594689</v>
      </c>
      <c r="G620" s="340">
        <v>3452.578</v>
      </c>
      <c r="H620" s="341">
        <v>128116.24202391338</v>
      </c>
      <c r="I620" s="339"/>
      <c r="J620" s="339"/>
    </row>
    <row r="621" spans="1:10" x14ac:dyDescent="0.2">
      <c r="A621" s="294">
        <v>2020</v>
      </c>
      <c r="B621" s="296" t="s">
        <v>37</v>
      </c>
      <c r="C621" s="296" t="s">
        <v>118</v>
      </c>
      <c r="D621" s="340">
        <v>18846.343941406249</v>
      </c>
      <c r="E621" s="340">
        <v>125349.33994964599</v>
      </c>
      <c r="F621" s="340">
        <v>22350.587499237059</v>
      </c>
      <c r="G621" s="340">
        <v>5089.9964999999993</v>
      </c>
      <c r="H621" s="341">
        <v>171636.26789028931</v>
      </c>
      <c r="I621" s="339"/>
      <c r="J621" s="339"/>
    </row>
    <row r="622" spans="1:10" x14ac:dyDescent="0.2">
      <c r="A622" s="294">
        <v>2020</v>
      </c>
      <c r="B622" s="296" t="s">
        <v>38</v>
      </c>
      <c r="C622" s="296" t="s">
        <v>118</v>
      </c>
      <c r="D622" s="340">
        <v>20054.031499999997</v>
      </c>
      <c r="E622" s="340">
        <v>116823.18299542236</v>
      </c>
      <c r="F622" s="340">
        <v>24666.89</v>
      </c>
      <c r="G622" s="340">
        <v>4401.2545</v>
      </c>
      <c r="H622" s="341">
        <v>165945.35899542234</v>
      </c>
      <c r="I622" s="339"/>
      <c r="J622" s="339"/>
    </row>
    <row r="623" spans="1:10" x14ac:dyDescent="0.2">
      <c r="A623" s="294">
        <v>2020</v>
      </c>
      <c r="B623" s="296" t="s">
        <v>39</v>
      </c>
      <c r="C623" s="296" t="s">
        <v>118</v>
      </c>
      <c r="D623" s="340">
        <v>19682.724960937499</v>
      </c>
      <c r="E623" s="340">
        <v>123827.67650000002</v>
      </c>
      <c r="F623" s="340">
        <v>26653.667500667569</v>
      </c>
      <c r="G623" s="340">
        <v>5453.1844999999994</v>
      </c>
      <c r="H623" s="341">
        <v>175617.25346160505</v>
      </c>
      <c r="I623" s="339"/>
      <c r="J623" s="339"/>
    </row>
    <row r="624" spans="1:10" x14ac:dyDescent="0.2">
      <c r="A624" s="294">
        <v>2020</v>
      </c>
      <c r="B624" s="296" t="s">
        <v>40</v>
      </c>
      <c r="C624" s="296" t="s">
        <v>118</v>
      </c>
      <c r="D624" s="340">
        <v>20694.257449951176</v>
      </c>
      <c r="E624" s="340">
        <v>121307.86651373291</v>
      </c>
      <c r="F624" s="340">
        <v>24470.545000572205</v>
      </c>
      <c r="G624" s="340">
        <v>6339.8130000000001</v>
      </c>
      <c r="H624" s="341">
        <v>172812.48196425629</v>
      </c>
      <c r="I624" s="339"/>
      <c r="J624" s="339"/>
    </row>
    <row r="625" spans="1:10" x14ac:dyDescent="0.2">
      <c r="A625" s="294">
        <v>2020</v>
      </c>
      <c r="B625" s="296" t="s">
        <v>41</v>
      </c>
      <c r="C625" s="296" t="s">
        <v>118</v>
      </c>
      <c r="D625" s="340">
        <v>18377.375049438477</v>
      </c>
      <c r="E625" s="340">
        <v>116807.3665040817</v>
      </c>
      <c r="F625" s="340">
        <v>25037.544999618531</v>
      </c>
      <c r="G625" s="340">
        <v>5332.8275000000003</v>
      </c>
      <c r="H625" s="341">
        <v>165555.11405313874</v>
      </c>
      <c r="I625" s="339"/>
      <c r="J625" s="339"/>
    </row>
    <row r="626" spans="1:10" x14ac:dyDescent="0.2">
      <c r="A626" s="294">
        <v>2020</v>
      </c>
      <c r="B626" s="296" t="s">
        <v>42</v>
      </c>
      <c r="C626" s="296" t="s">
        <v>118</v>
      </c>
      <c r="D626" s="340">
        <v>18096.1790265503</v>
      </c>
      <c r="E626" s="340">
        <v>98067.630499999999</v>
      </c>
      <c r="F626" s="340">
        <v>18435.012499084467</v>
      </c>
      <c r="G626" s="340">
        <v>3977.2380001907354</v>
      </c>
      <c r="H626" s="341">
        <v>138576.06002582551</v>
      </c>
      <c r="I626" s="339"/>
      <c r="J626" s="339"/>
    </row>
    <row r="627" spans="1:10" x14ac:dyDescent="0.2">
      <c r="A627" s="294">
        <v>2021</v>
      </c>
      <c r="B627" s="296" t="s">
        <v>43</v>
      </c>
      <c r="C627" s="296" t="s">
        <v>118</v>
      </c>
      <c r="D627" s="340">
        <v>14279.558971923831</v>
      </c>
      <c r="E627" s="340">
        <v>95782.774002746577</v>
      </c>
      <c r="F627" s="340">
        <v>22046.722499999993</v>
      </c>
      <c r="G627" s="340">
        <v>3770.6084999999998</v>
      </c>
      <c r="H627" s="341">
        <v>135879.66397467043</v>
      </c>
      <c r="I627" s="339"/>
      <c r="J627" s="339"/>
    </row>
    <row r="628" spans="1:10" x14ac:dyDescent="0.2">
      <c r="A628" s="294">
        <v>2021</v>
      </c>
      <c r="B628" s="296" t="s">
        <v>44</v>
      </c>
      <c r="C628" s="296" t="s">
        <v>118</v>
      </c>
      <c r="D628" s="340">
        <v>19554.040994999999</v>
      </c>
      <c r="E628" s="340">
        <v>91708.4340027</v>
      </c>
      <c r="F628" s="340">
        <v>25310.995000000003</v>
      </c>
      <c r="G628" s="340">
        <v>3783.0094999999997</v>
      </c>
      <c r="H628" s="341">
        <v>140356.4794977</v>
      </c>
      <c r="I628" s="339"/>
      <c r="J628" s="339"/>
    </row>
    <row r="629" spans="1:10" x14ac:dyDescent="0.2">
      <c r="A629" s="294">
        <v>2021</v>
      </c>
      <c r="B629" s="296" t="s">
        <v>45</v>
      </c>
      <c r="C629" s="296" t="s">
        <v>118</v>
      </c>
      <c r="D629" s="340">
        <v>19930.978017089841</v>
      </c>
      <c r="E629" s="340">
        <v>99025.505500000014</v>
      </c>
      <c r="F629" s="340">
        <v>24469.322500000002</v>
      </c>
      <c r="G629" s="340">
        <v>4926.8235000000004</v>
      </c>
      <c r="H629" s="341">
        <v>148352.62951708984</v>
      </c>
      <c r="I629" s="339"/>
      <c r="J629" s="339"/>
    </row>
    <row r="630" spans="1:10" x14ac:dyDescent="0.2">
      <c r="A630" s="294">
        <v>2021</v>
      </c>
      <c r="B630" s="296" t="s">
        <v>33</v>
      </c>
      <c r="C630" s="296" t="s">
        <v>118</v>
      </c>
      <c r="D630" s="340">
        <v>15686.169470703129</v>
      </c>
      <c r="E630" s="340">
        <v>90099.77300139713</v>
      </c>
      <c r="F630" s="340">
        <v>21215.050000000003</v>
      </c>
      <c r="G630" s="340">
        <v>4798.4585000000006</v>
      </c>
      <c r="H630" s="341">
        <v>131799.45097210025</v>
      </c>
      <c r="I630" s="339"/>
      <c r="J630" s="339"/>
    </row>
    <row r="631" spans="1:10" x14ac:dyDescent="0.2">
      <c r="A631" s="294">
        <v>2021</v>
      </c>
      <c r="B631" s="296" t="s">
        <v>35</v>
      </c>
      <c r="C631" s="296" t="s">
        <v>118</v>
      </c>
      <c r="D631" s="340">
        <v>458.37800000000004</v>
      </c>
      <c r="E631" s="340">
        <v>10719.601003100932</v>
      </c>
      <c r="F631" s="340">
        <v>1038.99</v>
      </c>
      <c r="G631" s="340">
        <v>174.0925</v>
      </c>
      <c r="H631" s="341">
        <v>12391.061503100933</v>
      </c>
      <c r="I631" s="339"/>
      <c r="J631" s="339"/>
    </row>
    <row r="632" spans="1:10" x14ac:dyDescent="0.2">
      <c r="A632" s="294">
        <v>2021</v>
      </c>
      <c r="B632" s="296" t="s">
        <v>36</v>
      </c>
      <c r="C632" s="296" t="s">
        <v>118</v>
      </c>
      <c r="D632" s="340">
        <v>15190.23501464844</v>
      </c>
      <c r="E632" s="340">
        <v>98350.617499237065</v>
      </c>
      <c r="F632" s="340">
        <v>17701.272500000003</v>
      </c>
      <c r="G632" s="340">
        <v>6148.1025</v>
      </c>
      <c r="H632" s="341">
        <v>137390.2275138855</v>
      </c>
      <c r="I632" s="339"/>
      <c r="J632" s="339"/>
    </row>
    <row r="633" spans="1:10" x14ac:dyDescent="0.2">
      <c r="A633" s="294">
        <v>2021</v>
      </c>
      <c r="B633" s="296" t="s">
        <v>37</v>
      </c>
      <c r="C633" s="296" t="s">
        <v>118</v>
      </c>
      <c r="D633" s="340">
        <v>22545.681919433591</v>
      </c>
      <c r="E633" s="340">
        <v>107222.18150389397</v>
      </c>
      <c r="F633" s="340">
        <v>26071.112501525873</v>
      </c>
      <c r="G633" s="340">
        <v>5590.9664999046336</v>
      </c>
      <c r="H633" s="341">
        <v>161429.94242475808</v>
      </c>
      <c r="I633" s="339"/>
      <c r="J633" s="339"/>
    </row>
    <row r="634" spans="1:10" x14ac:dyDescent="0.2">
      <c r="A634" s="294">
        <v>2021</v>
      </c>
      <c r="B634" s="296" t="s">
        <v>38</v>
      </c>
      <c r="C634" s="296" t="s">
        <v>118</v>
      </c>
      <c r="D634" s="340">
        <v>23956.180026855458</v>
      </c>
      <c r="E634" s="340">
        <v>95718.411497818597</v>
      </c>
      <c r="F634" s="340">
        <v>26935.340001068114</v>
      </c>
      <c r="G634" s="340">
        <v>6089.2955000000002</v>
      </c>
      <c r="H634" s="341">
        <v>152699.22702574218</v>
      </c>
      <c r="I634" s="339"/>
      <c r="J634" s="339"/>
    </row>
    <row r="635" spans="1:10" x14ac:dyDescent="0.2">
      <c r="A635" s="294">
        <v>2021</v>
      </c>
      <c r="B635" s="296" t="s">
        <v>39</v>
      </c>
      <c r="C635" s="296" t="s">
        <v>118</v>
      </c>
      <c r="D635" s="340">
        <v>24770.352421875003</v>
      </c>
      <c r="E635" s="340">
        <v>110368.44599856951</v>
      </c>
      <c r="F635" s="340">
        <v>26730.954998474124</v>
      </c>
      <c r="G635" s="340">
        <v>4880.2830000000004</v>
      </c>
      <c r="H635" s="341">
        <v>166750.03641891864</v>
      </c>
      <c r="I635" s="339"/>
      <c r="J635" s="339"/>
    </row>
    <row r="636" spans="1:10" x14ac:dyDescent="0.2">
      <c r="A636" s="294">
        <v>2021</v>
      </c>
      <c r="B636" s="296" t="s">
        <v>40</v>
      </c>
      <c r="C636" s="296" t="s">
        <v>118</v>
      </c>
      <c r="D636" s="340">
        <v>25825.41896093751</v>
      </c>
      <c r="E636" s="340">
        <v>114530.73154950717</v>
      </c>
      <c r="F636" s="340">
        <v>23134.117494087219</v>
      </c>
      <c r="G636" s="340">
        <v>7481.4589999999998</v>
      </c>
      <c r="H636" s="341">
        <v>170971.72700453189</v>
      </c>
      <c r="I636" s="339"/>
      <c r="J636" s="339"/>
    </row>
    <row r="637" spans="1:10" x14ac:dyDescent="0.2">
      <c r="A637" s="294">
        <v>2021</v>
      </c>
      <c r="B637" s="296" t="s">
        <v>41</v>
      </c>
      <c r="C637" s="296" t="s">
        <v>118</v>
      </c>
      <c r="D637" s="340">
        <v>23461.935548828122</v>
      </c>
      <c r="E637" s="340">
        <v>113435.01600593567</v>
      </c>
      <c r="F637" s="340">
        <v>25611.516996089933</v>
      </c>
      <c r="G637" s="340">
        <v>7287.7105000000001</v>
      </c>
      <c r="H637" s="341">
        <v>169796.17905085374</v>
      </c>
      <c r="I637" s="339"/>
      <c r="J637" s="339"/>
    </row>
    <row r="638" spans="1:10" x14ac:dyDescent="0.2">
      <c r="A638" s="294">
        <v>2021</v>
      </c>
      <c r="B638" s="296" t="s">
        <v>42</v>
      </c>
      <c r="C638" s="296" t="s">
        <v>118</v>
      </c>
      <c r="D638" s="340">
        <v>22159.410009765616</v>
      </c>
      <c r="E638" s="340">
        <v>115502.12102632291</v>
      </c>
      <c r="F638" s="340">
        <v>23791.718994659423</v>
      </c>
      <c r="G638" s="340">
        <v>4406.6174999999994</v>
      </c>
      <c r="H638" s="341">
        <v>165859.86753074796</v>
      </c>
      <c r="I638" s="339"/>
      <c r="J638" s="339"/>
    </row>
    <row r="639" spans="1:10" x14ac:dyDescent="0.2">
      <c r="A639" s="294">
        <v>2022</v>
      </c>
      <c r="B639" s="296" t="s">
        <v>43</v>
      </c>
      <c r="C639" s="296" t="s">
        <v>118</v>
      </c>
      <c r="D639" s="340">
        <v>18007.494049743658</v>
      </c>
      <c r="E639" s="340">
        <v>86290.002039339088</v>
      </c>
      <c r="F639" s="340">
        <v>21376.448503890992</v>
      </c>
      <c r="G639" s="340">
        <v>5636.5125000007456</v>
      </c>
      <c r="H639" s="341">
        <v>131310.45709297448</v>
      </c>
      <c r="I639" s="339"/>
      <c r="J639" s="339"/>
    </row>
    <row r="640" spans="1:10" x14ac:dyDescent="0.2">
      <c r="A640" s="294">
        <v>2022</v>
      </c>
      <c r="B640" s="296" t="s">
        <v>44</v>
      </c>
      <c r="C640" s="296" t="s">
        <v>118</v>
      </c>
      <c r="D640" s="340">
        <v>22688.232107421882</v>
      </c>
      <c r="E640" s="340">
        <v>93298.246481843948</v>
      </c>
      <c r="F640" s="340">
        <v>24898.959988250732</v>
      </c>
      <c r="G640" s="340">
        <v>4831.3679999999995</v>
      </c>
      <c r="H640" s="341">
        <v>145716.80657751655</v>
      </c>
      <c r="I640" s="339"/>
      <c r="J640" s="339"/>
    </row>
    <row r="641" spans="1:10" x14ac:dyDescent="0.2">
      <c r="A641" s="294">
        <v>2022</v>
      </c>
      <c r="B641" s="296" t="s">
        <v>45</v>
      </c>
      <c r="C641" s="296" t="s">
        <v>118</v>
      </c>
      <c r="D641" s="340">
        <v>25338.893499999995</v>
      </c>
      <c r="E641" s="340">
        <v>112154.18348712544</v>
      </c>
      <c r="F641" s="340">
        <v>26620.872492065424</v>
      </c>
      <c r="G641" s="340">
        <v>3320.5670000953673</v>
      </c>
      <c r="H641" s="341">
        <v>167434.51647928622</v>
      </c>
      <c r="I641" s="339"/>
      <c r="J641" s="339"/>
    </row>
    <row r="642" spans="1:10" x14ac:dyDescent="0.2">
      <c r="A642" s="294">
        <v>2022</v>
      </c>
      <c r="B642" s="296" t="s">
        <v>33</v>
      </c>
      <c r="C642" s="296" t="s">
        <v>118</v>
      </c>
      <c r="D642" s="340">
        <v>22454.006078999999</v>
      </c>
      <c r="E642" s="340">
        <v>104355.03692280002</v>
      </c>
      <c r="F642" s="340">
        <v>24276.833001500003</v>
      </c>
      <c r="G642" s="340">
        <v>3819.7335000000003</v>
      </c>
      <c r="H642" s="341">
        <v>154905.60950330005</v>
      </c>
      <c r="I642" s="339"/>
      <c r="J642" s="339"/>
    </row>
    <row r="643" spans="1:10" x14ac:dyDescent="0.2">
      <c r="A643" s="294">
        <v>2022</v>
      </c>
      <c r="B643" s="296" t="s">
        <v>35</v>
      </c>
      <c r="C643" s="296" t="s">
        <v>118</v>
      </c>
      <c r="D643" s="340">
        <v>24547.602067749031</v>
      </c>
      <c r="E643" s="340">
        <v>97512.695153305394</v>
      </c>
      <c r="F643" s="340">
        <v>26041.544008255005</v>
      </c>
      <c r="G643" s="340">
        <v>4714.4925000000003</v>
      </c>
      <c r="H643" s="341">
        <v>152816.33372930944</v>
      </c>
      <c r="I643" s="339"/>
      <c r="J643" s="339"/>
    </row>
    <row r="644" spans="1:10" x14ac:dyDescent="0.2">
      <c r="A644" s="294">
        <v>2022</v>
      </c>
      <c r="B644" s="296" t="s">
        <v>36</v>
      </c>
      <c r="C644" s="296" t="s">
        <v>118</v>
      </c>
      <c r="D644" s="340">
        <v>25870.878487487793</v>
      </c>
      <c r="E644" s="340">
        <v>105067.93343075518</v>
      </c>
      <c r="F644" s="340">
        <v>25087.764984504702</v>
      </c>
      <c r="G644" s="340">
        <v>5573.5170000000007</v>
      </c>
      <c r="H644" s="341">
        <v>161600.0939027477</v>
      </c>
      <c r="I644" s="339"/>
      <c r="J644" s="339"/>
    </row>
    <row r="645" spans="1:10" x14ac:dyDescent="0.2">
      <c r="A645" s="294">
        <v>2009</v>
      </c>
      <c r="B645" s="296" t="s">
        <v>33</v>
      </c>
      <c r="C645" s="296" t="s">
        <v>119</v>
      </c>
      <c r="D645" s="340">
        <v>10906.1525</v>
      </c>
      <c r="E645" s="340">
        <v>75832.122999999992</v>
      </c>
      <c r="F645" s="340">
        <v>9668.5275000000001</v>
      </c>
      <c r="G645" s="340">
        <v>5074.0600000000004</v>
      </c>
      <c r="H645" s="341">
        <v>101480.86299999998</v>
      </c>
      <c r="I645" s="339"/>
      <c r="J645" s="339"/>
    </row>
    <row r="646" spans="1:10" x14ac:dyDescent="0.2">
      <c r="A646" s="294">
        <v>2009</v>
      </c>
      <c r="B646" s="296" t="s">
        <v>35</v>
      </c>
      <c r="C646" s="296" t="s">
        <v>119</v>
      </c>
      <c r="D646" s="340">
        <v>13083.0375</v>
      </c>
      <c r="E646" s="340">
        <v>75426.002499999988</v>
      </c>
      <c r="F646" s="340">
        <v>8479.43</v>
      </c>
      <c r="G646" s="340">
        <v>4193.0600000000004</v>
      </c>
      <c r="H646" s="341">
        <v>101181.52999999998</v>
      </c>
      <c r="I646" s="339"/>
      <c r="J646" s="339"/>
    </row>
    <row r="647" spans="1:10" x14ac:dyDescent="0.2">
      <c r="A647" s="294">
        <v>2009</v>
      </c>
      <c r="B647" s="296" t="s">
        <v>36</v>
      </c>
      <c r="C647" s="296" t="s">
        <v>119</v>
      </c>
      <c r="D647" s="340">
        <v>11067.315000000001</v>
      </c>
      <c r="E647" s="340">
        <v>71674.087999999989</v>
      </c>
      <c r="F647" s="340">
        <v>8328.4524999999994</v>
      </c>
      <c r="G647" s="340">
        <v>4358.0325000000003</v>
      </c>
      <c r="H647" s="341">
        <v>95427.888000000006</v>
      </c>
      <c r="I647" s="339"/>
      <c r="J647" s="339"/>
    </row>
    <row r="648" spans="1:10" x14ac:dyDescent="0.2">
      <c r="A648" s="294">
        <v>2009</v>
      </c>
      <c r="B648" s="296" t="s">
        <v>37</v>
      </c>
      <c r="C648" s="296" t="s">
        <v>119</v>
      </c>
      <c r="D648" s="340">
        <v>11070.2675</v>
      </c>
      <c r="E648" s="340">
        <v>81123.542499999981</v>
      </c>
      <c r="F648" s="340">
        <v>8083.1374999999998</v>
      </c>
      <c r="G648" s="340">
        <v>5408.7974999999997</v>
      </c>
      <c r="H648" s="341">
        <v>105685.74500000001</v>
      </c>
      <c r="I648" s="339"/>
      <c r="J648" s="339"/>
    </row>
    <row r="649" spans="1:10" x14ac:dyDescent="0.2">
      <c r="A649" s="294">
        <v>2009</v>
      </c>
      <c r="B649" s="296" t="s">
        <v>38</v>
      </c>
      <c r="C649" s="296" t="s">
        <v>119</v>
      </c>
      <c r="D649" s="340">
        <v>10383.532499999999</v>
      </c>
      <c r="E649" s="340">
        <v>77652.400000000009</v>
      </c>
      <c r="F649" s="340">
        <v>7748.0024999999996</v>
      </c>
      <c r="G649" s="340">
        <v>4196.2674999999999</v>
      </c>
      <c r="H649" s="341">
        <v>99980.202499999985</v>
      </c>
      <c r="I649" s="339"/>
      <c r="J649" s="339"/>
    </row>
    <row r="650" spans="1:10" x14ac:dyDescent="0.2">
      <c r="A650" s="294">
        <v>2009</v>
      </c>
      <c r="B650" s="296" t="s">
        <v>39</v>
      </c>
      <c r="C650" s="296" t="s">
        <v>119</v>
      </c>
      <c r="D650" s="340">
        <v>12291.535</v>
      </c>
      <c r="E650" s="340">
        <v>77774.425000000003</v>
      </c>
      <c r="F650" s="340">
        <v>8812.3499999999985</v>
      </c>
      <c r="G650" s="340">
        <v>5343.59</v>
      </c>
      <c r="H650" s="341">
        <v>104221.9</v>
      </c>
      <c r="I650" s="339"/>
      <c r="J650" s="339"/>
    </row>
    <row r="651" spans="1:10" x14ac:dyDescent="0.2">
      <c r="A651" s="294">
        <v>2009</v>
      </c>
      <c r="B651" s="296" t="s">
        <v>40</v>
      </c>
      <c r="C651" s="296" t="s">
        <v>119</v>
      </c>
      <c r="D651" s="340">
        <v>12691.0525</v>
      </c>
      <c r="E651" s="340">
        <v>84470.430499999973</v>
      </c>
      <c r="F651" s="340">
        <v>8606.7725000000009</v>
      </c>
      <c r="G651" s="340">
        <v>4911.585</v>
      </c>
      <c r="H651" s="341">
        <v>110679.84050000001</v>
      </c>
      <c r="I651" s="339"/>
      <c r="J651" s="339"/>
    </row>
    <row r="652" spans="1:10" x14ac:dyDescent="0.2">
      <c r="A652" s="294">
        <v>2009</v>
      </c>
      <c r="B652" s="296" t="s">
        <v>41</v>
      </c>
      <c r="C652" s="296" t="s">
        <v>119</v>
      </c>
      <c r="D652" s="340">
        <v>12650.0275</v>
      </c>
      <c r="E652" s="340">
        <v>85270.810499999992</v>
      </c>
      <c r="F652" s="340">
        <v>8920.1475000000009</v>
      </c>
      <c r="G652" s="340">
        <v>4884.7374999999993</v>
      </c>
      <c r="H652" s="341">
        <v>111725.72299999998</v>
      </c>
      <c r="I652" s="339"/>
      <c r="J652" s="339"/>
    </row>
    <row r="653" spans="1:10" x14ac:dyDescent="0.2">
      <c r="A653" s="294">
        <v>2009</v>
      </c>
      <c r="B653" s="296" t="s">
        <v>42</v>
      </c>
      <c r="C653" s="296" t="s">
        <v>119</v>
      </c>
      <c r="D653" s="340">
        <v>13859.8325</v>
      </c>
      <c r="E653" s="340">
        <v>88979.579999999987</v>
      </c>
      <c r="F653" s="340">
        <v>7785.2950000000001</v>
      </c>
      <c r="G653" s="340">
        <v>3829.3874999999998</v>
      </c>
      <c r="H653" s="341">
        <v>114454.09499999999</v>
      </c>
      <c r="I653" s="339"/>
      <c r="J653" s="339"/>
    </row>
    <row r="654" spans="1:10" x14ac:dyDescent="0.2">
      <c r="A654" s="294">
        <v>2010</v>
      </c>
      <c r="B654" s="296" t="s">
        <v>43</v>
      </c>
      <c r="C654" s="296" t="s">
        <v>119</v>
      </c>
      <c r="D654" s="340">
        <v>12494.760000000002</v>
      </c>
      <c r="E654" s="340">
        <v>77777.577499999999</v>
      </c>
      <c r="F654" s="340">
        <v>6527.9500000000007</v>
      </c>
      <c r="G654" s="340">
        <v>4382.1875</v>
      </c>
      <c r="H654" s="341">
        <v>101182.47500000001</v>
      </c>
      <c r="I654" s="339"/>
      <c r="J654" s="339"/>
    </row>
    <row r="655" spans="1:10" x14ac:dyDescent="0.2">
      <c r="A655" s="294">
        <v>2010</v>
      </c>
      <c r="B655" s="296" t="s">
        <v>44</v>
      </c>
      <c r="C655" s="296" t="s">
        <v>119</v>
      </c>
      <c r="D655" s="340">
        <v>15464.859999999999</v>
      </c>
      <c r="E655" s="340">
        <v>92709.725499999986</v>
      </c>
      <c r="F655" s="340">
        <v>7955.4750000000004</v>
      </c>
      <c r="G655" s="340">
        <v>4477.6049999999996</v>
      </c>
      <c r="H655" s="341">
        <v>120607.6655</v>
      </c>
      <c r="I655" s="339"/>
      <c r="J655" s="339"/>
    </row>
    <row r="656" spans="1:10" x14ac:dyDescent="0.2">
      <c r="A656" s="294">
        <v>2010</v>
      </c>
      <c r="B656" s="296" t="s">
        <v>45</v>
      </c>
      <c r="C656" s="296" t="s">
        <v>119</v>
      </c>
      <c r="D656" s="340">
        <v>16386.64</v>
      </c>
      <c r="E656" s="340">
        <v>98919.949000000037</v>
      </c>
      <c r="F656" s="340">
        <v>9422.8330000000005</v>
      </c>
      <c r="G656" s="340">
        <v>5504.3674999999994</v>
      </c>
      <c r="H656" s="341">
        <v>130233.78950000003</v>
      </c>
      <c r="I656" s="339"/>
      <c r="J656" s="339"/>
    </row>
    <row r="657" spans="1:10" x14ac:dyDescent="0.2">
      <c r="A657" s="294">
        <v>2010</v>
      </c>
      <c r="B657" s="296" t="s">
        <v>33</v>
      </c>
      <c r="C657" s="296" t="s">
        <v>119</v>
      </c>
      <c r="D657" s="340">
        <v>16453.154999999999</v>
      </c>
      <c r="E657" s="340">
        <v>83487.983499999988</v>
      </c>
      <c r="F657" s="340">
        <v>9247.9525000000012</v>
      </c>
      <c r="G657" s="340">
        <v>5525.8975</v>
      </c>
      <c r="H657" s="341">
        <v>114714.98849999998</v>
      </c>
      <c r="I657" s="339"/>
      <c r="J657" s="339"/>
    </row>
    <row r="658" spans="1:10" x14ac:dyDescent="0.2">
      <c r="A658" s="294">
        <v>2010</v>
      </c>
      <c r="B658" s="296" t="s">
        <v>35</v>
      </c>
      <c r="C658" s="296" t="s">
        <v>119</v>
      </c>
      <c r="D658" s="340">
        <v>17130.71</v>
      </c>
      <c r="E658" s="340">
        <v>94519.172500000015</v>
      </c>
      <c r="F658" s="340">
        <v>9664.6849999999977</v>
      </c>
      <c r="G658" s="340">
        <v>5390.6175000000003</v>
      </c>
      <c r="H658" s="341">
        <v>126705.185</v>
      </c>
      <c r="I658" s="339"/>
      <c r="J658" s="339"/>
    </row>
    <row r="659" spans="1:10" x14ac:dyDescent="0.2">
      <c r="A659" s="294">
        <v>2010</v>
      </c>
      <c r="B659" s="296" t="s">
        <v>36</v>
      </c>
      <c r="C659" s="296" t="s">
        <v>119</v>
      </c>
      <c r="D659" s="340">
        <v>17278.747500000001</v>
      </c>
      <c r="E659" s="340">
        <v>83116.167499999996</v>
      </c>
      <c r="F659" s="340">
        <v>9139.9625000000015</v>
      </c>
      <c r="G659" s="340">
        <v>4893.22</v>
      </c>
      <c r="H659" s="341">
        <v>114428.0975</v>
      </c>
      <c r="I659" s="339"/>
      <c r="J659" s="339"/>
    </row>
    <row r="660" spans="1:10" x14ac:dyDescent="0.2">
      <c r="A660" s="294">
        <v>2010</v>
      </c>
      <c r="B660" s="296" t="s">
        <v>37</v>
      </c>
      <c r="C660" s="296" t="s">
        <v>119</v>
      </c>
      <c r="D660" s="340">
        <v>18652.307500000003</v>
      </c>
      <c r="E660" s="340">
        <v>90558.35000000002</v>
      </c>
      <c r="F660" s="340">
        <v>10562.037499999999</v>
      </c>
      <c r="G660" s="340">
        <v>5041.0999999999995</v>
      </c>
      <c r="H660" s="341">
        <v>124813.79500000001</v>
      </c>
      <c r="I660" s="339"/>
      <c r="J660" s="339"/>
    </row>
    <row r="661" spans="1:10" x14ac:dyDescent="0.2">
      <c r="A661" s="294">
        <v>2010</v>
      </c>
      <c r="B661" s="296" t="s">
        <v>38</v>
      </c>
      <c r="C661" s="296" t="s">
        <v>119</v>
      </c>
      <c r="D661" s="340">
        <v>19206.817500000001</v>
      </c>
      <c r="E661" s="340">
        <v>85898.993000000002</v>
      </c>
      <c r="F661" s="340">
        <v>11601.072499999998</v>
      </c>
      <c r="G661" s="340">
        <v>6665.5199999999995</v>
      </c>
      <c r="H661" s="341">
        <v>123372.40299999999</v>
      </c>
      <c r="I661" s="339"/>
      <c r="J661" s="339"/>
    </row>
    <row r="662" spans="1:10" x14ac:dyDescent="0.2">
      <c r="A662" s="294">
        <v>2010</v>
      </c>
      <c r="B662" s="296" t="s">
        <v>39</v>
      </c>
      <c r="C662" s="296" t="s">
        <v>119</v>
      </c>
      <c r="D662" s="340">
        <v>21214.507499999996</v>
      </c>
      <c r="E662" s="340">
        <v>89957.01999999999</v>
      </c>
      <c r="F662" s="340">
        <v>9957.2849999999999</v>
      </c>
      <c r="G662" s="340">
        <v>6196.42</v>
      </c>
      <c r="H662" s="341">
        <v>127325.23249999998</v>
      </c>
      <c r="I662" s="339"/>
      <c r="J662" s="339"/>
    </row>
    <row r="663" spans="1:10" x14ac:dyDescent="0.2">
      <c r="A663" s="294">
        <v>2010</v>
      </c>
      <c r="B663" s="296" t="s">
        <v>40</v>
      </c>
      <c r="C663" s="296" t="s">
        <v>119</v>
      </c>
      <c r="D663" s="340">
        <v>23613.989999999994</v>
      </c>
      <c r="E663" s="340">
        <v>99049.274999999994</v>
      </c>
      <c r="F663" s="340">
        <v>11475.965</v>
      </c>
      <c r="G663" s="340">
        <v>4167.6099999999997</v>
      </c>
      <c r="H663" s="341">
        <v>138306.83999999997</v>
      </c>
      <c r="I663" s="339"/>
      <c r="J663" s="339"/>
    </row>
    <row r="664" spans="1:10" x14ac:dyDescent="0.2">
      <c r="A664" s="294">
        <v>2010</v>
      </c>
      <c r="B664" s="296" t="s">
        <v>41</v>
      </c>
      <c r="C664" s="296" t="s">
        <v>119</v>
      </c>
      <c r="D664" s="340">
        <v>19841.712500000001</v>
      </c>
      <c r="E664" s="340">
        <v>106024.55250000001</v>
      </c>
      <c r="F664" s="340">
        <v>13269.7325</v>
      </c>
      <c r="G664" s="340">
        <v>4337.63</v>
      </c>
      <c r="H664" s="341">
        <v>143473.62749999997</v>
      </c>
      <c r="I664" s="339"/>
      <c r="J664" s="339"/>
    </row>
    <row r="665" spans="1:10" x14ac:dyDescent="0.2">
      <c r="A665" s="294">
        <v>2010</v>
      </c>
      <c r="B665" s="296" t="s">
        <v>42</v>
      </c>
      <c r="C665" s="296" t="s">
        <v>119</v>
      </c>
      <c r="D665" s="340">
        <v>16946.78</v>
      </c>
      <c r="E665" s="340">
        <v>98055.128499999977</v>
      </c>
      <c r="F665" s="340">
        <v>13895.5525</v>
      </c>
      <c r="G665" s="340">
        <v>3942.8849999999998</v>
      </c>
      <c r="H665" s="341">
        <v>132840.34599999999</v>
      </c>
      <c r="I665" s="339"/>
      <c r="J665" s="339"/>
    </row>
    <row r="666" spans="1:10" x14ac:dyDescent="0.2">
      <c r="A666" s="294">
        <v>2011</v>
      </c>
      <c r="B666" s="296" t="s">
        <v>43</v>
      </c>
      <c r="C666" s="296" t="s">
        <v>119</v>
      </c>
      <c r="D666" s="340">
        <v>15596.95</v>
      </c>
      <c r="E666" s="340">
        <v>91800.616500000004</v>
      </c>
      <c r="F666" s="340">
        <v>15308.965</v>
      </c>
      <c r="G666" s="340">
        <v>4378.9399999999996</v>
      </c>
      <c r="H666" s="341">
        <v>127085.4715</v>
      </c>
      <c r="I666" s="339"/>
      <c r="J666" s="339"/>
    </row>
    <row r="667" spans="1:10" x14ac:dyDescent="0.2">
      <c r="A667" s="294">
        <v>2011</v>
      </c>
      <c r="B667" s="296" t="s">
        <v>44</v>
      </c>
      <c r="C667" s="296" t="s">
        <v>119</v>
      </c>
      <c r="D667" s="340">
        <v>16456.480000000003</v>
      </c>
      <c r="E667" s="340">
        <v>90288.535000000003</v>
      </c>
      <c r="F667" s="340">
        <v>12392.377500000001</v>
      </c>
      <c r="G667" s="340">
        <v>2923.8500000000004</v>
      </c>
      <c r="H667" s="341">
        <v>122061.24249999999</v>
      </c>
      <c r="I667" s="339"/>
      <c r="J667" s="339"/>
    </row>
    <row r="668" spans="1:10" x14ac:dyDescent="0.2">
      <c r="A668" s="294">
        <v>2011</v>
      </c>
      <c r="B668" s="296" t="s">
        <v>45</v>
      </c>
      <c r="C668" s="296" t="s">
        <v>119</v>
      </c>
      <c r="D668" s="340">
        <v>17841.7575</v>
      </c>
      <c r="E668" s="340">
        <v>125478.37850000008</v>
      </c>
      <c r="F668" s="340">
        <v>16721.814999999999</v>
      </c>
      <c r="G668" s="340">
        <v>4764.3499999999995</v>
      </c>
      <c r="H668" s="341">
        <v>164806.30100000009</v>
      </c>
      <c r="I668" s="339"/>
      <c r="J668" s="339"/>
    </row>
    <row r="669" spans="1:10" x14ac:dyDescent="0.2">
      <c r="A669" s="294">
        <v>2011</v>
      </c>
      <c r="B669" s="296" t="s">
        <v>33</v>
      </c>
      <c r="C669" s="296" t="s">
        <v>119</v>
      </c>
      <c r="D669" s="340">
        <v>17102.07</v>
      </c>
      <c r="E669" s="340">
        <v>99012.4035</v>
      </c>
      <c r="F669" s="340">
        <v>14777.127500000001</v>
      </c>
      <c r="G669" s="340">
        <v>3341.7200000000003</v>
      </c>
      <c r="H669" s="341">
        <v>134233.321</v>
      </c>
      <c r="I669" s="339"/>
      <c r="J669" s="339"/>
    </row>
    <row r="670" spans="1:10" x14ac:dyDescent="0.2">
      <c r="A670" s="294">
        <v>2011</v>
      </c>
      <c r="B670" s="296" t="s">
        <v>35</v>
      </c>
      <c r="C670" s="296" t="s">
        <v>119</v>
      </c>
      <c r="D670" s="340">
        <v>17467.1875</v>
      </c>
      <c r="E670" s="340">
        <v>102797.20150000004</v>
      </c>
      <c r="F670" s="340">
        <v>14197.092500000001</v>
      </c>
      <c r="G670" s="340">
        <v>5831.5199999999995</v>
      </c>
      <c r="H670" s="341">
        <v>140293.00150000001</v>
      </c>
      <c r="I670" s="339"/>
      <c r="J670" s="339"/>
    </row>
    <row r="671" spans="1:10" x14ac:dyDescent="0.2">
      <c r="A671" s="294">
        <v>2011</v>
      </c>
      <c r="B671" s="296" t="s">
        <v>36</v>
      </c>
      <c r="C671" s="296" t="s">
        <v>119</v>
      </c>
      <c r="D671" s="340">
        <v>14559.109999999999</v>
      </c>
      <c r="E671" s="340">
        <v>98929.592500000013</v>
      </c>
      <c r="F671" s="340">
        <v>15637.455</v>
      </c>
      <c r="G671" s="340">
        <v>6495.9599999999991</v>
      </c>
      <c r="H671" s="341">
        <v>135622.11750000002</v>
      </c>
      <c r="I671" s="339"/>
      <c r="J671" s="339"/>
    </row>
    <row r="672" spans="1:10" x14ac:dyDescent="0.2">
      <c r="A672" s="294">
        <v>2011</v>
      </c>
      <c r="B672" s="296" t="s">
        <v>37</v>
      </c>
      <c r="C672" s="296" t="s">
        <v>119</v>
      </c>
      <c r="D672" s="340">
        <v>15981.45</v>
      </c>
      <c r="E672" s="340">
        <v>102623.27749999998</v>
      </c>
      <c r="F672" s="340">
        <v>17654.838500000002</v>
      </c>
      <c r="G672" s="340">
        <v>5719.4800000000005</v>
      </c>
      <c r="H672" s="341">
        <v>141979.04599999997</v>
      </c>
      <c r="I672" s="339"/>
      <c r="J672" s="339"/>
    </row>
    <row r="673" spans="1:10" x14ac:dyDescent="0.2">
      <c r="A673" s="294">
        <v>2011</v>
      </c>
      <c r="B673" s="296" t="s">
        <v>38</v>
      </c>
      <c r="C673" s="296" t="s">
        <v>119</v>
      </c>
      <c r="D673" s="340">
        <v>22639.832500000004</v>
      </c>
      <c r="E673" s="340">
        <v>108810.948</v>
      </c>
      <c r="F673" s="340">
        <v>23065.067999999999</v>
      </c>
      <c r="G673" s="340">
        <v>6121.0075000000006</v>
      </c>
      <c r="H673" s="341">
        <v>160636.85599999997</v>
      </c>
      <c r="I673" s="339"/>
      <c r="J673" s="339"/>
    </row>
    <row r="674" spans="1:10" x14ac:dyDescent="0.2">
      <c r="A674" s="294">
        <v>2011</v>
      </c>
      <c r="B674" s="296" t="s">
        <v>39</v>
      </c>
      <c r="C674" s="296" t="s">
        <v>119</v>
      </c>
      <c r="D674" s="340">
        <v>22644.697499999998</v>
      </c>
      <c r="E674" s="340">
        <v>106437.9265</v>
      </c>
      <c r="F674" s="340">
        <v>22742.262500000001</v>
      </c>
      <c r="G674" s="340">
        <v>7145.6360000000004</v>
      </c>
      <c r="H674" s="341">
        <v>158970.52249999999</v>
      </c>
      <c r="I674" s="339"/>
      <c r="J674" s="339"/>
    </row>
    <row r="675" spans="1:10" x14ac:dyDescent="0.2">
      <c r="A675" s="294">
        <v>2011</v>
      </c>
      <c r="B675" s="296" t="s">
        <v>40</v>
      </c>
      <c r="C675" s="296" t="s">
        <v>119</v>
      </c>
      <c r="D675" s="340">
        <v>20121.989999999998</v>
      </c>
      <c r="E675" s="340">
        <v>110028.90699999998</v>
      </c>
      <c r="F675" s="340">
        <v>15898.737499999999</v>
      </c>
      <c r="G675" s="340">
        <v>7053.28</v>
      </c>
      <c r="H675" s="341">
        <v>153102.91449999998</v>
      </c>
      <c r="I675" s="339"/>
      <c r="J675" s="339"/>
    </row>
    <row r="676" spans="1:10" x14ac:dyDescent="0.2">
      <c r="A676" s="294">
        <v>2011</v>
      </c>
      <c r="B676" s="296" t="s">
        <v>41</v>
      </c>
      <c r="C676" s="296" t="s">
        <v>119</v>
      </c>
      <c r="D676" s="340">
        <v>20859.68</v>
      </c>
      <c r="E676" s="340">
        <v>115824.89499999999</v>
      </c>
      <c r="F676" s="340">
        <v>17153.6675</v>
      </c>
      <c r="G676" s="340">
        <v>7735.4955</v>
      </c>
      <c r="H676" s="341">
        <v>161573.73799999998</v>
      </c>
      <c r="I676" s="339"/>
      <c r="J676" s="339"/>
    </row>
    <row r="677" spans="1:10" x14ac:dyDescent="0.2">
      <c r="A677" s="294">
        <v>2011</v>
      </c>
      <c r="B677" s="296" t="s">
        <v>42</v>
      </c>
      <c r="C677" s="296" t="s">
        <v>119</v>
      </c>
      <c r="D677" s="340">
        <v>23158.3</v>
      </c>
      <c r="E677" s="340">
        <v>106778.19550000003</v>
      </c>
      <c r="F677" s="340">
        <v>16803.6175</v>
      </c>
      <c r="G677" s="340">
        <v>8461.5600000000013</v>
      </c>
      <c r="H677" s="341">
        <v>155201.67300000001</v>
      </c>
      <c r="I677" s="339"/>
      <c r="J677" s="339"/>
    </row>
    <row r="678" spans="1:10" x14ac:dyDescent="0.2">
      <c r="A678" s="294">
        <v>2012</v>
      </c>
      <c r="B678" s="296" t="s">
        <v>43</v>
      </c>
      <c r="C678" s="296" t="s">
        <v>119</v>
      </c>
      <c r="D678" s="340">
        <v>20404.510000000002</v>
      </c>
      <c r="E678" s="340">
        <v>101993.2255</v>
      </c>
      <c r="F678" s="340">
        <v>22245</v>
      </c>
      <c r="G678" s="340">
        <v>7218.9850000000006</v>
      </c>
      <c r="H678" s="341">
        <v>151861.7205</v>
      </c>
      <c r="I678" s="339"/>
      <c r="J678" s="339"/>
    </row>
    <row r="679" spans="1:10" x14ac:dyDescent="0.2">
      <c r="A679" s="294">
        <v>2012</v>
      </c>
      <c r="B679" s="296" t="s">
        <v>44</v>
      </c>
      <c r="C679" s="296" t="s">
        <v>119</v>
      </c>
      <c r="D679" s="340">
        <v>22641.120000000003</v>
      </c>
      <c r="E679" s="340">
        <v>96200.172499999986</v>
      </c>
      <c r="F679" s="340">
        <v>24186.902999999998</v>
      </c>
      <c r="G679" s="340">
        <v>7712.1170000000002</v>
      </c>
      <c r="H679" s="341">
        <v>150740.31249999997</v>
      </c>
      <c r="I679" s="339"/>
      <c r="J679" s="339"/>
    </row>
    <row r="680" spans="1:10" x14ac:dyDescent="0.2">
      <c r="A680" s="294">
        <v>2012</v>
      </c>
      <c r="B680" s="296" t="s">
        <v>45</v>
      </c>
      <c r="C680" s="296" t="s">
        <v>119</v>
      </c>
      <c r="D680" s="340">
        <v>28026.17</v>
      </c>
      <c r="E680" s="340">
        <v>111234.11300000001</v>
      </c>
      <c r="F680" s="340">
        <v>27068.932500000003</v>
      </c>
      <c r="G680" s="340">
        <v>7615.9544999999989</v>
      </c>
      <c r="H680" s="341">
        <v>173945.17000000007</v>
      </c>
      <c r="I680" s="339"/>
      <c r="J680" s="339"/>
    </row>
    <row r="681" spans="1:10" x14ac:dyDescent="0.2">
      <c r="A681" s="294">
        <v>2012</v>
      </c>
      <c r="B681" s="296" t="s">
        <v>33</v>
      </c>
      <c r="C681" s="296" t="s">
        <v>119</v>
      </c>
      <c r="D681" s="340">
        <v>24356.917499999992</v>
      </c>
      <c r="E681" s="340">
        <v>89581.800500000027</v>
      </c>
      <c r="F681" s="340">
        <v>18757.965</v>
      </c>
      <c r="G681" s="340">
        <v>6555.2515000000003</v>
      </c>
      <c r="H681" s="341">
        <v>139251.93450000003</v>
      </c>
      <c r="I681" s="339"/>
      <c r="J681" s="339"/>
    </row>
    <row r="682" spans="1:10" x14ac:dyDescent="0.2">
      <c r="A682" s="294">
        <v>2012</v>
      </c>
      <c r="B682" s="296" t="s">
        <v>35</v>
      </c>
      <c r="C682" s="296" t="s">
        <v>119</v>
      </c>
      <c r="D682" s="340">
        <v>30362.979999999989</v>
      </c>
      <c r="E682" s="340">
        <v>102233.64500000002</v>
      </c>
      <c r="F682" s="340">
        <v>22602.483499999998</v>
      </c>
      <c r="G682" s="340">
        <v>7530.8490000000002</v>
      </c>
      <c r="H682" s="341">
        <v>162729.95749999996</v>
      </c>
      <c r="I682" s="339"/>
      <c r="J682" s="339"/>
    </row>
    <row r="683" spans="1:10" x14ac:dyDescent="0.2">
      <c r="A683" s="294">
        <v>2012</v>
      </c>
      <c r="B683" s="296" t="s">
        <v>36</v>
      </c>
      <c r="C683" s="296" t="s">
        <v>119</v>
      </c>
      <c r="D683" s="340">
        <v>27534.44000000001</v>
      </c>
      <c r="E683" s="340">
        <v>103176.46300000002</v>
      </c>
      <c r="F683" s="340">
        <v>23946.538</v>
      </c>
      <c r="G683" s="340">
        <v>6819.3874999999998</v>
      </c>
      <c r="H683" s="341">
        <v>161476.82850000003</v>
      </c>
      <c r="I683" s="339"/>
      <c r="J683" s="339"/>
    </row>
    <row r="684" spans="1:10" x14ac:dyDescent="0.2">
      <c r="A684" s="294">
        <v>2012</v>
      </c>
      <c r="B684" s="296" t="s">
        <v>37</v>
      </c>
      <c r="C684" s="296" t="s">
        <v>119</v>
      </c>
      <c r="D684" s="340">
        <v>29329.984999999997</v>
      </c>
      <c r="E684" s="340">
        <v>95893.986000000019</v>
      </c>
      <c r="F684" s="340">
        <v>23572.108</v>
      </c>
      <c r="G684" s="340">
        <v>7593.7249999999995</v>
      </c>
      <c r="H684" s="341">
        <v>156389.80399999997</v>
      </c>
      <c r="I684" s="339"/>
      <c r="J684" s="339"/>
    </row>
    <row r="685" spans="1:10" x14ac:dyDescent="0.2">
      <c r="A685" s="294">
        <v>2012</v>
      </c>
      <c r="B685" s="296" t="s">
        <v>38</v>
      </c>
      <c r="C685" s="296" t="s">
        <v>119</v>
      </c>
      <c r="D685" s="340">
        <v>29656.27</v>
      </c>
      <c r="E685" s="340">
        <v>97413.053000000014</v>
      </c>
      <c r="F685" s="340">
        <v>24464.9025</v>
      </c>
      <c r="G685" s="340">
        <v>7405.3</v>
      </c>
      <c r="H685" s="341">
        <v>158939.52550000002</v>
      </c>
      <c r="I685" s="339"/>
      <c r="J685" s="339"/>
    </row>
    <row r="686" spans="1:10" x14ac:dyDescent="0.2">
      <c r="A686" s="294">
        <v>2012</v>
      </c>
      <c r="B686" s="296" t="s">
        <v>39</v>
      </c>
      <c r="C686" s="296" t="s">
        <v>119</v>
      </c>
      <c r="D686" s="340">
        <v>26653.395</v>
      </c>
      <c r="E686" s="340">
        <v>93685.144000000015</v>
      </c>
      <c r="F686" s="340">
        <v>26777.494500000001</v>
      </c>
      <c r="G686" s="340">
        <v>7508.2475000000004</v>
      </c>
      <c r="H686" s="341">
        <v>154624.28100000002</v>
      </c>
      <c r="I686" s="339"/>
      <c r="J686" s="339"/>
    </row>
    <row r="687" spans="1:10" x14ac:dyDescent="0.2">
      <c r="A687" s="294">
        <v>2012</v>
      </c>
      <c r="B687" s="296" t="s">
        <v>40</v>
      </c>
      <c r="C687" s="296" t="s">
        <v>119</v>
      </c>
      <c r="D687" s="340">
        <v>29106.69000000001</v>
      </c>
      <c r="E687" s="340">
        <v>98723.102499999994</v>
      </c>
      <c r="F687" s="340">
        <v>28272.292499999996</v>
      </c>
      <c r="G687" s="340">
        <v>8011.59</v>
      </c>
      <c r="H687" s="341">
        <v>164113.67499999999</v>
      </c>
      <c r="I687" s="339"/>
      <c r="J687" s="339"/>
    </row>
    <row r="688" spans="1:10" x14ac:dyDescent="0.2">
      <c r="A688" s="294">
        <v>2012</v>
      </c>
      <c r="B688" s="296" t="s">
        <v>41</v>
      </c>
      <c r="C688" s="296" t="s">
        <v>119</v>
      </c>
      <c r="D688" s="340">
        <v>30157.055</v>
      </c>
      <c r="E688" s="340">
        <v>102180.89300000003</v>
      </c>
      <c r="F688" s="340">
        <v>25879.487499999996</v>
      </c>
      <c r="G688" s="340">
        <v>7750.8595000000005</v>
      </c>
      <c r="H688" s="341">
        <v>165968.29500000004</v>
      </c>
      <c r="I688" s="339"/>
      <c r="J688" s="339"/>
    </row>
    <row r="689" spans="1:10" x14ac:dyDescent="0.2">
      <c r="A689" s="294">
        <v>2012</v>
      </c>
      <c r="B689" s="296" t="s">
        <v>42</v>
      </c>
      <c r="C689" s="296" t="s">
        <v>119</v>
      </c>
      <c r="D689" s="340">
        <v>26750.159999999996</v>
      </c>
      <c r="E689" s="340">
        <v>99062.761000000057</v>
      </c>
      <c r="F689" s="340">
        <v>22049.7055</v>
      </c>
      <c r="G689" s="340">
        <v>7225.9524999999994</v>
      </c>
      <c r="H689" s="341">
        <v>155088.57900000003</v>
      </c>
      <c r="I689" s="339"/>
      <c r="J689" s="339"/>
    </row>
    <row r="690" spans="1:10" x14ac:dyDescent="0.2">
      <c r="A690" s="294">
        <v>2013</v>
      </c>
      <c r="B690" s="296" t="s">
        <v>43</v>
      </c>
      <c r="C690" s="296" t="s">
        <v>119</v>
      </c>
      <c r="D690" s="340">
        <v>22917.739999999998</v>
      </c>
      <c r="E690" s="340">
        <v>86433.81700000001</v>
      </c>
      <c r="F690" s="340">
        <v>27458.4025</v>
      </c>
      <c r="G690" s="340">
        <v>6443.1399999999994</v>
      </c>
      <c r="H690" s="341">
        <v>143253.09950000001</v>
      </c>
      <c r="I690" s="339"/>
      <c r="J690" s="339"/>
    </row>
    <row r="691" spans="1:10" x14ac:dyDescent="0.2">
      <c r="A691" s="294">
        <v>2013</v>
      </c>
      <c r="B691" s="296" t="s">
        <v>44</v>
      </c>
      <c r="C691" s="296" t="s">
        <v>119</v>
      </c>
      <c r="D691" s="340">
        <v>29590.957500000004</v>
      </c>
      <c r="E691" s="340">
        <v>93544.450500000006</v>
      </c>
      <c r="F691" s="340">
        <v>23731.219500000003</v>
      </c>
      <c r="G691" s="340">
        <v>6372.0450000000001</v>
      </c>
      <c r="H691" s="341">
        <v>153238.67249999999</v>
      </c>
      <c r="I691" s="339"/>
      <c r="J691" s="339"/>
    </row>
    <row r="692" spans="1:10" x14ac:dyDescent="0.2">
      <c r="A692" s="294">
        <v>2013</v>
      </c>
      <c r="B692" s="296" t="s">
        <v>45</v>
      </c>
      <c r="C692" s="296" t="s">
        <v>119</v>
      </c>
      <c r="D692" s="340">
        <v>30673.470000000016</v>
      </c>
      <c r="E692" s="340">
        <v>88589.901499999993</v>
      </c>
      <c r="F692" s="340">
        <v>23760.992499999997</v>
      </c>
      <c r="G692" s="340">
        <v>8243.0849999999991</v>
      </c>
      <c r="H692" s="341">
        <v>151267.44900000005</v>
      </c>
      <c r="I692" s="339"/>
      <c r="J692" s="339"/>
    </row>
    <row r="693" spans="1:10" x14ac:dyDescent="0.2">
      <c r="A693" s="294">
        <v>2013</v>
      </c>
      <c r="B693" s="296" t="s">
        <v>33</v>
      </c>
      <c r="C693" s="296" t="s">
        <v>119</v>
      </c>
      <c r="D693" s="340">
        <v>30111.580000000005</v>
      </c>
      <c r="E693" s="340">
        <v>98395.891999999993</v>
      </c>
      <c r="F693" s="340">
        <v>24257.342999999997</v>
      </c>
      <c r="G693" s="340">
        <v>6775.6479999999992</v>
      </c>
      <c r="H693" s="341">
        <v>159540.46299999999</v>
      </c>
      <c r="I693" s="339"/>
      <c r="J693" s="339"/>
    </row>
    <row r="694" spans="1:10" x14ac:dyDescent="0.2">
      <c r="A694" s="294">
        <v>2013</v>
      </c>
      <c r="B694" s="296" t="s">
        <v>35</v>
      </c>
      <c r="C694" s="296" t="s">
        <v>119</v>
      </c>
      <c r="D694" s="340">
        <v>30251.829999999994</v>
      </c>
      <c r="E694" s="340">
        <v>95593.267500000016</v>
      </c>
      <c r="F694" s="340">
        <v>24194.044999999998</v>
      </c>
      <c r="G694" s="340">
        <v>7151.6689999999999</v>
      </c>
      <c r="H694" s="341">
        <v>157190.81150000001</v>
      </c>
      <c r="I694" s="339"/>
      <c r="J694" s="339"/>
    </row>
    <row r="695" spans="1:10" x14ac:dyDescent="0.2">
      <c r="A695" s="294">
        <v>2013</v>
      </c>
      <c r="B695" s="296" t="s">
        <v>36</v>
      </c>
      <c r="C695" s="296" t="s">
        <v>119</v>
      </c>
      <c r="D695" s="340">
        <v>29143.852499999997</v>
      </c>
      <c r="E695" s="340">
        <v>89675.023499999996</v>
      </c>
      <c r="F695" s="340">
        <v>24842.859999999997</v>
      </c>
      <c r="G695" s="340">
        <v>6638.9875000000011</v>
      </c>
      <c r="H695" s="341">
        <v>150300.72350000002</v>
      </c>
      <c r="I695" s="339"/>
      <c r="J695" s="339"/>
    </row>
    <row r="696" spans="1:10" x14ac:dyDescent="0.2">
      <c r="A696" s="294">
        <v>2013</v>
      </c>
      <c r="B696" s="296" t="s">
        <v>37</v>
      </c>
      <c r="C696" s="296" t="s">
        <v>119</v>
      </c>
      <c r="D696" s="340">
        <v>31091.562500000007</v>
      </c>
      <c r="E696" s="340">
        <v>94766.10149999999</v>
      </c>
      <c r="F696" s="340">
        <v>28194.494999999999</v>
      </c>
      <c r="G696" s="340">
        <v>7749.8140000000003</v>
      </c>
      <c r="H696" s="341">
        <v>161801.97299999997</v>
      </c>
      <c r="I696" s="339"/>
      <c r="J696" s="339"/>
    </row>
    <row r="697" spans="1:10" x14ac:dyDescent="0.2">
      <c r="A697" s="294">
        <v>2013</v>
      </c>
      <c r="B697" s="296" t="s">
        <v>38</v>
      </c>
      <c r="C697" s="296" t="s">
        <v>119</v>
      </c>
      <c r="D697" s="340">
        <v>23365.527500000011</v>
      </c>
      <c r="E697" s="340">
        <v>82474.752999999997</v>
      </c>
      <c r="F697" s="340">
        <v>26840.344000000001</v>
      </c>
      <c r="G697" s="340">
        <v>5263.19</v>
      </c>
      <c r="H697" s="341">
        <v>137943.81450000001</v>
      </c>
      <c r="I697" s="339"/>
      <c r="J697" s="339"/>
    </row>
    <row r="698" spans="1:10" x14ac:dyDescent="0.2">
      <c r="A698" s="294">
        <v>2013</v>
      </c>
      <c r="B698" s="296" t="s">
        <v>39</v>
      </c>
      <c r="C698" s="296" t="s">
        <v>119</v>
      </c>
      <c r="D698" s="340">
        <v>28939.16</v>
      </c>
      <c r="E698" s="340">
        <v>106497.29549999999</v>
      </c>
      <c r="F698" s="340">
        <v>32410.875000000007</v>
      </c>
      <c r="G698" s="340">
        <v>7625.5684999999985</v>
      </c>
      <c r="H698" s="341">
        <v>175472.899</v>
      </c>
      <c r="I698" s="339"/>
      <c r="J698" s="339"/>
    </row>
    <row r="699" spans="1:10" x14ac:dyDescent="0.2">
      <c r="A699" s="294">
        <v>2013</v>
      </c>
      <c r="B699" s="296" t="s">
        <v>40</v>
      </c>
      <c r="C699" s="296" t="s">
        <v>119</v>
      </c>
      <c r="D699" s="340">
        <v>29538.06</v>
      </c>
      <c r="E699" s="340">
        <v>104104.66200000008</v>
      </c>
      <c r="F699" s="340">
        <v>37098.120499999997</v>
      </c>
      <c r="G699" s="340">
        <v>7759.2379999999994</v>
      </c>
      <c r="H699" s="341">
        <v>178500.0805000001</v>
      </c>
      <c r="I699" s="339"/>
      <c r="J699" s="339"/>
    </row>
    <row r="700" spans="1:10" x14ac:dyDescent="0.2">
      <c r="A700" s="294">
        <v>2013</v>
      </c>
      <c r="B700" s="296" t="s">
        <v>41</v>
      </c>
      <c r="C700" s="296" t="s">
        <v>119</v>
      </c>
      <c r="D700" s="340">
        <v>29371.864999999994</v>
      </c>
      <c r="E700" s="340">
        <v>104659.39400000006</v>
      </c>
      <c r="F700" s="340">
        <v>35056.027500000004</v>
      </c>
      <c r="G700" s="340">
        <v>7654.3890000000001</v>
      </c>
      <c r="H700" s="341">
        <v>176741.67550000007</v>
      </c>
      <c r="I700" s="339"/>
      <c r="J700" s="339"/>
    </row>
    <row r="701" spans="1:10" x14ac:dyDescent="0.2">
      <c r="A701" s="294">
        <v>2013</v>
      </c>
      <c r="B701" s="296" t="s">
        <v>42</v>
      </c>
      <c r="C701" s="296" t="s">
        <v>119</v>
      </c>
      <c r="D701" s="340">
        <v>27976.920000000006</v>
      </c>
      <c r="E701" s="340">
        <v>106701.72250000009</v>
      </c>
      <c r="F701" s="340">
        <v>28005.859999999997</v>
      </c>
      <c r="G701" s="340">
        <v>6734.7950000000001</v>
      </c>
      <c r="H701" s="341">
        <v>169419.29750000007</v>
      </c>
      <c r="I701" s="339"/>
      <c r="J701" s="339"/>
    </row>
    <row r="702" spans="1:10" x14ac:dyDescent="0.2">
      <c r="A702" s="294">
        <v>2014</v>
      </c>
      <c r="B702" s="296" t="s">
        <v>43</v>
      </c>
      <c r="C702" s="296" t="s">
        <v>119</v>
      </c>
      <c r="D702" s="340">
        <v>23791.269999999997</v>
      </c>
      <c r="E702" s="340">
        <v>84295.85050000003</v>
      </c>
      <c r="F702" s="340">
        <v>29184.064999999999</v>
      </c>
      <c r="G702" s="340">
        <v>7359.8249999999998</v>
      </c>
      <c r="H702" s="341">
        <v>144631.01050000003</v>
      </c>
      <c r="I702" s="339"/>
      <c r="J702" s="339"/>
    </row>
    <row r="703" spans="1:10" x14ac:dyDescent="0.2">
      <c r="A703" s="294">
        <v>2014</v>
      </c>
      <c r="B703" s="296" t="s">
        <v>44</v>
      </c>
      <c r="C703" s="296" t="s">
        <v>119</v>
      </c>
      <c r="D703" s="340">
        <v>29144.899999999998</v>
      </c>
      <c r="E703" s="340">
        <v>95267.238000000085</v>
      </c>
      <c r="F703" s="340">
        <v>30636.805</v>
      </c>
      <c r="G703" s="340">
        <v>7363.3200000000006</v>
      </c>
      <c r="H703" s="341">
        <v>162412.26300000006</v>
      </c>
      <c r="I703" s="339"/>
      <c r="J703" s="339"/>
    </row>
    <row r="704" spans="1:10" x14ac:dyDescent="0.2">
      <c r="A704" s="294">
        <v>2014</v>
      </c>
      <c r="B704" s="296" t="s">
        <v>45</v>
      </c>
      <c r="C704" s="296" t="s">
        <v>119</v>
      </c>
      <c r="D704" s="340">
        <v>31388.52</v>
      </c>
      <c r="E704" s="340">
        <v>113889.5465000001</v>
      </c>
      <c r="F704" s="340">
        <v>30298.366000000002</v>
      </c>
      <c r="G704" s="340">
        <v>8320.1630000000005</v>
      </c>
      <c r="H704" s="341">
        <v>183896.59550000014</v>
      </c>
      <c r="I704" s="339"/>
      <c r="J704" s="339"/>
    </row>
    <row r="705" spans="1:10" x14ac:dyDescent="0.2">
      <c r="A705" s="294">
        <v>2014</v>
      </c>
      <c r="B705" s="296" t="s">
        <v>33</v>
      </c>
      <c r="C705" s="296" t="s">
        <v>119</v>
      </c>
      <c r="D705" s="340">
        <v>30306.44</v>
      </c>
      <c r="E705" s="340">
        <v>100127.07950000008</v>
      </c>
      <c r="F705" s="340">
        <v>28865.666999999998</v>
      </c>
      <c r="G705" s="340">
        <v>8419.3220000000001</v>
      </c>
      <c r="H705" s="341">
        <v>167718.50850000005</v>
      </c>
      <c r="I705" s="339"/>
      <c r="J705" s="339"/>
    </row>
    <row r="706" spans="1:10" x14ac:dyDescent="0.2">
      <c r="A706" s="294">
        <v>2014</v>
      </c>
      <c r="B706" s="296" t="s">
        <v>35</v>
      </c>
      <c r="C706" s="296" t="s">
        <v>119</v>
      </c>
      <c r="D706" s="340">
        <v>32747.412499999999</v>
      </c>
      <c r="E706" s="340">
        <v>102120.47200000011</v>
      </c>
      <c r="F706" s="340">
        <v>30426.436000000002</v>
      </c>
      <c r="G706" s="340">
        <v>9539.4255000000012</v>
      </c>
      <c r="H706" s="341">
        <v>174833.7460000001</v>
      </c>
      <c r="I706" s="339"/>
      <c r="J706" s="339"/>
    </row>
    <row r="707" spans="1:10" x14ac:dyDescent="0.2">
      <c r="A707" s="294">
        <v>2014</v>
      </c>
      <c r="B707" s="296" t="s">
        <v>36</v>
      </c>
      <c r="C707" s="296" t="s">
        <v>119</v>
      </c>
      <c r="D707" s="340">
        <v>30075.135000000002</v>
      </c>
      <c r="E707" s="340">
        <v>95107.97924500017</v>
      </c>
      <c r="F707" s="340">
        <v>26656.983</v>
      </c>
      <c r="G707" s="340">
        <v>7749.9420000000009</v>
      </c>
      <c r="H707" s="341">
        <v>159590.03924500017</v>
      </c>
      <c r="I707" s="339"/>
      <c r="J707" s="339"/>
    </row>
    <row r="708" spans="1:10" x14ac:dyDescent="0.2">
      <c r="A708" s="294">
        <v>2014</v>
      </c>
      <c r="B708" s="296" t="s">
        <v>37</v>
      </c>
      <c r="C708" s="296" t="s">
        <v>119</v>
      </c>
      <c r="D708" s="340">
        <v>34150.871000000006</v>
      </c>
      <c r="E708" s="340">
        <v>103514.70700000011</v>
      </c>
      <c r="F708" s="340">
        <v>29441.063000000002</v>
      </c>
      <c r="G708" s="340">
        <v>7095.2924999999996</v>
      </c>
      <c r="H708" s="341">
        <v>174201.93350000007</v>
      </c>
      <c r="I708" s="339"/>
      <c r="J708" s="339"/>
    </row>
    <row r="709" spans="1:10" x14ac:dyDescent="0.2">
      <c r="A709" s="294">
        <v>2014</v>
      </c>
      <c r="B709" s="296" t="s">
        <v>38</v>
      </c>
      <c r="C709" s="296" t="s">
        <v>119</v>
      </c>
      <c r="D709" s="340">
        <v>30407.061000000005</v>
      </c>
      <c r="E709" s="340">
        <v>106318.25600000004</v>
      </c>
      <c r="F709" s="340">
        <v>28907.022499999995</v>
      </c>
      <c r="G709" s="340">
        <v>7695.29</v>
      </c>
      <c r="H709" s="341">
        <v>173327.62950000007</v>
      </c>
      <c r="I709" s="339"/>
      <c r="J709" s="339"/>
    </row>
    <row r="710" spans="1:10" x14ac:dyDescent="0.2">
      <c r="A710" s="294">
        <v>2014</v>
      </c>
      <c r="B710" s="296" t="s">
        <v>39</v>
      </c>
      <c r="C710" s="296" t="s">
        <v>119</v>
      </c>
      <c r="D710" s="340">
        <v>32075.222500000011</v>
      </c>
      <c r="E710" s="340">
        <v>112512.38950000011</v>
      </c>
      <c r="F710" s="340">
        <v>30947.0105</v>
      </c>
      <c r="G710" s="340">
        <v>7585.6924999999992</v>
      </c>
      <c r="H710" s="341">
        <v>183120.31500000012</v>
      </c>
      <c r="I710" s="339"/>
      <c r="J710" s="339"/>
    </row>
    <row r="711" spans="1:10" x14ac:dyDescent="0.2">
      <c r="A711" s="294">
        <v>2014</v>
      </c>
      <c r="B711" s="296" t="s">
        <v>40</v>
      </c>
      <c r="C711" s="296" t="s">
        <v>119</v>
      </c>
      <c r="D711" s="340">
        <v>26290.019999999993</v>
      </c>
      <c r="E711" s="340">
        <v>113981.76300000014</v>
      </c>
      <c r="F711" s="340">
        <v>31911.094999999994</v>
      </c>
      <c r="G711" s="340">
        <v>7883.7049999999999</v>
      </c>
      <c r="H711" s="341">
        <v>180066.58300000013</v>
      </c>
      <c r="I711" s="339"/>
      <c r="J711" s="339"/>
    </row>
    <row r="712" spans="1:10" x14ac:dyDescent="0.2">
      <c r="A712" s="294">
        <v>2014</v>
      </c>
      <c r="B712" s="296" t="s">
        <v>41</v>
      </c>
      <c r="C712" s="296" t="s">
        <v>119</v>
      </c>
      <c r="D712" s="340">
        <v>28671.405000000002</v>
      </c>
      <c r="E712" s="340">
        <v>115836.66000000006</v>
      </c>
      <c r="F712" s="340">
        <v>30081.79</v>
      </c>
      <c r="G712" s="340">
        <v>7566.69</v>
      </c>
      <c r="H712" s="341">
        <v>182156.54500000007</v>
      </c>
      <c r="I712" s="339"/>
      <c r="J712" s="339"/>
    </row>
    <row r="713" spans="1:10" x14ac:dyDescent="0.2">
      <c r="A713" s="294">
        <v>2014</v>
      </c>
      <c r="B713" s="296" t="s">
        <v>42</v>
      </c>
      <c r="C713" s="296" t="s">
        <v>119</v>
      </c>
      <c r="D713" s="340">
        <v>25670.605000000003</v>
      </c>
      <c r="E713" s="340">
        <v>119846.18700000002</v>
      </c>
      <c r="F713" s="340">
        <v>24539.289999999997</v>
      </c>
      <c r="G713" s="340">
        <v>7911.3724999999995</v>
      </c>
      <c r="H713" s="341">
        <v>177967.45450000002</v>
      </c>
      <c r="I713" s="339"/>
      <c r="J713" s="339"/>
    </row>
    <row r="714" spans="1:10" x14ac:dyDescent="0.2">
      <c r="A714" s="294">
        <v>2015</v>
      </c>
      <c r="B714" s="296" t="s">
        <v>43</v>
      </c>
      <c r="C714" s="296" t="s">
        <v>119</v>
      </c>
      <c r="D714" s="340">
        <v>21627.824999999997</v>
      </c>
      <c r="E714" s="340">
        <v>89593.20550000004</v>
      </c>
      <c r="F714" s="340">
        <v>26499.540499999996</v>
      </c>
      <c r="G714" s="340">
        <v>7138.4349999999995</v>
      </c>
      <c r="H714" s="341">
        <v>144859.00600000005</v>
      </c>
      <c r="I714" s="339"/>
      <c r="J714" s="339"/>
    </row>
    <row r="715" spans="1:10" x14ac:dyDescent="0.2">
      <c r="A715" s="294">
        <v>2015</v>
      </c>
      <c r="B715" s="296" t="s">
        <v>44</v>
      </c>
      <c r="C715" s="296" t="s">
        <v>119</v>
      </c>
      <c r="D715" s="340">
        <v>27161.378499999995</v>
      </c>
      <c r="E715" s="340">
        <v>92033.068500000023</v>
      </c>
      <c r="F715" s="340">
        <v>31394.272499999999</v>
      </c>
      <c r="G715" s="340">
        <v>8063.2899999999991</v>
      </c>
      <c r="H715" s="341">
        <v>158652.00950000001</v>
      </c>
      <c r="I715" s="339"/>
      <c r="J715" s="339"/>
    </row>
    <row r="716" spans="1:10" x14ac:dyDescent="0.2">
      <c r="A716" s="294">
        <v>2015</v>
      </c>
      <c r="B716" s="296" t="s">
        <v>45</v>
      </c>
      <c r="C716" s="296" t="s">
        <v>119</v>
      </c>
      <c r="D716" s="340">
        <v>29472.721999999998</v>
      </c>
      <c r="E716" s="340">
        <v>108444.93899999997</v>
      </c>
      <c r="F716" s="340">
        <v>30810.5085</v>
      </c>
      <c r="G716" s="340">
        <v>8043.9924999999994</v>
      </c>
      <c r="H716" s="341">
        <v>176772.16199999995</v>
      </c>
      <c r="I716" s="339"/>
      <c r="J716" s="339"/>
    </row>
    <row r="717" spans="1:10" x14ac:dyDescent="0.2">
      <c r="A717" s="294">
        <v>2015</v>
      </c>
      <c r="B717" s="296" t="s">
        <v>33</v>
      </c>
      <c r="C717" s="296" t="s">
        <v>119</v>
      </c>
      <c r="D717" s="340">
        <v>27275.792500000007</v>
      </c>
      <c r="E717" s="340">
        <v>95955.626999999993</v>
      </c>
      <c r="F717" s="340">
        <v>31613.738499999999</v>
      </c>
      <c r="G717" s="340">
        <v>6982.585500000001</v>
      </c>
      <c r="H717" s="341">
        <v>161827.74349999998</v>
      </c>
      <c r="I717" s="339"/>
      <c r="J717" s="339"/>
    </row>
    <row r="718" spans="1:10" x14ac:dyDescent="0.2">
      <c r="A718" s="294">
        <v>2015</v>
      </c>
      <c r="B718" s="296" t="s">
        <v>35</v>
      </c>
      <c r="C718" s="296" t="s">
        <v>119</v>
      </c>
      <c r="D718" s="340">
        <v>26703.784999999993</v>
      </c>
      <c r="E718" s="340">
        <v>103309.19200000001</v>
      </c>
      <c r="F718" s="340">
        <v>33803.464500000002</v>
      </c>
      <c r="G718" s="340">
        <v>7329.5700000000006</v>
      </c>
      <c r="H718" s="341">
        <v>171146.01150000002</v>
      </c>
      <c r="I718" s="339"/>
      <c r="J718" s="339"/>
    </row>
    <row r="719" spans="1:10" x14ac:dyDescent="0.2">
      <c r="A719" s="294">
        <v>2015</v>
      </c>
      <c r="B719" s="296" t="s">
        <v>36</v>
      </c>
      <c r="C719" s="296" t="s">
        <v>119</v>
      </c>
      <c r="D719" s="340">
        <v>25613.37</v>
      </c>
      <c r="E719" s="340">
        <v>95929.286999999968</v>
      </c>
      <c r="F719" s="340">
        <v>32304.02</v>
      </c>
      <c r="G719" s="340">
        <v>7769.7624999999989</v>
      </c>
      <c r="H719" s="341">
        <v>161616.43949999998</v>
      </c>
      <c r="I719" s="339"/>
      <c r="J719" s="339"/>
    </row>
    <row r="720" spans="1:10" x14ac:dyDescent="0.2">
      <c r="A720" s="294">
        <v>2015</v>
      </c>
      <c r="B720" s="296" t="s">
        <v>37</v>
      </c>
      <c r="C720" s="296" t="s">
        <v>119</v>
      </c>
      <c r="D720" s="340">
        <v>31345.9925</v>
      </c>
      <c r="E720" s="340">
        <v>102573.37549999999</v>
      </c>
      <c r="F720" s="340">
        <v>37956.449499999995</v>
      </c>
      <c r="G720" s="340">
        <v>9118.8374999999996</v>
      </c>
      <c r="H720" s="341">
        <v>180994.655</v>
      </c>
      <c r="I720" s="339"/>
      <c r="J720" s="339"/>
    </row>
    <row r="721" spans="1:10" x14ac:dyDescent="0.2">
      <c r="A721" s="294">
        <v>2015</v>
      </c>
      <c r="B721" s="296" t="s">
        <v>38</v>
      </c>
      <c r="C721" s="296" t="s">
        <v>119</v>
      </c>
      <c r="D721" s="340">
        <v>28986.934999999994</v>
      </c>
      <c r="E721" s="340">
        <v>104414.5235</v>
      </c>
      <c r="F721" s="340">
        <v>31997.785499999994</v>
      </c>
      <c r="G721" s="340">
        <v>7897.06</v>
      </c>
      <c r="H721" s="341">
        <v>173296.304</v>
      </c>
      <c r="I721" s="339"/>
      <c r="J721" s="339"/>
    </row>
    <row r="722" spans="1:10" x14ac:dyDescent="0.2">
      <c r="A722" s="294">
        <v>2015</v>
      </c>
      <c r="B722" s="296" t="s">
        <v>39</v>
      </c>
      <c r="C722" s="296" t="s">
        <v>119</v>
      </c>
      <c r="D722" s="340">
        <v>33030.476999999999</v>
      </c>
      <c r="E722" s="340">
        <v>108768.29000000001</v>
      </c>
      <c r="F722" s="340">
        <v>40711.600000000006</v>
      </c>
      <c r="G722" s="340">
        <v>7804.4950000000008</v>
      </c>
      <c r="H722" s="341">
        <v>190314.86200000002</v>
      </c>
      <c r="I722" s="339"/>
      <c r="J722" s="339"/>
    </row>
    <row r="723" spans="1:10" x14ac:dyDescent="0.2">
      <c r="A723" s="294">
        <v>2015</v>
      </c>
      <c r="B723" s="296" t="s">
        <v>40</v>
      </c>
      <c r="C723" s="296" t="s">
        <v>119</v>
      </c>
      <c r="D723" s="340">
        <v>32546.067500000005</v>
      </c>
      <c r="E723" s="340">
        <v>115626.21150000024</v>
      </c>
      <c r="F723" s="340">
        <v>35915.832500000004</v>
      </c>
      <c r="G723" s="340">
        <v>7607.0724999999993</v>
      </c>
      <c r="H723" s="341">
        <v>191695.18400000027</v>
      </c>
      <c r="I723" s="339"/>
      <c r="J723" s="339"/>
    </row>
    <row r="724" spans="1:10" x14ac:dyDescent="0.2">
      <c r="A724" s="294">
        <v>2015</v>
      </c>
      <c r="B724" s="296" t="s">
        <v>41</v>
      </c>
      <c r="C724" s="296" t="s">
        <v>119</v>
      </c>
      <c r="D724" s="340">
        <v>31527.952500000003</v>
      </c>
      <c r="E724" s="340">
        <v>107788.26400000007</v>
      </c>
      <c r="F724" s="340">
        <v>32727.704999999998</v>
      </c>
      <c r="G724" s="340">
        <v>8173.7925000000014</v>
      </c>
      <c r="H724" s="341">
        <v>180217.71400000004</v>
      </c>
      <c r="I724" s="339"/>
      <c r="J724" s="339"/>
    </row>
    <row r="725" spans="1:10" x14ac:dyDescent="0.2">
      <c r="A725" s="294">
        <v>2015</v>
      </c>
      <c r="B725" s="296" t="s">
        <v>42</v>
      </c>
      <c r="C725" s="296" t="s">
        <v>119</v>
      </c>
      <c r="D725" s="340">
        <v>32082.937999999995</v>
      </c>
      <c r="E725" s="340">
        <v>133293.35100000026</v>
      </c>
      <c r="F725" s="340">
        <v>26460.593000000001</v>
      </c>
      <c r="G725" s="340">
        <v>9432.3274999999994</v>
      </c>
      <c r="H725" s="341">
        <v>201269.20950000026</v>
      </c>
      <c r="I725" s="339"/>
      <c r="J725" s="339"/>
    </row>
    <row r="726" spans="1:10" x14ac:dyDescent="0.2">
      <c r="A726" s="294">
        <v>2016</v>
      </c>
      <c r="B726" s="296" t="s">
        <v>43</v>
      </c>
      <c r="C726" s="296" t="s">
        <v>119</v>
      </c>
      <c r="D726" s="340">
        <v>27674.172499999982</v>
      </c>
      <c r="E726" s="340">
        <v>96142.07749999997</v>
      </c>
      <c r="F726" s="340">
        <v>26980.882499999996</v>
      </c>
      <c r="G726" s="340">
        <v>5194.8600000000079</v>
      </c>
      <c r="H726" s="341">
        <v>155991.99249999999</v>
      </c>
      <c r="I726" s="339"/>
      <c r="J726" s="339"/>
    </row>
    <row r="727" spans="1:10" x14ac:dyDescent="0.2">
      <c r="A727" s="294">
        <v>2016</v>
      </c>
      <c r="B727" s="296" t="s">
        <v>44</v>
      </c>
      <c r="C727" s="296" t="s">
        <v>119</v>
      </c>
      <c r="D727" s="340">
        <v>35023.177500000005</v>
      </c>
      <c r="E727" s="340">
        <v>91350.125</v>
      </c>
      <c r="F727" s="340">
        <v>30026.372499999998</v>
      </c>
      <c r="G727" s="340">
        <v>4868.0905000000012</v>
      </c>
      <c r="H727" s="341">
        <v>161267.76550000001</v>
      </c>
      <c r="I727" s="339"/>
      <c r="J727" s="339"/>
    </row>
    <row r="728" spans="1:10" x14ac:dyDescent="0.2">
      <c r="A728" s="294">
        <v>2016</v>
      </c>
      <c r="B728" s="296" t="s">
        <v>45</v>
      </c>
      <c r="C728" s="296" t="s">
        <v>119</v>
      </c>
      <c r="D728" s="340">
        <v>31365.12000000001</v>
      </c>
      <c r="E728" s="340">
        <v>94668.013500000059</v>
      </c>
      <c r="F728" s="340">
        <v>27301.82</v>
      </c>
      <c r="G728" s="340">
        <v>4100.5824999999995</v>
      </c>
      <c r="H728" s="341">
        <v>157435.53600000005</v>
      </c>
      <c r="I728" s="339"/>
      <c r="J728" s="339"/>
    </row>
    <row r="729" spans="1:10" x14ac:dyDescent="0.2">
      <c r="A729" s="294">
        <v>2016</v>
      </c>
      <c r="B729" s="296" t="s">
        <v>33</v>
      </c>
      <c r="C729" s="296" t="s">
        <v>119</v>
      </c>
      <c r="D729" s="340">
        <v>32034.187499999989</v>
      </c>
      <c r="E729" s="340">
        <v>99957.348000000085</v>
      </c>
      <c r="F729" s="340">
        <v>28433.182499999995</v>
      </c>
      <c r="G729" s="340">
        <v>4571.0729999999994</v>
      </c>
      <c r="H729" s="341">
        <v>164995.79100000008</v>
      </c>
      <c r="I729" s="339"/>
      <c r="J729" s="339"/>
    </row>
    <row r="730" spans="1:10" x14ac:dyDescent="0.2">
      <c r="A730" s="294">
        <v>2016</v>
      </c>
      <c r="B730" s="296" t="s">
        <v>35</v>
      </c>
      <c r="C730" s="296" t="s">
        <v>119</v>
      </c>
      <c r="D730" s="340">
        <v>31077.764999999996</v>
      </c>
      <c r="E730" s="340">
        <v>91264.074000000022</v>
      </c>
      <c r="F730" s="340">
        <v>27159.251499999995</v>
      </c>
      <c r="G730" s="340">
        <v>4012.7575000000002</v>
      </c>
      <c r="H730" s="341">
        <v>153513.84800000003</v>
      </c>
      <c r="I730" s="339"/>
      <c r="J730" s="339"/>
    </row>
    <row r="731" spans="1:10" x14ac:dyDescent="0.2">
      <c r="A731" s="294">
        <v>2016</v>
      </c>
      <c r="B731" s="296" t="s">
        <v>36</v>
      </c>
      <c r="C731" s="296" t="s">
        <v>119</v>
      </c>
      <c r="D731" s="340">
        <v>31861.305</v>
      </c>
      <c r="E731" s="340">
        <v>92034.653499999986</v>
      </c>
      <c r="F731" s="340">
        <v>23751.419999999995</v>
      </c>
      <c r="G731" s="340">
        <v>3824.6900000000014</v>
      </c>
      <c r="H731" s="341">
        <v>151472.06849999996</v>
      </c>
      <c r="I731" s="339"/>
      <c r="J731" s="339"/>
    </row>
    <row r="732" spans="1:10" x14ac:dyDescent="0.2">
      <c r="A732" s="294">
        <v>2016</v>
      </c>
      <c r="B732" s="296" t="s">
        <v>37</v>
      </c>
      <c r="C732" s="296" t="s">
        <v>119</v>
      </c>
      <c r="D732" s="340">
        <v>27032.9925</v>
      </c>
      <c r="E732" s="340">
        <v>79387.632500000167</v>
      </c>
      <c r="F732" s="340">
        <v>18838.974999999999</v>
      </c>
      <c r="G732" s="340">
        <v>2989.6875000000009</v>
      </c>
      <c r="H732" s="341">
        <v>128249.28750000017</v>
      </c>
      <c r="I732" s="339"/>
      <c r="J732" s="339"/>
    </row>
    <row r="733" spans="1:10" x14ac:dyDescent="0.2">
      <c r="A733" s="294">
        <v>2016</v>
      </c>
      <c r="B733" s="296" t="s">
        <v>38</v>
      </c>
      <c r="C733" s="296" t="s">
        <v>119</v>
      </c>
      <c r="D733" s="340">
        <v>29843.17</v>
      </c>
      <c r="E733" s="340">
        <v>100228.07950000021</v>
      </c>
      <c r="F733" s="340">
        <v>28983.016000000003</v>
      </c>
      <c r="G733" s="340">
        <v>4842.5749999999998</v>
      </c>
      <c r="H733" s="341">
        <v>163896.84050000019</v>
      </c>
      <c r="I733" s="339"/>
      <c r="J733" s="339"/>
    </row>
    <row r="734" spans="1:10" x14ac:dyDescent="0.2">
      <c r="A734" s="294">
        <v>2016</v>
      </c>
      <c r="B734" s="296" t="s">
        <v>39</v>
      </c>
      <c r="C734" s="296" t="s">
        <v>119</v>
      </c>
      <c r="D734" s="340">
        <v>28881.545000000002</v>
      </c>
      <c r="E734" s="340">
        <v>94362.238499999963</v>
      </c>
      <c r="F734" s="340">
        <v>23311.454999999994</v>
      </c>
      <c r="G734" s="340">
        <v>5089.8949999999995</v>
      </c>
      <c r="H734" s="341">
        <v>151645.13349999997</v>
      </c>
      <c r="I734" s="339"/>
      <c r="J734" s="339"/>
    </row>
    <row r="735" spans="1:10" x14ac:dyDescent="0.2">
      <c r="A735" s="294">
        <v>2016</v>
      </c>
      <c r="B735" s="296" t="s">
        <v>40</v>
      </c>
      <c r="C735" s="296" t="s">
        <v>119</v>
      </c>
      <c r="D735" s="340">
        <v>28104.782500000001</v>
      </c>
      <c r="E735" s="340">
        <v>90404.944500000129</v>
      </c>
      <c r="F735" s="340">
        <v>24077.945999999993</v>
      </c>
      <c r="G735" s="340">
        <v>4655.4774999999991</v>
      </c>
      <c r="H735" s="341">
        <v>147243.15050000019</v>
      </c>
      <c r="I735" s="339"/>
      <c r="J735" s="339"/>
    </row>
    <row r="736" spans="1:10" x14ac:dyDescent="0.2">
      <c r="A736" s="294">
        <v>2016</v>
      </c>
      <c r="B736" s="296" t="s">
        <v>41</v>
      </c>
      <c r="C736" s="296" t="s">
        <v>119</v>
      </c>
      <c r="D736" s="340">
        <v>28443.562500000004</v>
      </c>
      <c r="E736" s="340">
        <v>93765.403000000006</v>
      </c>
      <c r="F736" s="340">
        <v>23387.452500000003</v>
      </c>
      <c r="G736" s="340">
        <v>4489.1149999999998</v>
      </c>
      <c r="H736" s="341">
        <v>150085.53300000002</v>
      </c>
      <c r="I736" s="339"/>
      <c r="J736" s="339"/>
    </row>
    <row r="737" spans="1:10" x14ac:dyDescent="0.2">
      <c r="A737" s="294">
        <v>2016</v>
      </c>
      <c r="B737" s="296" t="s">
        <v>42</v>
      </c>
      <c r="C737" s="296" t="s">
        <v>119</v>
      </c>
      <c r="D737" s="340">
        <v>27144.46</v>
      </c>
      <c r="E737" s="340">
        <v>94509.337000000043</v>
      </c>
      <c r="F737" s="340">
        <v>21296.751999999997</v>
      </c>
      <c r="G737" s="340">
        <v>3910.3425000000002</v>
      </c>
      <c r="H737" s="341">
        <v>146860.89150000009</v>
      </c>
      <c r="I737" s="339"/>
      <c r="J737" s="339"/>
    </row>
    <row r="738" spans="1:10" x14ac:dyDescent="0.2">
      <c r="A738" s="294">
        <v>2017</v>
      </c>
      <c r="B738" s="296" t="s">
        <v>43</v>
      </c>
      <c r="C738" s="296" t="s">
        <v>119</v>
      </c>
      <c r="D738" s="340">
        <v>22960.562499999993</v>
      </c>
      <c r="E738" s="340">
        <v>82914.319499999954</v>
      </c>
      <c r="F738" s="340">
        <v>17615.21</v>
      </c>
      <c r="G738" s="340">
        <v>3703.1125000000002</v>
      </c>
      <c r="H738" s="341">
        <v>127193.20449999999</v>
      </c>
      <c r="I738" s="339"/>
      <c r="J738" s="339"/>
    </row>
    <row r="739" spans="1:10" x14ac:dyDescent="0.2">
      <c r="A739" s="294">
        <v>2017</v>
      </c>
      <c r="B739" s="296" t="s">
        <v>44</v>
      </c>
      <c r="C739" s="296" t="s">
        <v>119</v>
      </c>
      <c r="D739" s="340">
        <v>27217.876999999997</v>
      </c>
      <c r="E739" s="340">
        <v>85424.929499999984</v>
      </c>
      <c r="F739" s="340">
        <v>21237.012999999999</v>
      </c>
      <c r="G739" s="340">
        <v>3482.7000000000003</v>
      </c>
      <c r="H739" s="341">
        <v>137362.51949999999</v>
      </c>
      <c r="I739" s="339"/>
      <c r="J739" s="339"/>
    </row>
    <row r="740" spans="1:10" x14ac:dyDescent="0.2">
      <c r="A740" s="294">
        <v>2017</v>
      </c>
      <c r="B740" s="296" t="s">
        <v>45</v>
      </c>
      <c r="C740" s="296" t="s">
        <v>119</v>
      </c>
      <c r="D740" s="340">
        <v>26063.685500000003</v>
      </c>
      <c r="E740" s="340">
        <v>89906.41750000004</v>
      </c>
      <c r="F740" s="340">
        <v>22067.125499999995</v>
      </c>
      <c r="G740" s="340">
        <v>4207.2349999999997</v>
      </c>
      <c r="H740" s="341">
        <v>142244.46350000007</v>
      </c>
      <c r="I740" s="339"/>
      <c r="J740" s="339"/>
    </row>
    <row r="741" spans="1:10" x14ac:dyDescent="0.2">
      <c r="A741" s="294">
        <v>2017</v>
      </c>
      <c r="B741" s="296" t="s">
        <v>33</v>
      </c>
      <c r="C741" s="296" t="s">
        <v>119</v>
      </c>
      <c r="D741" s="340">
        <v>21559.8685</v>
      </c>
      <c r="E741" s="340">
        <v>77147.367499999993</v>
      </c>
      <c r="F741" s="340">
        <v>18756.244499999997</v>
      </c>
      <c r="G741" s="340">
        <v>2988.8825000000002</v>
      </c>
      <c r="H741" s="341">
        <v>120452.36299999997</v>
      </c>
      <c r="I741" s="339"/>
      <c r="J741" s="339"/>
    </row>
    <row r="742" spans="1:10" x14ac:dyDescent="0.2">
      <c r="A742" s="294">
        <v>2017</v>
      </c>
      <c r="B742" s="296" t="s">
        <v>35</v>
      </c>
      <c r="C742" s="296" t="s">
        <v>119</v>
      </c>
      <c r="D742" s="340">
        <v>27467.999999999996</v>
      </c>
      <c r="E742" s="340">
        <v>88035.397500000036</v>
      </c>
      <c r="F742" s="340">
        <v>23815.738000000001</v>
      </c>
      <c r="G742" s="340">
        <v>2639.5474999999997</v>
      </c>
      <c r="H742" s="341">
        <v>141958.68300000002</v>
      </c>
      <c r="I742" s="339"/>
      <c r="J742" s="339"/>
    </row>
    <row r="743" spans="1:10" x14ac:dyDescent="0.2">
      <c r="A743" s="294">
        <v>2017</v>
      </c>
      <c r="B743" s="296" t="s">
        <v>36</v>
      </c>
      <c r="C743" s="296" t="s">
        <v>119</v>
      </c>
      <c r="D743" s="340">
        <v>25293.062499999993</v>
      </c>
      <c r="E743" s="340">
        <v>85008.313000000009</v>
      </c>
      <c r="F743" s="340">
        <v>24028.524999999994</v>
      </c>
      <c r="G743" s="340">
        <v>3139.9650000000006</v>
      </c>
      <c r="H743" s="341">
        <v>137469.86550000001</v>
      </c>
      <c r="I743" s="339"/>
      <c r="J743" s="339"/>
    </row>
    <row r="744" spans="1:10" x14ac:dyDescent="0.2">
      <c r="A744" s="294">
        <v>2017</v>
      </c>
      <c r="B744" s="296" t="s">
        <v>37</v>
      </c>
      <c r="C744" s="296" t="s">
        <v>119</v>
      </c>
      <c r="D744" s="340">
        <v>25685.949999999997</v>
      </c>
      <c r="E744" s="340">
        <v>92708.01499999997</v>
      </c>
      <c r="F744" s="340">
        <v>23885.665000000001</v>
      </c>
      <c r="G744" s="340">
        <v>3325.8825000000002</v>
      </c>
      <c r="H744" s="341">
        <v>145605.51249999995</v>
      </c>
      <c r="I744" s="339"/>
      <c r="J744" s="339"/>
    </row>
    <row r="745" spans="1:10" x14ac:dyDescent="0.2">
      <c r="A745" s="294">
        <v>2017</v>
      </c>
      <c r="B745" s="296" t="s">
        <v>38</v>
      </c>
      <c r="C745" s="296" t="s">
        <v>119</v>
      </c>
      <c r="D745" s="340">
        <v>28684.824999999997</v>
      </c>
      <c r="E745" s="340">
        <v>87187.639999999985</v>
      </c>
      <c r="F745" s="340">
        <v>25641.030999999999</v>
      </c>
      <c r="G745" s="340">
        <v>3653.8550000000005</v>
      </c>
      <c r="H745" s="341">
        <v>145167.351</v>
      </c>
      <c r="I745" s="339"/>
      <c r="J745" s="339"/>
    </row>
    <row r="746" spans="1:10" x14ac:dyDescent="0.2">
      <c r="A746" s="294">
        <v>2017</v>
      </c>
      <c r="B746" s="296" t="s">
        <v>39</v>
      </c>
      <c r="C746" s="296" t="s">
        <v>119</v>
      </c>
      <c r="D746" s="340">
        <v>26081.449999999993</v>
      </c>
      <c r="E746" s="340">
        <v>92051.776499999993</v>
      </c>
      <c r="F746" s="340">
        <v>21841.887499999997</v>
      </c>
      <c r="G746" s="340">
        <v>3839.2049999999999</v>
      </c>
      <c r="H746" s="341">
        <v>143814.31899999996</v>
      </c>
      <c r="I746" s="339"/>
      <c r="J746" s="339"/>
    </row>
    <row r="747" spans="1:10" x14ac:dyDescent="0.2">
      <c r="A747" s="294">
        <v>2017</v>
      </c>
      <c r="B747" s="296" t="s">
        <v>40</v>
      </c>
      <c r="C747" s="296" t="s">
        <v>119</v>
      </c>
      <c r="D747" s="340">
        <v>27971.089999999993</v>
      </c>
      <c r="E747" s="340">
        <v>90036.13999999997</v>
      </c>
      <c r="F747" s="340">
        <v>21667.670000000002</v>
      </c>
      <c r="G747" s="340">
        <v>3976.9575</v>
      </c>
      <c r="H747" s="341">
        <v>143651.85749999998</v>
      </c>
      <c r="I747" s="339"/>
      <c r="J747" s="339"/>
    </row>
    <row r="748" spans="1:10" x14ac:dyDescent="0.2">
      <c r="A748" s="294">
        <v>2017</v>
      </c>
      <c r="B748" s="296" t="s">
        <v>41</v>
      </c>
      <c r="C748" s="296" t="s">
        <v>119</v>
      </c>
      <c r="D748" s="340">
        <v>29132.957499999997</v>
      </c>
      <c r="E748" s="340">
        <v>96624.819000000047</v>
      </c>
      <c r="F748" s="340">
        <v>21542.064999999999</v>
      </c>
      <c r="G748" s="340">
        <v>4061.9350000000004</v>
      </c>
      <c r="H748" s="341">
        <v>151361.77650000004</v>
      </c>
      <c r="I748" s="339"/>
      <c r="J748" s="339"/>
    </row>
    <row r="749" spans="1:10" x14ac:dyDescent="0.2">
      <c r="A749" s="294">
        <v>2017</v>
      </c>
      <c r="B749" s="296" t="s">
        <v>42</v>
      </c>
      <c r="C749" s="296" t="s">
        <v>119</v>
      </c>
      <c r="D749" s="340">
        <v>26539.899999999998</v>
      </c>
      <c r="E749" s="340">
        <v>93586.217499999999</v>
      </c>
      <c r="F749" s="340">
        <v>17230.532000000003</v>
      </c>
      <c r="G749" s="340">
        <v>3626.2975000000001</v>
      </c>
      <c r="H749" s="341">
        <v>140982.94699999996</v>
      </c>
      <c r="I749" s="339"/>
      <c r="J749" s="339"/>
    </row>
    <row r="750" spans="1:10" x14ac:dyDescent="0.2">
      <c r="A750" s="294">
        <v>2018</v>
      </c>
      <c r="B750" s="296" t="s">
        <v>43</v>
      </c>
      <c r="C750" s="296" t="s">
        <v>119</v>
      </c>
      <c r="D750" s="340">
        <v>25133.019999999997</v>
      </c>
      <c r="E750" s="340">
        <v>83110.553499999965</v>
      </c>
      <c r="F750" s="340">
        <v>17150.514999999996</v>
      </c>
      <c r="G750" s="340">
        <v>3732.8595000000005</v>
      </c>
      <c r="H750" s="341">
        <v>129126.94799999996</v>
      </c>
      <c r="I750" s="339"/>
      <c r="J750" s="339"/>
    </row>
    <row r="751" spans="1:10" x14ac:dyDescent="0.2">
      <c r="A751" s="294">
        <v>2018</v>
      </c>
      <c r="B751" s="296" t="s">
        <v>44</v>
      </c>
      <c r="C751" s="296" t="s">
        <v>119</v>
      </c>
      <c r="D751" s="340">
        <v>27124.7225</v>
      </c>
      <c r="E751" s="340">
        <v>87054.860999999946</v>
      </c>
      <c r="F751" s="340">
        <v>19412.282500000001</v>
      </c>
      <c r="G751" s="340">
        <v>3372.2475000000004</v>
      </c>
      <c r="H751" s="341">
        <v>136964.11349999998</v>
      </c>
      <c r="I751" s="339"/>
      <c r="J751" s="339"/>
    </row>
    <row r="752" spans="1:10" x14ac:dyDescent="0.2">
      <c r="A752" s="294">
        <v>2018</v>
      </c>
      <c r="B752" s="296" t="s">
        <v>45</v>
      </c>
      <c r="C752" s="296" t="s">
        <v>119</v>
      </c>
      <c r="D752" s="340">
        <v>27313.77</v>
      </c>
      <c r="E752" s="340">
        <v>85084.816806122428</v>
      </c>
      <c r="F752" s="340">
        <v>18941.107499999998</v>
      </c>
      <c r="G752" s="340">
        <v>4352.6750000000002</v>
      </c>
      <c r="H752" s="341">
        <v>135692.36930612239</v>
      </c>
      <c r="I752" s="339"/>
      <c r="J752" s="339"/>
    </row>
    <row r="753" spans="1:49" x14ac:dyDescent="0.2">
      <c r="A753" s="294">
        <v>2018</v>
      </c>
      <c r="B753" s="296" t="s">
        <v>33</v>
      </c>
      <c r="C753" s="296" t="s">
        <v>119</v>
      </c>
      <c r="D753" s="340">
        <v>26015.904999999999</v>
      </c>
      <c r="E753" s="340">
        <v>90522.292499999967</v>
      </c>
      <c r="F753" s="340">
        <v>20980.795999999998</v>
      </c>
      <c r="G753" s="340">
        <v>3244.9999999999995</v>
      </c>
      <c r="H753" s="341">
        <v>140763.99349999995</v>
      </c>
      <c r="I753" s="339"/>
      <c r="J753" s="339"/>
    </row>
    <row r="754" spans="1:49" x14ac:dyDescent="0.2">
      <c r="A754" s="294">
        <v>2018</v>
      </c>
      <c r="B754" s="296" t="s">
        <v>35</v>
      </c>
      <c r="C754" s="296" t="s">
        <v>119</v>
      </c>
      <c r="D754" s="340">
        <v>28037.584999999995</v>
      </c>
      <c r="E754" s="340">
        <v>88855.263051020389</v>
      </c>
      <c r="F754" s="340">
        <v>20087.919999999998</v>
      </c>
      <c r="G754" s="340">
        <v>3450.3604999999998</v>
      </c>
      <c r="H754" s="341">
        <v>140431.1285510204</v>
      </c>
      <c r="I754" s="339"/>
      <c r="J754" s="339"/>
    </row>
    <row r="755" spans="1:49" x14ac:dyDescent="0.2">
      <c r="A755" s="294">
        <v>2018</v>
      </c>
      <c r="B755" s="296" t="s">
        <v>36</v>
      </c>
      <c r="C755" s="296" t="s">
        <v>119</v>
      </c>
      <c r="D755" s="340">
        <v>25289.047500000001</v>
      </c>
      <c r="E755" s="340">
        <v>82525.377119047596</v>
      </c>
      <c r="F755" s="340">
        <v>18134.326999999997</v>
      </c>
      <c r="G755" s="340">
        <v>3268.0380999999998</v>
      </c>
      <c r="H755" s="341">
        <v>129216.78971904759</v>
      </c>
      <c r="I755" s="339"/>
      <c r="J755" s="339"/>
    </row>
    <row r="756" spans="1:49" x14ac:dyDescent="0.2">
      <c r="A756" s="294">
        <v>2018</v>
      </c>
      <c r="B756" s="296" t="s">
        <v>37</v>
      </c>
      <c r="C756" s="296" t="s">
        <v>119</v>
      </c>
      <c r="D756" s="340">
        <v>26777.952499999999</v>
      </c>
      <c r="E756" s="340">
        <v>85672.0435</v>
      </c>
      <c r="F756" s="340">
        <v>18330.7255</v>
      </c>
      <c r="G756" s="340">
        <v>4062.9850000000006</v>
      </c>
      <c r="H756" s="341">
        <v>134843.7065</v>
      </c>
      <c r="I756" s="339"/>
      <c r="J756" s="339"/>
    </row>
    <row r="757" spans="1:49" x14ac:dyDescent="0.2">
      <c r="A757" s="294">
        <v>2018</v>
      </c>
      <c r="B757" s="296" t="s">
        <v>38</v>
      </c>
      <c r="C757" s="296" t="s">
        <v>119</v>
      </c>
      <c r="D757" s="340">
        <v>27027.105</v>
      </c>
      <c r="E757" s="340">
        <v>90533.839000000007</v>
      </c>
      <c r="F757" s="340">
        <v>20250.669499999996</v>
      </c>
      <c r="G757" s="340">
        <v>3999.2579999999998</v>
      </c>
      <c r="H757" s="341">
        <v>141810.87150000001</v>
      </c>
      <c r="I757" s="339"/>
      <c r="J757" s="339"/>
    </row>
    <row r="758" spans="1:49" x14ac:dyDescent="0.2">
      <c r="A758" s="294">
        <v>2018</v>
      </c>
      <c r="B758" s="296" t="s">
        <v>39</v>
      </c>
      <c r="C758" s="296" t="s">
        <v>119</v>
      </c>
      <c r="D758" s="340">
        <v>27950.782500000001</v>
      </c>
      <c r="E758" s="340">
        <v>90660.920000000013</v>
      </c>
      <c r="F758" s="340">
        <v>21014.3145</v>
      </c>
      <c r="G758" s="340">
        <v>3337.4959999999996</v>
      </c>
      <c r="H758" s="341">
        <v>142963.51300000004</v>
      </c>
      <c r="I758" s="339"/>
      <c r="J758" s="339"/>
    </row>
    <row r="759" spans="1:49" x14ac:dyDescent="0.2">
      <c r="A759" s="294">
        <v>2018</v>
      </c>
      <c r="B759" s="296" t="s">
        <v>40</v>
      </c>
      <c r="C759" s="296" t="s">
        <v>119</v>
      </c>
      <c r="D759" s="340">
        <v>29963.050000000003</v>
      </c>
      <c r="E759" s="340">
        <v>96715.145500000071</v>
      </c>
      <c r="F759" s="340">
        <v>19143.284</v>
      </c>
      <c r="G759" s="340">
        <v>5139.0749999999998</v>
      </c>
      <c r="H759" s="341">
        <v>150960.55450000006</v>
      </c>
      <c r="I759" s="339"/>
      <c r="J759" s="339"/>
    </row>
    <row r="760" spans="1:49" x14ac:dyDescent="0.2">
      <c r="A760" s="294">
        <v>2018</v>
      </c>
      <c r="B760" s="296" t="s">
        <v>41</v>
      </c>
      <c r="C760" s="296" t="s">
        <v>119</v>
      </c>
      <c r="D760" s="340">
        <v>31781.404999999999</v>
      </c>
      <c r="E760" s="340">
        <v>103500.80000000009</v>
      </c>
      <c r="F760" s="340">
        <v>19875.854500000001</v>
      </c>
      <c r="G760" s="340">
        <v>5262.8850000000002</v>
      </c>
      <c r="H760" s="341">
        <v>160420.9445000001</v>
      </c>
      <c r="I760" s="339"/>
      <c r="J760" s="339"/>
    </row>
    <row r="761" spans="1:49" x14ac:dyDescent="0.2">
      <c r="A761" s="294">
        <v>2018</v>
      </c>
      <c r="B761" s="296" t="s">
        <v>42</v>
      </c>
      <c r="C761" s="296" t="s">
        <v>119</v>
      </c>
      <c r="D761" s="340">
        <v>28276.200500000003</v>
      </c>
      <c r="E761" s="340">
        <v>95670.292000000045</v>
      </c>
      <c r="F761" s="340">
        <v>16697.960499999997</v>
      </c>
      <c r="G761" s="340">
        <v>5473.4500000000007</v>
      </c>
      <c r="H761" s="341">
        <v>146117.90300000005</v>
      </c>
      <c r="I761" s="339"/>
      <c r="J761" s="339"/>
    </row>
    <row r="762" spans="1:49" x14ac:dyDescent="0.2">
      <c r="A762" s="294">
        <v>2019</v>
      </c>
      <c r="B762" s="296" t="s">
        <v>43</v>
      </c>
      <c r="C762" s="296" t="s">
        <v>119</v>
      </c>
      <c r="D762" s="340">
        <v>22566.789999999997</v>
      </c>
      <c r="E762" s="340">
        <v>85833.060000000027</v>
      </c>
      <c r="F762" s="340">
        <v>15296.888999999999</v>
      </c>
      <c r="G762" s="340">
        <v>5323.3130000000001</v>
      </c>
      <c r="H762" s="341">
        <v>129020.05200000001</v>
      </c>
      <c r="I762" s="339"/>
      <c r="J762" s="339"/>
    </row>
    <row r="763" spans="1:49" s="344" customFormat="1" x14ac:dyDescent="0.2">
      <c r="A763" s="294">
        <v>2019</v>
      </c>
      <c r="B763" s="296" t="s">
        <v>44</v>
      </c>
      <c r="C763" s="296" t="s">
        <v>119</v>
      </c>
      <c r="D763" s="340">
        <v>29848.289999999997</v>
      </c>
      <c r="E763" s="340">
        <v>86143.413999999961</v>
      </c>
      <c r="F763" s="340">
        <v>19201.955499999993</v>
      </c>
      <c r="G763" s="340">
        <v>5542.0279999999993</v>
      </c>
      <c r="H763" s="341">
        <v>140735.68749999997</v>
      </c>
      <c r="I763" s="339"/>
      <c r="J763" s="339"/>
      <c r="K763" s="323"/>
      <c r="L763" s="323"/>
      <c r="M763" s="323"/>
      <c r="N763" s="323"/>
      <c r="O763" s="323"/>
      <c r="P763" s="323"/>
      <c r="Q763" s="323"/>
      <c r="R763" s="323"/>
      <c r="S763" s="323"/>
      <c r="T763" s="323"/>
      <c r="U763" s="323"/>
      <c r="V763" s="323"/>
      <c r="W763" s="323"/>
      <c r="X763" s="323"/>
      <c r="Y763" s="323"/>
      <c r="Z763" s="323"/>
      <c r="AA763" s="323"/>
      <c r="AB763" s="323"/>
      <c r="AC763" s="323"/>
      <c r="AD763" s="323"/>
      <c r="AE763" s="323"/>
      <c r="AF763" s="323"/>
      <c r="AG763" s="323"/>
      <c r="AH763" s="323"/>
      <c r="AI763" s="323"/>
      <c r="AJ763" s="323"/>
      <c r="AK763" s="323"/>
      <c r="AL763" s="323"/>
      <c r="AM763" s="323"/>
      <c r="AN763" s="323"/>
      <c r="AO763" s="323"/>
      <c r="AP763" s="323"/>
      <c r="AQ763" s="323"/>
      <c r="AR763" s="323"/>
      <c r="AS763" s="323"/>
      <c r="AT763" s="323"/>
      <c r="AU763" s="323"/>
      <c r="AV763" s="323"/>
      <c r="AW763" s="323"/>
    </row>
    <row r="764" spans="1:49" s="323" customFormat="1" x14ac:dyDescent="0.2">
      <c r="A764" s="294">
        <v>2019</v>
      </c>
      <c r="B764" s="296" t="s">
        <v>45</v>
      </c>
      <c r="C764" s="296" t="s">
        <v>119</v>
      </c>
      <c r="D764" s="340">
        <v>31037.911499999998</v>
      </c>
      <c r="E764" s="340">
        <v>98304.818500000038</v>
      </c>
      <c r="F764" s="340">
        <v>20865.333499999993</v>
      </c>
      <c r="G764" s="340">
        <v>5775.1464999999998</v>
      </c>
      <c r="H764" s="341">
        <v>155983.21000000002</v>
      </c>
      <c r="I764" s="339"/>
      <c r="J764" s="339"/>
    </row>
    <row r="765" spans="1:49" x14ac:dyDescent="0.2">
      <c r="A765" s="294">
        <v>2019</v>
      </c>
      <c r="B765" s="296" t="s">
        <v>33</v>
      </c>
      <c r="C765" s="296" t="s">
        <v>119</v>
      </c>
      <c r="D765" s="340">
        <v>27883.155000000002</v>
      </c>
      <c r="E765" s="340">
        <v>92728.770500000057</v>
      </c>
      <c r="F765" s="340">
        <v>18749.263499999997</v>
      </c>
      <c r="G765" s="340">
        <v>5679.8630000000003</v>
      </c>
      <c r="H765" s="341">
        <v>145041.05200000008</v>
      </c>
      <c r="I765" s="339"/>
      <c r="J765" s="339"/>
    </row>
    <row r="766" spans="1:49" x14ac:dyDescent="0.2">
      <c r="A766" s="294">
        <v>2019</v>
      </c>
      <c r="B766" s="296" t="s">
        <v>35</v>
      </c>
      <c r="C766" s="296" t="s">
        <v>119</v>
      </c>
      <c r="D766" s="340">
        <v>33776.622500000005</v>
      </c>
      <c r="E766" s="340">
        <v>92427.986500000014</v>
      </c>
      <c r="F766" s="340">
        <v>20418.606</v>
      </c>
      <c r="G766" s="340">
        <v>6868.8204999999998</v>
      </c>
      <c r="H766" s="341">
        <v>153492.03550000006</v>
      </c>
      <c r="I766" s="339"/>
      <c r="J766" s="339"/>
    </row>
    <row r="767" spans="1:49" x14ac:dyDescent="0.2">
      <c r="A767" s="294">
        <v>2019</v>
      </c>
      <c r="B767" s="296" t="s">
        <v>36</v>
      </c>
      <c r="C767" s="296" t="s">
        <v>119</v>
      </c>
      <c r="D767" s="340">
        <v>31478.194999999996</v>
      </c>
      <c r="E767" s="340">
        <v>87971.579000000027</v>
      </c>
      <c r="F767" s="340">
        <v>18896.417499999996</v>
      </c>
      <c r="G767" s="340">
        <v>6327.915</v>
      </c>
      <c r="H767" s="341">
        <v>144674.10650000002</v>
      </c>
      <c r="I767" s="339"/>
      <c r="J767" s="339"/>
    </row>
    <row r="768" spans="1:49" x14ac:dyDescent="0.2">
      <c r="A768" s="294">
        <v>2019</v>
      </c>
      <c r="B768" s="296" t="s">
        <v>37</v>
      </c>
      <c r="C768" s="296" t="s">
        <v>119</v>
      </c>
      <c r="D768" s="340">
        <v>36265.513000000006</v>
      </c>
      <c r="E768" s="340">
        <v>95669.513000000108</v>
      </c>
      <c r="F768" s="340">
        <v>21437.532500000001</v>
      </c>
      <c r="G768" s="340">
        <v>6223.0454999999993</v>
      </c>
      <c r="H768" s="341">
        <v>159595.60400000011</v>
      </c>
      <c r="I768" s="339"/>
      <c r="J768" s="339"/>
    </row>
    <row r="769" spans="1:10" x14ac:dyDescent="0.2">
      <c r="A769" s="294">
        <v>2019</v>
      </c>
      <c r="B769" s="296" t="s">
        <v>38</v>
      </c>
      <c r="C769" s="296" t="s">
        <v>119</v>
      </c>
      <c r="D769" s="340">
        <v>35530.832999999999</v>
      </c>
      <c r="E769" s="340">
        <v>98071.563000000067</v>
      </c>
      <c r="F769" s="340">
        <v>20555.68</v>
      </c>
      <c r="G769" s="340">
        <v>6297.6774999999998</v>
      </c>
      <c r="H769" s="341">
        <v>160455.75350000008</v>
      </c>
      <c r="I769" s="339"/>
      <c r="J769" s="339"/>
    </row>
    <row r="770" spans="1:10" x14ac:dyDescent="0.2">
      <c r="A770" s="294">
        <v>2019</v>
      </c>
      <c r="B770" s="296" t="s">
        <v>39</v>
      </c>
      <c r="C770" s="296" t="s">
        <v>119</v>
      </c>
      <c r="D770" s="340">
        <v>32998.83</v>
      </c>
      <c r="E770" s="340">
        <v>102187.03950000007</v>
      </c>
      <c r="F770" s="340">
        <v>19903.011499999997</v>
      </c>
      <c r="G770" s="340">
        <v>6265.2674999999999</v>
      </c>
      <c r="H770" s="341">
        <v>161354.14850000007</v>
      </c>
      <c r="I770" s="339"/>
      <c r="J770" s="339"/>
    </row>
    <row r="771" spans="1:10" x14ac:dyDescent="0.2">
      <c r="A771" s="294">
        <v>2019</v>
      </c>
      <c r="B771" s="296" t="s">
        <v>40</v>
      </c>
      <c r="C771" s="296" t="s">
        <v>119</v>
      </c>
      <c r="D771" s="340">
        <v>36560.156499999997</v>
      </c>
      <c r="E771" s="340">
        <v>102066.27750000008</v>
      </c>
      <c r="F771" s="340">
        <v>23631.766500000002</v>
      </c>
      <c r="G771" s="340">
        <v>6859.11</v>
      </c>
      <c r="H771" s="341">
        <v>169117.31050000011</v>
      </c>
      <c r="I771" s="339"/>
      <c r="J771" s="339"/>
    </row>
    <row r="772" spans="1:10" s="323" customFormat="1" x14ac:dyDescent="0.2">
      <c r="A772" s="294">
        <v>2019</v>
      </c>
      <c r="B772" s="296" t="s">
        <v>41</v>
      </c>
      <c r="C772" s="296" t="s">
        <v>119</v>
      </c>
      <c r="D772" s="340">
        <v>38643.974500000004</v>
      </c>
      <c r="E772" s="340">
        <v>107673.45400000007</v>
      </c>
      <c r="F772" s="340">
        <v>23181.590000000004</v>
      </c>
      <c r="G772" s="340">
        <v>7437.8549999999996</v>
      </c>
      <c r="H772" s="341">
        <v>176936.87350000013</v>
      </c>
      <c r="I772" s="314"/>
      <c r="J772" s="314"/>
    </row>
    <row r="773" spans="1:10" s="323" customFormat="1" x14ac:dyDescent="0.2">
      <c r="A773" s="294">
        <v>2019</v>
      </c>
      <c r="B773" s="296" t="s">
        <v>42</v>
      </c>
      <c r="C773" s="296" t="s">
        <v>119</v>
      </c>
      <c r="D773" s="340">
        <v>33868.51</v>
      </c>
      <c r="E773" s="340">
        <v>109699.90550000005</v>
      </c>
      <c r="F773" s="340">
        <v>21253.601499999997</v>
      </c>
      <c r="G773" s="340">
        <v>6043.3675000000003</v>
      </c>
      <c r="H773" s="341">
        <v>170865.38450000001</v>
      </c>
      <c r="I773" s="314"/>
      <c r="J773" s="314"/>
    </row>
    <row r="774" spans="1:10" x14ac:dyDescent="0.2">
      <c r="A774" s="294">
        <v>2020</v>
      </c>
      <c r="B774" s="296" t="s">
        <v>43</v>
      </c>
      <c r="C774" s="296" t="s">
        <v>119</v>
      </c>
      <c r="D774" s="340">
        <v>27151.739999999998</v>
      </c>
      <c r="E774" s="340">
        <v>101747.25299999998</v>
      </c>
      <c r="F774" s="340">
        <v>20111.649999999998</v>
      </c>
      <c r="G774" s="340">
        <v>5459.3550000000005</v>
      </c>
      <c r="H774" s="341">
        <v>154469.99799999999</v>
      </c>
      <c r="I774" s="339"/>
      <c r="J774" s="339"/>
    </row>
    <row r="775" spans="1:10" x14ac:dyDescent="0.2">
      <c r="A775" s="294">
        <v>2020</v>
      </c>
      <c r="B775" s="296" t="s">
        <v>44</v>
      </c>
      <c r="C775" s="296" t="s">
        <v>119</v>
      </c>
      <c r="D775" s="340">
        <v>35703.284999999996</v>
      </c>
      <c r="E775" s="340">
        <v>90875.477500000008</v>
      </c>
      <c r="F775" s="340">
        <v>21302.061500000003</v>
      </c>
      <c r="G775" s="340">
        <v>6676.9375</v>
      </c>
      <c r="H775" s="341">
        <v>154557.76150000005</v>
      </c>
      <c r="I775" s="339"/>
      <c r="J775" s="339"/>
    </row>
    <row r="776" spans="1:10" x14ac:dyDescent="0.2">
      <c r="A776" s="294">
        <v>2020</v>
      </c>
      <c r="B776" s="296" t="s">
        <v>45</v>
      </c>
      <c r="C776" s="296" t="s">
        <v>119</v>
      </c>
      <c r="D776" s="340">
        <v>24183.31</v>
      </c>
      <c r="E776" s="340">
        <v>72428.622000000018</v>
      </c>
      <c r="F776" s="340">
        <v>16830.332999999995</v>
      </c>
      <c r="G776" s="340">
        <v>4591.6410000000005</v>
      </c>
      <c r="H776" s="341">
        <v>118033.90600000003</v>
      </c>
      <c r="I776" s="339"/>
      <c r="J776" s="339"/>
    </row>
    <row r="777" spans="1:10" x14ac:dyDescent="0.2">
      <c r="A777" s="294">
        <v>2020</v>
      </c>
      <c r="B777" s="296" t="s">
        <v>33</v>
      </c>
      <c r="C777" s="296" t="s">
        <v>119</v>
      </c>
      <c r="D777" s="340">
        <v>1851.14</v>
      </c>
      <c r="E777" s="340">
        <v>33327.792000000001</v>
      </c>
      <c r="F777" s="340">
        <v>2361.9524999999994</v>
      </c>
      <c r="G777" s="340">
        <v>1361.7655</v>
      </c>
      <c r="H777" s="341">
        <v>38902.65</v>
      </c>
      <c r="I777" s="339"/>
      <c r="J777" s="339"/>
    </row>
    <row r="778" spans="1:10" x14ac:dyDescent="0.2">
      <c r="A778" s="294">
        <v>2020</v>
      </c>
      <c r="B778" s="296" t="s">
        <v>35</v>
      </c>
      <c r="C778" s="296" t="s">
        <v>119</v>
      </c>
      <c r="D778" s="340">
        <v>20117.82095056153</v>
      </c>
      <c r="E778" s="340">
        <v>78254.039480993742</v>
      </c>
      <c r="F778" s="340">
        <v>12263.036980667111</v>
      </c>
      <c r="G778" s="340">
        <v>2885.5659982299808</v>
      </c>
      <c r="H778" s="341">
        <v>113520.46341045236</v>
      </c>
      <c r="I778" s="339"/>
      <c r="J778" s="339"/>
    </row>
    <row r="779" spans="1:10" x14ac:dyDescent="0.2">
      <c r="A779" s="294">
        <v>2020</v>
      </c>
      <c r="B779" s="296" t="s">
        <v>36</v>
      </c>
      <c r="C779" s="296" t="s">
        <v>119</v>
      </c>
      <c r="D779" s="340">
        <v>26820.32684085083</v>
      </c>
      <c r="E779" s="340">
        <v>91524.896375462558</v>
      </c>
      <c r="F779" s="340">
        <v>16922.210527000429</v>
      </c>
      <c r="G779" s="340">
        <v>3679.7585002861028</v>
      </c>
      <c r="H779" s="341">
        <v>138947.19224359994</v>
      </c>
      <c r="I779" s="339"/>
      <c r="J779" s="339"/>
    </row>
    <row r="780" spans="1:10" x14ac:dyDescent="0.2">
      <c r="A780" s="294">
        <v>2020</v>
      </c>
      <c r="B780" s="296" t="s">
        <v>37</v>
      </c>
      <c r="C780" s="296" t="s">
        <v>119</v>
      </c>
      <c r="D780" s="340">
        <v>32533.322574462898</v>
      </c>
      <c r="E780" s="340">
        <v>109757.99158964923</v>
      </c>
      <c r="F780" s="340">
        <v>21543.866001663209</v>
      </c>
      <c r="G780" s="340">
        <v>5994.0199943466178</v>
      </c>
      <c r="H780" s="341">
        <v>169829.20016012195</v>
      </c>
      <c r="I780" s="339"/>
      <c r="J780" s="339"/>
    </row>
    <row r="781" spans="1:10" x14ac:dyDescent="0.2">
      <c r="A781" s="294">
        <v>2020</v>
      </c>
      <c r="B781" s="296" t="s">
        <v>38</v>
      </c>
      <c r="C781" s="296" t="s">
        <v>119</v>
      </c>
      <c r="D781" s="340">
        <v>29266.555372131352</v>
      </c>
      <c r="E781" s="340">
        <v>101651.83341993333</v>
      </c>
      <c r="F781" s="340">
        <v>19483.315476264957</v>
      </c>
      <c r="G781" s="340">
        <v>6078.7819792309092</v>
      </c>
      <c r="H781" s="341">
        <v>156480.48624756048</v>
      </c>
      <c r="I781" s="339"/>
      <c r="J781" s="339"/>
    </row>
    <row r="782" spans="1:10" x14ac:dyDescent="0.2">
      <c r="A782" s="294">
        <v>2020</v>
      </c>
      <c r="B782" s="296" t="s">
        <v>39</v>
      </c>
      <c r="C782" s="296" t="s">
        <v>119</v>
      </c>
      <c r="D782" s="340">
        <v>33052.592454681399</v>
      </c>
      <c r="E782" s="340">
        <v>109736.82486311535</v>
      </c>
      <c r="F782" s="340">
        <v>23613.401015901571</v>
      </c>
      <c r="G782" s="340">
        <v>6161.7389978375413</v>
      </c>
      <c r="H782" s="341">
        <v>172564.55733153585</v>
      </c>
      <c r="I782" s="339"/>
      <c r="J782" s="339"/>
    </row>
    <row r="783" spans="1:10" x14ac:dyDescent="0.2">
      <c r="A783" s="294">
        <v>2020</v>
      </c>
      <c r="B783" s="296" t="s">
        <v>40</v>
      </c>
      <c r="C783" s="296" t="s">
        <v>119</v>
      </c>
      <c r="D783" s="340">
        <v>32884.839969482426</v>
      </c>
      <c r="E783" s="340">
        <v>115424.88804292302</v>
      </c>
      <c r="F783" s="340">
        <v>23896.951485881807</v>
      </c>
      <c r="G783" s="340">
        <v>6148.6529862504012</v>
      </c>
      <c r="H783" s="341">
        <v>178355.33248453762</v>
      </c>
      <c r="I783" s="339"/>
      <c r="J783" s="339"/>
    </row>
    <row r="784" spans="1:10" x14ac:dyDescent="0.2">
      <c r="A784" s="294">
        <v>2020</v>
      </c>
      <c r="B784" s="296" t="s">
        <v>41</v>
      </c>
      <c r="C784" s="296" t="s">
        <v>119</v>
      </c>
      <c r="D784" s="340">
        <v>31040.755463684087</v>
      </c>
      <c r="E784" s="340">
        <v>113540.0219339123</v>
      </c>
      <c r="F784" s="340">
        <v>23786.662979537963</v>
      </c>
      <c r="G784" s="340">
        <v>6015.8245039594776</v>
      </c>
      <c r="H784" s="341">
        <v>174383.2648810939</v>
      </c>
      <c r="I784" s="339"/>
      <c r="J784" s="339"/>
    </row>
    <row r="785" spans="1:10" x14ac:dyDescent="0.2">
      <c r="A785" s="294">
        <v>2020</v>
      </c>
      <c r="B785" s="296" t="s">
        <v>42</v>
      </c>
      <c r="C785" s="296" t="s">
        <v>119</v>
      </c>
      <c r="D785" s="340">
        <v>31230.558003662114</v>
      </c>
      <c r="E785" s="340">
        <v>111779.71450431494</v>
      </c>
      <c r="F785" s="340">
        <v>20776.865452053553</v>
      </c>
      <c r="G785" s="340">
        <v>6590.3875031490325</v>
      </c>
      <c r="H785" s="341">
        <v>170377.52546317963</v>
      </c>
      <c r="I785" s="339"/>
      <c r="J785" s="339"/>
    </row>
    <row r="786" spans="1:10" x14ac:dyDescent="0.2">
      <c r="A786" s="294">
        <v>2021</v>
      </c>
      <c r="B786" s="296" t="s">
        <v>43</v>
      </c>
      <c r="C786" s="296" t="s">
        <v>119</v>
      </c>
      <c r="D786" s="340">
        <v>28448.3553350525</v>
      </c>
      <c r="E786" s="340">
        <v>102309.61451187135</v>
      </c>
      <c r="F786" s="340">
        <v>21375.08600414086</v>
      </c>
      <c r="G786" s="340">
        <v>6604.8230232238766</v>
      </c>
      <c r="H786" s="341">
        <v>158737.87887428858</v>
      </c>
      <c r="I786" s="339"/>
      <c r="J786" s="339"/>
    </row>
    <row r="787" spans="1:10" x14ac:dyDescent="0.2">
      <c r="A787" s="294">
        <v>2021</v>
      </c>
      <c r="B787" s="296" t="s">
        <v>44</v>
      </c>
      <c r="C787" s="296" t="s">
        <v>119</v>
      </c>
      <c r="D787" s="340">
        <v>32429.486806900004</v>
      </c>
      <c r="E787" s="340">
        <v>112056.782018</v>
      </c>
      <c r="F787" s="340">
        <v>24593.696551100005</v>
      </c>
      <c r="G787" s="340">
        <v>6376.8439911820005</v>
      </c>
      <c r="H787" s="341">
        <v>175456.80936718202</v>
      </c>
      <c r="I787" s="339"/>
      <c r="J787" s="339"/>
    </row>
    <row r="788" spans="1:10" x14ac:dyDescent="0.2">
      <c r="A788" s="294">
        <v>2021</v>
      </c>
      <c r="B788" s="296" t="s">
        <v>45</v>
      </c>
      <c r="C788" s="296" t="s">
        <v>119</v>
      </c>
      <c r="D788" s="340">
        <v>37067.061806976322</v>
      </c>
      <c r="E788" s="340">
        <v>128584.19252346495</v>
      </c>
      <c r="F788" s="340">
        <v>27520.749033010492</v>
      </c>
      <c r="G788" s="340">
        <v>7603.5020062255862</v>
      </c>
      <c r="H788" s="341">
        <v>200775.50536967741</v>
      </c>
      <c r="I788" s="339"/>
      <c r="J788" s="339"/>
    </row>
    <row r="789" spans="1:10" x14ac:dyDescent="0.2">
      <c r="A789" s="294">
        <v>2021</v>
      </c>
      <c r="B789" s="296" t="s">
        <v>33</v>
      </c>
      <c r="C789" s="296" t="s">
        <v>119</v>
      </c>
      <c r="D789" s="340">
        <v>31141.728326202392</v>
      </c>
      <c r="E789" s="340">
        <v>109729.04246762386</v>
      </c>
      <c r="F789" s="340">
        <v>25714.229067317967</v>
      </c>
      <c r="G789" s="340">
        <v>6572.851473232744</v>
      </c>
      <c r="H789" s="341">
        <v>173157.85133437699</v>
      </c>
      <c r="I789" s="339"/>
      <c r="J789" s="339"/>
    </row>
    <row r="790" spans="1:10" x14ac:dyDescent="0.2">
      <c r="A790" s="294">
        <v>2021</v>
      </c>
      <c r="B790" s="296" t="s">
        <v>35</v>
      </c>
      <c r="C790" s="296" t="s">
        <v>119</v>
      </c>
      <c r="D790" s="340">
        <v>27998.870361736306</v>
      </c>
      <c r="E790" s="340">
        <v>94374.661028412098</v>
      </c>
      <c r="F790" s="340">
        <v>19689.128970470429</v>
      </c>
      <c r="G790" s="340">
        <v>6018.011005183339</v>
      </c>
      <c r="H790" s="341">
        <v>148080.67136580215</v>
      </c>
      <c r="I790" s="339"/>
      <c r="J790" s="339"/>
    </row>
    <row r="791" spans="1:10" x14ac:dyDescent="0.2">
      <c r="A791" s="294">
        <v>2021</v>
      </c>
      <c r="B791" s="296" t="s">
        <v>36</v>
      </c>
      <c r="C791" s="296" t="s">
        <v>119</v>
      </c>
      <c r="D791" s="340">
        <v>31372.055996032712</v>
      </c>
      <c r="E791" s="340">
        <v>110683.91459067789</v>
      </c>
      <c r="F791" s="340">
        <v>21947.480973205573</v>
      </c>
      <c r="G791" s="340">
        <v>6603.8050272369392</v>
      </c>
      <c r="H791" s="341">
        <v>170607.25658715313</v>
      </c>
      <c r="I791" s="339"/>
      <c r="J791" s="339"/>
    </row>
    <row r="792" spans="1:10" x14ac:dyDescent="0.2">
      <c r="A792" s="294">
        <v>2021</v>
      </c>
      <c r="B792" s="296" t="s">
        <v>37</v>
      </c>
      <c r="C792" s="296" t="s">
        <v>119</v>
      </c>
      <c r="D792" s="340">
        <v>35033.284953613278</v>
      </c>
      <c r="E792" s="340">
        <v>111382.1035186365</v>
      </c>
      <c r="F792" s="340">
        <v>24059.679449943556</v>
      </c>
      <c r="G792" s="340">
        <v>6862.008508468627</v>
      </c>
      <c r="H792" s="341">
        <v>177337.07643066192</v>
      </c>
      <c r="I792" s="339"/>
      <c r="J792" s="339"/>
    </row>
    <row r="793" spans="1:10" x14ac:dyDescent="0.2">
      <c r="A793" s="294">
        <v>2021</v>
      </c>
      <c r="B793" s="296" t="s">
        <v>38</v>
      </c>
      <c r="C793" s="296" t="s">
        <v>119</v>
      </c>
      <c r="D793" s="340">
        <v>35543.587081768048</v>
      </c>
      <c r="E793" s="340">
        <v>100942.52106098937</v>
      </c>
      <c r="F793" s="340">
        <v>23715.982017498023</v>
      </c>
      <c r="G793" s="340">
        <v>7145.3425046253224</v>
      </c>
      <c r="H793" s="341">
        <v>167347.43266488079</v>
      </c>
      <c r="I793" s="339"/>
      <c r="J793" s="339"/>
    </row>
    <row r="794" spans="1:10" x14ac:dyDescent="0.2">
      <c r="A794" s="294">
        <v>2021</v>
      </c>
      <c r="B794" s="296" t="s">
        <v>39</v>
      </c>
      <c r="C794" s="296" t="s">
        <v>119</v>
      </c>
      <c r="D794" s="340">
        <v>38139.484125762938</v>
      </c>
      <c r="E794" s="340">
        <v>118508.53542971519</v>
      </c>
      <c r="F794" s="340">
        <v>24270.988067452447</v>
      </c>
      <c r="G794" s="340">
        <v>7925.3229504974188</v>
      </c>
      <c r="H794" s="341">
        <v>188844.33057342799</v>
      </c>
      <c r="I794" s="339"/>
      <c r="J794" s="339"/>
    </row>
    <row r="795" spans="1:10" x14ac:dyDescent="0.2">
      <c r="A795" s="294">
        <v>2021</v>
      </c>
      <c r="B795" s="296" t="s">
        <v>40</v>
      </c>
      <c r="C795" s="296" t="s">
        <v>119</v>
      </c>
      <c r="D795" s="340">
        <v>33896.89691912842</v>
      </c>
      <c r="E795" s="340">
        <v>114022.16842718696</v>
      </c>
      <c r="F795" s="340">
        <v>24061.013000049603</v>
      </c>
      <c r="G795" s="340">
        <v>12482.215542556345</v>
      </c>
      <c r="H795" s="341">
        <v>184462.2938889213</v>
      </c>
      <c r="I795" s="339"/>
      <c r="J795" s="339"/>
    </row>
    <row r="796" spans="1:10" x14ac:dyDescent="0.2">
      <c r="A796" s="294">
        <v>2021</v>
      </c>
      <c r="B796" s="296" t="s">
        <v>41</v>
      </c>
      <c r="C796" s="296" t="s">
        <v>119</v>
      </c>
      <c r="D796" s="340">
        <v>28186.338558288582</v>
      </c>
      <c r="E796" s="340">
        <v>115986.28041673664</v>
      </c>
      <c r="F796" s="340">
        <v>23229.502506132143</v>
      </c>
      <c r="G796" s="340">
        <v>14509.3640455246</v>
      </c>
      <c r="H796" s="341">
        <v>181911.48552668196</v>
      </c>
      <c r="I796" s="339"/>
      <c r="J796" s="339"/>
    </row>
    <row r="797" spans="1:10" x14ac:dyDescent="0.2">
      <c r="A797" s="294">
        <v>2021</v>
      </c>
      <c r="B797" s="296" t="s">
        <v>42</v>
      </c>
      <c r="C797" s="296" t="s">
        <v>119</v>
      </c>
      <c r="D797" s="340">
        <v>26647.406502441409</v>
      </c>
      <c r="E797" s="340">
        <v>111101.97834892465</v>
      </c>
      <c r="F797" s="340">
        <v>21558.900493824498</v>
      </c>
      <c r="G797" s="340">
        <v>15752.459911212924</v>
      </c>
      <c r="H797" s="341">
        <v>175060.74525640349</v>
      </c>
      <c r="I797" s="339"/>
      <c r="J797" s="339"/>
    </row>
    <row r="798" spans="1:10" x14ac:dyDescent="0.2">
      <c r="A798" s="294">
        <v>2022</v>
      </c>
      <c r="B798" s="296" t="s">
        <v>43</v>
      </c>
      <c r="C798" s="296" t="s">
        <v>119</v>
      </c>
      <c r="D798" s="340">
        <v>21534.065962310797</v>
      </c>
      <c r="E798" s="340">
        <v>94895.871427105318</v>
      </c>
      <c r="F798" s="340">
        <v>20011.191006832138</v>
      </c>
      <c r="G798" s="340">
        <v>15030.859404869085</v>
      </c>
      <c r="H798" s="341">
        <v>151471.98780111736</v>
      </c>
      <c r="I798" s="339"/>
      <c r="J798" s="339"/>
    </row>
    <row r="799" spans="1:10" x14ac:dyDescent="0.2">
      <c r="A799" s="294">
        <v>2022</v>
      </c>
      <c r="B799" s="296" t="s">
        <v>44</v>
      </c>
      <c r="C799" s="296" t="s">
        <v>119</v>
      </c>
      <c r="D799" s="340">
        <v>22223.024470703123</v>
      </c>
      <c r="E799" s="340">
        <v>111722.68152130031</v>
      </c>
      <c r="F799" s="340">
        <v>21114.189469486239</v>
      </c>
      <c r="G799" s="340">
        <v>16171.199033282404</v>
      </c>
      <c r="H799" s="341">
        <v>171231.094494772</v>
      </c>
      <c r="I799" s="339"/>
      <c r="J799" s="339"/>
    </row>
    <row r="800" spans="1:10" x14ac:dyDescent="0.2">
      <c r="A800" s="294">
        <v>2022</v>
      </c>
      <c r="B800" s="296" t="s">
        <v>45</v>
      </c>
      <c r="C800" s="296" t="s">
        <v>119</v>
      </c>
      <c r="D800" s="340">
        <v>24216.596999999998</v>
      </c>
      <c r="E800" s="340">
        <v>130616.61122203829</v>
      </c>
      <c r="F800" s="340">
        <v>25311.747988056202</v>
      </c>
      <c r="G800" s="340">
        <v>18731.328077968363</v>
      </c>
      <c r="H800" s="341">
        <v>198876.28428806286</v>
      </c>
      <c r="I800" s="339"/>
      <c r="J800" s="339"/>
    </row>
    <row r="801" spans="1:10" x14ac:dyDescent="0.2">
      <c r="A801" s="294">
        <v>2022</v>
      </c>
      <c r="B801" s="296" t="s">
        <v>33</v>
      </c>
      <c r="C801" s="296" t="s">
        <v>119</v>
      </c>
      <c r="D801" s="340">
        <v>20259.64005469</v>
      </c>
      <c r="E801" s="340">
        <v>105220.54739399999</v>
      </c>
      <c r="F801" s="340">
        <v>20373.302976200011</v>
      </c>
      <c r="G801" s="340">
        <v>15619.847527399999</v>
      </c>
      <c r="H801" s="341">
        <v>161473.33795228999</v>
      </c>
      <c r="I801" s="339"/>
      <c r="J801" s="339"/>
    </row>
    <row r="802" spans="1:10" x14ac:dyDescent="0.2">
      <c r="A802" s="294">
        <v>2022</v>
      </c>
      <c r="B802" s="296" t="s">
        <v>35</v>
      </c>
      <c r="C802" s="296" t="s">
        <v>119</v>
      </c>
      <c r="D802" s="340">
        <v>29266.968946960456</v>
      </c>
      <c r="E802" s="340">
        <v>107242.84100611799</v>
      </c>
      <c r="F802" s="340">
        <v>19738.745998983388</v>
      </c>
      <c r="G802" s="340">
        <v>7477.9204700128448</v>
      </c>
      <c r="H802" s="341">
        <v>163726.47642207466</v>
      </c>
      <c r="I802" s="339"/>
      <c r="J802" s="339"/>
    </row>
    <row r="803" spans="1:10" x14ac:dyDescent="0.2">
      <c r="A803" s="294">
        <v>2022</v>
      </c>
      <c r="B803" s="296" t="s">
        <v>36</v>
      </c>
      <c r="C803" s="296" t="s">
        <v>119</v>
      </c>
      <c r="D803" s="340">
        <v>29596.31995433044</v>
      </c>
      <c r="E803" s="340">
        <v>103543.98487951038</v>
      </c>
      <c r="F803" s="340">
        <v>19240.255501987482</v>
      </c>
      <c r="G803" s="340">
        <v>7235.9950450524702</v>
      </c>
      <c r="H803" s="341">
        <v>159616.55538088075</v>
      </c>
      <c r="I803" s="339"/>
      <c r="J803" s="339"/>
    </row>
    <row r="804" spans="1:10" x14ac:dyDescent="0.2">
      <c r="A804" s="294">
        <v>2009</v>
      </c>
      <c r="B804" s="296" t="s">
        <v>33</v>
      </c>
      <c r="C804" s="296" t="s">
        <v>120</v>
      </c>
      <c r="D804" s="340">
        <v>714.46249999999998</v>
      </c>
      <c r="E804" s="340">
        <v>15908.539000000001</v>
      </c>
      <c r="F804" s="340">
        <v>3267.2175000000002</v>
      </c>
      <c r="G804" s="340">
        <v>185.83499999999998</v>
      </c>
      <c r="H804" s="341">
        <v>20076.054</v>
      </c>
      <c r="I804" s="339"/>
      <c r="J804" s="339"/>
    </row>
    <row r="805" spans="1:10" x14ac:dyDescent="0.2">
      <c r="A805" s="294">
        <v>2009</v>
      </c>
      <c r="B805" s="296" t="s">
        <v>35</v>
      </c>
      <c r="C805" s="296" t="s">
        <v>120</v>
      </c>
      <c r="D805" s="340">
        <v>126.97749999999999</v>
      </c>
      <c r="E805" s="340">
        <v>15732.912000000002</v>
      </c>
      <c r="F805" s="340">
        <v>3208.4875000000002</v>
      </c>
      <c r="G805" s="340">
        <v>397.20499999999998</v>
      </c>
      <c r="H805" s="341">
        <v>19465.582000000002</v>
      </c>
      <c r="I805" s="339"/>
      <c r="J805" s="339"/>
    </row>
    <row r="806" spans="1:10" x14ac:dyDescent="0.2">
      <c r="A806" s="294">
        <v>2009</v>
      </c>
      <c r="B806" s="296" t="s">
        <v>36</v>
      </c>
      <c r="C806" s="296" t="s">
        <v>120</v>
      </c>
      <c r="D806" s="340">
        <v>126.97749999999999</v>
      </c>
      <c r="E806" s="340">
        <v>13062.815500000002</v>
      </c>
      <c r="F806" s="340">
        <v>2724.4175</v>
      </c>
      <c r="G806" s="340">
        <v>590.63850000000002</v>
      </c>
      <c r="H806" s="341">
        <v>16504.849000000002</v>
      </c>
      <c r="I806" s="339"/>
      <c r="J806" s="339"/>
    </row>
    <row r="807" spans="1:10" x14ac:dyDescent="0.2">
      <c r="A807" s="294">
        <v>2009</v>
      </c>
      <c r="B807" s="296" t="s">
        <v>37</v>
      </c>
      <c r="C807" s="296" t="s">
        <v>120</v>
      </c>
      <c r="D807" s="340">
        <v>1020.1575</v>
      </c>
      <c r="E807" s="340">
        <v>15195.0915</v>
      </c>
      <c r="F807" s="340">
        <v>4121.6750000000002</v>
      </c>
      <c r="G807" s="340">
        <v>234.77499999999998</v>
      </c>
      <c r="H807" s="341">
        <v>20571.699000000001</v>
      </c>
      <c r="I807" s="339"/>
      <c r="J807" s="339"/>
    </row>
    <row r="808" spans="1:10" x14ac:dyDescent="0.2">
      <c r="A808" s="294">
        <v>2009</v>
      </c>
      <c r="B808" s="296" t="s">
        <v>38</v>
      </c>
      <c r="C808" s="296" t="s">
        <v>120</v>
      </c>
      <c r="D808" s="340">
        <v>522.9325</v>
      </c>
      <c r="E808" s="340">
        <v>12442.324000000002</v>
      </c>
      <c r="F808" s="340">
        <v>3636.9749999999995</v>
      </c>
      <c r="G808" s="340">
        <v>627.12750000000005</v>
      </c>
      <c r="H808" s="341">
        <v>17229.359</v>
      </c>
      <c r="I808" s="339"/>
      <c r="J808" s="339"/>
    </row>
    <row r="809" spans="1:10" x14ac:dyDescent="0.2">
      <c r="A809" s="294">
        <v>2009</v>
      </c>
      <c r="B809" s="296" t="s">
        <v>39</v>
      </c>
      <c r="C809" s="296" t="s">
        <v>120</v>
      </c>
      <c r="D809" s="340">
        <v>564.95500000000004</v>
      </c>
      <c r="E809" s="340">
        <v>15718.413500000002</v>
      </c>
      <c r="F809" s="340">
        <v>4576.0050000000001</v>
      </c>
      <c r="G809" s="340">
        <v>596.72500000000002</v>
      </c>
      <c r="H809" s="341">
        <v>21456.0985</v>
      </c>
      <c r="I809" s="339"/>
      <c r="J809" s="339"/>
    </row>
    <row r="810" spans="1:10" x14ac:dyDescent="0.2">
      <c r="A810" s="294">
        <v>2009</v>
      </c>
      <c r="B810" s="296" t="s">
        <v>40</v>
      </c>
      <c r="C810" s="296" t="s">
        <v>120</v>
      </c>
      <c r="D810" s="340">
        <v>1185.7575000000002</v>
      </c>
      <c r="E810" s="340">
        <v>17623.370999999999</v>
      </c>
      <c r="F810" s="340">
        <v>4752.99</v>
      </c>
      <c r="G810" s="340">
        <v>132.75</v>
      </c>
      <c r="H810" s="341">
        <v>23694.8685</v>
      </c>
      <c r="I810" s="339"/>
      <c r="J810" s="339"/>
    </row>
    <row r="811" spans="1:10" x14ac:dyDescent="0.2">
      <c r="A811" s="294">
        <v>2009</v>
      </c>
      <c r="B811" s="296" t="s">
        <v>41</v>
      </c>
      <c r="C811" s="296" t="s">
        <v>120</v>
      </c>
      <c r="D811" s="340">
        <v>569.95500000000004</v>
      </c>
      <c r="E811" s="340">
        <v>17701.087500000001</v>
      </c>
      <c r="F811" s="340">
        <v>4622.8274999999994</v>
      </c>
      <c r="G811" s="340">
        <v>210.1</v>
      </c>
      <c r="H811" s="341">
        <v>23103.97</v>
      </c>
      <c r="I811" s="339"/>
      <c r="J811" s="339"/>
    </row>
    <row r="812" spans="1:10" x14ac:dyDescent="0.2">
      <c r="A812" s="294">
        <v>2009</v>
      </c>
      <c r="B812" s="296" t="s">
        <v>42</v>
      </c>
      <c r="C812" s="296" t="s">
        <v>120</v>
      </c>
      <c r="D812" s="340">
        <v>479.95499999999998</v>
      </c>
      <c r="E812" s="340">
        <v>18949.303999999996</v>
      </c>
      <c r="F812" s="340">
        <v>2854.0174999999999</v>
      </c>
      <c r="G812" s="340">
        <v>65</v>
      </c>
      <c r="H812" s="341">
        <v>22348.276499999993</v>
      </c>
      <c r="I812" s="339"/>
      <c r="J812" s="339"/>
    </row>
    <row r="813" spans="1:10" x14ac:dyDescent="0.2">
      <c r="A813" s="294">
        <v>2010</v>
      </c>
      <c r="B813" s="296" t="s">
        <v>43</v>
      </c>
      <c r="C813" s="296" t="s">
        <v>120</v>
      </c>
      <c r="D813" s="340">
        <v>789.88250000000005</v>
      </c>
      <c r="E813" s="340">
        <v>16343.522000000001</v>
      </c>
      <c r="F813" s="340">
        <v>3913.61</v>
      </c>
      <c r="G813" s="340">
        <v>234.9</v>
      </c>
      <c r="H813" s="341">
        <v>21281.914499999999</v>
      </c>
      <c r="I813" s="339"/>
      <c r="J813" s="339"/>
    </row>
    <row r="814" spans="1:10" x14ac:dyDescent="0.2">
      <c r="A814" s="294">
        <v>2010</v>
      </c>
      <c r="B814" s="296" t="s">
        <v>44</v>
      </c>
      <c r="C814" s="296" t="s">
        <v>120</v>
      </c>
      <c r="D814" s="340">
        <v>1927.3049999999998</v>
      </c>
      <c r="E814" s="340">
        <v>15798.619499999999</v>
      </c>
      <c r="F814" s="340">
        <v>3379.1025</v>
      </c>
      <c r="G814" s="340">
        <v>75</v>
      </c>
      <c r="H814" s="341">
        <v>21180.027000000002</v>
      </c>
      <c r="I814" s="339"/>
      <c r="J814" s="339"/>
    </row>
    <row r="815" spans="1:10" x14ac:dyDescent="0.2">
      <c r="A815" s="294">
        <v>2010</v>
      </c>
      <c r="B815" s="296" t="s">
        <v>45</v>
      </c>
      <c r="C815" s="296" t="s">
        <v>120</v>
      </c>
      <c r="D815" s="340">
        <v>1809.0400000000002</v>
      </c>
      <c r="E815" s="340">
        <v>14996.111999999999</v>
      </c>
      <c r="F815" s="340">
        <v>3863.9974999999999</v>
      </c>
      <c r="G815" s="340">
        <v>105</v>
      </c>
      <c r="H815" s="341">
        <v>20774.149499999996</v>
      </c>
      <c r="I815" s="339"/>
      <c r="J815" s="339"/>
    </row>
    <row r="816" spans="1:10" x14ac:dyDescent="0.2">
      <c r="A816" s="294">
        <v>2010</v>
      </c>
      <c r="B816" s="296" t="s">
        <v>33</v>
      </c>
      <c r="C816" s="296" t="s">
        <v>120</v>
      </c>
      <c r="D816" s="340">
        <v>1641.4375</v>
      </c>
      <c r="E816" s="340">
        <v>15214.697500000002</v>
      </c>
      <c r="F816" s="340">
        <v>3722.9549999999995</v>
      </c>
      <c r="G816" s="340">
        <v>71</v>
      </c>
      <c r="H816" s="341">
        <v>20650.09</v>
      </c>
      <c r="I816" s="339"/>
      <c r="J816" s="339"/>
    </row>
    <row r="817" spans="1:10" x14ac:dyDescent="0.2">
      <c r="A817" s="294">
        <v>2010</v>
      </c>
      <c r="B817" s="296" t="s">
        <v>35</v>
      </c>
      <c r="C817" s="296" t="s">
        <v>120</v>
      </c>
      <c r="D817" s="340">
        <v>2155.25</v>
      </c>
      <c r="E817" s="340">
        <v>15770.438499999997</v>
      </c>
      <c r="F817" s="340">
        <v>2990.6774999999998</v>
      </c>
      <c r="G817" s="340">
        <v>521.32749999999999</v>
      </c>
      <c r="H817" s="341">
        <v>21437.693499999998</v>
      </c>
      <c r="I817" s="339"/>
      <c r="J817" s="339"/>
    </row>
    <row r="818" spans="1:10" x14ac:dyDescent="0.2">
      <c r="A818" s="294">
        <v>2010</v>
      </c>
      <c r="B818" s="296" t="s">
        <v>36</v>
      </c>
      <c r="C818" s="296" t="s">
        <v>120</v>
      </c>
      <c r="D818" s="340">
        <v>3068.8724999999995</v>
      </c>
      <c r="E818" s="340">
        <v>14292.675000000001</v>
      </c>
      <c r="F818" s="340">
        <v>2386.0349999999999</v>
      </c>
      <c r="G818" s="340">
        <v>220.04000000000002</v>
      </c>
      <c r="H818" s="341">
        <v>19967.622500000001</v>
      </c>
      <c r="I818" s="339"/>
      <c r="J818" s="339"/>
    </row>
    <row r="819" spans="1:10" x14ac:dyDescent="0.2">
      <c r="A819" s="294">
        <v>2010</v>
      </c>
      <c r="B819" s="296" t="s">
        <v>37</v>
      </c>
      <c r="C819" s="296" t="s">
        <v>120</v>
      </c>
      <c r="D819" s="340">
        <v>2961.8650000000002</v>
      </c>
      <c r="E819" s="340">
        <v>16076.455000000002</v>
      </c>
      <c r="F819" s="340">
        <v>1257.2725</v>
      </c>
      <c r="G819" s="340">
        <v>122.53999999999999</v>
      </c>
      <c r="H819" s="341">
        <v>20418.1325</v>
      </c>
      <c r="I819" s="339"/>
      <c r="J819" s="339"/>
    </row>
    <row r="820" spans="1:10" x14ac:dyDescent="0.2">
      <c r="A820" s="294">
        <v>2010</v>
      </c>
      <c r="B820" s="296" t="s">
        <v>38</v>
      </c>
      <c r="C820" s="296" t="s">
        <v>120</v>
      </c>
      <c r="D820" s="340">
        <v>3218.3850000000002</v>
      </c>
      <c r="E820" s="340">
        <v>16461.5975</v>
      </c>
      <c r="F820" s="340">
        <v>1411.2075</v>
      </c>
      <c r="G820" s="340">
        <v>166.17750000000001</v>
      </c>
      <c r="H820" s="341">
        <v>21257.3675</v>
      </c>
      <c r="I820" s="339"/>
      <c r="J820" s="339"/>
    </row>
    <row r="821" spans="1:10" x14ac:dyDescent="0.2">
      <c r="A821" s="294">
        <v>2010</v>
      </c>
      <c r="B821" s="296" t="s">
        <v>39</v>
      </c>
      <c r="C821" s="296" t="s">
        <v>120</v>
      </c>
      <c r="D821" s="340">
        <v>3403.415</v>
      </c>
      <c r="E821" s="340">
        <v>20473.745999999999</v>
      </c>
      <c r="F821" s="340">
        <v>1725.5375000000001</v>
      </c>
      <c r="G821" s="340">
        <v>178</v>
      </c>
      <c r="H821" s="341">
        <v>25780.698499999999</v>
      </c>
      <c r="I821" s="339"/>
      <c r="J821" s="339"/>
    </row>
    <row r="822" spans="1:10" x14ac:dyDescent="0.2">
      <c r="A822" s="294">
        <v>2010</v>
      </c>
      <c r="B822" s="296" t="s">
        <v>40</v>
      </c>
      <c r="C822" s="296" t="s">
        <v>120</v>
      </c>
      <c r="D822" s="340">
        <v>4392.375</v>
      </c>
      <c r="E822" s="340">
        <v>22118.738499999999</v>
      </c>
      <c r="F822" s="340">
        <v>1469.9874999999997</v>
      </c>
      <c r="G822" s="340">
        <v>530</v>
      </c>
      <c r="H822" s="341">
        <v>28511.101000000002</v>
      </c>
      <c r="I822" s="339"/>
      <c r="J822" s="339"/>
    </row>
    <row r="823" spans="1:10" x14ac:dyDescent="0.2">
      <c r="A823" s="294">
        <v>2010</v>
      </c>
      <c r="B823" s="296" t="s">
        <v>41</v>
      </c>
      <c r="C823" s="296" t="s">
        <v>120</v>
      </c>
      <c r="D823" s="340">
        <v>4575.1925000000001</v>
      </c>
      <c r="E823" s="340">
        <v>23052.258500000007</v>
      </c>
      <c r="F823" s="340">
        <v>1701.9624999999999</v>
      </c>
      <c r="G823" s="340">
        <v>488.98</v>
      </c>
      <c r="H823" s="341">
        <v>29818.393500000006</v>
      </c>
      <c r="I823" s="339"/>
      <c r="J823" s="339"/>
    </row>
    <row r="824" spans="1:10" x14ac:dyDescent="0.2">
      <c r="A824" s="294">
        <v>2010</v>
      </c>
      <c r="B824" s="296" t="s">
        <v>42</v>
      </c>
      <c r="C824" s="296" t="s">
        <v>120</v>
      </c>
      <c r="D824" s="340">
        <v>1517.4650000000001</v>
      </c>
      <c r="E824" s="340">
        <v>21501.612499999999</v>
      </c>
      <c r="F824" s="340">
        <v>1172.6500000000001</v>
      </c>
      <c r="G824" s="340">
        <v>417</v>
      </c>
      <c r="H824" s="341">
        <v>24608.727499999997</v>
      </c>
      <c r="I824" s="339"/>
      <c r="J824" s="339"/>
    </row>
    <row r="825" spans="1:10" x14ac:dyDescent="0.2">
      <c r="A825" s="294">
        <v>2011</v>
      </c>
      <c r="B825" s="296" t="s">
        <v>43</v>
      </c>
      <c r="C825" s="296" t="s">
        <v>120</v>
      </c>
      <c r="D825" s="340">
        <v>2909.4700000000003</v>
      </c>
      <c r="E825" s="340">
        <v>21451.514000000003</v>
      </c>
      <c r="F825" s="340">
        <v>1843.2600000000002</v>
      </c>
      <c r="G825" s="340">
        <v>115.64</v>
      </c>
      <c r="H825" s="341">
        <v>26319.883999999998</v>
      </c>
      <c r="I825" s="339"/>
      <c r="J825" s="339"/>
    </row>
    <row r="826" spans="1:10" x14ac:dyDescent="0.2">
      <c r="A826" s="294">
        <v>2011</v>
      </c>
      <c r="B826" s="296" t="s">
        <v>44</v>
      </c>
      <c r="C826" s="296" t="s">
        <v>120</v>
      </c>
      <c r="D826" s="340">
        <v>2661.2624999999998</v>
      </c>
      <c r="E826" s="340">
        <v>19444.602000000003</v>
      </c>
      <c r="F826" s="340">
        <v>1866.5925</v>
      </c>
      <c r="G826" s="340">
        <v>59.65</v>
      </c>
      <c r="H826" s="341">
        <v>24032.107000000007</v>
      </c>
      <c r="I826" s="339"/>
      <c r="J826" s="339"/>
    </row>
    <row r="827" spans="1:10" x14ac:dyDescent="0.2">
      <c r="A827" s="294">
        <v>2011</v>
      </c>
      <c r="B827" s="296" t="s">
        <v>45</v>
      </c>
      <c r="C827" s="296" t="s">
        <v>120</v>
      </c>
      <c r="D827" s="340">
        <v>4702.8575000000001</v>
      </c>
      <c r="E827" s="340">
        <v>27373.791000000001</v>
      </c>
      <c r="F827" s="340">
        <v>3264.0599999999995</v>
      </c>
      <c r="G827" s="340">
        <v>420</v>
      </c>
      <c r="H827" s="341">
        <v>35760.708500000008</v>
      </c>
      <c r="I827" s="339"/>
      <c r="J827" s="339"/>
    </row>
    <row r="828" spans="1:10" x14ac:dyDescent="0.2">
      <c r="A828" s="294">
        <v>2011</v>
      </c>
      <c r="B828" s="296" t="s">
        <v>33</v>
      </c>
      <c r="C828" s="296" t="s">
        <v>120</v>
      </c>
      <c r="D828" s="340">
        <v>3751.5124999999998</v>
      </c>
      <c r="E828" s="340">
        <v>23580.12</v>
      </c>
      <c r="F828" s="340">
        <v>2796.6525000000001</v>
      </c>
      <c r="G828" s="340">
        <v>565</v>
      </c>
      <c r="H828" s="341">
        <v>30693.285</v>
      </c>
      <c r="I828" s="339"/>
      <c r="J828" s="339"/>
    </row>
    <row r="829" spans="1:10" x14ac:dyDescent="0.2">
      <c r="A829" s="294">
        <v>2011</v>
      </c>
      <c r="B829" s="296" t="s">
        <v>35</v>
      </c>
      <c r="C829" s="296" t="s">
        <v>120</v>
      </c>
      <c r="D829" s="340">
        <v>3879.21</v>
      </c>
      <c r="E829" s="340">
        <v>25308.200499999999</v>
      </c>
      <c r="F829" s="340">
        <v>3509.5450000000001</v>
      </c>
      <c r="G829" s="340">
        <v>166.57749999999999</v>
      </c>
      <c r="H829" s="341">
        <v>32863.533000000003</v>
      </c>
      <c r="I829" s="339"/>
      <c r="J829" s="339"/>
    </row>
    <row r="830" spans="1:10" x14ac:dyDescent="0.2">
      <c r="A830" s="294">
        <v>2011</v>
      </c>
      <c r="B830" s="296" t="s">
        <v>36</v>
      </c>
      <c r="C830" s="296" t="s">
        <v>120</v>
      </c>
      <c r="D830" s="340">
        <v>4244.1499999999996</v>
      </c>
      <c r="E830" s="340">
        <v>21862.969499999999</v>
      </c>
      <c r="F830" s="340">
        <v>2424.4175</v>
      </c>
      <c r="G830" s="340">
        <v>368.90999999999997</v>
      </c>
      <c r="H830" s="341">
        <v>28900.447000000004</v>
      </c>
      <c r="I830" s="339"/>
      <c r="J830" s="339"/>
    </row>
    <row r="831" spans="1:10" x14ac:dyDescent="0.2">
      <c r="A831" s="294">
        <v>2011</v>
      </c>
      <c r="B831" s="296" t="s">
        <v>37</v>
      </c>
      <c r="C831" s="296" t="s">
        <v>120</v>
      </c>
      <c r="D831" s="340">
        <v>4098.1525000000001</v>
      </c>
      <c r="E831" s="340">
        <v>23541.287</v>
      </c>
      <c r="F831" s="340">
        <v>2439.4175</v>
      </c>
      <c r="G831" s="340">
        <v>261.90999999999997</v>
      </c>
      <c r="H831" s="341">
        <v>30340.766999999996</v>
      </c>
      <c r="I831" s="339"/>
      <c r="J831" s="339"/>
    </row>
    <row r="832" spans="1:10" x14ac:dyDescent="0.2">
      <c r="A832" s="294">
        <v>2011</v>
      </c>
      <c r="B832" s="296" t="s">
        <v>38</v>
      </c>
      <c r="C832" s="296" t="s">
        <v>120</v>
      </c>
      <c r="D832" s="340">
        <v>4944.3425000000007</v>
      </c>
      <c r="E832" s="340">
        <v>25768.553</v>
      </c>
      <c r="F832" s="340">
        <v>2787.1575000000003</v>
      </c>
      <c r="G832" s="340">
        <v>380.22749999999996</v>
      </c>
      <c r="H832" s="341">
        <v>33880.280500000001</v>
      </c>
      <c r="I832" s="339"/>
      <c r="J832" s="339"/>
    </row>
    <row r="833" spans="1:10" x14ac:dyDescent="0.2">
      <c r="A833" s="294">
        <v>2011</v>
      </c>
      <c r="B833" s="296" t="s">
        <v>39</v>
      </c>
      <c r="C833" s="296" t="s">
        <v>120</v>
      </c>
      <c r="D833" s="340">
        <v>4078.84</v>
      </c>
      <c r="E833" s="340">
        <v>24901.967999999997</v>
      </c>
      <c r="F833" s="340">
        <v>2952.3525</v>
      </c>
      <c r="G833" s="340">
        <v>134.59</v>
      </c>
      <c r="H833" s="341">
        <v>32067.750499999998</v>
      </c>
      <c r="I833" s="339"/>
      <c r="J833" s="339"/>
    </row>
    <row r="834" spans="1:10" x14ac:dyDescent="0.2">
      <c r="A834" s="294">
        <v>2011</v>
      </c>
      <c r="B834" s="296" t="s">
        <v>40</v>
      </c>
      <c r="C834" s="296" t="s">
        <v>120</v>
      </c>
      <c r="D834" s="340">
        <v>3184.79</v>
      </c>
      <c r="E834" s="340">
        <v>26048.627</v>
      </c>
      <c r="F834" s="340">
        <v>3009.11</v>
      </c>
      <c r="G834" s="340">
        <v>469.73</v>
      </c>
      <c r="H834" s="341">
        <v>32712.257000000001</v>
      </c>
      <c r="I834" s="339"/>
      <c r="J834" s="339"/>
    </row>
    <row r="835" spans="1:10" x14ac:dyDescent="0.2">
      <c r="A835" s="294">
        <v>2011</v>
      </c>
      <c r="B835" s="296" t="s">
        <v>41</v>
      </c>
      <c r="C835" s="296" t="s">
        <v>120</v>
      </c>
      <c r="D835" s="340">
        <v>3161.41</v>
      </c>
      <c r="E835" s="340">
        <v>26627.112500000003</v>
      </c>
      <c r="F835" s="340">
        <v>4336.0824999999995</v>
      </c>
      <c r="G835" s="340">
        <v>303.10749999999996</v>
      </c>
      <c r="H835" s="341">
        <v>34427.712500000001</v>
      </c>
      <c r="I835" s="339"/>
      <c r="J835" s="339"/>
    </row>
    <row r="836" spans="1:10" x14ac:dyDescent="0.2">
      <c r="A836" s="294">
        <v>2011</v>
      </c>
      <c r="B836" s="296" t="s">
        <v>42</v>
      </c>
      <c r="C836" s="296" t="s">
        <v>120</v>
      </c>
      <c r="D836" s="340">
        <v>2622.3149999999996</v>
      </c>
      <c r="E836" s="340">
        <v>33084.965500000006</v>
      </c>
      <c r="F836" s="340">
        <v>3608.8775000000001</v>
      </c>
      <c r="G836" s="340">
        <v>182.04000000000002</v>
      </c>
      <c r="H836" s="341">
        <v>39498.198000000004</v>
      </c>
      <c r="I836" s="339"/>
      <c r="J836" s="339"/>
    </row>
    <row r="837" spans="1:10" x14ac:dyDescent="0.2">
      <c r="A837" s="294">
        <v>2012</v>
      </c>
      <c r="B837" s="296" t="s">
        <v>43</v>
      </c>
      <c r="C837" s="296" t="s">
        <v>120</v>
      </c>
      <c r="D837" s="340">
        <v>2499.46</v>
      </c>
      <c r="E837" s="340">
        <v>27131.306</v>
      </c>
      <c r="F837" s="340">
        <v>3579.625</v>
      </c>
      <c r="G837" s="340">
        <v>348.32750000000004</v>
      </c>
      <c r="H837" s="341">
        <v>33558.718500000003</v>
      </c>
      <c r="I837" s="339"/>
      <c r="J837" s="339"/>
    </row>
    <row r="838" spans="1:10" x14ac:dyDescent="0.2">
      <c r="A838" s="294">
        <v>2012</v>
      </c>
      <c r="B838" s="296" t="s">
        <v>44</v>
      </c>
      <c r="C838" s="296" t="s">
        <v>120</v>
      </c>
      <c r="D838" s="340">
        <v>3413.5924999999997</v>
      </c>
      <c r="E838" s="340">
        <v>25036.219500000003</v>
      </c>
      <c r="F838" s="340">
        <v>4127.7425000000003</v>
      </c>
      <c r="G838" s="340">
        <v>484.5625</v>
      </c>
      <c r="H838" s="341">
        <v>33062.116999999998</v>
      </c>
      <c r="I838" s="339"/>
      <c r="J838" s="339"/>
    </row>
    <row r="839" spans="1:10" x14ac:dyDescent="0.2">
      <c r="A839" s="294">
        <v>2012</v>
      </c>
      <c r="B839" s="296" t="s">
        <v>45</v>
      </c>
      <c r="C839" s="296" t="s">
        <v>120</v>
      </c>
      <c r="D839" s="340">
        <v>3407.5625</v>
      </c>
      <c r="E839" s="340">
        <v>26584.197000000004</v>
      </c>
      <c r="F839" s="340">
        <v>5446.6025</v>
      </c>
      <c r="G839" s="340">
        <v>703.65250000000003</v>
      </c>
      <c r="H839" s="341">
        <v>36142.014500000005</v>
      </c>
      <c r="I839" s="339"/>
      <c r="J839" s="339"/>
    </row>
    <row r="840" spans="1:10" x14ac:dyDescent="0.2">
      <c r="A840" s="294">
        <v>2012</v>
      </c>
      <c r="B840" s="296" t="s">
        <v>33</v>
      </c>
      <c r="C840" s="296" t="s">
        <v>120</v>
      </c>
      <c r="D840" s="340">
        <v>3252.165</v>
      </c>
      <c r="E840" s="340">
        <v>21115.900499999996</v>
      </c>
      <c r="F840" s="340">
        <v>3338.6624999999999</v>
      </c>
      <c r="G840" s="340">
        <v>95</v>
      </c>
      <c r="H840" s="341">
        <v>27801.728000000003</v>
      </c>
      <c r="I840" s="339"/>
      <c r="J840" s="339"/>
    </row>
    <row r="841" spans="1:10" x14ac:dyDescent="0.2">
      <c r="A841" s="294">
        <v>2012</v>
      </c>
      <c r="B841" s="296" t="s">
        <v>35</v>
      </c>
      <c r="C841" s="296" t="s">
        <v>120</v>
      </c>
      <c r="D841" s="340">
        <v>3313.1475</v>
      </c>
      <c r="E841" s="340">
        <v>28915.872000000003</v>
      </c>
      <c r="F841" s="340">
        <v>4350.8625000000002</v>
      </c>
      <c r="G841" s="340">
        <v>148.97749999999999</v>
      </c>
      <c r="H841" s="341">
        <v>36728.859500000006</v>
      </c>
      <c r="I841" s="339"/>
      <c r="J841" s="339"/>
    </row>
    <row r="842" spans="1:10" x14ac:dyDescent="0.2">
      <c r="A842" s="294">
        <v>2012</v>
      </c>
      <c r="B842" s="296" t="s">
        <v>36</v>
      </c>
      <c r="C842" s="296" t="s">
        <v>120</v>
      </c>
      <c r="D842" s="340">
        <v>2833.8900000000003</v>
      </c>
      <c r="E842" s="340">
        <v>24274.577000000001</v>
      </c>
      <c r="F842" s="340">
        <v>5501.0524999999998</v>
      </c>
      <c r="G842" s="340">
        <v>125</v>
      </c>
      <c r="H842" s="341">
        <v>32734.519499999999</v>
      </c>
      <c r="I842" s="339"/>
      <c r="J842" s="339"/>
    </row>
    <row r="843" spans="1:10" x14ac:dyDescent="0.2">
      <c r="A843" s="294">
        <v>2012</v>
      </c>
      <c r="B843" s="296" t="s">
        <v>37</v>
      </c>
      <c r="C843" s="296" t="s">
        <v>120</v>
      </c>
      <c r="D843" s="340">
        <v>2864.6925000000001</v>
      </c>
      <c r="E843" s="340">
        <v>22272.719000000001</v>
      </c>
      <c r="F843" s="340">
        <v>4849.1550000000007</v>
      </c>
      <c r="G843" s="340">
        <v>426.83000000000004</v>
      </c>
      <c r="H843" s="341">
        <v>30413.396500000003</v>
      </c>
      <c r="I843" s="339"/>
      <c r="J843" s="339"/>
    </row>
    <row r="844" spans="1:10" x14ac:dyDescent="0.2">
      <c r="A844" s="294">
        <v>2012</v>
      </c>
      <c r="B844" s="296" t="s">
        <v>38</v>
      </c>
      <c r="C844" s="296" t="s">
        <v>120</v>
      </c>
      <c r="D844" s="340">
        <v>2529.2825000000003</v>
      </c>
      <c r="E844" s="340">
        <v>22378.279000000002</v>
      </c>
      <c r="F844" s="340">
        <v>4423.3999999999996</v>
      </c>
      <c r="G844" s="340">
        <v>562.61</v>
      </c>
      <c r="H844" s="341">
        <v>29893.571500000002</v>
      </c>
      <c r="I844" s="339"/>
      <c r="J844" s="339"/>
    </row>
    <row r="845" spans="1:10" x14ac:dyDescent="0.2">
      <c r="A845" s="294">
        <v>2012</v>
      </c>
      <c r="B845" s="296" t="s">
        <v>39</v>
      </c>
      <c r="C845" s="296" t="s">
        <v>120</v>
      </c>
      <c r="D845" s="340">
        <v>2558.69</v>
      </c>
      <c r="E845" s="340">
        <v>21806.691999999999</v>
      </c>
      <c r="F845" s="340">
        <v>4917.165</v>
      </c>
      <c r="G845" s="340">
        <v>196.35</v>
      </c>
      <c r="H845" s="341">
        <v>29478.897000000001</v>
      </c>
      <c r="I845" s="339"/>
      <c r="J845" s="339"/>
    </row>
    <row r="846" spans="1:10" x14ac:dyDescent="0.2">
      <c r="A846" s="294">
        <v>2012</v>
      </c>
      <c r="B846" s="296" t="s">
        <v>40</v>
      </c>
      <c r="C846" s="296" t="s">
        <v>120</v>
      </c>
      <c r="D846" s="340">
        <v>2296.2974999999997</v>
      </c>
      <c r="E846" s="340">
        <v>22835.984499999999</v>
      </c>
      <c r="F846" s="340">
        <v>5636.5075000000006</v>
      </c>
      <c r="G846" s="340">
        <v>429.78</v>
      </c>
      <c r="H846" s="341">
        <v>31198.569499999998</v>
      </c>
      <c r="I846" s="339"/>
      <c r="J846" s="339"/>
    </row>
    <row r="847" spans="1:10" x14ac:dyDescent="0.2">
      <c r="A847" s="294">
        <v>2012</v>
      </c>
      <c r="B847" s="296" t="s">
        <v>41</v>
      </c>
      <c r="C847" s="296" t="s">
        <v>120</v>
      </c>
      <c r="D847" s="340">
        <v>2012.7850000000001</v>
      </c>
      <c r="E847" s="340">
        <v>24096.641499999998</v>
      </c>
      <c r="F847" s="340">
        <v>6605.0750000000007</v>
      </c>
      <c r="G847" s="340">
        <v>99.75</v>
      </c>
      <c r="H847" s="341">
        <v>32814.251499999998</v>
      </c>
      <c r="I847" s="339"/>
      <c r="J847" s="339"/>
    </row>
    <row r="848" spans="1:10" x14ac:dyDescent="0.2">
      <c r="A848" s="294">
        <v>2012</v>
      </c>
      <c r="B848" s="296" t="s">
        <v>42</v>
      </c>
      <c r="C848" s="296" t="s">
        <v>120</v>
      </c>
      <c r="D848" s="340">
        <v>1743.75</v>
      </c>
      <c r="E848" s="340">
        <v>25533.879999999997</v>
      </c>
      <c r="F848" s="340">
        <v>5347.6949999999997</v>
      </c>
      <c r="G848" s="340">
        <v>511.3</v>
      </c>
      <c r="H848" s="341">
        <v>33136.625</v>
      </c>
      <c r="I848" s="339"/>
      <c r="J848" s="339"/>
    </row>
    <row r="849" spans="1:10" x14ac:dyDescent="0.2">
      <c r="A849" s="294">
        <v>2013</v>
      </c>
      <c r="B849" s="296" t="s">
        <v>43</v>
      </c>
      <c r="C849" s="296" t="s">
        <v>120</v>
      </c>
      <c r="D849" s="340">
        <v>2308.3525</v>
      </c>
      <c r="E849" s="340">
        <v>21213.77</v>
      </c>
      <c r="F849" s="340">
        <v>5872.4400000000005</v>
      </c>
      <c r="G849" s="340">
        <v>686.21</v>
      </c>
      <c r="H849" s="341">
        <v>30080.772499999999</v>
      </c>
      <c r="I849" s="339"/>
      <c r="J849" s="339"/>
    </row>
    <row r="850" spans="1:10" x14ac:dyDescent="0.2">
      <c r="A850" s="294">
        <v>2013</v>
      </c>
      <c r="B850" s="296" t="s">
        <v>44</v>
      </c>
      <c r="C850" s="296" t="s">
        <v>120</v>
      </c>
      <c r="D850" s="340">
        <v>804.13999999999987</v>
      </c>
      <c r="E850" s="340">
        <v>18828.788</v>
      </c>
      <c r="F850" s="340">
        <v>4712.8575000000001</v>
      </c>
      <c r="G850" s="340">
        <v>425.87</v>
      </c>
      <c r="H850" s="341">
        <v>24771.655500000001</v>
      </c>
      <c r="I850" s="339"/>
      <c r="J850" s="339"/>
    </row>
    <row r="851" spans="1:10" x14ac:dyDescent="0.2">
      <c r="A851" s="294">
        <v>2013</v>
      </c>
      <c r="B851" s="296" t="s">
        <v>45</v>
      </c>
      <c r="C851" s="296" t="s">
        <v>120</v>
      </c>
      <c r="D851" s="340">
        <v>1494.2199999999998</v>
      </c>
      <c r="E851" s="340">
        <v>21752.323000000004</v>
      </c>
      <c r="F851" s="340">
        <v>4850.83</v>
      </c>
      <c r="G851" s="340">
        <v>713.54750000000001</v>
      </c>
      <c r="H851" s="341">
        <v>28810.920500000004</v>
      </c>
      <c r="I851" s="339"/>
      <c r="J851" s="339"/>
    </row>
    <row r="852" spans="1:10" x14ac:dyDescent="0.2">
      <c r="A852" s="294">
        <v>2013</v>
      </c>
      <c r="B852" s="296" t="s">
        <v>33</v>
      </c>
      <c r="C852" s="296" t="s">
        <v>120</v>
      </c>
      <c r="D852" s="340">
        <v>1863.9499999999998</v>
      </c>
      <c r="E852" s="340">
        <v>21953.2945</v>
      </c>
      <c r="F852" s="340">
        <v>6551.2649999999994</v>
      </c>
      <c r="G852" s="340">
        <v>509.65</v>
      </c>
      <c r="H852" s="341">
        <v>30878.159500000002</v>
      </c>
      <c r="I852" s="339"/>
      <c r="J852" s="339"/>
    </row>
    <row r="853" spans="1:10" x14ac:dyDescent="0.2">
      <c r="A853" s="294">
        <v>2013</v>
      </c>
      <c r="B853" s="296" t="s">
        <v>35</v>
      </c>
      <c r="C853" s="296" t="s">
        <v>120</v>
      </c>
      <c r="D853" s="340">
        <v>2607.2400000000002</v>
      </c>
      <c r="E853" s="340">
        <v>22154.231</v>
      </c>
      <c r="F853" s="340">
        <v>5397.3974999999991</v>
      </c>
      <c r="G853" s="340">
        <v>596.32749999999999</v>
      </c>
      <c r="H853" s="341">
        <v>30755.195999999996</v>
      </c>
      <c r="I853" s="339"/>
      <c r="J853" s="339"/>
    </row>
    <row r="854" spans="1:10" x14ac:dyDescent="0.2">
      <c r="A854" s="294">
        <v>2013</v>
      </c>
      <c r="B854" s="296" t="s">
        <v>36</v>
      </c>
      <c r="C854" s="296" t="s">
        <v>120</v>
      </c>
      <c r="D854" s="340">
        <v>1450.71</v>
      </c>
      <c r="E854" s="340">
        <v>23612.795000000002</v>
      </c>
      <c r="F854" s="340">
        <v>5119.1000000000004</v>
      </c>
      <c r="G854" s="340">
        <v>472.45499999999998</v>
      </c>
      <c r="H854" s="341">
        <v>30655.06</v>
      </c>
      <c r="I854" s="339"/>
      <c r="J854" s="339"/>
    </row>
    <row r="855" spans="1:10" x14ac:dyDescent="0.2">
      <c r="A855" s="294">
        <v>2013</v>
      </c>
      <c r="B855" s="296" t="s">
        <v>37</v>
      </c>
      <c r="C855" s="296" t="s">
        <v>120</v>
      </c>
      <c r="D855" s="340">
        <v>3189.8399999999997</v>
      </c>
      <c r="E855" s="340">
        <v>23536.125500000002</v>
      </c>
      <c r="F855" s="340">
        <v>6373.8349999999991</v>
      </c>
      <c r="G855" s="340">
        <v>450.27749999999997</v>
      </c>
      <c r="H855" s="341">
        <v>33550.078000000009</v>
      </c>
      <c r="I855" s="339"/>
      <c r="J855" s="339"/>
    </row>
    <row r="856" spans="1:10" x14ac:dyDescent="0.2">
      <c r="A856" s="294">
        <v>2013</v>
      </c>
      <c r="B856" s="296" t="s">
        <v>38</v>
      </c>
      <c r="C856" s="296" t="s">
        <v>120</v>
      </c>
      <c r="D856" s="340">
        <v>1598.0299999999997</v>
      </c>
      <c r="E856" s="340">
        <v>17923.788499999999</v>
      </c>
      <c r="F856" s="340">
        <v>5045.7335000000003</v>
      </c>
      <c r="G856" s="340">
        <v>404.45</v>
      </c>
      <c r="H856" s="341">
        <v>24972.002</v>
      </c>
      <c r="I856" s="339"/>
      <c r="J856" s="339"/>
    </row>
    <row r="857" spans="1:10" x14ac:dyDescent="0.2">
      <c r="A857" s="294">
        <v>2013</v>
      </c>
      <c r="B857" s="296" t="s">
        <v>39</v>
      </c>
      <c r="C857" s="296" t="s">
        <v>120</v>
      </c>
      <c r="D857" s="340">
        <v>2748.1199999999994</v>
      </c>
      <c r="E857" s="340">
        <v>23831.236499999999</v>
      </c>
      <c r="F857" s="340">
        <v>7694.7</v>
      </c>
      <c r="G857" s="340">
        <v>685.49499999999989</v>
      </c>
      <c r="H857" s="341">
        <v>34959.551500000001</v>
      </c>
      <c r="I857" s="339"/>
      <c r="J857" s="339"/>
    </row>
    <row r="858" spans="1:10" x14ac:dyDescent="0.2">
      <c r="A858" s="294">
        <v>2013</v>
      </c>
      <c r="B858" s="296" t="s">
        <v>40</v>
      </c>
      <c r="C858" s="296" t="s">
        <v>120</v>
      </c>
      <c r="D858" s="340">
        <v>1410.8400000000001</v>
      </c>
      <c r="E858" s="340">
        <v>26787.638999999999</v>
      </c>
      <c r="F858" s="340">
        <v>8627.5225000000009</v>
      </c>
      <c r="G858" s="340">
        <v>655.68000000000006</v>
      </c>
      <c r="H858" s="341">
        <v>37481.681499999999</v>
      </c>
      <c r="I858" s="339"/>
      <c r="J858" s="339"/>
    </row>
    <row r="859" spans="1:10" x14ac:dyDescent="0.2">
      <c r="A859" s="294">
        <v>2013</v>
      </c>
      <c r="B859" s="296" t="s">
        <v>41</v>
      </c>
      <c r="C859" s="296" t="s">
        <v>120</v>
      </c>
      <c r="D859" s="340">
        <v>3352.65</v>
      </c>
      <c r="E859" s="340">
        <v>29609.679500000002</v>
      </c>
      <c r="F859" s="340">
        <v>6955.1524999999992</v>
      </c>
      <c r="G859" s="340">
        <v>789.47</v>
      </c>
      <c r="H859" s="341">
        <v>40706.952000000005</v>
      </c>
      <c r="I859" s="339"/>
      <c r="J859" s="339"/>
    </row>
    <row r="860" spans="1:10" x14ac:dyDescent="0.2">
      <c r="A860" s="294">
        <v>2013</v>
      </c>
      <c r="B860" s="296" t="s">
        <v>42</v>
      </c>
      <c r="C860" s="296" t="s">
        <v>120</v>
      </c>
      <c r="D860" s="340">
        <v>2660.36</v>
      </c>
      <c r="E860" s="340">
        <v>25980.628499999999</v>
      </c>
      <c r="F860" s="340">
        <v>6113.9049999999997</v>
      </c>
      <c r="G860" s="340">
        <v>870.54</v>
      </c>
      <c r="H860" s="341">
        <v>35625.433500000006</v>
      </c>
      <c r="I860" s="339"/>
      <c r="J860" s="339"/>
    </row>
    <row r="861" spans="1:10" x14ac:dyDescent="0.2">
      <c r="A861" s="294">
        <v>2014</v>
      </c>
      <c r="B861" s="296" t="s">
        <v>43</v>
      </c>
      <c r="C861" s="296" t="s">
        <v>120</v>
      </c>
      <c r="D861" s="340">
        <v>3678.6200000000003</v>
      </c>
      <c r="E861" s="340">
        <v>19566.187500000004</v>
      </c>
      <c r="F861" s="340">
        <v>6009.8649999999998</v>
      </c>
      <c r="G861" s="340">
        <v>752.66250000000002</v>
      </c>
      <c r="H861" s="341">
        <v>30007.335000000006</v>
      </c>
      <c r="I861" s="339"/>
      <c r="J861" s="339"/>
    </row>
    <row r="862" spans="1:10" x14ac:dyDescent="0.2">
      <c r="A862" s="294">
        <v>2014</v>
      </c>
      <c r="B862" s="296" t="s">
        <v>44</v>
      </c>
      <c r="C862" s="296" t="s">
        <v>120</v>
      </c>
      <c r="D862" s="340">
        <v>2815.5875000000001</v>
      </c>
      <c r="E862" s="340">
        <v>29089.0615</v>
      </c>
      <c r="F862" s="340">
        <v>5805.6925000000001</v>
      </c>
      <c r="G862" s="340">
        <v>751.7349999999999</v>
      </c>
      <c r="H862" s="341">
        <v>38462.076500000003</v>
      </c>
      <c r="I862" s="339"/>
      <c r="J862" s="339"/>
    </row>
    <row r="863" spans="1:10" x14ac:dyDescent="0.2">
      <c r="A863" s="294">
        <v>2014</v>
      </c>
      <c r="B863" s="296" t="s">
        <v>45</v>
      </c>
      <c r="C863" s="296" t="s">
        <v>120</v>
      </c>
      <c r="D863" s="340">
        <v>2527.59</v>
      </c>
      <c r="E863" s="340">
        <v>32788.683000000005</v>
      </c>
      <c r="F863" s="340">
        <v>4443.1985000000004</v>
      </c>
      <c r="G863" s="340">
        <v>690.55</v>
      </c>
      <c r="H863" s="341">
        <v>40450.021499999995</v>
      </c>
      <c r="I863" s="339"/>
      <c r="J863" s="339"/>
    </row>
    <row r="864" spans="1:10" x14ac:dyDescent="0.2">
      <c r="A864" s="294">
        <v>2014</v>
      </c>
      <c r="B864" s="296" t="s">
        <v>33</v>
      </c>
      <c r="C864" s="296" t="s">
        <v>120</v>
      </c>
      <c r="D864" s="340">
        <v>2732.72</v>
      </c>
      <c r="E864" s="340">
        <v>28903.3815</v>
      </c>
      <c r="F864" s="340">
        <v>2884.06</v>
      </c>
      <c r="G864" s="340">
        <v>763.07500000000005</v>
      </c>
      <c r="H864" s="341">
        <v>35283.236500000006</v>
      </c>
      <c r="I864" s="339"/>
      <c r="J864" s="339"/>
    </row>
    <row r="865" spans="1:10" x14ac:dyDescent="0.2">
      <c r="A865" s="294">
        <v>2014</v>
      </c>
      <c r="B865" s="296" t="s">
        <v>35</v>
      </c>
      <c r="C865" s="296" t="s">
        <v>120</v>
      </c>
      <c r="D865" s="340">
        <v>3805.1800000000003</v>
      </c>
      <c r="E865" s="340">
        <v>28439.384999999995</v>
      </c>
      <c r="F865" s="340">
        <v>2772.4644999999996</v>
      </c>
      <c r="G865" s="340">
        <v>545.35</v>
      </c>
      <c r="H865" s="341">
        <v>35562.379499999995</v>
      </c>
      <c r="I865" s="339"/>
      <c r="J865" s="339"/>
    </row>
    <row r="866" spans="1:10" x14ac:dyDescent="0.2">
      <c r="A866" s="294">
        <v>2014</v>
      </c>
      <c r="B866" s="296" t="s">
        <v>36</v>
      </c>
      <c r="C866" s="296" t="s">
        <v>120</v>
      </c>
      <c r="D866" s="340">
        <v>3185.8</v>
      </c>
      <c r="E866" s="340">
        <v>25546.376680000001</v>
      </c>
      <c r="F866" s="340">
        <v>3123.95</v>
      </c>
      <c r="G866" s="340">
        <v>677.01</v>
      </c>
      <c r="H866" s="341">
        <v>32533.136680000007</v>
      </c>
      <c r="I866" s="339"/>
      <c r="J866" s="339"/>
    </row>
    <row r="867" spans="1:10" x14ac:dyDescent="0.2">
      <c r="A867" s="294">
        <v>2014</v>
      </c>
      <c r="B867" s="296" t="s">
        <v>37</v>
      </c>
      <c r="C867" s="296" t="s">
        <v>120</v>
      </c>
      <c r="D867" s="340">
        <v>2629.67</v>
      </c>
      <c r="E867" s="340">
        <v>26198.326500000003</v>
      </c>
      <c r="F867" s="340">
        <v>3416.3755000000001</v>
      </c>
      <c r="G867" s="340">
        <v>525.93000000000006</v>
      </c>
      <c r="H867" s="341">
        <v>32770.301999999996</v>
      </c>
      <c r="I867" s="339"/>
      <c r="J867" s="339"/>
    </row>
    <row r="868" spans="1:10" x14ac:dyDescent="0.2">
      <c r="A868" s="294">
        <v>2014</v>
      </c>
      <c r="B868" s="296" t="s">
        <v>38</v>
      </c>
      <c r="C868" s="296" t="s">
        <v>120</v>
      </c>
      <c r="D868" s="340">
        <v>2880.56</v>
      </c>
      <c r="E868" s="340">
        <v>29404.226999999999</v>
      </c>
      <c r="F868" s="340">
        <v>4321.0825000000004</v>
      </c>
      <c r="G868" s="340">
        <v>593.05799999999999</v>
      </c>
      <c r="H868" s="341">
        <v>37198.927500000005</v>
      </c>
      <c r="I868" s="339"/>
      <c r="J868" s="339"/>
    </row>
    <row r="869" spans="1:10" x14ac:dyDescent="0.2">
      <c r="A869" s="294">
        <v>2014</v>
      </c>
      <c r="B869" s="296" t="s">
        <v>39</v>
      </c>
      <c r="C869" s="296" t="s">
        <v>120</v>
      </c>
      <c r="D869" s="340">
        <v>2335.4974999999999</v>
      </c>
      <c r="E869" s="340">
        <v>35530.887999999999</v>
      </c>
      <c r="F869" s="340">
        <v>4610.1725000000006</v>
      </c>
      <c r="G869" s="340">
        <v>727.1</v>
      </c>
      <c r="H869" s="341">
        <v>43203.65800000001</v>
      </c>
      <c r="I869" s="339"/>
      <c r="J869" s="339"/>
    </row>
    <row r="870" spans="1:10" x14ac:dyDescent="0.2">
      <c r="A870" s="294">
        <v>2014</v>
      </c>
      <c r="B870" s="296" t="s">
        <v>40</v>
      </c>
      <c r="C870" s="296" t="s">
        <v>120</v>
      </c>
      <c r="D870" s="340">
        <v>2326.1824999999999</v>
      </c>
      <c r="E870" s="340">
        <v>36084.824000000001</v>
      </c>
      <c r="F870" s="340">
        <v>5442.0484999999999</v>
      </c>
      <c r="G870" s="340">
        <v>576.87</v>
      </c>
      <c r="H870" s="341">
        <v>44429.925000000003</v>
      </c>
      <c r="I870" s="339"/>
      <c r="J870" s="339"/>
    </row>
    <row r="871" spans="1:10" x14ac:dyDescent="0.2">
      <c r="A871" s="294">
        <v>2014</v>
      </c>
      <c r="B871" s="296" t="s">
        <v>41</v>
      </c>
      <c r="C871" s="296" t="s">
        <v>120</v>
      </c>
      <c r="D871" s="340">
        <v>2247.56</v>
      </c>
      <c r="E871" s="340">
        <v>36386.618500000004</v>
      </c>
      <c r="F871" s="340">
        <v>6051.9310000000005</v>
      </c>
      <c r="G871" s="340">
        <v>284.75</v>
      </c>
      <c r="H871" s="341">
        <v>44970.859499999999</v>
      </c>
      <c r="I871" s="339"/>
      <c r="J871" s="339"/>
    </row>
    <row r="872" spans="1:10" x14ac:dyDescent="0.2">
      <c r="A872" s="294">
        <v>2014</v>
      </c>
      <c r="B872" s="296" t="s">
        <v>42</v>
      </c>
      <c r="C872" s="296" t="s">
        <v>120</v>
      </c>
      <c r="D872" s="340">
        <v>2605.81</v>
      </c>
      <c r="E872" s="340">
        <v>36175.007999999994</v>
      </c>
      <c r="F872" s="340">
        <v>4883.9349999999995</v>
      </c>
      <c r="G872" s="340">
        <v>334.35</v>
      </c>
      <c r="H872" s="341">
        <v>43999.102999999988</v>
      </c>
      <c r="I872" s="339"/>
      <c r="J872" s="339"/>
    </row>
    <row r="873" spans="1:10" x14ac:dyDescent="0.2">
      <c r="A873" s="294">
        <v>2015</v>
      </c>
      <c r="B873" s="296" t="s">
        <v>43</v>
      </c>
      <c r="C873" s="296" t="s">
        <v>120</v>
      </c>
      <c r="D873" s="340">
        <v>3555.7974999999997</v>
      </c>
      <c r="E873" s="340">
        <v>33796.070500000002</v>
      </c>
      <c r="F873" s="340">
        <v>5319.3150000000005</v>
      </c>
      <c r="G873" s="340">
        <v>545.048</v>
      </c>
      <c r="H873" s="341">
        <v>43216.231000000007</v>
      </c>
      <c r="I873" s="339"/>
      <c r="J873" s="339"/>
    </row>
    <row r="874" spans="1:10" x14ac:dyDescent="0.2">
      <c r="A874" s="294">
        <v>2015</v>
      </c>
      <c r="B874" s="296" t="s">
        <v>44</v>
      </c>
      <c r="C874" s="296" t="s">
        <v>120</v>
      </c>
      <c r="D874" s="340">
        <v>4075.0974999999999</v>
      </c>
      <c r="E874" s="340">
        <v>31901.215500000002</v>
      </c>
      <c r="F874" s="340">
        <v>6256.16</v>
      </c>
      <c r="G874" s="340">
        <v>691.673</v>
      </c>
      <c r="H874" s="341">
        <v>42924.145999999993</v>
      </c>
      <c r="I874" s="339"/>
      <c r="J874" s="339"/>
    </row>
    <row r="875" spans="1:10" x14ac:dyDescent="0.2">
      <c r="A875" s="294">
        <v>2015</v>
      </c>
      <c r="B875" s="296" t="s">
        <v>45</v>
      </c>
      <c r="C875" s="296" t="s">
        <v>120</v>
      </c>
      <c r="D875" s="340">
        <v>3496.7249999999999</v>
      </c>
      <c r="E875" s="340">
        <v>35445.740000000005</v>
      </c>
      <c r="F875" s="340">
        <v>5986.1649999999991</v>
      </c>
      <c r="G875" s="340">
        <v>561.54999999999995</v>
      </c>
      <c r="H875" s="341">
        <v>45490.180000000008</v>
      </c>
      <c r="I875" s="339"/>
      <c r="J875" s="339"/>
    </row>
    <row r="876" spans="1:10" x14ac:dyDescent="0.2">
      <c r="A876" s="294">
        <v>2015</v>
      </c>
      <c r="B876" s="296" t="s">
        <v>33</v>
      </c>
      <c r="C876" s="296" t="s">
        <v>120</v>
      </c>
      <c r="D876" s="340">
        <v>3091.3549999999996</v>
      </c>
      <c r="E876" s="340">
        <v>32991.954000000005</v>
      </c>
      <c r="F876" s="340">
        <v>5864.9974999999995</v>
      </c>
      <c r="G876" s="340">
        <v>539.42399999999998</v>
      </c>
      <c r="H876" s="341">
        <v>42487.730499999991</v>
      </c>
      <c r="I876" s="339"/>
      <c r="J876" s="339"/>
    </row>
    <row r="877" spans="1:10" x14ac:dyDescent="0.2">
      <c r="A877" s="294">
        <v>2015</v>
      </c>
      <c r="B877" s="296" t="s">
        <v>35</v>
      </c>
      <c r="C877" s="296" t="s">
        <v>120</v>
      </c>
      <c r="D877" s="340">
        <v>2795.1950000000002</v>
      </c>
      <c r="E877" s="340">
        <v>34317.706000000006</v>
      </c>
      <c r="F877" s="340">
        <v>6273.67</v>
      </c>
      <c r="G877" s="340">
        <v>949.7</v>
      </c>
      <c r="H877" s="341">
        <v>44336.271000000008</v>
      </c>
      <c r="I877" s="339"/>
      <c r="J877" s="339"/>
    </row>
    <row r="878" spans="1:10" x14ac:dyDescent="0.2">
      <c r="A878" s="294">
        <v>2015</v>
      </c>
      <c r="B878" s="296" t="s">
        <v>36</v>
      </c>
      <c r="C878" s="296" t="s">
        <v>120</v>
      </c>
      <c r="D878" s="340">
        <v>1694.26</v>
      </c>
      <c r="E878" s="340">
        <v>30027.874000000007</v>
      </c>
      <c r="F878" s="340">
        <v>6723.8125</v>
      </c>
      <c r="G878" s="340">
        <v>830</v>
      </c>
      <c r="H878" s="341">
        <v>39275.946499999998</v>
      </c>
      <c r="I878" s="339"/>
      <c r="J878" s="339"/>
    </row>
    <row r="879" spans="1:10" x14ac:dyDescent="0.2">
      <c r="A879" s="294">
        <v>2015</v>
      </c>
      <c r="B879" s="296" t="s">
        <v>37</v>
      </c>
      <c r="C879" s="296" t="s">
        <v>120</v>
      </c>
      <c r="D879" s="340">
        <v>1859.86</v>
      </c>
      <c r="E879" s="340">
        <v>37678.899500000007</v>
      </c>
      <c r="F879" s="340">
        <v>5962.74</v>
      </c>
      <c r="G879" s="340">
        <v>1092.3699999999999</v>
      </c>
      <c r="H879" s="341">
        <v>46593.869500000008</v>
      </c>
      <c r="I879" s="339"/>
      <c r="J879" s="339"/>
    </row>
    <row r="880" spans="1:10" x14ac:dyDescent="0.2">
      <c r="A880" s="294">
        <v>2015</v>
      </c>
      <c r="B880" s="296" t="s">
        <v>38</v>
      </c>
      <c r="C880" s="296" t="s">
        <v>120</v>
      </c>
      <c r="D880" s="340">
        <v>1844.645</v>
      </c>
      <c r="E880" s="340">
        <v>37492.171000000002</v>
      </c>
      <c r="F880" s="340">
        <v>5168.5950000000003</v>
      </c>
      <c r="G880" s="340">
        <v>1637.35</v>
      </c>
      <c r="H880" s="341">
        <v>46142.761000000006</v>
      </c>
      <c r="I880" s="339"/>
      <c r="J880" s="339"/>
    </row>
    <row r="881" spans="1:10" x14ac:dyDescent="0.2">
      <c r="A881" s="294">
        <v>2015</v>
      </c>
      <c r="B881" s="296" t="s">
        <v>39</v>
      </c>
      <c r="C881" s="296" t="s">
        <v>120</v>
      </c>
      <c r="D881" s="340">
        <v>2604.5374999999999</v>
      </c>
      <c r="E881" s="340">
        <v>35492.151999999995</v>
      </c>
      <c r="F881" s="340">
        <v>5018.625</v>
      </c>
      <c r="G881" s="340">
        <v>2014.4</v>
      </c>
      <c r="H881" s="341">
        <v>45129.714500000002</v>
      </c>
      <c r="I881" s="339"/>
      <c r="J881" s="339"/>
    </row>
    <row r="882" spans="1:10" x14ac:dyDescent="0.2">
      <c r="A882" s="294">
        <v>2015</v>
      </c>
      <c r="B882" s="296" t="s">
        <v>40</v>
      </c>
      <c r="C882" s="296" t="s">
        <v>120</v>
      </c>
      <c r="D882" s="340">
        <v>2238.2849999999999</v>
      </c>
      <c r="E882" s="340">
        <v>39935.466</v>
      </c>
      <c r="F882" s="340">
        <v>6458.5574999999999</v>
      </c>
      <c r="G882" s="340">
        <v>2057.8375000000001</v>
      </c>
      <c r="H882" s="341">
        <v>50690.146000000008</v>
      </c>
      <c r="I882" s="339"/>
      <c r="J882" s="339"/>
    </row>
    <row r="883" spans="1:10" x14ac:dyDescent="0.2">
      <c r="A883" s="294">
        <v>2015</v>
      </c>
      <c r="B883" s="296" t="s">
        <v>41</v>
      </c>
      <c r="C883" s="296" t="s">
        <v>120</v>
      </c>
      <c r="D883" s="340">
        <v>3338.0675000000001</v>
      </c>
      <c r="E883" s="340">
        <v>41880.813999999998</v>
      </c>
      <c r="F883" s="340">
        <v>6355.2049999999999</v>
      </c>
      <c r="G883" s="340">
        <v>1182.18</v>
      </c>
      <c r="H883" s="341">
        <v>52756.266500000012</v>
      </c>
      <c r="I883" s="339"/>
      <c r="J883" s="339"/>
    </row>
    <row r="884" spans="1:10" x14ac:dyDescent="0.2">
      <c r="A884" s="294">
        <v>2015</v>
      </c>
      <c r="B884" s="296" t="s">
        <v>42</v>
      </c>
      <c r="C884" s="296" t="s">
        <v>120</v>
      </c>
      <c r="D884" s="340">
        <v>2857.29</v>
      </c>
      <c r="E884" s="340">
        <v>47912.151000000013</v>
      </c>
      <c r="F884" s="340">
        <v>6562.16</v>
      </c>
      <c r="G884" s="340">
        <v>1537.74</v>
      </c>
      <c r="H884" s="341">
        <v>58869.341</v>
      </c>
      <c r="I884" s="339"/>
      <c r="J884" s="339"/>
    </row>
    <row r="885" spans="1:10" x14ac:dyDescent="0.2">
      <c r="A885" s="294">
        <v>2016</v>
      </c>
      <c r="B885" s="296" t="s">
        <v>43</v>
      </c>
      <c r="C885" s="296" t="s">
        <v>120</v>
      </c>
      <c r="D885" s="340">
        <v>3143.8374999999996</v>
      </c>
      <c r="E885" s="340">
        <v>33339.070500000009</v>
      </c>
      <c r="F885" s="340">
        <v>5379.9949999999999</v>
      </c>
      <c r="G885" s="340">
        <v>875.19799999999998</v>
      </c>
      <c r="H885" s="341">
        <v>42738.100999999995</v>
      </c>
      <c r="I885" s="339"/>
      <c r="J885" s="339"/>
    </row>
    <row r="886" spans="1:10" x14ac:dyDescent="0.2">
      <c r="A886" s="294">
        <v>2016</v>
      </c>
      <c r="B886" s="296" t="s">
        <v>44</v>
      </c>
      <c r="C886" s="296" t="s">
        <v>120</v>
      </c>
      <c r="D886" s="340">
        <v>3022.0600000000004</v>
      </c>
      <c r="E886" s="340">
        <v>33204.483499999995</v>
      </c>
      <c r="F886" s="340">
        <v>5813.6449999999995</v>
      </c>
      <c r="G886" s="340">
        <v>755.73</v>
      </c>
      <c r="H886" s="341">
        <v>42795.9185</v>
      </c>
      <c r="I886" s="339"/>
      <c r="J886" s="339"/>
    </row>
    <row r="887" spans="1:10" x14ac:dyDescent="0.2">
      <c r="A887" s="294">
        <v>2016</v>
      </c>
      <c r="B887" s="296" t="s">
        <v>45</v>
      </c>
      <c r="C887" s="296" t="s">
        <v>120</v>
      </c>
      <c r="D887" s="340">
        <v>2476.25</v>
      </c>
      <c r="E887" s="340">
        <v>33051.048000000003</v>
      </c>
      <c r="F887" s="340">
        <v>5018.6174999999994</v>
      </c>
      <c r="G887" s="340">
        <v>597.04</v>
      </c>
      <c r="H887" s="341">
        <v>41142.955500000004</v>
      </c>
      <c r="I887" s="339"/>
      <c r="J887" s="339"/>
    </row>
    <row r="888" spans="1:10" x14ac:dyDescent="0.2">
      <c r="A888" s="294">
        <v>2016</v>
      </c>
      <c r="B888" s="296" t="s">
        <v>33</v>
      </c>
      <c r="C888" s="296" t="s">
        <v>120</v>
      </c>
      <c r="D888" s="340">
        <v>3053.3</v>
      </c>
      <c r="E888" s="340">
        <v>37972.810000000005</v>
      </c>
      <c r="F888" s="340">
        <v>4409.0149999999994</v>
      </c>
      <c r="G888" s="340">
        <v>779.28399999999999</v>
      </c>
      <c r="H888" s="341">
        <v>46214.409</v>
      </c>
      <c r="I888" s="339"/>
      <c r="J888" s="339"/>
    </row>
    <row r="889" spans="1:10" x14ac:dyDescent="0.2">
      <c r="A889" s="294">
        <v>2016</v>
      </c>
      <c r="B889" s="296" t="s">
        <v>35</v>
      </c>
      <c r="C889" s="296" t="s">
        <v>120</v>
      </c>
      <c r="D889" s="340">
        <v>2950.5099999999998</v>
      </c>
      <c r="E889" s="340">
        <v>34721.113000000005</v>
      </c>
      <c r="F889" s="340">
        <v>4555.9850000000006</v>
      </c>
      <c r="G889" s="340">
        <v>675.01400000000001</v>
      </c>
      <c r="H889" s="341">
        <v>42902.621999999996</v>
      </c>
      <c r="I889" s="339"/>
      <c r="J889" s="339"/>
    </row>
    <row r="890" spans="1:10" x14ac:dyDescent="0.2">
      <c r="A890" s="294">
        <v>2016</v>
      </c>
      <c r="B890" s="296" t="s">
        <v>36</v>
      </c>
      <c r="C890" s="296" t="s">
        <v>120</v>
      </c>
      <c r="D890" s="340">
        <v>1562.16</v>
      </c>
      <c r="E890" s="340">
        <v>30717.056000000004</v>
      </c>
      <c r="F890" s="340">
        <v>5067.9375</v>
      </c>
      <c r="G890" s="340">
        <v>852.04750000000001</v>
      </c>
      <c r="H890" s="341">
        <v>38199.201000000008</v>
      </c>
      <c r="I890" s="339"/>
      <c r="J890" s="339"/>
    </row>
    <row r="891" spans="1:10" x14ac:dyDescent="0.2">
      <c r="A891" s="294">
        <v>2016</v>
      </c>
      <c r="B891" s="296" t="s">
        <v>37</v>
      </c>
      <c r="C891" s="296" t="s">
        <v>120</v>
      </c>
      <c r="D891" s="340">
        <v>1373.915</v>
      </c>
      <c r="E891" s="340">
        <v>27397.063500000004</v>
      </c>
      <c r="F891" s="340">
        <v>4652.5949999999993</v>
      </c>
      <c r="G891" s="340">
        <v>1021.784</v>
      </c>
      <c r="H891" s="341">
        <v>34445.357499999998</v>
      </c>
      <c r="I891" s="339"/>
      <c r="J891" s="339"/>
    </row>
    <row r="892" spans="1:10" x14ac:dyDescent="0.2">
      <c r="A892" s="294">
        <v>2016</v>
      </c>
      <c r="B892" s="296" t="s">
        <v>38</v>
      </c>
      <c r="C892" s="296" t="s">
        <v>120</v>
      </c>
      <c r="D892" s="340">
        <v>2618.2800000000002</v>
      </c>
      <c r="E892" s="340">
        <v>36317.901000000005</v>
      </c>
      <c r="F892" s="340">
        <v>6838.6950000000006</v>
      </c>
      <c r="G892" s="340">
        <v>662.85749999999996</v>
      </c>
      <c r="H892" s="341">
        <v>46437.733500000009</v>
      </c>
      <c r="I892" s="339"/>
      <c r="J892" s="339"/>
    </row>
    <row r="893" spans="1:10" x14ac:dyDescent="0.2">
      <c r="A893" s="294">
        <v>2016</v>
      </c>
      <c r="B893" s="296" t="s">
        <v>39</v>
      </c>
      <c r="C893" s="296" t="s">
        <v>120</v>
      </c>
      <c r="D893" s="340">
        <v>3172.33</v>
      </c>
      <c r="E893" s="340">
        <v>31748.762999999999</v>
      </c>
      <c r="F893" s="340">
        <v>6486.6500000000005</v>
      </c>
      <c r="G893" s="340">
        <v>525.41000000000008</v>
      </c>
      <c r="H893" s="341">
        <v>41933.152999999991</v>
      </c>
      <c r="I893" s="339"/>
      <c r="J893" s="339"/>
    </row>
    <row r="894" spans="1:10" x14ac:dyDescent="0.2">
      <c r="A894" s="294">
        <v>2016</v>
      </c>
      <c r="B894" s="296" t="s">
        <v>40</v>
      </c>
      <c r="C894" s="296" t="s">
        <v>120</v>
      </c>
      <c r="D894" s="340">
        <v>1245.1799999999998</v>
      </c>
      <c r="E894" s="340">
        <v>32666.679999999997</v>
      </c>
      <c r="F894" s="340">
        <v>6497.1175000000003</v>
      </c>
      <c r="G894" s="340">
        <v>464.81</v>
      </c>
      <c r="H894" s="341">
        <v>40873.787499999999</v>
      </c>
      <c r="I894" s="339"/>
      <c r="J894" s="339"/>
    </row>
    <row r="895" spans="1:10" x14ac:dyDescent="0.2">
      <c r="A895" s="294">
        <v>2016</v>
      </c>
      <c r="B895" s="296" t="s">
        <v>41</v>
      </c>
      <c r="C895" s="296" t="s">
        <v>120</v>
      </c>
      <c r="D895" s="340">
        <v>2677.085</v>
      </c>
      <c r="E895" s="340">
        <v>34479.803500000002</v>
      </c>
      <c r="F895" s="340">
        <v>6296.51</v>
      </c>
      <c r="G895" s="340">
        <v>824.60500000000002</v>
      </c>
      <c r="H895" s="341">
        <v>44278.003499999992</v>
      </c>
      <c r="I895" s="339"/>
      <c r="J895" s="339"/>
    </row>
    <row r="896" spans="1:10" x14ac:dyDescent="0.2">
      <c r="A896" s="294">
        <v>2016</v>
      </c>
      <c r="B896" s="296" t="s">
        <v>42</v>
      </c>
      <c r="C896" s="296" t="s">
        <v>120</v>
      </c>
      <c r="D896" s="340">
        <v>3569.2950000000001</v>
      </c>
      <c r="E896" s="340">
        <v>39938.593499999995</v>
      </c>
      <c r="F896" s="340">
        <v>5850.5349999999999</v>
      </c>
      <c r="G896" s="340">
        <v>570.23500000000001</v>
      </c>
      <c r="H896" s="341">
        <v>49928.65849999999</v>
      </c>
      <c r="I896" s="339"/>
      <c r="J896" s="339"/>
    </row>
    <row r="897" spans="1:10" x14ac:dyDescent="0.2">
      <c r="A897" s="294">
        <v>2017</v>
      </c>
      <c r="B897" s="296" t="s">
        <v>43</v>
      </c>
      <c r="C897" s="296" t="s">
        <v>120</v>
      </c>
      <c r="D897" s="340">
        <v>2739.5250000000001</v>
      </c>
      <c r="E897" s="340">
        <v>30421.125500000006</v>
      </c>
      <c r="F897" s="340">
        <v>6426.9210000000003</v>
      </c>
      <c r="G897" s="340">
        <v>302.93</v>
      </c>
      <c r="H897" s="341">
        <v>39890.501499999998</v>
      </c>
      <c r="I897" s="339"/>
      <c r="J897" s="339"/>
    </row>
    <row r="898" spans="1:10" x14ac:dyDescent="0.2">
      <c r="A898" s="294">
        <v>2017</v>
      </c>
      <c r="B898" s="296" t="s">
        <v>44</v>
      </c>
      <c r="C898" s="296" t="s">
        <v>120</v>
      </c>
      <c r="D898" s="340">
        <v>3772.9949999999999</v>
      </c>
      <c r="E898" s="340">
        <v>34062.476999999999</v>
      </c>
      <c r="F898" s="340">
        <v>8071.0789999999997</v>
      </c>
      <c r="G898" s="340">
        <v>0</v>
      </c>
      <c r="H898" s="341">
        <v>45906.551000000007</v>
      </c>
      <c r="I898" s="339"/>
      <c r="J898" s="339"/>
    </row>
    <row r="899" spans="1:10" x14ac:dyDescent="0.2">
      <c r="A899" s="294">
        <v>2017</v>
      </c>
      <c r="B899" s="296" t="s">
        <v>45</v>
      </c>
      <c r="C899" s="296" t="s">
        <v>120</v>
      </c>
      <c r="D899" s="340">
        <v>2996.34</v>
      </c>
      <c r="E899" s="340">
        <v>35077.226000000002</v>
      </c>
      <c r="F899" s="340">
        <v>8350.8529999999992</v>
      </c>
      <c r="G899" s="340">
        <v>0</v>
      </c>
      <c r="H899" s="341">
        <v>46424.419000000002</v>
      </c>
      <c r="I899" s="339"/>
      <c r="J899" s="339"/>
    </row>
    <row r="900" spans="1:10" x14ac:dyDescent="0.2">
      <c r="A900" s="294">
        <v>2017</v>
      </c>
      <c r="B900" s="296" t="s">
        <v>33</v>
      </c>
      <c r="C900" s="296" t="s">
        <v>120</v>
      </c>
      <c r="D900" s="340">
        <v>2844.92</v>
      </c>
      <c r="E900" s="340">
        <v>29237.183499999996</v>
      </c>
      <c r="F900" s="340">
        <v>5831.9125000000004</v>
      </c>
      <c r="G900" s="340">
        <v>0</v>
      </c>
      <c r="H900" s="341">
        <v>37914.016000000003</v>
      </c>
      <c r="I900" s="339"/>
      <c r="J900" s="339"/>
    </row>
    <row r="901" spans="1:10" x14ac:dyDescent="0.2">
      <c r="A901" s="294">
        <v>2017</v>
      </c>
      <c r="B901" s="296" t="s">
        <v>35</v>
      </c>
      <c r="C901" s="296" t="s">
        <v>120</v>
      </c>
      <c r="D901" s="340">
        <v>2606.87</v>
      </c>
      <c r="E901" s="340">
        <v>29736.384999999995</v>
      </c>
      <c r="F901" s="340">
        <v>5387.2549999999992</v>
      </c>
      <c r="G901" s="340">
        <v>108.375</v>
      </c>
      <c r="H901" s="341">
        <v>37838.885000000002</v>
      </c>
      <c r="I901" s="339"/>
      <c r="J901" s="339"/>
    </row>
    <row r="902" spans="1:10" x14ac:dyDescent="0.2">
      <c r="A902" s="294">
        <v>2017</v>
      </c>
      <c r="B902" s="296" t="s">
        <v>36</v>
      </c>
      <c r="C902" s="296" t="s">
        <v>120</v>
      </c>
      <c r="D902" s="340">
        <v>2192.0100000000002</v>
      </c>
      <c r="E902" s="340">
        <v>30583.656500000001</v>
      </c>
      <c r="F902" s="340">
        <v>5038.0550000000003</v>
      </c>
      <c r="G902" s="340">
        <v>0</v>
      </c>
      <c r="H902" s="341">
        <v>37813.7215</v>
      </c>
      <c r="I902" s="339"/>
      <c r="J902" s="339"/>
    </row>
    <row r="903" spans="1:10" x14ac:dyDescent="0.2">
      <c r="A903" s="294">
        <v>2017</v>
      </c>
      <c r="B903" s="296" t="s">
        <v>37</v>
      </c>
      <c r="C903" s="296" t="s">
        <v>120</v>
      </c>
      <c r="D903" s="340">
        <v>2184.4250000000002</v>
      </c>
      <c r="E903" s="340">
        <v>30827.172500000001</v>
      </c>
      <c r="F903" s="340">
        <v>6971.6274999999996</v>
      </c>
      <c r="G903" s="340">
        <v>49.875</v>
      </c>
      <c r="H903" s="341">
        <v>40033.1</v>
      </c>
      <c r="I903" s="339"/>
      <c r="J903" s="339"/>
    </row>
    <row r="904" spans="1:10" x14ac:dyDescent="0.2">
      <c r="A904" s="294">
        <v>2017</v>
      </c>
      <c r="B904" s="296" t="s">
        <v>38</v>
      </c>
      <c r="C904" s="296" t="s">
        <v>120</v>
      </c>
      <c r="D904" s="340">
        <v>1985.83</v>
      </c>
      <c r="E904" s="340">
        <v>32443.684500000003</v>
      </c>
      <c r="F904" s="340">
        <v>8307.7754999999997</v>
      </c>
      <c r="G904" s="340">
        <v>0</v>
      </c>
      <c r="H904" s="341">
        <v>42737.29</v>
      </c>
      <c r="I904" s="339"/>
      <c r="J904" s="339"/>
    </row>
    <row r="905" spans="1:10" x14ac:dyDescent="0.2">
      <c r="A905" s="294">
        <v>2017</v>
      </c>
      <c r="B905" s="296" t="s">
        <v>39</v>
      </c>
      <c r="C905" s="296" t="s">
        <v>120</v>
      </c>
      <c r="D905" s="340">
        <v>2683.1800000000003</v>
      </c>
      <c r="E905" s="340">
        <v>29989.352999999999</v>
      </c>
      <c r="F905" s="340">
        <v>7887.808500000001</v>
      </c>
      <c r="G905" s="340">
        <v>139.6</v>
      </c>
      <c r="H905" s="341">
        <v>40699.941499999994</v>
      </c>
      <c r="I905" s="339"/>
      <c r="J905" s="339"/>
    </row>
    <row r="906" spans="1:10" x14ac:dyDescent="0.2">
      <c r="A906" s="294">
        <v>2017</v>
      </c>
      <c r="B906" s="296" t="s">
        <v>40</v>
      </c>
      <c r="C906" s="296" t="s">
        <v>120</v>
      </c>
      <c r="D906" s="340">
        <v>1531.9549999999999</v>
      </c>
      <c r="E906" s="340">
        <v>32925.942500000005</v>
      </c>
      <c r="F906" s="340">
        <v>8659.7595000000001</v>
      </c>
      <c r="G906" s="340">
        <v>5</v>
      </c>
      <c r="H906" s="341">
        <v>43122.657000000007</v>
      </c>
      <c r="I906" s="339"/>
      <c r="J906" s="339"/>
    </row>
    <row r="907" spans="1:10" x14ac:dyDescent="0.2">
      <c r="A907" s="294">
        <v>2017</v>
      </c>
      <c r="B907" s="296" t="s">
        <v>41</v>
      </c>
      <c r="C907" s="296" t="s">
        <v>120</v>
      </c>
      <c r="D907" s="340">
        <v>2510.4899999999998</v>
      </c>
      <c r="E907" s="340">
        <v>33047.809499999996</v>
      </c>
      <c r="F907" s="340">
        <v>7980.6275000000005</v>
      </c>
      <c r="G907" s="340">
        <v>117.64500000000001</v>
      </c>
      <c r="H907" s="341">
        <v>43656.572</v>
      </c>
      <c r="I907" s="339"/>
      <c r="J907" s="339"/>
    </row>
    <row r="908" spans="1:10" x14ac:dyDescent="0.2">
      <c r="A908" s="294">
        <v>2017</v>
      </c>
      <c r="B908" s="296" t="s">
        <v>42</v>
      </c>
      <c r="C908" s="296" t="s">
        <v>120</v>
      </c>
      <c r="D908" s="340">
        <v>1931.8400000000001</v>
      </c>
      <c r="E908" s="340">
        <v>34393.047499999993</v>
      </c>
      <c r="F908" s="340">
        <v>6560.1234999999997</v>
      </c>
      <c r="G908" s="340">
        <v>15</v>
      </c>
      <c r="H908" s="341">
        <v>42900.010999999999</v>
      </c>
      <c r="I908" s="339"/>
      <c r="J908" s="339"/>
    </row>
    <row r="909" spans="1:10" x14ac:dyDescent="0.2">
      <c r="A909" s="294">
        <v>2018</v>
      </c>
      <c r="B909" s="296" t="s">
        <v>43</v>
      </c>
      <c r="C909" s="296" t="s">
        <v>120</v>
      </c>
      <c r="D909" s="340">
        <v>2288.65</v>
      </c>
      <c r="E909" s="340">
        <v>32032.550999999999</v>
      </c>
      <c r="F909" s="340">
        <v>7190.4210000000003</v>
      </c>
      <c r="G909" s="340">
        <v>113.31</v>
      </c>
      <c r="H909" s="341">
        <v>41624.932000000008</v>
      </c>
      <c r="I909" s="339"/>
      <c r="J909" s="339"/>
    </row>
    <row r="910" spans="1:10" x14ac:dyDescent="0.2">
      <c r="A910" s="294">
        <v>2018</v>
      </c>
      <c r="B910" s="296" t="s">
        <v>44</v>
      </c>
      <c r="C910" s="296" t="s">
        <v>120</v>
      </c>
      <c r="D910" s="340">
        <v>1235.9099999999999</v>
      </c>
      <c r="E910" s="340">
        <v>31984.658499999998</v>
      </c>
      <c r="F910" s="340">
        <v>7746.9479999999994</v>
      </c>
      <c r="G910" s="340">
        <v>0</v>
      </c>
      <c r="H910" s="341">
        <v>40967.516499999998</v>
      </c>
      <c r="I910" s="339"/>
      <c r="J910" s="339"/>
    </row>
    <row r="911" spans="1:10" x14ac:dyDescent="0.2">
      <c r="A911" s="294">
        <v>2018</v>
      </c>
      <c r="B911" s="296" t="s">
        <v>45</v>
      </c>
      <c r="C911" s="296" t="s">
        <v>120</v>
      </c>
      <c r="D911" s="340">
        <v>2066.63</v>
      </c>
      <c r="E911" s="340">
        <v>34581.648500000003</v>
      </c>
      <c r="F911" s="340">
        <v>7349.8360000000002</v>
      </c>
      <c r="G911" s="340">
        <v>149.75</v>
      </c>
      <c r="H911" s="341">
        <v>44147.864500000003</v>
      </c>
      <c r="I911" s="339"/>
      <c r="J911" s="339"/>
    </row>
    <row r="912" spans="1:10" x14ac:dyDescent="0.2">
      <c r="A912" s="294">
        <v>2018</v>
      </c>
      <c r="B912" s="296" t="s">
        <v>33</v>
      </c>
      <c r="C912" s="296" t="s">
        <v>120</v>
      </c>
      <c r="D912" s="340">
        <v>2551.6224999999995</v>
      </c>
      <c r="E912" s="340">
        <v>35235.046499999989</v>
      </c>
      <c r="F912" s="340">
        <v>8848.9524999999994</v>
      </c>
      <c r="G912" s="340">
        <v>212.5</v>
      </c>
      <c r="H912" s="341">
        <v>46848.121499999987</v>
      </c>
      <c r="I912" s="339"/>
      <c r="J912" s="339"/>
    </row>
    <row r="913" spans="1:10" x14ac:dyDescent="0.2">
      <c r="A913" s="294">
        <v>2018</v>
      </c>
      <c r="B913" s="296" t="s">
        <v>35</v>
      </c>
      <c r="C913" s="296" t="s">
        <v>120</v>
      </c>
      <c r="D913" s="340">
        <v>1147.2299999999998</v>
      </c>
      <c r="E913" s="340">
        <v>36269.108</v>
      </c>
      <c r="F913" s="340">
        <v>7485.2174999999988</v>
      </c>
      <c r="G913" s="340">
        <v>204</v>
      </c>
      <c r="H913" s="341">
        <v>45105.555499999995</v>
      </c>
      <c r="I913" s="339"/>
      <c r="J913" s="339"/>
    </row>
    <row r="914" spans="1:10" x14ac:dyDescent="0.2">
      <c r="A914" s="294">
        <v>2018</v>
      </c>
      <c r="B914" s="296" t="s">
        <v>36</v>
      </c>
      <c r="C914" s="296" t="s">
        <v>120</v>
      </c>
      <c r="D914" s="340">
        <v>2297.0749999999998</v>
      </c>
      <c r="E914" s="340">
        <v>31490.840499999998</v>
      </c>
      <c r="F914" s="340">
        <v>7380.6625000000004</v>
      </c>
      <c r="G914" s="340">
        <v>205.85</v>
      </c>
      <c r="H914" s="341">
        <v>41374.428</v>
      </c>
      <c r="I914" s="339"/>
      <c r="J914" s="339"/>
    </row>
    <row r="915" spans="1:10" x14ac:dyDescent="0.2">
      <c r="A915" s="294">
        <v>2018</v>
      </c>
      <c r="B915" s="296" t="s">
        <v>37</v>
      </c>
      <c r="C915" s="296" t="s">
        <v>120</v>
      </c>
      <c r="D915" s="340">
        <v>1085.0749999999998</v>
      </c>
      <c r="E915" s="340">
        <v>30228.719999999994</v>
      </c>
      <c r="F915" s="340">
        <v>7313.3404999999993</v>
      </c>
      <c r="G915" s="340">
        <v>217.5</v>
      </c>
      <c r="H915" s="341">
        <v>38844.635499999982</v>
      </c>
      <c r="I915" s="339"/>
      <c r="J915" s="339"/>
    </row>
    <row r="916" spans="1:10" x14ac:dyDescent="0.2">
      <c r="A916" s="294">
        <v>2018</v>
      </c>
      <c r="B916" s="296" t="s">
        <v>38</v>
      </c>
      <c r="C916" s="296" t="s">
        <v>120</v>
      </c>
      <c r="D916" s="340">
        <v>804.04</v>
      </c>
      <c r="E916" s="340">
        <v>34987.813999999998</v>
      </c>
      <c r="F916" s="340">
        <v>8403.8315000000002</v>
      </c>
      <c r="G916" s="340">
        <v>189.8</v>
      </c>
      <c r="H916" s="341">
        <v>44385.485499999995</v>
      </c>
      <c r="I916" s="339"/>
      <c r="J916" s="339"/>
    </row>
    <row r="917" spans="1:10" x14ac:dyDescent="0.2">
      <c r="A917" s="294">
        <v>2018</v>
      </c>
      <c r="B917" s="296" t="s">
        <v>39</v>
      </c>
      <c r="C917" s="296" t="s">
        <v>120</v>
      </c>
      <c r="D917" s="340">
        <v>2257.94</v>
      </c>
      <c r="E917" s="340">
        <v>33247.780999999995</v>
      </c>
      <c r="F917" s="340">
        <v>10122.002499999999</v>
      </c>
      <c r="G917" s="340">
        <v>258</v>
      </c>
      <c r="H917" s="341">
        <v>45885.723500000007</v>
      </c>
      <c r="I917" s="339"/>
      <c r="J917" s="339"/>
    </row>
    <row r="918" spans="1:10" s="323" customFormat="1" x14ac:dyDescent="0.2">
      <c r="A918" s="294">
        <v>2018</v>
      </c>
      <c r="B918" s="296" t="s">
        <v>40</v>
      </c>
      <c r="C918" s="296" t="s">
        <v>120</v>
      </c>
      <c r="D918" s="340">
        <v>583.86500000000001</v>
      </c>
      <c r="E918" s="340">
        <v>34999.871999999996</v>
      </c>
      <c r="F918" s="340">
        <v>7592.557499999999</v>
      </c>
      <c r="G918" s="340">
        <v>484.98</v>
      </c>
      <c r="H918" s="341">
        <v>43661.274499999992</v>
      </c>
      <c r="I918" s="339"/>
      <c r="J918" s="339"/>
    </row>
    <row r="919" spans="1:10" s="323" customFormat="1" x14ac:dyDescent="0.2">
      <c r="A919" s="294">
        <v>2018</v>
      </c>
      <c r="B919" s="296" t="s">
        <v>41</v>
      </c>
      <c r="C919" s="296" t="s">
        <v>120</v>
      </c>
      <c r="D919" s="340">
        <v>1579.93</v>
      </c>
      <c r="E919" s="340">
        <v>33094.358500000002</v>
      </c>
      <c r="F919" s="340">
        <v>10063.377499999999</v>
      </c>
      <c r="G919" s="340">
        <v>292.7</v>
      </c>
      <c r="H919" s="341">
        <v>45030.365999999987</v>
      </c>
      <c r="I919" s="339"/>
      <c r="J919" s="339"/>
    </row>
    <row r="920" spans="1:10" x14ac:dyDescent="0.2">
      <c r="A920" s="294">
        <v>2018</v>
      </c>
      <c r="B920" s="296" t="s">
        <v>42</v>
      </c>
      <c r="C920" s="296" t="s">
        <v>120</v>
      </c>
      <c r="D920" s="340">
        <v>1640.0900000000001</v>
      </c>
      <c r="E920" s="340">
        <v>34418.931000000004</v>
      </c>
      <c r="F920" s="340">
        <v>10104.273999999998</v>
      </c>
      <c r="G920" s="340">
        <v>333.55</v>
      </c>
      <c r="H920" s="341">
        <v>46496.845000000008</v>
      </c>
    </row>
    <row r="921" spans="1:10" x14ac:dyDescent="0.2">
      <c r="A921" s="294">
        <v>2019</v>
      </c>
      <c r="B921" s="296" t="s">
        <v>43</v>
      </c>
      <c r="C921" s="296" t="s">
        <v>120</v>
      </c>
      <c r="D921" s="340">
        <v>692.88</v>
      </c>
      <c r="E921" s="340">
        <v>32636.871999999992</v>
      </c>
      <c r="F921" s="340">
        <v>7845.54</v>
      </c>
      <c r="G921" s="340">
        <v>163</v>
      </c>
      <c r="H921" s="341">
        <v>41338.291999999994</v>
      </c>
    </row>
    <row r="922" spans="1:10" ht="12.75" customHeight="1" x14ac:dyDescent="0.2">
      <c r="A922" s="294">
        <v>2019</v>
      </c>
      <c r="B922" s="296" t="s">
        <v>44</v>
      </c>
      <c r="C922" s="296" t="s">
        <v>120</v>
      </c>
      <c r="D922" s="340">
        <v>364.44</v>
      </c>
      <c r="E922" s="340">
        <v>27975.703999999998</v>
      </c>
      <c r="F922" s="340">
        <v>7125.0549999999994</v>
      </c>
      <c r="G922" s="340">
        <v>399</v>
      </c>
      <c r="H922" s="341">
        <v>35864.199000000001</v>
      </c>
    </row>
    <row r="923" spans="1:10" ht="13.5" customHeight="1" x14ac:dyDescent="0.2">
      <c r="A923" s="294">
        <v>2019</v>
      </c>
      <c r="B923" s="296" t="s">
        <v>45</v>
      </c>
      <c r="C923" s="296" t="s">
        <v>120</v>
      </c>
      <c r="D923" s="340">
        <v>1652.33</v>
      </c>
      <c r="E923" s="340">
        <v>34956.762999999999</v>
      </c>
      <c r="F923" s="340">
        <v>5978.1175000000003</v>
      </c>
      <c r="G923" s="340">
        <v>226.75</v>
      </c>
      <c r="H923" s="341">
        <v>42813.960499999986</v>
      </c>
    </row>
    <row r="924" spans="1:10" ht="10.5" customHeight="1" x14ac:dyDescent="0.2">
      <c r="A924" s="294">
        <v>2019</v>
      </c>
      <c r="B924" s="296" t="s">
        <v>33</v>
      </c>
      <c r="C924" s="296" t="s">
        <v>120</v>
      </c>
      <c r="D924" s="340">
        <v>366.89</v>
      </c>
      <c r="E924" s="340">
        <v>34363.872500000005</v>
      </c>
      <c r="F924" s="340">
        <v>5623.4425000000001</v>
      </c>
      <c r="G924" s="340">
        <v>124.715</v>
      </c>
      <c r="H924" s="341">
        <v>40478.920000000006</v>
      </c>
    </row>
    <row r="925" spans="1:10" ht="10.5" customHeight="1" x14ac:dyDescent="0.2">
      <c r="A925" s="294">
        <v>2019</v>
      </c>
      <c r="B925" s="296" t="s">
        <v>35</v>
      </c>
      <c r="C925" s="296" t="s">
        <v>120</v>
      </c>
      <c r="D925" s="340">
        <v>1598.32</v>
      </c>
      <c r="E925" s="340">
        <v>35120.852500000001</v>
      </c>
      <c r="F925" s="340">
        <v>8139.7399999999989</v>
      </c>
      <c r="G925" s="340">
        <v>75.400000000000006</v>
      </c>
      <c r="H925" s="341">
        <v>44934.312499999993</v>
      </c>
    </row>
    <row r="926" spans="1:10" ht="10.5" customHeight="1" x14ac:dyDescent="0.2">
      <c r="A926" s="294">
        <v>2019</v>
      </c>
      <c r="B926" s="296" t="s">
        <v>36</v>
      </c>
      <c r="C926" s="296" t="s">
        <v>120</v>
      </c>
      <c r="D926" s="340">
        <v>2917.58</v>
      </c>
      <c r="E926" s="340">
        <v>29033.916999999998</v>
      </c>
      <c r="F926" s="340">
        <v>8391.7124999999996</v>
      </c>
      <c r="G926" s="340">
        <v>64.289999999999992</v>
      </c>
      <c r="H926" s="341">
        <v>40407.499500000005</v>
      </c>
    </row>
    <row r="927" spans="1:10" ht="14.25" customHeight="1" x14ac:dyDescent="0.2">
      <c r="A927" s="294">
        <v>2019</v>
      </c>
      <c r="B927" s="296" t="s">
        <v>37</v>
      </c>
      <c r="C927" s="296" t="s">
        <v>120</v>
      </c>
      <c r="D927" s="340">
        <v>1295.2250000000001</v>
      </c>
      <c r="E927" s="340">
        <v>36159.151000000005</v>
      </c>
      <c r="F927" s="340">
        <v>8898.3125</v>
      </c>
      <c r="G927" s="340">
        <v>156.85750000000002</v>
      </c>
      <c r="H927" s="341">
        <v>46509.546000000002</v>
      </c>
    </row>
    <row r="928" spans="1:10" s="323" customFormat="1" ht="14.25" customHeight="1" x14ac:dyDescent="0.2">
      <c r="A928" s="294">
        <v>2019</v>
      </c>
      <c r="B928" s="296" t="s">
        <v>38</v>
      </c>
      <c r="C928" s="296" t="s">
        <v>120</v>
      </c>
      <c r="D928" s="340">
        <v>2847.0150000000003</v>
      </c>
      <c r="E928" s="340">
        <v>36765.222500000003</v>
      </c>
      <c r="F928" s="340">
        <v>8620.1654999999992</v>
      </c>
      <c r="G928" s="340">
        <v>168.27500000000001</v>
      </c>
      <c r="H928" s="341">
        <v>48400.677999999993</v>
      </c>
    </row>
    <row r="929" spans="1:8" s="323" customFormat="1" ht="14.25" customHeight="1" x14ac:dyDescent="0.2">
      <c r="A929" s="294">
        <v>2019</v>
      </c>
      <c r="B929" s="296" t="s">
        <v>39</v>
      </c>
      <c r="C929" s="296" t="s">
        <v>120</v>
      </c>
      <c r="D929" s="340">
        <v>1037.51</v>
      </c>
      <c r="E929" s="340">
        <v>34802.817999999999</v>
      </c>
      <c r="F929" s="340">
        <v>8771.1350000000002</v>
      </c>
      <c r="G929" s="340">
        <v>204.82</v>
      </c>
      <c r="H929" s="341">
        <v>44816.282999999996</v>
      </c>
    </row>
    <row r="930" spans="1:8" s="323" customFormat="1" ht="14.25" customHeight="1" x14ac:dyDescent="0.2">
      <c r="A930" s="294">
        <v>2019</v>
      </c>
      <c r="B930" s="296" t="s">
        <v>40</v>
      </c>
      <c r="C930" s="296" t="s">
        <v>120</v>
      </c>
      <c r="D930" s="340">
        <v>2136.73</v>
      </c>
      <c r="E930" s="340">
        <v>37121.404000000002</v>
      </c>
      <c r="F930" s="340">
        <v>7356.0675000000001</v>
      </c>
      <c r="G930" s="340">
        <v>413.8775</v>
      </c>
      <c r="H930" s="341">
        <v>47028.078999999998</v>
      </c>
    </row>
    <row r="931" spans="1:8" s="323" customFormat="1" ht="14.25" customHeight="1" x14ac:dyDescent="0.2">
      <c r="A931" s="294">
        <v>2019</v>
      </c>
      <c r="B931" s="296" t="s">
        <v>41</v>
      </c>
      <c r="C931" s="296" t="s">
        <v>120</v>
      </c>
      <c r="D931" s="340">
        <v>876.90000000000009</v>
      </c>
      <c r="E931" s="340">
        <v>37737.252499999995</v>
      </c>
      <c r="F931" s="340">
        <v>9017.06</v>
      </c>
      <c r="G931" s="340">
        <v>266.16500000000002</v>
      </c>
      <c r="H931" s="341">
        <v>47897.377499999988</v>
      </c>
    </row>
    <row r="932" spans="1:8" s="323" customFormat="1" ht="14.25" customHeight="1" x14ac:dyDescent="0.2">
      <c r="A932" s="294">
        <v>2019</v>
      </c>
      <c r="B932" s="296" t="s">
        <v>42</v>
      </c>
      <c r="C932" s="296" t="s">
        <v>120</v>
      </c>
      <c r="D932" s="340">
        <v>1494.0450000000001</v>
      </c>
      <c r="E932" s="340">
        <v>38585.514999999999</v>
      </c>
      <c r="F932" s="340">
        <v>11993.95</v>
      </c>
      <c r="G932" s="340">
        <v>591.16250000000002</v>
      </c>
      <c r="H932" s="341">
        <v>52664.672499999986</v>
      </c>
    </row>
    <row r="933" spans="1:8" s="323" customFormat="1" ht="14.25" customHeight="1" x14ac:dyDescent="0.2">
      <c r="A933" s="294">
        <v>2020</v>
      </c>
      <c r="B933" s="296" t="s">
        <v>43</v>
      </c>
      <c r="C933" s="296" t="s">
        <v>120</v>
      </c>
      <c r="D933" s="340">
        <v>986.63000000000011</v>
      </c>
      <c r="E933" s="340">
        <v>35464.508999999998</v>
      </c>
      <c r="F933" s="340">
        <v>7560.9300000000012</v>
      </c>
      <c r="G933" s="340">
        <v>600.10500000000002</v>
      </c>
      <c r="H933" s="341">
        <v>44612.173999999999</v>
      </c>
    </row>
    <row r="934" spans="1:8" s="323" customFormat="1" ht="14.25" customHeight="1" x14ac:dyDescent="0.2">
      <c r="A934" s="294">
        <v>2020</v>
      </c>
      <c r="B934" s="296" t="s">
        <v>44</v>
      </c>
      <c r="C934" s="296" t="s">
        <v>120</v>
      </c>
      <c r="D934" s="340">
        <v>737.74749999999995</v>
      </c>
      <c r="E934" s="340">
        <v>31440.718999999997</v>
      </c>
      <c r="F934" s="340">
        <v>8959.1875</v>
      </c>
      <c r="G934" s="340">
        <v>441.71500000000003</v>
      </c>
      <c r="H934" s="341">
        <v>41579.368999999999</v>
      </c>
    </row>
    <row r="935" spans="1:8" s="323" customFormat="1" ht="14.25" customHeight="1" x14ac:dyDescent="0.2">
      <c r="A935" s="294">
        <v>2020</v>
      </c>
      <c r="B935" s="296" t="s">
        <v>45</v>
      </c>
      <c r="C935" s="296" t="s">
        <v>120</v>
      </c>
      <c r="D935" s="340">
        <v>669.56999999999994</v>
      </c>
      <c r="E935" s="340">
        <v>25512.811999999998</v>
      </c>
      <c r="F935" s="340">
        <v>9480.1949999999997</v>
      </c>
      <c r="G935" s="340">
        <v>424.83750000000003</v>
      </c>
      <c r="H935" s="341">
        <v>36087.414499999999</v>
      </c>
    </row>
    <row r="936" spans="1:8" s="323" customFormat="1" ht="14.25" customHeight="1" x14ac:dyDescent="0.2">
      <c r="A936" s="294">
        <v>2020</v>
      </c>
      <c r="B936" s="296" t="s">
        <v>33</v>
      </c>
      <c r="C936" s="296" t="s">
        <v>120</v>
      </c>
      <c r="D936" s="340">
        <v>266.31</v>
      </c>
      <c r="E936" s="340">
        <v>15824.237500000001</v>
      </c>
      <c r="F936" s="340">
        <v>4267.76</v>
      </c>
      <c r="G936" s="340">
        <v>206.82999999999998</v>
      </c>
      <c r="H936" s="341">
        <v>20565.137500000004</v>
      </c>
    </row>
    <row r="937" spans="1:8" s="323" customFormat="1" ht="14.25" customHeight="1" x14ac:dyDescent="0.2">
      <c r="A937" s="296">
        <v>2020</v>
      </c>
      <c r="B937" s="296" t="s">
        <v>35</v>
      </c>
      <c r="C937" s="296" t="s">
        <v>120</v>
      </c>
      <c r="D937" s="340">
        <v>276.39499999999998</v>
      </c>
      <c r="E937" s="340">
        <v>25303.348024841311</v>
      </c>
      <c r="F937" s="340">
        <v>6503.0554997253421</v>
      </c>
      <c r="G937" s="340">
        <v>373.5</v>
      </c>
      <c r="H937" s="341">
        <v>32456.298524566646</v>
      </c>
    </row>
    <row r="938" spans="1:8" s="323" customFormat="1" ht="14.25" customHeight="1" x14ac:dyDescent="0.2">
      <c r="A938" s="296">
        <v>2020</v>
      </c>
      <c r="B938" s="296" t="s">
        <v>36</v>
      </c>
      <c r="C938" s="296" t="s">
        <v>120</v>
      </c>
      <c r="D938" s="340">
        <v>1054.1299999999999</v>
      </c>
      <c r="E938" s="340">
        <v>32009.720057464601</v>
      </c>
      <c r="F938" s="340">
        <v>8288.7525024414063</v>
      </c>
      <c r="G938" s="340">
        <v>259.67500000000001</v>
      </c>
      <c r="H938" s="341">
        <v>41612.277559906011</v>
      </c>
    </row>
    <row r="939" spans="1:8" s="323" customFormat="1" ht="14.25" customHeight="1" x14ac:dyDescent="0.2">
      <c r="A939" s="296">
        <v>2020</v>
      </c>
      <c r="B939" s="296" t="s">
        <v>37</v>
      </c>
      <c r="C939" s="296" t="s">
        <v>120</v>
      </c>
      <c r="D939" s="340">
        <v>1092.3050000000001</v>
      </c>
      <c r="E939" s="340">
        <v>36912.262029724123</v>
      </c>
      <c r="F939" s="340">
        <v>10493.777508544921</v>
      </c>
      <c r="G939" s="340">
        <v>241.32999999999998</v>
      </c>
      <c r="H939" s="341">
        <v>48739.674538269042</v>
      </c>
    </row>
    <row r="940" spans="1:8" s="323" customFormat="1" ht="14.25" customHeight="1" x14ac:dyDescent="0.2">
      <c r="A940" s="296">
        <v>2020</v>
      </c>
      <c r="B940" s="296" t="s">
        <v>38</v>
      </c>
      <c r="C940" s="296" t="s">
        <v>120</v>
      </c>
      <c r="D940" s="340">
        <v>1716.7874999999999</v>
      </c>
      <c r="E940" s="340">
        <v>38029.78147851563</v>
      </c>
      <c r="F940" s="340">
        <v>11304.334991455078</v>
      </c>
      <c r="G940" s="340">
        <v>206.11</v>
      </c>
      <c r="H940" s="341">
        <v>51257.013969970722</v>
      </c>
    </row>
    <row r="941" spans="1:8" s="323" customFormat="1" ht="14.25" customHeight="1" x14ac:dyDescent="0.2">
      <c r="A941" s="296">
        <v>2020</v>
      </c>
      <c r="B941" s="296" t="s">
        <v>39</v>
      </c>
      <c r="C941" s="296" t="s">
        <v>120</v>
      </c>
      <c r="D941" s="340">
        <v>1146.6825000000001</v>
      </c>
      <c r="E941" s="340">
        <v>36170.90137231446</v>
      </c>
      <c r="F941" s="340">
        <v>12623.737500000001</v>
      </c>
      <c r="G941" s="340">
        <v>292.97999572753901</v>
      </c>
      <c r="H941" s="341">
        <v>50234.301368041997</v>
      </c>
    </row>
    <row r="942" spans="1:8" s="323" customFormat="1" ht="14.25" customHeight="1" x14ac:dyDescent="0.2">
      <c r="A942" s="296">
        <v>2020</v>
      </c>
      <c r="B942" s="296" t="s">
        <v>40</v>
      </c>
      <c r="C942" s="296" t="s">
        <v>120</v>
      </c>
      <c r="D942" s="340">
        <v>1770.4875000000002</v>
      </c>
      <c r="E942" s="340">
        <v>40706.427527542124</v>
      </c>
      <c r="F942" s="340">
        <v>12451.629001220705</v>
      </c>
      <c r="G942" s="340">
        <v>70</v>
      </c>
      <c r="H942" s="341">
        <v>54998.544028762823</v>
      </c>
    </row>
    <row r="943" spans="1:8" ht="15.75" customHeight="1" x14ac:dyDescent="0.2">
      <c r="A943" s="296">
        <v>2020</v>
      </c>
      <c r="B943" s="296" t="s">
        <v>41</v>
      </c>
      <c r="C943" s="296" t="s">
        <v>120</v>
      </c>
      <c r="D943" s="340">
        <v>1121.585</v>
      </c>
      <c r="E943" s="340">
        <v>43136.930595947262</v>
      </c>
      <c r="F943" s="340">
        <v>10819.73</v>
      </c>
      <c r="G943" s="340">
        <v>305.3075</v>
      </c>
      <c r="H943" s="341">
        <v>55383.553095947267</v>
      </c>
    </row>
    <row r="944" spans="1:8" ht="15.75" customHeight="1" x14ac:dyDescent="0.2">
      <c r="A944" s="296">
        <v>2020</v>
      </c>
      <c r="B944" s="296" t="s">
        <v>42</v>
      </c>
      <c r="C944" s="296" t="s">
        <v>120</v>
      </c>
      <c r="D944" s="340">
        <v>1135.22</v>
      </c>
      <c r="E944" s="340">
        <v>45582.371902847291</v>
      </c>
      <c r="F944" s="340">
        <v>10382.672501831055</v>
      </c>
      <c r="G944" s="340">
        <v>254.03499999999997</v>
      </c>
      <c r="H944" s="341">
        <v>57354.299404678342</v>
      </c>
    </row>
    <row r="945" spans="1:8" ht="15.75" customHeight="1" x14ac:dyDescent="0.2">
      <c r="A945" s="296">
        <v>2021</v>
      </c>
      <c r="B945" s="296" t="s">
        <v>43</v>
      </c>
      <c r="C945" s="296" t="s">
        <v>120</v>
      </c>
      <c r="D945" s="340">
        <v>631.14499999999998</v>
      </c>
      <c r="E945" s="340">
        <v>40022.228535095222</v>
      </c>
      <c r="F945" s="340">
        <v>10066.415000000001</v>
      </c>
      <c r="G945" s="340">
        <v>99.952500000000001</v>
      </c>
      <c r="H945" s="341">
        <v>50819.74103509522</v>
      </c>
    </row>
    <row r="946" spans="1:8" ht="15.75" customHeight="1" x14ac:dyDescent="0.2">
      <c r="A946" s="296">
        <v>2021</v>
      </c>
      <c r="B946" s="296" t="s">
        <v>44</v>
      </c>
      <c r="C946" s="296" t="s">
        <v>120</v>
      </c>
      <c r="D946" s="340">
        <v>1001.3675000000001</v>
      </c>
      <c r="E946" s="340">
        <v>43582.071488650006</v>
      </c>
      <c r="F946" s="340">
        <v>11126.087500599999</v>
      </c>
      <c r="G946" s="340">
        <v>172.13750000000002</v>
      </c>
      <c r="H946" s="341">
        <v>55881.663989250002</v>
      </c>
    </row>
    <row r="947" spans="1:8" ht="15.75" customHeight="1" x14ac:dyDescent="0.2">
      <c r="A947" s="296">
        <v>2021</v>
      </c>
      <c r="B947" s="296" t="s">
        <v>45</v>
      </c>
      <c r="C947" s="296" t="s">
        <v>120</v>
      </c>
      <c r="D947" s="340">
        <v>1951.4949999999999</v>
      </c>
      <c r="E947" s="340">
        <v>47566.087605224624</v>
      </c>
      <c r="F947" s="340">
        <v>11839.02999572754</v>
      </c>
      <c r="G947" s="340">
        <v>89.974999999999994</v>
      </c>
      <c r="H947" s="341">
        <v>61446.587600952167</v>
      </c>
    </row>
    <row r="948" spans="1:8" ht="15.75" customHeight="1" x14ac:dyDescent="0.2">
      <c r="A948" s="296">
        <v>2021</v>
      </c>
      <c r="B948" s="296" t="s">
        <v>33</v>
      </c>
      <c r="C948" s="296" t="s">
        <v>120</v>
      </c>
      <c r="D948" s="340">
        <v>723.41499999999996</v>
      </c>
      <c r="E948" s="340">
        <v>42674.375461624149</v>
      </c>
      <c r="F948" s="340">
        <v>9714.679995117187</v>
      </c>
      <c r="G948" s="340">
        <v>251.8775</v>
      </c>
      <c r="H948" s="341">
        <v>53364.347956741338</v>
      </c>
    </row>
    <row r="949" spans="1:8" ht="15.75" customHeight="1" x14ac:dyDescent="0.2">
      <c r="A949" s="296">
        <v>2021</v>
      </c>
      <c r="B949" s="296" t="s">
        <v>35</v>
      </c>
      <c r="C949" s="296" t="s">
        <v>120</v>
      </c>
      <c r="D949" s="340">
        <v>458.53500000000003</v>
      </c>
      <c r="E949" s="340">
        <v>25633.977984161371</v>
      </c>
      <c r="F949" s="340">
        <v>6295.9610016784663</v>
      </c>
      <c r="G949" s="340">
        <v>39.950000000000003</v>
      </c>
      <c r="H949" s="341">
        <v>32428.42398583984</v>
      </c>
    </row>
    <row r="950" spans="1:8" ht="15.75" customHeight="1" x14ac:dyDescent="0.2">
      <c r="A950" s="296">
        <v>2021</v>
      </c>
      <c r="B950" s="296" t="s">
        <v>36</v>
      </c>
      <c r="C950" s="296" t="s">
        <v>120</v>
      </c>
      <c r="D950" s="340">
        <v>1387.4275</v>
      </c>
      <c r="E950" s="340">
        <v>43952.783086578376</v>
      </c>
      <c r="F950" s="340">
        <v>9645.9664999999986</v>
      </c>
      <c r="G950" s="340">
        <v>111.9875</v>
      </c>
      <c r="H950" s="341">
        <v>55098.164586578365</v>
      </c>
    </row>
    <row r="951" spans="1:8" ht="15.75" customHeight="1" x14ac:dyDescent="0.2">
      <c r="A951" s="296">
        <v>2021</v>
      </c>
      <c r="B951" s="296" t="s">
        <v>37</v>
      </c>
      <c r="C951" s="296" t="s">
        <v>120</v>
      </c>
      <c r="D951" s="340">
        <v>1833.655</v>
      </c>
      <c r="E951" s="340">
        <v>39558.992483734124</v>
      </c>
      <c r="F951" s="340">
        <v>11276.043491760254</v>
      </c>
      <c r="G951" s="340">
        <v>208.14249999999998</v>
      </c>
      <c r="H951" s="341">
        <v>52876.833475494386</v>
      </c>
    </row>
    <row r="952" spans="1:8" ht="15.75" customHeight="1" x14ac:dyDescent="0.2">
      <c r="A952" s="296">
        <v>2021</v>
      </c>
      <c r="B952" s="296" t="s">
        <v>38</v>
      </c>
      <c r="C952" s="296" t="s">
        <v>120</v>
      </c>
      <c r="D952" s="340">
        <v>1584.26</v>
      </c>
      <c r="E952" s="340">
        <v>38551.326498107905</v>
      </c>
      <c r="F952" s="340">
        <v>10515.937495574952</v>
      </c>
      <c r="G952" s="340">
        <v>109.9375</v>
      </c>
      <c r="H952" s="341">
        <v>50761.461493682858</v>
      </c>
    </row>
    <row r="953" spans="1:8" ht="15.75" customHeight="1" x14ac:dyDescent="0.2">
      <c r="A953" s="296">
        <v>2021</v>
      </c>
      <c r="B953" s="296" t="s">
        <v>39</v>
      </c>
      <c r="C953" s="296" t="s">
        <v>120</v>
      </c>
      <c r="D953" s="340">
        <v>1113.3799999999999</v>
      </c>
      <c r="E953" s="340">
        <v>42216.240004028317</v>
      </c>
      <c r="F953" s="340">
        <v>11077.977999694822</v>
      </c>
      <c r="G953" s="340">
        <v>255.5874977111813</v>
      </c>
      <c r="H953" s="341">
        <v>54663.185501434324</v>
      </c>
    </row>
    <row r="954" spans="1:8" ht="15.75" customHeight="1" x14ac:dyDescent="0.2">
      <c r="A954" s="296">
        <v>2021</v>
      </c>
      <c r="B954" s="296" t="s">
        <v>40</v>
      </c>
      <c r="C954" s="296" t="s">
        <v>120</v>
      </c>
      <c r="D954" s="340">
        <v>1648.3500000000001</v>
      </c>
      <c r="E954" s="340">
        <v>42182.9320907898</v>
      </c>
      <c r="F954" s="340">
        <v>9729.3315003051757</v>
      </c>
      <c r="G954" s="340">
        <v>379.60000152587889</v>
      </c>
      <c r="H954" s="341">
        <v>53940.21359262085</v>
      </c>
    </row>
    <row r="955" spans="1:8" ht="15.75" customHeight="1" x14ac:dyDescent="0.2">
      <c r="A955" s="296">
        <v>2021</v>
      </c>
      <c r="B955" s="296" t="s">
        <v>41</v>
      </c>
      <c r="C955" s="296" t="s">
        <v>120</v>
      </c>
      <c r="D955" s="340">
        <v>1874.6399999999999</v>
      </c>
      <c r="E955" s="340">
        <v>43785.481982849116</v>
      </c>
      <c r="F955" s="340">
        <v>10375.610997558593</v>
      </c>
      <c r="G955" s="340">
        <v>372.59499847412076</v>
      </c>
      <c r="H955" s="341">
        <v>56408.327978881833</v>
      </c>
    </row>
    <row r="956" spans="1:8" ht="15.75" customHeight="1" x14ac:dyDescent="0.2">
      <c r="A956" s="296">
        <v>2021</v>
      </c>
      <c r="B956" s="296" t="s">
        <v>42</v>
      </c>
      <c r="C956" s="296" t="s">
        <v>120</v>
      </c>
      <c r="D956" s="340">
        <v>1424.0350000000001</v>
      </c>
      <c r="E956" s="340">
        <v>47731.88200506592</v>
      </c>
      <c r="F956" s="340">
        <v>9513.7040024414036</v>
      </c>
      <c r="G956" s="340">
        <v>468.64250244140624</v>
      </c>
      <c r="H956" s="341">
        <v>59138.263509948723</v>
      </c>
    </row>
    <row r="957" spans="1:8" ht="15.75" customHeight="1" x14ac:dyDescent="0.2">
      <c r="A957" s="296">
        <v>2022</v>
      </c>
      <c r="B957" s="296" t="s">
        <v>43</v>
      </c>
      <c r="C957" s="296" t="s">
        <v>120</v>
      </c>
      <c r="D957" s="340">
        <v>864.91000610351591</v>
      </c>
      <c r="E957" s="340">
        <v>36079.364481872552</v>
      </c>
      <c r="F957" s="340">
        <v>8087.7190036621087</v>
      </c>
      <c r="G957" s="340">
        <v>371.8900024414059</v>
      </c>
      <c r="H957" s="341">
        <v>45403.883494079586</v>
      </c>
    </row>
    <row r="958" spans="1:8" s="323" customFormat="1" ht="15.75" customHeight="1" x14ac:dyDescent="0.2">
      <c r="A958" s="296">
        <v>2022</v>
      </c>
      <c r="B958" s="296" t="s">
        <v>44</v>
      </c>
      <c r="C958" s="296" t="s">
        <v>120</v>
      </c>
      <c r="D958" s="340">
        <v>1197.2399951171878</v>
      </c>
      <c r="E958" s="340">
        <v>40469.747516723626</v>
      </c>
      <c r="F958" s="340">
        <v>8860.3479999999981</v>
      </c>
      <c r="G958" s="340">
        <v>341.1974977111816</v>
      </c>
      <c r="H958" s="341">
        <v>50868.533009552011</v>
      </c>
    </row>
    <row r="959" spans="1:8" s="323" customFormat="1" ht="15.75" customHeight="1" x14ac:dyDescent="0.2">
      <c r="A959" s="296">
        <v>2022</v>
      </c>
      <c r="B959" s="296" t="s">
        <v>45</v>
      </c>
      <c r="C959" s="296" t="s">
        <v>120</v>
      </c>
      <c r="D959" s="340">
        <v>1945.1724999999999</v>
      </c>
      <c r="E959" s="340">
        <v>50038.006026458737</v>
      </c>
      <c r="F959" s="340">
        <v>8804.0930003051744</v>
      </c>
      <c r="G959" s="340">
        <v>995.81499939054197</v>
      </c>
      <c r="H959" s="341">
        <v>61783.086526154453</v>
      </c>
    </row>
    <row r="960" spans="1:8" s="323" customFormat="1" ht="15.75" customHeight="1" x14ac:dyDescent="0.2">
      <c r="A960" s="296">
        <v>2022</v>
      </c>
      <c r="B960" s="296" t="s">
        <v>33</v>
      </c>
      <c r="C960" s="296" t="s">
        <v>120</v>
      </c>
      <c r="D960" s="340">
        <v>1779.06</v>
      </c>
      <c r="E960" s="340">
        <v>41515.253605999991</v>
      </c>
      <c r="F960" s="340">
        <v>10124.720499999998</v>
      </c>
      <c r="G960" s="340">
        <v>957.58499970000003</v>
      </c>
      <c r="H960" s="341">
        <v>54376.619105699989</v>
      </c>
    </row>
    <row r="961" spans="1:8" s="323" customFormat="1" ht="15.75" customHeight="1" x14ac:dyDescent="0.2">
      <c r="A961" s="296">
        <v>2022</v>
      </c>
      <c r="B961" s="296" t="s">
        <v>35</v>
      </c>
      <c r="C961" s="296" t="s">
        <v>120</v>
      </c>
      <c r="D961" s="340">
        <v>1712.7324951171881</v>
      </c>
      <c r="E961" s="340">
        <v>40398.012803000413</v>
      </c>
      <c r="F961" s="340">
        <v>8096.8659999999991</v>
      </c>
      <c r="G961" s="340">
        <v>473.24249755859381</v>
      </c>
      <c r="H961" s="341">
        <v>50680.853795676194</v>
      </c>
    </row>
    <row r="962" spans="1:8" s="323" customFormat="1" ht="15.75" customHeight="1" x14ac:dyDescent="0.2">
      <c r="A962" s="342">
        <v>2022</v>
      </c>
      <c r="B962" s="342" t="s">
        <v>36</v>
      </c>
      <c r="C962" s="342" t="s">
        <v>120</v>
      </c>
      <c r="D962" s="343">
        <v>1614.9999987792969</v>
      </c>
      <c r="E962" s="343">
        <v>45830.578312431164</v>
      </c>
      <c r="F962" s="343">
        <v>8579.2109999999993</v>
      </c>
      <c r="G962" s="343">
        <v>468.19999694824202</v>
      </c>
      <c r="H962" s="360">
        <v>56492.989308158707</v>
      </c>
    </row>
    <row r="963" spans="1:8" s="323" customFormat="1" ht="15.75" customHeight="1" x14ac:dyDescent="0.2">
      <c r="A963" s="296"/>
      <c r="B963" s="296"/>
      <c r="C963" s="296"/>
      <c r="D963" s="340"/>
      <c r="E963" s="340"/>
      <c r="F963" s="340"/>
      <c r="G963" s="340"/>
      <c r="H963" s="340"/>
    </row>
    <row r="964" spans="1:8" ht="15.75" customHeight="1" x14ac:dyDescent="0.2">
      <c r="A964" s="294"/>
      <c r="B964" s="296"/>
      <c r="C964" s="296"/>
      <c r="D964" s="340"/>
      <c r="E964" s="340"/>
      <c r="F964" s="340"/>
      <c r="G964" s="340"/>
      <c r="H964" s="340"/>
    </row>
    <row r="965" spans="1:8" ht="19.5" customHeight="1" x14ac:dyDescent="0.2">
      <c r="A965" s="592" t="s">
        <v>125</v>
      </c>
      <c r="B965" s="593"/>
      <c r="C965" s="593"/>
      <c r="D965" s="593"/>
      <c r="E965" s="593"/>
      <c r="F965" s="593"/>
      <c r="G965" s="593"/>
      <c r="H965" s="376"/>
    </row>
    <row r="966" spans="1:8" ht="15.75" customHeight="1" x14ac:dyDescent="0.2">
      <c r="A966" s="594" t="s">
        <v>126</v>
      </c>
      <c r="B966" s="595"/>
      <c r="C966" s="595"/>
      <c r="D966" s="595"/>
      <c r="E966" s="595"/>
      <c r="F966" s="595"/>
      <c r="G966" s="595"/>
      <c r="H966" s="346"/>
    </row>
    <row r="967" spans="1:8" ht="18.75" customHeight="1" x14ac:dyDescent="0.2">
      <c r="A967" s="347" t="s">
        <v>127</v>
      </c>
      <c r="B967" s="348"/>
      <c r="C967" s="348"/>
      <c r="D967" s="348"/>
      <c r="E967" s="348"/>
      <c r="F967" s="348"/>
      <c r="G967" s="348"/>
      <c r="H967" s="346"/>
    </row>
    <row r="968" spans="1:8" ht="28.5" customHeight="1" x14ac:dyDescent="0.2">
      <c r="A968" s="596" t="s">
        <v>147</v>
      </c>
      <c r="B968" s="597"/>
      <c r="C968" s="597"/>
      <c r="D968" s="597"/>
      <c r="E968" s="597"/>
      <c r="F968" s="597"/>
      <c r="G968" s="597"/>
      <c r="H968" s="598"/>
    </row>
    <row r="969" spans="1:8" ht="93" customHeight="1" x14ac:dyDescent="0.2">
      <c r="A969" s="599"/>
      <c r="B969" s="597"/>
      <c r="C969" s="597"/>
      <c r="D969" s="597"/>
      <c r="E969" s="597"/>
      <c r="F969" s="597"/>
      <c r="G969" s="597"/>
      <c r="H969" s="598"/>
    </row>
    <row r="970" spans="1:8" ht="36.75" customHeight="1" x14ac:dyDescent="0.2">
      <c r="A970" s="599" t="s">
        <v>128</v>
      </c>
      <c r="B970" s="597"/>
      <c r="C970" s="597"/>
      <c r="D970" s="597"/>
      <c r="E970" s="597"/>
      <c r="F970" s="597"/>
      <c r="G970" s="597"/>
      <c r="H970" s="598"/>
    </row>
    <row r="971" spans="1:8" ht="18.75" customHeight="1" x14ac:dyDescent="0.2">
      <c r="A971" s="600" t="str">
        <f>'Anexo 8'!A969</f>
        <v>Actualizado el 29 de julio de 2022</v>
      </c>
      <c r="B971" s="601"/>
      <c r="C971" s="601"/>
      <c r="D971" s="601"/>
      <c r="E971" s="601"/>
      <c r="F971" s="601"/>
      <c r="G971" s="349"/>
      <c r="H971" s="334" t="s">
        <v>60</v>
      </c>
    </row>
    <row r="972" spans="1:8" x14ac:dyDescent="0.2">
      <c r="A972" s="270"/>
      <c r="B972" s="296"/>
      <c r="C972" s="296"/>
      <c r="D972" s="345"/>
      <c r="E972" s="345"/>
      <c r="F972" s="345"/>
      <c r="G972" s="345"/>
      <c r="H972" s="345"/>
    </row>
    <row r="973" spans="1:8" x14ac:dyDescent="0.2">
      <c r="A973" s="270"/>
      <c r="B973" s="296"/>
      <c r="C973" s="296"/>
      <c r="D973" s="345"/>
      <c r="E973" s="345"/>
      <c r="F973" s="345"/>
      <c r="G973" s="345"/>
      <c r="H973" s="345"/>
    </row>
    <row r="974" spans="1:8" x14ac:dyDescent="0.2">
      <c r="A974" s="270"/>
      <c r="B974" s="296"/>
      <c r="C974" s="296"/>
      <c r="D974" s="345"/>
      <c r="E974" s="345"/>
      <c r="F974" s="345"/>
      <c r="G974" s="345"/>
      <c r="H974" s="345"/>
    </row>
    <row r="975" spans="1:8" x14ac:dyDescent="0.2">
      <c r="A975" s="270"/>
      <c r="B975" s="296"/>
      <c r="C975" s="296"/>
      <c r="D975" s="345"/>
      <c r="E975" s="345"/>
      <c r="F975" s="345"/>
      <c r="G975" s="345"/>
      <c r="H975" s="345"/>
    </row>
    <row r="976" spans="1:8" x14ac:dyDescent="0.2">
      <c r="A976" s="270"/>
      <c r="B976" s="296"/>
      <c r="C976" s="296"/>
      <c r="D976" s="345"/>
      <c r="E976" s="345"/>
      <c r="F976" s="345"/>
      <c r="G976" s="345"/>
      <c r="H976" s="345"/>
    </row>
    <row r="977" spans="1:8" x14ac:dyDescent="0.2">
      <c r="A977" s="270"/>
      <c r="B977" s="296"/>
      <c r="C977" s="296"/>
      <c r="D977" s="345"/>
      <c r="E977" s="345"/>
      <c r="F977" s="345"/>
      <c r="G977" s="345"/>
      <c r="H977" s="345"/>
    </row>
    <row r="978" spans="1:8" x14ac:dyDescent="0.2">
      <c r="A978" s="270"/>
      <c r="B978" s="296"/>
      <c r="C978" s="296"/>
      <c r="D978" s="345"/>
      <c r="E978" s="345"/>
      <c r="F978" s="345"/>
      <c r="G978" s="345"/>
      <c r="H978" s="345"/>
    </row>
    <row r="979" spans="1:8" x14ac:dyDescent="0.2">
      <c r="A979" s="270"/>
      <c r="B979" s="296"/>
      <c r="C979" s="296"/>
      <c r="D979" s="345"/>
      <c r="E979" s="345"/>
      <c r="F979" s="345"/>
      <c r="G979" s="345"/>
      <c r="H979" s="345"/>
    </row>
    <row r="980" spans="1:8" x14ac:dyDescent="0.2">
      <c r="A980" s="270"/>
      <c r="B980" s="296"/>
      <c r="C980" s="296"/>
      <c r="D980" s="345"/>
      <c r="E980" s="345"/>
      <c r="F980" s="345"/>
      <c r="G980" s="345"/>
      <c r="H980" s="345"/>
    </row>
    <row r="981" spans="1:8" x14ac:dyDescent="0.2">
      <c r="A981" s="270"/>
      <c r="B981" s="296"/>
      <c r="C981" s="296"/>
      <c r="D981" s="345"/>
      <c r="E981" s="345"/>
      <c r="F981" s="345"/>
      <c r="G981" s="345"/>
      <c r="H981" s="345"/>
    </row>
    <row r="982" spans="1:8" x14ac:dyDescent="0.2">
      <c r="A982" s="270"/>
      <c r="B982" s="296"/>
      <c r="C982" s="296"/>
      <c r="D982" s="345"/>
      <c r="E982" s="345"/>
      <c r="F982" s="345"/>
      <c r="G982" s="345"/>
      <c r="H982" s="345"/>
    </row>
    <row r="983" spans="1:8" x14ac:dyDescent="0.2">
      <c r="A983" s="270"/>
      <c r="B983" s="296"/>
      <c r="C983" s="296"/>
      <c r="D983" s="345"/>
      <c r="E983" s="345"/>
      <c r="F983" s="345"/>
      <c r="G983" s="345"/>
      <c r="H983" s="345"/>
    </row>
    <row r="984" spans="1:8" x14ac:dyDescent="0.2">
      <c r="A984" s="270"/>
      <c r="B984" s="296"/>
      <c r="C984" s="296"/>
      <c r="D984" s="345"/>
      <c r="E984" s="345"/>
      <c r="F984" s="345"/>
      <c r="G984" s="345"/>
      <c r="H984" s="345"/>
    </row>
    <row r="985" spans="1:8" x14ac:dyDescent="0.2">
      <c r="A985" s="270"/>
      <c r="B985" s="296"/>
      <c r="C985" s="296"/>
      <c r="D985" s="345"/>
      <c r="E985" s="345"/>
      <c r="F985" s="345"/>
      <c r="G985" s="345"/>
      <c r="H985" s="345"/>
    </row>
    <row r="986" spans="1:8" x14ac:dyDescent="0.2">
      <c r="A986" s="270"/>
      <c r="B986" s="296"/>
      <c r="C986" s="296"/>
      <c r="D986" s="345"/>
      <c r="E986" s="345"/>
      <c r="F986" s="345"/>
      <c r="G986" s="345"/>
      <c r="H986" s="345"/>
    </row>
    <row r="987" spans="1:8" x14ac:dyDescent="0.2">
      <c r="A987" s="270"/>
      <c r="B987" s="296"/>
      <c r="C987" s="296"/>
      <c r="D987" s="345"/>
      <c r="E987" s="345"/>
      <c r="F987" s="345"/>
      <c r="G987" s="345"/>
      <c r="H987" s="345"/>
    </row>
    <row r="988" spans="1:8" x14ac:dyDescent="0.2">
      <c r="A988" s="270"/>
      <c r="B988" s="296"/>
      <c r="C988" s="296"/>
      <c r="D988" s="345"/>
      <c r="E988" s="345"/>
      <c r="F988" s="345"/>
      <c r="G988" s="345"/>
      <c r="H988" s="345"/>
    </row>
    <row r="989" spans="1:8" x14ac:dyDescent="0.2">
      <c r="A989" s="270"/>
      <c r="B989" s="296"/>
      <c r="C989" s="296"/>
      <c r="D989" s="345"/>
      <c r="E989" s="345"/>
      <c r="F989" s="345"/>
      <c r="G989" s="345"/>
      <c r="H989" s="345"/>
    </row>
    <row r="990" spans="1:8" x14ac:dyDescent="0.2">
      <c r="A990" s="270"/>
      <c r="B990" s="296"/>
      <c r="C990" s="296"/>
      <c r="D990" s="345"/>
      <c r="E990" s="345"/>
      <c r="F990" s="345"/>
      <c r="G990" s="345"/>
      <c r="H990" s="345"/>
    </row>
    <row r="991" spans="1:8" x14ac:dyDescent="0.2">
      <c r="A991" s="270"/>
      <c r="B991" s="296"/>
      <c r="C991" s="296"/>
      <c r="D991" s="345"/>
      <c r="E991" s="345"/>
      <c r="F991" s="345"/>
      <c r="G991" s="345"/>
      <c r="H991" s="345"/>
    </row>
    <row r="992" spans="1:8" x14ac:dyDescent="0.2">
      <c r="A992" s="270"/>
      <c r="B992" s="296"/>
      <c r="C992" s="296"/>
      <c r="D992" s="345"/>
      <c r="E992" s="345"/>
      <c r="F992" s="345"/>
      <c r="G992" s="345"/>
      <c r="H992" s="345"/>
    </row>
    <row r="993" spans="1:8" x14ac:dyDescent="0.2">
      <c r="A993" s="270"/>
      <c r="B993" s="296"/>
      <c r="C993" s="296"/>
      <c r="D993" s="345"/>
      <c r="E993" s="345"/>
      <c r="F993" s="345"/>
      <c r="G993" s="345"/>
      <c r="H993" s="345"/>
    </row>
    <row r="994" spans="1:8" x14ac:dyDescent="0.2">
      <c r="A994" s="270"/>
      <c r="B994" s="296"/>
      <c r="C994" s="296"/>
      <c r="D994" s="345"/>
      <c r="E994" s="345"/>
      <c r="F994" s="345"/>
      <c r="G994" s="345"/>
      <c r="H994" s="345"/>
    </row>
    <row r="995" spans="1:8" x14ac:dyDescent="0.2">
      <c r="A995" s="270"/>
      <c r="B995" s="296"/>
      <c r="C995" s="296"/>
      <c r="D995" s="345"/>
      <c r="E995" s="345"/>
      <c r="F995" s="345"/>
      <c r="G995" s="345"/>
      <c r="H995" s="345"/>
    </row>
    <row r="996" spans="1:8" x14ac:dyDescent="0.2">
      <c r="A996" s="270"/>
      <c r="B996" s="296"/>
      <c r="C996" s="296"/>
      <c r="D996" s="345"/>
      <c r="E996" s="345"/>
      <c r="F996" s="345"/>
      <c r="G996" s="345"/>
      <c r="H996" s="345"/>
    </row>
    <row r="997" spans="1:8" x14ac:dyDescent="0.2">
      <c r="A997" s="270"/>
      <c r="B997" s="296"/>
      <c r="C997" s="296"/>
      <c r="D997" s="345"/>
      <c r="E997" s="345"/>
      <c r="F997" s="345"/>
      <c r="G997" s="345"/>
      <c r="H997" s="345"/>
    </row>
    <row r="998" spans="1:8" x14ac:dyDescent="0.2">
      <c r="A998" s="270"/>
      <c r="B998" s="296"/>
      <c r="C998" s="296"/>
      <c r="D998" s="345"/>
      <c r="E998" s="345"/>
      <c r="F998" s="345"/>
      <c r="G998" s="345"/>
      <c r="H998" s="345"/>
    </row>
    <row r="999" spans="1:8" x14ac:dyDescent="0.2">
      <c r="A999" s="270"/>
      <c r="B999" s="296"/>
      <c r="C999" s="296"/>
      <c r="D999" s="345"/>
      <c r="E999" s="345"/>
      <c r="F999" s="345"/>
      <c r="G999" s="345"/>
      <c r="H999" s="345"/>
    </row>
    <row r="1000" spans="1:8" x14ac:dyDescent="0.2">
      <c r="A1000" s="270"/>
      <c r="B1000" s="296"/>
      <c r="C1000" s="296"/>
      <c r="D1000" s="345"/>
      <c r="E1000" s="345"/>
      <c r="F1000" s="345"/>
      <c r="G1000" s="345"/>
      <c r="H1000" s="345"/>
    </row>
    <row r="1001" spans="1:8" x14ac:dyDescent="0.2">
      <c r="A1001" s="270"/>
      <c r="B1001" s="296"/>
      <c r="C1001" s="296"/>
      <c r="D1001" s="345"/>
      <c r="E1001" s="345"/>
      <c r="F1001" s="345"/>
      <c r="G1001" s="345"/>
      <c r="H1001" s="345"/>
    </row>
    <row r="1002" spans="1:8" x14ac:dyDescent="0.2">
      <c r="A1002" s="270"/>
      <c r="B1002" s="296"/>
      <c r="C1002" s="296"/>
      <c r="D1002" s="345"/>
      <c r="E1002" s="345"/>
      <c r="F1002" s="345"/>
      <c r="G1002" s="345"/>
      <c r="H1002" s="345"/>
    </row>
    <row r="1003" spans="1:8" x14ac:dyDescent="0.2">
      <c r="A1003" s="270"/>
      <c r="B1003" s="296"/>
      <c r="C1003" s="296"/>
      <c r="D1003" s="345"/>
      <c r="E1003" s="345"/>
      <c r="F1003" s="345"/>
      <c r="G1003" s="345"/>
      <c r="H1003" s="345"/>
    </row>
    <row r="1004" spans="1:8" x14ac:dyDescent="0.2">
      <c r="A1004" s="270"/>
      <c r="B1004" s="296"/>
      <c r="C1004" s="296"/>
      <c r="D1004" s="345"/>
      <c r="E1004" s="345"/>
      <c r="F1004" s="345"/>
      <c r="G1004" s="345"/>
      <c r="H1004" s="345"/>
    </row>
    <row r="1005" spans="1:8" x14ac:dyDescent="0.2">
      <c r="A1005" s="270"/>
      <c r="B1005" s="296"/>
      <c r="C1005" s="296"/>
      <c r="D1005" s="345"/>
      <c r="E1005" s="345"/>
      <c r="F1005" s="345"/>
      <c r="G1005" s="345"/>
      <c r="H1005" s="345"/>
    </row>
    <row r="1006" spans="1:8" x14ac:dyDescent="0.2">
      <c r="A1006" s="270"/>
      <c r="B1006" s="296"/>
      <c r="C1006" s="296"/>
      <c r="D1006" s="345"/>
      <c r="E1006" s="345"/>
      <c r="F1006" s="345"/>
      <c r="G1006" s="345"/>
      <c r="H1006" s="345"/>
    </row>
    <row r="1007" spans="1:8" x14ac:dyDescent="0.2">
      <c r="A1007" s="270"/>
      <c r="B1007" s="296"/>
      <c r="C1007" s="296"/>
      <c r="D1007" s="345"/>
      <c r="E1007" s="345"/>
      <c r="F1007" s="345"/>
      <c r="G1007" s="345"/>
      <c r="H1007" s="345"/>
    </row>
    <row r="1008" spans="1:8" x14ac:dyDescent="0.2">
      <c r="A1008" s="270"/>
      <c r="B1008" s="296"/>
      <c r="C1008" s="296"/>
      <c r="D1008" s="345"/>
      <c r="E1008" s="345"/>
      <c r="F1008" s="345"/>
      <c r="G1008" s="345"/>
      <c r="H1008" s="345"/>
    </row>
    <row r="1009" spans="1:8" x14ac:dyDescent="0.2">
      <c r="A1009" s="270"/>
      <c r="B1009" s="296"/>
      <c r="C1009" s="296"/>
      <c r="D1009" s="345"/>
      <c r="E1009" s="345"/>
      <c r="F1009" s="345"/>
      <c r="G1009" s="345"/>
      <c r="H1009" s="345"/>
    </row>
    <row r="1010" spans="1:8" x14ac:dyDescent="0.2">
      <c r="A1010" s="270"/>
      <c r="B1010" s="296"/>
      <c r="C1010" s="296"/>
      <c r="D1010" s="345"/>
      <c r="E1010" s="345"/>
      <c r="F1010" s="345"/>
      <c r="G1010" s="345"/>
      <c r="H1010" s="345"/>
    </row>
    <row r="1011" spans="1:8" x14ac:dyDescent="0.2">
      <c r="A1011" s="270"/>
      <c r="B1011" s="296"/>
      <c r="C1011" s="296"/>
      <c r="D1011" s="345"/>
      <c r="E1011" s="345"/>
      <c r="F1011" s="345"/>
      <c r="G1011" s="345"/>
      <c r="H1011" s="345"/>
    </row>
    <row r="1012" spans="1:8" x14ac:dyDescent="0.2">
      <c r="A1012" s="270"/>
      <c r="B1012" s="296"/>
      <c r="C1012" s="296"/>
      <c r="D1012" s="345"/>
      <c r="E1012" s="345"/>
      <c r="F1012" s="345"/>
      <c r="G1012" s="345"/>
      <c r="H1012" s="345"/>
    </row>
    <row r="1013" spans="1:8" x14ac:dyDescent="0.2">
      <c r="A1013" s="270"/>
      <c r="B1013" s="296"/>
      <c r="C1013" s="296"/>
      <c r="D1013" s="345"/>
      <c r="E1013" s="345"/>
      <c r="F1013" s="345"/>
      <c r="G1013" s="345"/>
      <c r="H1013" s="345"/>
    </row>
    <row r="1014" spans="1:8" x14ac:dyDescent="0.2">
      <c r="A1014" s="270"/>
      <c r="B1014" s="296"/>
      <c r="C1014" s="296"/>
      <c r="D1014" s="345"/>
      <c r="E1014" s="345"/>
      <c r="F1014" s="345"/>
      <c r="G1014" s="345"/>
      <c r="H1014" s="345"/>
    </row>
    <row r="1015" spans="1:8" x14ac:dyDescent="0.2">
      <c r="A1015" s="270"/>
      <c r="B1015" s="296"/>
      <c r="C1015" s="296"/>
      <c r="D1015" s="345"/>
      <c r="E1015" s="345"/>
      <c r="F1015" s="345"/>
      <c r="G1015" s="345"/>
      <c r="H1015" s="345"/>
    </row>
    <row r="1016" spans="1:8" x14ac:dyDescent="0.2">
      <c r="A1016" s="270"/>
      <c r="B1016" s="296"/>
      <c r="C1016" s="296"/>
      <c r="D1016" s="345"/>
      <c r="E1016" s="345"/>
      <c r="F1016" s="345"/>
      <c r="G1016" s="345"/>
      <c r="H1016" s="345"/>
    </row>
    <row r="1017" spans="1:8" x14ac:dyDescent="0.2">
      <c r="A1017" s="270"/>
      <c r="B1017" s="296"/>
      <c r="C1017" s="296"/>
      <c r="D1017" s="345"/>
      <c r="E1017" s="345"/>
      <c r="F1017" s="345"/>
      <c r="G1017" s="345"/>
      <c r="H1017" s="345"/>
    </row>
    <row r="1018" spans="1:8" x14ac:dyDescent="0.2">
      <c r="A1018" s="270"/>
      <c r="B1018" s="296"/>
      <c r="C1018" s="296"/>
      <c r="D1018" s="345"/>
      <c r="E1018" s="345"/>
      <c r="F1018" s="345"/>
      <c r="G1018" s="345"/>
      <c r="H1018" s="345"/>
    </row>
    <row r="1019" spans="1:8" x14ac:dyDescent="0.2">
      <c r="A1019" s="270"/>
      <c r="B1019" s="296"/>
      <c r="C1019" s="296"/>
      <c r="D1019" s="345"/>
      <c r="E1019" s="345"/>
      <c r="F1019" s="345"/>
      <c r="G1019" s="345"/>
      <c r="H1019" s="345"/>
    </row>
    <row r="1020" spans="1:8" x14ac:dyDescent="0.2">
      <c r="A1020" s="270"/>
      <c r="B1020" s="296"/>
      <c r="C1020" s="296"/>
      <c r="D1020" s="345"/>
      <c r="E1020" s="345"/>
      <c r="F1020" s="345"/>
      <c r="G1020" s="345"/>
      <c r="H1020" s="345"/>
    </row>
    <row r="1021" spans="1:8" x14ac:dyDescent="0.2">
      <c r="A1021" s="270"/>
      <c r="B1021" s="296"/>
      <c r="C1021" s="296"/>
      <c r="D1021" s="345"/>
      <c r="E1021" s="345"/>
      <c r="F1021" s="345"/>
      <c r="G1021" s="345"/>
      <c r="H1021" s="345"/>
    </row>
    <row r="1022" spans="1:8" x14ac:dyDescent="0.2">
      <c r="A1022" s="270"/>
      <c r="B1022" s="296"/>
      <c r="C1022" s="296"/>
      <c r="D1022" s="345"/>
      <c r="E1022" s="345"/>
      <c r="F1022" s="345"/>
      <c r="G1022" s="345"/>
      <c r="H1022" s="345"/>
    </row>
    <row r="1023" spans="1:8" x14ac:dyDescent="0.2">
      <c r="A1023" s="270"/>
      <c r="B1023" s="296"/>
      <c r="C1023" s="296"/>
      <c r="D1023" s="345"/>
      <c r="E1023" s="345"/>
      <c r="F1023" s="345"/>
      <c r="G1023" s="345"/>
      <c r="H1023" s="345"/>
    </row>
    <row r="1024" spans="1:8" x14ac:dyDescent="0.2">
      <c r="A1024" s="270"/>
      <c r="B1024" s="296"/>
      <c r="C1024" s="296"/>
      <c r="D1024" s="345"/>
      <c r="E1024" s="345"/>
      <c r="F1024" s="345"/>
      <c r="G1024" s="345"/>
      <c r="H1024" s="345"/>
    </row>
    <row r="1025" spans="1:8" x14ac:dyDescent="0.2">
      <c r="A1025" s="270"/>
      <c r="B1025" s="296"/>
      <c r="C1025" s="296"/>
      <c r="D1025" s="345"/>
      <c r="E1025" s="345"/>
      <c r="F1025" s="345"/>
      <c r="G1025" s="345"/>
      <c r="H1025" s="345"/>
    </row>
    <row r="1026" spans="1:8" x14ac:dyDescent="0.2">
      <c r="A1026" s="270"/>
      <c r="B1026" s="296"/>
      <c r="C1026" s="296"/>
      <c r="D1026" s="345"/>
      <c r="E1026" s="345"/>
      <c r="F1026" s="345"/>
      <c r="G1026" s="345"/>
      <c r="H1026" s="345"/>
    </row>
    <row r="1027" spans="1:8" x14ac:dyDescent="0.2">
      <c r="A1027" s="270"/>
      <c r="B1027" s="296"/>
      <c r="C1027" s="296"/>
      <c r="D1027" s="345"/>
      <c r="E1027" s="345"/>
      <c r="F1027" s="345"/>
      <c r="G1027" s="345"/>
      <c r="H1027" s="345"/>
    </row>
    <row r="1028" spans="1:8" x14ac:dyDescent="0.2">
      <c r="A1028" s="270"/>
      <c r="B1028" s="296"/>
      <c r="C1028" s="296"/>
      <c r="D1028" s="345"/>
      <c r="E1028" s="345"/>
      <c r="F1028" s="345"/>
      <c r="G1028" s="345"/>
      <c r="H1028" s="345"/>
    </row>
    <row r="1029" spans="1:8" x14ac:dyDescent="0.2">
      <c r="A1029" s="270"/>
      <c r="B1029" s="296"/>
      <c r="C1029" s="296"/>
      <c r="D1029" s="345"/>
      <c r="E1029" s="345"/>
      <c r="F1029" s="345"/>
      <c r="G1029" s="345"/>
      <c r="H1029" s="345"/>
    </row>
    <row r="1030" spans="1:8" x14ac:dyDescent="0.2">
      <c r="A1030" s="270"/>
      <c r="B1030" s="296"/>
      <c r="C1030" s="296"/>
      <c r="D1030" s="345"/>
      <c r="E1030" s="345"/>
      <c r="F1030" s="345"/>
      <c r="G1030" s="345"/>
      <c r="H1030" s="345"/>
    </row>
    <row r="1031" spans="1:8" x14ac:dyDescent="0.2">
      <c r="A1031" s="270"/>
      <c r="B1031" s="296"/>
      <c r="C1031" s="296"/>
      <c r="D1031" s="345"/>
      <c r="E1031" s="345"/>
      <c r="F1031" s="345"/>
      <c r="G1031" s="345"/>
      <c r="H1031" s="345"/>
    </row>
    <row r="1032" spans="1:8" x14ac:dyDescent="0.2">
      <c r="A1032" s="270"/>
      <c r="B1032" s="296"/>
      <c r="C1032" s="296"/>
      <c r="D1032" s="345"/>
      <c r="E1032" s="345"/>
      <c r="F1032" s="345"/>
      <c r="G1032" s="345"/>
      <c r="H1032" s="345"/>
    </row>
    <row r="1033" spans="1:8" x14ac:dyDescent="0.2">
      <c r="A1033" s="270"/>
      <c r="B1033" s="296"/>
      <c r="C1033" s="296"/>
      <c r="D1033" s="345"/>
      <c r="E1033" s="345"/>
      <c r="F1033" s="345"/>
      <c r="G1033" s="345"/>
      <c r="H1033" s="345"/>
    </row>
    <row r="1034" spans="1:8" x14ac:dyDescent="0.2">
      <c r="A1034" s="270"/>
      <c r="B1034" s="296"/>
      <c r="C1034" s="296"/>
      <c r="D1034" s="345"/>
      <c r="E1034" s="345"/>
      <c r="F1034" s="345"/>
      <c r="G1034" s="345"/>
      <c r="H1034" s="345"/>
    </row>
    <row r="1035" spans="1:8" x14ac:dyDescent="0.2">
      <c r="A1035" s="270"/>
      <c r="B1035" s="296"/>
      <c r="C1035" s="296"/>
      <c r="D1035" s="345"/>
      <c r="E1035" s="345"/>
      <c r="F1035" s="345"/>
      <c r="G1035" s="345"/>
      <c r="H1035" s="345"/>
    </row>
    <row r="1036" spans="1:8" x14ac:dyDescent="0.2">
      <c r="A1036" s="270"/>
      <c r="B1036" s="296"/>
      <c r="C1036" s="296"/>
      <c r="D1036" s="345"/>
      <c r="E1036" s="345"/>
      <c r="F1036" s="345"/>
      <c r="G1036" s="345"/>
      <c r="H1036" s="345"/>
    </row>
    <row r="1037" spans="1:8" x14ac:dyDescent="0.2">
      <c r="A1037" s="270"/>
      <c r="B1037" s="296"/>
      <c r="C1037" s="296"/>
      <c r="D1037" s="345"/>
      <c r="E1037" s="345"/>
      <c r="F1037" s="345"/>
      <c r="G1037" s="345"/>
      <c r="H1037" s="345"/>
    </row>
    <row r="1038" spans="1:8" x14ac:dyDescent="0.2">
      <c r="A1038" s="270"/>
      <c r="B1038" s="296"/>
      <c r="C1038" s="296"/>
      <c r="D1038" s="345"/>
      <c r="E1038" s="345"/>
      <c r="F1038" s="345"/>
      <c r="G1038" s="345"/>
      <c r="H1038" s="345"/>
    </row>
    <row r="1039" spans="1:8" x14ac:dyDescent="0.2">
      <c r="A1039" s="270"/>
      <c r="B1039" s="296"/>
      <c r="C1039" s="296"/>
      <c r="D1039" s="345"/>
      <c r="E1039" s="345"/>
      <c r="F1039" s="345"/>
      <c r="G1039" s="345"/>
      <c r="H1039" s="345"/>
    </row>
    <row r="1040" spans="1:8" x14ac:dyDescent="0.2">
      <c r="A1040" s="270"/>
      <c r="B1040" s="296"/>
      <c r="C1040" s="296"/>
      <c r="D1040" s="345"/>
      <c r="E1040" s="345"/>
      <c r="F1040" s="345"/>
      <c r="G1040" s="345"/>
      <c r="H1040" s="345"/>
    </row>
    <row r="1041" spans="1:8" x14ac:dyDescent="0.2">
      <c r="A1041" s="270"/>
      <c r="B1041" s="296"/>
      <c r="C1041" s="296"/>
      <c r="D1041" s="345"/>
      <c r="E1041" s="345"/>
      <c r="F1041" s="345"/>
      <c r="G1041" s="345"/>
      <c r="H1041" s="345"/>
    </row>
    <row r="1042" spans="1:8" x14ac:dyDescent="0.2">
      <c r="A1042" s="270"/>
      <c r="B1042" s="296"/>
      <c r="C1042" s="296"/>
      <c r="D1042" s="345"/>
      <c r="E1042" s="345"/>
      <c r="F1042" s="345"/>
      <c r="G1042" s="345"/>
      <c r="H1042" s="345"/>
    </row>
    <row r="1043" spans="1:8" x14ac:dyDescent="0.2">
      <c r="A1043" s="270"/>
      <c r="B1043" s="296"/>
      <c r="C1043" s="296"/>
      <c r="D1043" s="345"/>
      <c r="E1043" s="345"/>
      <c r="F1043" s="345"/>
      <c r="G1043" s="345"/>
      <c r="H1043" s="345"/>
    </row>
    <row r="1044" spans="1:8" x14ac:dyDescent="0.2">
      <c r="A1044" s="270"/>
      <c r="B1044" s="296"/>
      <c r="C1044" s="296"/>
      <c r="D1044" s="345"/>
      <c r="E1044" s="345"/>
      <c r="F1044" s="345"/>
      <c r="G1044" s="345"/>
      <c r="H1044" s="345"/>
    </row>
    <row r="1045" spans="1:8" x14ac:dyDescent="0.2">
      <c r="A1045" s="270"/>
      <c r="B1045" s="296"/>
      <c r="C1045" s="296"/>
      <c r="D1045" s="345"/>
      <c r="E1045" s="345"/>
      <c r="F1045" s="345"/>
      <c r="G1045" s="345"/>
      <c r="H1045" s="345"/>
    </row>
    <row r="1046" spans="1:8" x14ac:dyDescent="0.2">
      <c r="A1046" s="270"/>
      <c r="B1046" s="296"/>
      <c r="C1046" s="296"/>
      <c r="D1046" s="345"/>
      <c r="E1046" s="345"/>
      <c r="F1046" s="345"/>
      <c r="G1046" s="345"/>
      <c r="H1046" s="345"/>
    </row>
    <row r="1047" spans="1:8" x14ac:dyDescent="0.2">
      <c r="A1047" s="270"/>
      <c r="B1047" s="296"/>
      <c r="C1047" s="296"/>
      <c r="D1047" s="345"/>
      <c r="E1047" s="345"/>
      <c r="F1047" s="345"/>
      <c r="G1047" s="345"/>
      <c r="H1047" s="345"/>
    </row>
    <row r="1048" spans="1:8" x14ac:dyDescent="0.2">
      <c r="A1048" s="270"/>
      <c r="B1048" s="296"/>
      <c r="C1048" s="296"/>
      <c r="D1048" s="345"/>
      <c r="E1048" s="345"/>
      <c r="F1048" s="345"/>
      <c r="G1048" s="345"/>
      <c r="H1048" s="345"/>
    </row>
    <row r="1049" spans="1:8" x14ac:dyDescent="0.2">
      <c r="A1049" s="270"/>
      <c r="B1049" s="296"/>
      <c r="C1049" s="296"/>
      <c r="D1049" s="345"/>
      <c r="E1049" s="345"/>
      <c r="F1049" s="345"/>
      <c r="G1049" s="345"/>
      <c r="H1049" s="345"/>
    </row>
    <row r="1050" spans="1:8" x14ac:dyDescent="0.2">
      <c r="A1050" s="270"/>
      <c r="B1050" s="296"/>
      <c r="C1050" s="296"/>
      <c r="D1050" s="345"/>
      <c r="E1050" s="345"/>
      <c r="F1050" s="345"/>
      <c r="G1050" s="345"/>
      <c r="H1050" s="345"/>
    </row>
    <row r="1051" spans="1:8" x14ac:dyDescent="0.2">
      <c r="A1051" s="270"/>
      <c r="B1051" s="296"/>
      <c r="C1051" s="296"/>
      <c r="D1051" s="345"/>
      <c r="E1051" s="345"/>
      <c r="F1051" s="345"/>
      <c r="G1051" s="345"/>
      <c r="H1051" s="345"/>
    </row>
    <row r="1052" spans="1:8" x14ac:dyDescent="0.2">
      <c r="A1052" s="270"/>
      <c r="B1052" s="296"/>
      <c r="C1052" s="296"/>
      <c r="D1052" s="345"/>
      <c r="E1052" s="345"/>
      <c r="F1052" s="345"/>
      <c r="G1052" s="345"/>
      <c r="H1052" s="345"/>
    </row>
    <row r="1053" spans="1:8" x14ac:dyDescent="0.2">
      <c r="A1053" s="270"/>
      <c r="B1053" s="296"/>
      <c r="C1053" s="296"/>
      <c r="D1053" s="345"/>
      <c r="E1053" s="345"/>
      <c r="F1053" s="345"/>
      <c r="G1053" s="345"/>
      <c r="H1053" s="345"/>
    </row>
    <row r="1054" spans="1:8" x14ac:dyDescent="0.2">
      <c r="A1054" s="270"/>
      <c r="B1054" s="296"/>
      <c r="C1054" s="296"/>
      <c r="D1054" s="345"/>
      <c r="E1054" s="345"/>
      <c r="F1054" s="345"/>
      <c r="G1054" s="345"/>
      <c r="H1054" s="345"/>
    </row>
    <row r="1055" spans="1:8" x14ac:dyDescent="0.2">
      <c r="A1055" s="270"/>
      <c r="B1055" s="296"/>
      <c r="C1055" s="296"/>
      <c r="D1055" s="345"/>
      <c r="E1055" s="345"/>
      <c r="F1055" s="345"/>
      <c r="G1055" s="345"/>
      <c r="H1055" s="345"/>
    </row>
    <row r="1056" spans="1:8" x14ac:dyDescent="0.2">
      <c r="A1056" s="270"/>
      <c r="B1056" s="296"/>
      <c r="C1056" s="296"/>
      <c r="D1056" s="345"/>
      <c r="E1056" s="345"/>
      <c r="F1056" s="345"/>
      <c r="G1056" s="345"/>
      <c r="H1056" s="345"/>
    </row>
    <row r="1057" spans="1:8" x14ac:dyDescent="0.2">
      <c r="A1057" s="270"/>
      <c r="B1057" s="296"/>
      <c r="C1057" s="296"/>
      <c r="D1057" s="345"/>
      <c r="E1057" s="345"/>
      <c r="F1057" s="345"/>
      <c r="G1057" s="345"/>
      <c r="H1057" s="345"/>
    </row>
    <row r="1058" spans="1:8" x14ac:dyDescent="0.2">
      <c r="A1058" s="270"/>
      <c r="B1058" s="296"/>
      <c r="C1058" s="296"/>
      <c r="D1058" s="345"/>
      <c r="E1058" s="345"/>
      <c r="F1058" s="345"/>
      <c r="G1058" s="345"/>
      <c r="H1058" s="345"/>
    </row>
    <row r="1059" spans="1:8" x14ac:dyDescent="0.2">
      <c r="A1059" s="270"/>
      <c r="B1059" s="296"/>
      <c r="C1059" s="296"/>
      <c r="D1059" s="345"/>
      <c r="E1059" s="345"/>
      <c r="F1059" s="345"/>
      <c r="G1059" s="345"/>
      <c r="H1059" s="345"/>
    </row>
    <row r="1060" spans="1:8" x14ac:dyDescent="0.2">
      <c r="A1060" s="270"/>
      <c r="B1060" s="296"/>
      <c r="C1060" s="296"/>
      <c r="D1060" s="345"/>
      <c r="E1060" s="345"/>
      <c r="F1060" s="345"/>
      <c r="G1060" s="345"/>
      <c r="H1060" s="345"/>
    </row>
    <row r="1061" spans="1:8" x14ac:dyDescent="0.2">
      <c r="A1061" s="270"/>
      <c r="B1061" s="296"/>
      <c r="C1061" s="296"/>
      <c r="D1061" s="345"/>
      <c r="E1061" s="345"/>
      <c r="F1061" s="345"/>
      <c r="G1061" s="345"/>
      <c r="H1061" s="345"/>
    </row>
    <row r="1062" spans="1:8" x14ac:dyDescent="0.2">
      <c r="A1062" s="270"/>
      <c r="B1062" s="296"/>
      <c r="C1062" s="296"/>
      <c r="D1062" s="345"/>
      <c r="E1062" s="345"/>
      <c r="F1062" s="345"/>
      <c r="G1062" s="345"/>
      <c r="H1062" s="345"/>
    </row>
    <row r="1063" spans="1:8" x14ac:dyDescent="0.2">
      <c r="A1063" s="270"/>
      <c r="B1063" s="296"/>
      <c r="C1063" s="296"/>
      <c r="D1063" s="345"/>
      <c r="E1063" s="345"/>
      <c r="F1063" s="345"/>
      <c r="G1063" s="345"/>
      <c r="H1063" s="345"/>
    </row>
    <row r="1064" spans="1:8" x14ac:dyDescent="0.2">
      <c r="A1064" s="270"/>
      <c r="B1064" s="296"/>
      <c r="C1064" s="296"/>
      <c r="D1064" s="345"/>
      <c r="E1064" s="345"/>
      <c r="F1064" s="345"/>
      <c r="G1064" s="345"/>
      <c r="H1064" s="345"/>
    </row>
    <row r="1065" spans="1:8" x14ac:dyDescent="0.2">
      <c r="A1065" s="270"/>
      <c r="B1065" s="296"/>
      <c r="C1065" s="296"/>
      <c r="D1065" s="345"/>
      <c r="E1065" s="345"/>
      <c r="F1065" s="345"/>
      <c r="G1065" s="345"/>
      <c r="H1065" s="345"/>
    </row>
    <row r="1066" spans="1:8" x14ac:dyDescent="0.2">
      <c r="A1066" s="270"/>
      <c r="B1066" s="296"/>
      <c r="C1066" s="296"/>
      <c r="D1066" s="345"/>
      <c r="E1066" s="345"/>
      <c r="F1066" s="345"/>
      <c r="G1066" s="345"/>
      <c r="H1066" s="345"/>
    </row>
    <row r="1067" spans="1:8" x14ac:dyDescent="0.2">
      <c r="A1067" s="270"/>
      <c r="B1067" s="296"/>
      <c r="C1067" s="296"/>
      <c r="D1067" s="345"/>
      <c r="E1067" s="345"/>
      <c r="F1067" s="345"/>
      <c r="G1067" s="345"/>
      <c r="H1067" s="345"/>
    </row>
    <row r="1068" spans="1:8" x14ac:dyDescent="0.2">
      <c r="A1068" s="270"/>
      <c r="B1068" s="296"/>
      <c r="C1068" s="296"/>
      <c r="D1068" s="345"/>
      <c r="E1068" s="345"/>
      <c r="F1068" s="345"/>
      <c r="G1068" s="345"/>
      <c r="H1068" s="345"/>
    </row>
    <row r="1069" spans="1:8" x14ac:dyDescent="0.2">
      <c r="A1069" s="270"/>
      <c r="B1069" s="296"/>
      <c r="C1069" s="296"/>
      <c r="D1069" s="345"/>
      <c r="E1069" s="345"/>
      <c r="F1069" s="345"/>
      <c r="G1069" s="345"/>
      <c r="H1069" s="345"/>
    </row>
    <row r="1070" spans="1:8" x14ac:dyDescent="0.2">
      <c r="A1070" s="270"/>
      <c r="B1070" s="296"/>
      <c r="C1070" s="296"/>
      <c r="D1070" s="345"/>
      <c r="E1070" s="345"/>
      <c r="F1070" s="345"/>
      <c r="G1070" s="345"/>
      <c r="H1070" s="345"/>
    </row>
    <row r="1071" spans="1:8" x14ac:dyDescent="0.2">
      <c r="A1071" s="270"/>
      <c r="B1071" s="296"/>
      <c r="C1071" s="296"/>
      <c r="D1071" s="345"/>
      <c r="E1071" s="345"/>
      <c r="F1071" s="345"/>
      <c r="G1071" s="345"/>
      <c r="H1071" s="345"/>
    </row>
    <row r="1072" spans="1:8" x14ac:dyDescent="0.2">
      <c r="A1072" s="270"/>
      <c r="B1072" s="296"/>
      <c r="C1072" s="296"/>
      <c r="D1072" s="345"/>
      <c r="E1072" s="345"/>
      <c r="F1072" s="345"/>
      <c r="G1072" s="345"/>
      <c r="H1072" s="345"/>
    </row>
    <row r="1073" spans="1:8" x14ac:dyDescent="0.2">
      <c r="A1073" s="270"/>
      <c r="B1073" s="296"/>
      <c r="C1073" s="296"/>
      <c r="D1073" s="345"/>
      <c r="E1073" s="345"/>
      <c r="F1073" s="345"/>
      <c r="G1073" s="345"/>
      <c r="H1073" s="345"/>
    </row>
    <row r="1074" spans="1:8" x14ac:dyDescent="0.2">
      <c r="A1074" s="270"/>
      <c r="B1074" s="296"/>
      <c r="C1074" s="296"/>
      <c r="D1074" s="345"/>
      <c r="E1074" s="345"/>
      <c r="F1074" s="345"/>
      <c r="G1074" s="345"/>
      <c r="H1074" s="345"/>
    </row>
    <row r="1075" spans="1:8" x14ac:dyDescent="0.2">
      <c r="A1075" s="270"/>
      <c r="B1075" s="296"/>
      <c r="C1075" s="296"/>
      <c r="D1075" s="345"/>
      <c r="E1075" s="345"/>
      <c r="F1075" s="345"/>
      <c r="G1075" s="345"/>
      <c r="H1075" s="345"/>
    </row>
    <row r="1076" spans="1:8" x14ac:dyDescent="0.2">
      <c r="A1076" s="270"/>
      <c r="B1076" s="296"/>
      <c r="C1076" s="296"/>
      <c r="D1076" s="345"/>
      <c r="E1076" s="345"/>
      <c r="F1076" s="345"/>
      <c r="G1076" s="345"/>
      <c r="H1076" s="345"/>
    </row>
    <row r="1077" spans="1:8" x14ac:dyDescent="0.2">
      <c r="A1077" s="270"/>
      <c r="B1077" s="296"/>
      <c r="C1077" s="296"/>
      <c r="D1077" s="345"/>
      <c r="E1077" s="345"/>
      <c r="F1077" s="345"/>
      <c r="G1077" s="345"/>
      <c r="H1077" s="345"/>
    </row>
    <row r="1078" spans="1:8" x14ac:dyDescent="0.2">
      <c r="A1078" s="270"/>
      <c r="B1078" s="296"/>
      <c r="C1078" s="296"/>
      <c r="D1078" s="345"/>
      <c r="E1078" s="345"/>
      <c r="F1078" s="345"/>
      <c r="G1078" s="345"/>
      <c r="H1078" s="345"/>
    </row>
    <row r="1079" spans="1:8" x14ac:dyDescent="0.2">
      <c r="A1079" s="270"/>
      <c r="B1079" s="296"/>
      <c r="C1079" s="296"/>
      <c r="D1079" s="345"/>
      <c r="E1079" s="345"/>
      <c r="F1079" s="345"/>
      <c r="G1079" s="345"/>
      <c r="H1079" s="345"/>
    </row>
    <row r="1080" spans="1:8" x14ac:dyDescent="0.2">
      <c r="A1080" s="270"/>
      <c r="B1080" s="296"/>
      <c r="C1080" s="296"/>
      <c r="D1080" s="345"/>
      <c r="E1080" s="345"/>
      <c r="F1080" s="345"/>
      <c r="G1080" s="345"/>
      <c r="H1080" s="345"/>
    </row>
    <row r="1081" spans="1:8" x14ac:dyDescent="0.2">
      <c r="A1081" s="270"/>
      <c r="B1081" s="296"/>
      <c r="C1081" s="296"/>
      <c r="D1081" s="345"/>
      <c r="E1081" s="345"/>
      <c r="F1081" s="345"/>
      <c r="G1081" s="345"/>
      <c r="H1081" s="345"/>
    </row>
    <row r="1082" spans="1:8" x14ac:dyDescent="0.2">
      <c r="A1082" s="270"/>
      <c r="B1082" s="296"/>
      <c r="C1082" s="296"/>
      <c r="D1082" s="345"/>
      <c r="E1082" s="345"/>
      <c r="F1082" s="345"/>
      <c r="G1082" s="345"/>
      <c r="H1082" s="345"/>
    </row>
    <row r="1083" spans="1:8" x14ac:dyDescent="0.2">
      <c r="A1083" s="270"/>
      <c r="B1083" s="296"/>
      <c r="C1083" s="296"/>
      <c r="D1083" s="345"/>
      <c r="E1083" s="345"/>
      <c r="F1083" s="345"/>
      <c r="G1083" s="345"/>
      <c r="H1083" s="345"/>
    </row>
    <row r="1084" spans="1:8" x14ac:dyDescent="0.2">
      <c r="A1084" s="270"/>
      <c r="B1084" s="296"/>
      <c r="C1084" s="296"/>
      <c r="D1084" s="345"/>
      <c r="E1084" s="345"/>
      <c r="F1084" s="345"/>
      <c r="G1084" s="345"/>
      <c r="H1084" s="345"/>
    </row>
    <row r="1085" spans="1:8" x14ac:dyDescent="0.2">
      <c r="A1085" s="270"/>
      <c r="B1085" s="296"/>
      <c r="C1085" s="296"/>
      <c r="D1085" s="345"/>
      <c r="E1085" s="345"/>
      <c r="F1085" s="345"/>
      <c r="G1085" s="345"/>
      <c r="H1085" s="345"/>
    </row>
    <row r="1086" spans="1:8" x14ac:dyDescent="0.2">
      <c r="A1086" s="270"/>
      <c r="B1086" s="296"/>
      <c r="C1086" s="296"/>
      <c r="D1086" s="345"/>
      <c r="E1086" s="345"/>
      <c r="F1086" s="345"/>
      <c r="G1086" s="345"/>
      <c r="H1086" s="345"/>
    </row>
    <row r="1087" spans="1:8" x14ac:dyDescent="0.2">
      <c r="A1087" s="270"/>
      <c r="B1087" s="296"/>
      <c r="C1087" s="296"/>
      <c r="D1087" s="345"/>
      <c r="E1087" s="345"/>
      <c r="F1087" s="345"/>
      <c r="G1087" s="345"/>
      <c r="H1087" s="345"/>
    </row>
    <row r="1088" spans="1:8" x14ac:dyDescent="0.2">
      <c r="A1088" s="270"/>
      <c r="B1088" s="296"/>
      <c r="C1088" s="296"/>
      <c r="D1088" s="345"/>
      <c r="E1088" s="345"/>
      <c r="F1088" s="345"/>
      <c r="G1088" s="345"/>
      <c r="H1088" s="345"/>
    </row>
    <row r="1089" spans="1:8" x14ac:dyDescent="0.2">
      <c r="A1089" s="270"/>
      <c r="B1089" s="296"/>
      <c r="C1089" s="296"/>
      <c r="D1089" s="345"/>
      <c r="E1089" s="345"/>
      <c r="F1089" s="345"/>
      <c r="G1089" s="345"/>
      <c r="H1089" s="345"/>
    </row>
    <row r="1090" spans="1:8" x14ac:dyDescent="0.2">
      <c r="A1090" s="270"/>
      <c r="B1090" s="296"/>
      <c r="C1090" s="296"/>
      <c r="D1090" s="345"/>
      <c r="E1090" s="345"/>
      <c r="F1090" s="345"/>
      <c r="G1090" s="345"/>
      <c r="H1090" s="345"/>
    </row>
    <row r="1091" spans="1:8" x14ac:dyDescent="0.2">
      <c r="A1091" s="270"/>
      <c r="B1091" s="296"/>
      <c r="C1091" s="296"/>
      <c r="D1091" s="345"/>
      <c r="E1091" s="345"/>
      <c r="F1091" s="345"/>
      <c r="G1091" s="345"/>
      <c r="H1091" s="345"/>
    </row>
    <row r="1092" spans="1:8" x14ac:dyDescent="0.2">
      <c r="A1092" s="270"/>
      <c r="B1092" s="296"/>
      <c r="C1092" s="296"/>
      <c r="D1092" s="345"/>
      <c r="E1092" s="345"/>
      <c r="F1092" s="345"/>
      <c r="G1092" s="345"/>
      <c r="H1092" s="345"/>
    </row>
    <row r="1093" spans="1:8" x14ac:dyDescent="0.2">
      <c r="A1093" s="270"/>
      <c r="B1093" s="296"/>
      <c r="C1093" s="296"/>
      <c r="D1093" s="345"/>
      <c r="E1093" s="345"/>
      <c r="F1093" s="345"/>
      <c r="G1093" s="345"/>
      <c r="H1093" s="345"/>
    </row>
    <row r="1094" spans="1:8" x14ac:dyDescent="0.2">
      <c r="A1094" s="270"/>
      <c r="B1094" s="296"/>
      <c r="C1094" s="296"/>
      <c r="D1094" s="345"/>
      <c r="E1094" s="345"/>
      <c r="F1094" s="345"/>
      <c r="G1094" s="345"/>
      <c r="H1094" s="345"/>
    </row>
    <row r="1095" spans="1:8" x14ac:dyDescent="0.2">
      <c r="A1095" s="270"/>
      <c r="B1095" s="296"/>
      <c r="C1095" s="296"/>
      <c r="D1095" s="345"/>
      <c r="E1095" s="345"/>
      <c r="F1095" s="345"/>
      <c r="G1095" s="345"/>
      <c r="H1095" s="345"/>
    </row>
    <row r="1096" spans="1:8" x14ac:dyDescent="0.2">
      <c r="A1096" s="270"/>
      <c r="B1096" s="296"/>
      <c r="C1096" s="296"/>
      <c r="D1096" s="345"/>
      <c r="E1096" s="345"/>
      <c r="F1096" s="345"/>
      <c r="G1096" s="345"/>
      <c r="H1096" s="345"/>
    </row>
    <row r="1097" spans="1:8" x14ac:dyDescent="0.2">
      <c r="A1097" s="270"/>
      <c r="B1097" s="296"/>
      <c r="C1097" s="296"/>
      <c r="D1097" s="345"/>
      <c r="E1097" s="345"/>
      <c r="F1097" s="345"/>
      <c r="G1097" s="345"/>
      <c r="H1097" s="345"/>
    </row>
    <row r="1098" spans="1:8" x14ac:dyDescent="0.2">
      <c r="A1098" s="270"/>
      <c r="B1098" s="296"/>
      <c r="C1098" s="296"/>
      <c r="D1098" s="345"/>
      <c r="E1098" s="345"/>
      <c r="F1098" s="345"/>
      <c r="G1098" s="345"/>
      <c r="H1098" s="345"/>
    </row>
    <row r="1099" spans="1:8" x14ac:dyDescent="0.2">
      <c r="A1099" s="270"/>
      <c r="B1099" s="296"/>
      <c r="C1099" s="296"/>
      <c r="D1099" s="345"/>
      <c r="E1099" s="345"/>
      <c r="F1099" s="345"/>
      <c r="G1099" s="345"/>
      <c r="H1099" s="345"/>
    </row>
    <row r="1100" spans="1:8" x14ac:dyDescent="0.2">
      <c r="A1100" s="270"/>
      <c r="B1100" s="296"/>
      <c r="C1100" s="296"/>
      <c r="D1100" s="345"/>
      <c r="E1100" s="345"/>
      <c r="F1100" s="345"/>
      <c r="G1100" s="345"/>
      <c r="H1100" s="345"/>
    </row>
    <row r="1101" spans="1:8" x14ac:dyDescent="0.2">
      <c r="A1101" s="270"/>
      <c r="B1101" s="296"/>
      <c r="C1101" s="296"/>
      <c r="D1101" s="345"/>
      <c r="E1101" s="345"/>
      <c r="F1101" s="345"/>
      <c r="G1101" s="345"/>
      <c r="H1101" s="345"/>
    </row>
    <row r="1102" spans="1:8" x14ac:dyDescent="0.2">
      <c r="A1102" s="270"/>
      <c r="B1102" s="296"/>
      <c r="C1102" s="296"/>
      <c r="D1102" s="345"/>
      <c r="E1102" s="345"/>
      <c r="F1102" s="345"/>
      <c r="G1102" s="345"/>
      <c r="H1102" s="345"/>
    </row>
    <row r="1103" spans="1:8" x14ac:dyDescent="0.2">
      <c r="A1103" s="270"/>
      <c r="B1103" s="296"/>
      <c r="C1103" s="296"/>
      <c r="D1103" s="345"/>
      <c r="E1103" s="345"/>
      <c r="F1103" s="345"/>
      <c r="G1103" s="345"/>
      <c r="H1103" s="345"/>
    </row>
    <row r="1104" spans="1:8" x14ac:dyDescent="0.2">
      <c r="A1104" s="270"/>
      <c r="B1104" s="296"/>
      <c r="C1104" s="296"/>
      <c r="D1104" s="345"/>
      <c r="E1104" s="345"/>
      <c r="F1104" s="345"/>
      <c r="G1104" s="345"/>
      <c r="H1104" s="345"/>
    </row>
    <row r="1105" spans="1:8" x14ac:dyDescent="0.2">
      <c r="A1105" s="270"/>
      <c r="B1105" s="296"/>
      <c r="C1105" s="296"/>
      <c r="D1105" s="345"/>
      <c r="E1105" s="345"/>
      <c r="F1105" s="345"/>
      <c r="G1105" s="345"/>
      <c r="H1105" s="345"/>
    </row>
    <row r="1106" spans="1:8" x14ac:dyDescent="0.2">
      <c r="A1106" s="270"/>
      <c r="B1106" s="296"/>
      <c r="C1106" s="296"/>
      <c r="D1106" s="345"/>
      <c r="E1106" s="345"/>
      <c r="F1106" s="345"/>
      <c r="G1106" s="345"/>
      <c r="H1106" s="345"/>
    </row>
    <row r="1107" spans="1:8" x14ac:dyDescent="0.2">
      <c r="A1107" s="270"/>
      <c r="B1107" s="296"/>
      <c r="C1107" s="296"/>
      <c r="D1107" s="345"/>
      <c r="E1107" s="345"/>
      <c r="F1107" s="345"/>
      <c r="G1107" s="345"/>
      <c r="H1107" s="345"/>
    </row>
    <row r="1108" spans="1:8" x14ac:dyDescent="0.2">
      <c r="A1108" s="270"/>
      <c r="B1108" s="296"/>
      <c r="C1108" s="296"/>
      <c r="D1108" s="345"/>
      <c r="E1108" s="345"/>
      <c r="F1108" s="345"/>
      <c r="G1108" s="345"/>
      <c r="H1108" s="345"/>
    </row>
    <row r="1109" spans="1:8" x14ac:dyDescent="0.2">
      <c r="A1109" s="270"/>
      <c r="B1109" s="296"/>
      <c r="C1109" s="296"/>
      <c r="D1109" s="345"/>
      <c r="E1109" s="345"/>
      <c r="F1109" s="345"/>
      <c r="G1109" s="345"/>
      <c r="H1109" s="345"/>
    </row>
    <row r="1110" spans="1:8" x14ac:dyDescent="0.2">
      <c r="A1110" s="270"/>
      <c r="B1110" s="296"/>
      <c r="C1110" s="296"/>
      <c r="D1110" s="345"/>
      <c r="E1110" s="345"/>
      <c r="F1110" s="345"/>
      <c r="G1110" s="345"/>
      <c r="H1110" s="345"/>
    </row>
    <row r="1111" spans="1:8" x14ac:dyDescent="0.2">
      <c r="A1111" s="270"/>
      <c r="B1111" s="296"/>
      <c r="C1111" s="296"/>
      <c r="D1111" s="345"/>
      <c r="E1111" s="345"/>
      <c r="F1111" s="345"/>
      <c r="G1111" s="345"/>
      <c r="H1111" s="345"/>
    </row>
    <row r="1112" spans="1:8" x14ac:dyDescent="0.2">
      <c r="A1112" s="270"/>
      <c r="B1112" s="296"/>
      <c r="C1112" s="296"/>
      <c r="D1112" s="345"/>
      <c r="E1112" s="345"/>
      <c r="F1112" s="345"/>
      <c r="G1112" s="345"/>
      <c r="H1112" s="345"/>
    </row>
    <row r="1113" spans="1:8" x14ac:dyDescent="0.2">
      <c r="A1113" s="270"/>
      <c r="B1113" s="296"/>
      <c r="C1113" s="296"/>
      <c r="D1113" s="345"/>
      <c r="E1113" s="345"/>
      <c r="F1113" s="345"/>
      <c r="G1113" s="345"/>
      <c r="H1113" s="345"/>
    </row>
    <row r="1114" spans="1:8" x14ac:dyDescent="0.2">
      <c r="A1114" s="270"/>
      <c r="B1114" s="296"/>
      <c r="C1114" s="296"/>
      <c r="D1114" s="345"/>
      <c r="E1114" s="345"/>
      <c r="F1114" s="345"/>
      <c r="G1114" s="345"/>
      <c r="H1114" s="345"/>
    </row>
    <row r="1115" spans="1:8" x14ac:dyDescent="0.2">
      <c r="A1115" s="270"/>
      <c r="B1115" s="296"/>
      <c r="C1115" s="296"/>
      <c r="D1115" s="345"/>
      <c r="E1115" s="345"/>
      <c r="F1115" s="345"/>
      <c r="G1115" s="345"/>
      <c r="H1115" s="345"/>
    </row>
    <row r="1116" spans="1:8" x14ac:dyDescent="0.2">
      <c r="A1116" s="270"/>
      <c r="B1116" s="296"/>
      <c r="C1116" s="296"/>
      <c r="D1116" s="345"/>
      <c r="E1116" s="345"/>
      <c r="F1116" s="345"/>
      <c r="G1116" s="345"/>
      <c r="H1116" s="345"/>
    </row>
    <row r="1117" spans="1:8" x14ac:dyDescent="0.2">
      <c r="A1117" s="270"/>
      <c r="B1117" s="296"/>
      <c r="C1117" s="296"/>
      <c r="D1117" s="345"/>
      <c r="E1117" s="345"/>
      <c r="F1117" s="345"/>
      <c r="G1117" s="345"/>
      <c r="H1117" s="345"/>
    </row>
    <row r="1118" spans="1:8" x14ac:dyDescent="0.2">
      <c r="A1118" s="270"/>
      <c r="B1118" s="296"/>
      <c r="C1118" s="296"/>
      <c r="D1118" s="345"/>
      <c r="E1118" s="345"/>
      <c r="F1118" s="345"/>
      <c r="G1118" s="345"/>
      <c r="H1118" s="345"/>
    </row>
    <row r="1119" spans="1:8" x14ac:dyDescent="0.2">
      <c r="A1119" s="270"/>
      <c r="B1119" s="296"/>
      <c r="C1119" s="296"/>
      <c r="D1119" s="345"/>
      <c r="E1119" s="345"/>
      <c r="F1119" s="345"/>
      <c r="G1119" s="345"/>
      <c r="H1119" s="345"/>
    </row>
    <row r="1120" spans="1:8" x14ac:dyDescent="0.2">
      <c r="A1120" s="270"/>
      <c r="B1120" s="296"/>
      <c r="C1120" s="296"/>
      <c r="D1120" s="345"/>
      <c r="E1120" s="345"/>
      <c r="F1120" s="345"/>
      <c r="G1120" s="345"/>
      <c r="H1120" s="345"/>
    </row>
    <row r="1121" spans="1:8" x14ac:dyDescent="0.2">
      <c r="A1121" s="270"/>
      <c r="B1121" s="296"/>
      <c r="C1121" s="296"/>
      <c r="D1121" s="345"/>
      <c r="E1121" s="345"/>
      <c r="F1121" s="345"/>
      <c r="G1121" s="345"/>
      <c r="H1121" s="345"/>
    </row>
    <row r="1122" spans="1:8" x14ac:dyDescent="0.2">
      <c r="A1122" s="270"/>
      <c r="B1122" s="296"/>
      <c r="C1122" s="296"/>
      <c r="D1122" s="345"/>
      <c r="E1122" s="345"/>
      <c r="F1122" s="345"/>
      <c r="G1122" s="345"/>
      <c r="H1122" s="345"/>
    </row>
    <row r="1123" spans="1:8" x14ac:dyDescent="0.2">
      <c r="A1123" s="270"/>
      <c r="B1123" s="296"/>
      <c r="C1123" s="296"/>
      <c r="D1123" s="345"/>
      <c r="E1123" s="345"/>
      <c r="F1123" s="345"/>
      <c r="G1123" s="345"/>
      <c r="H1123" s="345"/>
    </row>
    <row r="1124" spans="1:8" x14ac:dyDescent="0.2">
      <c r="A1124" s="270"/>
      <c r="B1124" s="296"/>
      <c r="C1124" s="296"/>
      <c r="D1124" s="345"/>
      <c r="E1124" s="345"/>
      <c r="F1124" s="345"/>
      <c r="G1124" s="345"/>
      <c r="H1124" s="345"/>
    </row>
    <row r="1125" spans="1:8" x14ac:dyDescent="0.2">
      <c r="A1125" s="270"/>
      <c r="B1125" s="296"/>
      <c r="C1125" s="296"/>
      <c r="D1125" s="345"/>
      <c r="E1125" s="345"/>
      <c r="F1125" s="345"/>
      <c r="G1125" s="345"/>
      <c r="H1125" s="345"/>
    </row>
    <row r="1126" spans="1:8" x14ac:dyDescent="0.2">
      <c r="A1126" s="270"/>
      <c r="B1126" s="296"/>
      <c r="C1126" s="296"/>
      <c r="D1126" s="345"/>
      <c r="E1126" s="345"/>
      <c r="F1126" s="345"/>
      <c r="G1126" s="345"/>
      <c r="H1126" s="345"/>
    </row>
    <row r="1127" spans="1:8" x14ac:dyDescent="0.2">
      <c r="A1127" s="270"/>
      <c r="B1127" s="296"/>
      <c r="C1127" s="296"/>
      <c r="D1127" s="345"/>
      <c r="E1127" s="345"/>
      <c r="F1127" s="345"/>
      <c r="G1127" s="345"/>
      <c r="H1127" s="345"/>
    </row>
    <row r="1128" spans="1:8" x14ac:dyDescent="0.2">
      <c r="A1128" s="270"/>
      <c r="B1128" s="296"/>
      <c r="C1128" s="296"/>
      <c r="D1128" s="345"/>
      <c r="E1128" s="345"/>
      <c r="F1128" s="345"/>
      <c r="G1128" s="345"/>
      <c r="H1128" s="345"/>
    </row>
    <row r="1129" spans="1:8" x14ac:dyDescent="0.2">
      <c r="A1129" s="270"/>
      <c r="B1129" s="296"/>
      <c r="C1129" s="296"/>
      <c r="D1129" s="345"/>
      <c r="E1129" s="345"/>
      <c r="F1129" s="345"/>
      <c r="G1129" s="345"/>
      <c r="H1129" s="345"/>
    </row>
    <row r="1130" spans="1:8" x14ac:dyDescent="0.2">
      <c r="A1130" s="270"/>
      <c r="B1130" s="296"/>
      <c r="C1130" s="296"/>
      <c r="D1130" s="345"/>
      <c r="E1130" s="345"/>
      <c r="F1130" s="345"/>
      <c r="G1130" s="345"/>
      <c r="H1130" s="345"/>
    </row>
    <row r="1131" spans="1:8" x14ac:dyDescent="0.2">
      <c r="A1131" s="270"/>
      <c r="B1131" s="296"/>
      <c r="C1131" s="296"/>
      <c r="D1131" s="345"/>
      <c r="E1131" s="345"/>
      <c r="F1131" s="345"/>
      <c r="G1131" s="345"/>
      <c r="H1131" s="345"/>
    </row>
    <row r="1132" spans="1:8" x14ac:dyDescent="0.2">
      <c r="A1132" s="270"/>
      <c r="B1132" s="296"/>
      <c r="C1132" s="296"/>
      <c r="D1132" s="345"/>
      <c r="E1132" s="345"/>
      <c r="F1132" s="345"/>
      <c r="G1132" s="345"/>
      <c r="H1132" s="345"/>
    </row>
    <row r="1133" spans="1:8" x14ac:dyDescent="0.2">
      <c r="A1133" s="270"/>
      <c r="B1133" s="296"/>
      <c r="C1133" s="296"/>
      <c r="D1133" s="345"/>
      <c r="E1133" s="345"/>
      <c r="F1133" s="345"/>
      <c r="G1133" s="345"/>
      <c r="H1133" s="345"/>
    </row>
    <row r="1134" spans="1:8" x14ac:dyDescent="0.2">
      <c r="A1134" s="270"/>
      <c r="B1134" s="296"/>
      <c r="C1134" s="296"/>
      <c r="D1134" s="345"/>
      <c r="E1134" s="345"/>
      <c r="F1134" s="345"/>
      <c r="G1134" s="345"/>
      <c r="H1134" s="345"/>
    </row>
    <row r="1135" spans="1:8" x14ac:dyDescent="0.2">
      <c r="A1135" s="270"/>
      <c r="B1135" s="296"/>
      <c r="C1135" s="296"/>
      <c r="D1135" s="345"/>
      <c r="E1135" s="345"/>
      <c r="F1135" s="345"/>
      <c r="G1135" s="345"/>
      <c r="H1135" s="345"/>
    </row>
    <row r="1136" spans="1:8" x14ac:dyDescent="0.2">
      <c r="A1136" s="270"/>
      <c r="B1136" s="296"/>
      <c r="C1136" s="296"/>
      <c r="D1136" s="345"/>
      <c r="E1136" s="345"/>
      <c r="F1136" s="345"/>
      <c r="G1136" s="345"/>
      <c r="H1136" s="345"/>
    </row>
    <row r="1137" spans="1:8" x14ac:dyDescent="0.2">
      <c r="A1137" s="270"/>
      <c r="B1137" s="296"/>
      <c r="C1137" s="296"/>
      <c r="D1137" s="345"/>
      <c r="E1137" s="345"/>
      <c r="F1137" s="345"/>
      <c r="G1137" s="345"/>
      <c r="H1137" s="345"/>
    </row>
    <row r="1138" spans="1:8" x14ac:dyDescent="0.2">
      <c r="A1138" s="270"/>
      <c r="B1138" s="296"/>
      <c r="C1138" s="296"/>
      <c r="D1138" s="345"/>
      <c r="E1138" s="345"/>
      <c r="F1138" s="345"/>
      <c r="G1138" s="345"/>
      <c r="H1138" s="345"/>
    </row>
    <row r="1139" spans="1:8" x14ac:dyDescent="0.2">
      <c r="A1139" s="270"/>
      <c r="B1139" s="296"/>
      <c r="C1139" s="296"/>
      <c r="D1139" s="345"/>
      <c r="E1139" s="345"/>
      <c r="F1139" s="345"/>
      <c r="G1139" s="345"/>
      <c r="H1139" s="345"/>
    </row>
    <row r="1140" spans="1:8" x14ac:dyDescent="0.2">
      <c r="A1140" s="270"/>
      <c r="B1140" s="296"/>
      <c r="C1140" s="296"/>
      <c r="D1140" s="345"/>
      <c r="E1140" s="345"/>
      <c r="F1140" s="345"/>
      <c r="G1140" s="345"/>
      <c r="H1140" s="345"/>
    </row>
    <row r="1141" spans="1:8" x14ac:dyDescent="0.2">
      <c r="A1141" s="270"/>
      <c r="B1141" s="296"/>
      <c r="C1141" s="296"/>
      <c r="D1141" s="345"/>
      <c r="E1141" s="345"/>
      <c r="F1141" s="345"/>
      <c r="G1141" s="345"/>
      <c r="H1141" s="345"/>
    </row>
    <row r="1142" spans="1:8" x14ac:dyDescent="0.2">
      <c r="A1142" s="270"/>
      <c r="B1142" s="296"/>
      <c r="C1142" s="296"/>
      <c r="D1142" s="345"/>
      <c r="E1142" s="345"/>
      <c r="F1142" s="345"/>
      <c r="G1142" s="345"/>
      <c r="H1142" s="345"/>
    </row>
    <row r="1143" spans="1:8" x14ac:dyDescent="0.2">
      <c r="A1143" s="270"/>
      <c r="B1143" s="296"/>
      <c r="C1143" s="296"/>
      <c r="D1143" s="345"/>
      <c r="E1143" s="345"/>
      <c r="F1143" s="345"/>
      <c r="G1143" s="345"/>
      <c r="H1143" s="345"/>
    </row>
    <row r="1144" spans="1:8" x14ac:dyDescent="0.2">
      <c r="A1144" s="270"/>
      <c r="B1144" s="296"/>
      <c r="C1144" s="296"/>
      <c r="D1144" s="345"/>
      <c r="E1144" s="345"/>
      <c r="F1144" s="345"/>
      <c r="G1144" s="345"/>
      <c r="H1144" s="345"/>
    </row>
    <row r="1145" spans="1:8" x14ac:dyDescent="0.2">
      <c r="A1145" s="270"/>
      <c r="B1145" s="296"/>
      <c r="C1145" s="296"/>
      <c r="D1145" s="345"/>
      <c r="E1145" s="345"/>
      <c r="F1145" s="345"/>
      <c r="G1145" s="345"/>
      <c r="H1145" s="345"/>
    </row>
    <row r="1146" spans="1:8" x14ac:dyDescent="0.2">
      <c r="A1146" s="270"/>
      <c r="B1146" s="296"/>
      <c r="C1146" s="296"/>
      <c r="D1146" s="345"/>
      <c r="E1146" s="345"/>
      <c r="F1146" s="345"/>
      <c r="G1146" s="345"/>
      <c r="H1146" s="345"/>
    </row>
    <row r="1147" spans="1:8" x14ac:dyDescent="0.2">
      <c r="A1147" s="270"/>
      <c r="B1147" s="296"/>
      <c r="C1147" s="296"/>
      <c r="D1147" s="345"/>
      <c r="E1147" s="345"/>
      <c r="F1147" s="345"/>
      <c r="G1147" s="345"/>
      <c r="H1147" s="345"/>
    </row>
    <row r="1148" spans="1:8" x14ac:dyDescent="0.2">
      <c r="A1148" s="270"/>
      <c r="B1148" s="296"/>
      <c r="C1148" s="296"/>
      <c r="D1148" s="345"/>
      <c r="E1148" s="345"/>
      <c r="F1148" s="345"/>
      <c r="G1148" s="345"/>
      <c r="H1148" s="345"/>
    </row>
    <row r="1149" spans="1:8" x14ac:dyDescent="0.2">
      <c r="A1149" s="270"/>
      <c r="B1149" s="296"/>
      <c r="C1149" s="296"/>
      <c r="D1149" s="345"/>
      <c r="E1149" s="345"/>
      <c r="F1149" s="345"/>
      <c r="G1149" s="345"/>
      <c r="H1149" s="345"/>
    </row>
    <row r="1150" spans="1:8" x14ac:dyDescent="0.2">
      <c r="A1150" s="270"/>
      <c r="B1150" s="296"/>
      <c r="C1150" s="296"/>
      <c r="D1150" s="345"/>
      <c r="E1150" s="345"/>
      <c r="F1150" s="345"/>
      <c r="G1150" s="345"/>
      <c r="H1150" s="345"/>
    </row>
    <row r="1151" spans="1:8" x14ac:dyDescent="0.2">
      <c r="A1151" s="270"/>
      <c r="B1151" s="296"/>
      <c r="C1151" s="296"/>
      <c r="D1151" s="345"/>
      <c r="E1151" s="345"/>
      <c r="F1151" s="345"/>
      <c r="G1151" s="345"/>
      <c r="H1151" s="345"/>
    </row>
    <row r="1152" spans="1:8" x14ac:dyDescent="0.2">
      <c r="A1152" s="270"/>
      <c r="B1152" s="296"/>
      <c r="C1152" s="296"/>
      <c r="D1152" s="345"/>
      <c r="E1152" s="345"/>
      <c r="F1152" s="345"/>
      <c r="G1152" s="345"/>
      <c r="H1152" s="345"/>
    </row>
    <row r="1153" spans="1:8" x14ac:dyDescent="0.2">
      <c r="A1153" s="270"/>
      <c r="B1153" s="296"/>
      <c r="C1153" s="296"/>
      <c r="D1153" s="345"/>
      <c r="E1153" s="345"/>
      <c r="F1153" s="345"/>
      <c r="G1153" s="345"/>
      <c r="H1153" s="345"/>
    </row>
    <row r="1154" spans="1:8" x14ac:dyDescent="0.2">
      <c r="A1154" s="270"/>
      <c r="B1154" s="296"/>
      <c r="C1154" s="296"/>
      <c r="D1154" s="345"/>
      <c r="E1154" s="345"/>
      <c r="F1154" s="345"/>
      <c r="G1154" s="345"/>
      <c r="H1154" s="345"/>
    </row>
    <row r="1155" spans="1:8" x14ac:dyDescent="0.2">
      <c r="A1155" s="270"/>
      <c r="B1155" s="296"/>
      <c r="C1155" s="296"/>
      <c r="D1155" s="345"/>
      <c r="E1155" s="345"/>
      <c r="F1155" s="345"/>
      <c r="G1155" s="345"/>
      <c r="H1155" s="345"/>
    </row>
    <row r="1156" spans="1:8" x14ac:dyDescent="0.2">
      <c r="A1156" s="270"/>
      <c r="B1156" s="296"/>
      <c r="C1156" s="296"/>
      <c r="D1156" s="345"/>
      <c r="E1156" s="345"/>
      <c r="F1156" s="345"/>
      <c r="G1156" s="345"/>
      <c r="H1156" s="345"/>
    </row>
    <row r="1157" spans="1:8" x14ac:dyDescent="0.2">
      <c r="A1157" s="270"/>
      <c r="B1157" s="296"/>
      <c r="C1157" s="296"/>
      <c r="D1157" s="345"/>
      <c r="E1157" s="345"/>
      <c r="F1157" s="345"/>
      <c r="G1157" s="345"/>
      <c r="H1157" s="345"/>
    </row>
    <row r="1158" spans="1:8" x14ac:dyDescent="0.2">
      <c r="A1158" s="270"/>
      <c r="B1158" s="296"/>
      <c r="C1158" s="296"/>
      <c r="D1158" s="345"/>
      <c r="E1158" s="345"/>
      <c r="F1158" s="345"/>
      <c r="G1158" s="345"/>
      <c r="H1158" s="345"/>
    </row>
    <row r="1159" spans="1:8" x14ac:dyDescent="0.2">
      <c r="A1159" s="270"/>
      <c r="B1159" s="296"/>
      <c r="C1159" s="296"/>
      <c r="D1159" s="345"/>
      <c r="E1159" s="345"/>
      <c r="F1159" s="345"/>
      <c r="G1159" s="345"/>
      <c r="H1159" s="345"/>
    </row>
    <row r="1160" spans="1:8" x14ac:dyDescent="0.2">
      <c r="A1160" s="270"/>
      <c r="B1160" s="296"/>
      <c r="C1160" s="296"/>
      <c r="D1160" s="345"/>
      <c r="E1160" s="345"/>
      <c r="F1160" s="345"/>
      <c r="G1160" s="345"/>
      <c r="H1160" s="345"/>
    </row>
    <row r="1161" spans="1:8" x14ac:dyDescent="0.2">
      <c r="A1161" s="270"/>
      <c r="B1161" s="296"/>
      <c r="C1161" s="296"/>
      <c r="D1161" s="345"/>
      <c r="E1161" s="345"/>
      <c r="F1161" s="345"/>
      <c r="G1161" s="345"/>
      <c r="H1161" s="345"/>
    </row>
    <row r="1162" spans="1:8" x14ac:dyDescent="0.2">
      <c r="A1162" s="270"/>
      <c r="B1162" s="296"/>
      <c r="C1162" s="296"/>
      <c r="D1162" s="345"/>
      <c r="E1162" s="345"/>
      <c r="F1162" s="345"/>
      <c r="G1162" s="345"/>
      <c r="H1162" s="345"/>
    </row>
    <row r="1163" spans="1:8" x14ac:dyDescent="0.2">
      <c r="A1163" s="270"/>
      <c r="B1163" s="296"/>
      <c r="C1163" s="296"/>
      <c r="D1163" s="345"/>
      <c r="E1163" s="345"/>
      <c r="F1163" s="345"/>
      <c r="G1163" s="345"/>
      <c r="H1163" s="345"/>
    </row>
    <row r="1164" spans="1:8" x14ac:dyDescent="0.2">
      <c r="A1164" s="270"/>
      <c r="B1164" s="296"/>
      <c r="C1164" s="296"/>
      <c r="D1164" s="345"/>
      <c r="E1164" s="345"/>
      <c r="F1164" s="345"/>
      <c r="G1164" s="345"/>
      <c r="H1164" s="345"/>
    </row>
    <row r="1165" spans="1:8" x14ac:dyDescent="0.2">
      <c r="A1165" s="270"/>
      <c r="B1165" s="296"/>
      <c r="C1165" s="296"/>
      <c r="D1165" s="345"/>
      <c r="E1165" s="345"/>
      <c r="F1165" s="345"/>
      <c r="G1165" s="345"/>
      <c r="H1165" s="345"/>
    </row>
    <row r="1166" spans="1:8" x14ac:dyDescent="0.2">
      <c r="A1166" s="270"/>
      <c r="B1166" s="296"/>
      <c r="C1166" s="296"/>
      <c r="D1166" s="345"/>
      <c r="E1166" s="345"/>
      <c r="F1166" s="345"/>
      <c r="G1166" s="345"/>
      <c r="H1166" s="345"/>
    </row>
    <row r="1167" spans="1:8" x14ac:dyDescent="0.2">
      <c r="A1167" s="270"/>
      <c r="B1167" s="296"/>
      <c r="C1167" s="296"/>
      <c r="D1167" s="345"/>
      <c r="E1167" s="345"/>
      <c r="F1167" s="345"/>
      <c r="G1167" s="345"/>
      <c r="H1167" s="345"/>
    </row>
    <row r="1168" spans="1:8" x14ac:dyDescent="0.2">
      <c r="A1168" s="270"/>
      <c r="B1168" s="296"/>
      <c r="C1168" s="296"/>
      <c r="D1168" s="345"/>
      <c r="E1168" s="345"/>
      <c r="F1168" s="345"/>
      <c r="G1168" s="345"/>
      <c r="H1168" s="345"/>
    </row>
    <row r="1169" spans="1:8" x14ac:dyDescent="0.2">
      <c r="A1169" s="270"/>
      <c r="B1169" s="296"/>
      <c r="C1169" s="296"/>
      <c r="D1169" s="345"/>
      <c r="E1169" s="345"/>
      <c r="F1169" s="345"/>
      <c r="G1169" s="345"/>
      <c r="H1169" s="345"/>
    </row>
    <row r="1170" spans="1:8" x14ac:dyDescent="0.2">
      <c r="A1170" s="270"/>
      <c r="B1170" s="296"/>
      <c r="C1170" s="296"/>
      <c r="D1170" s="345"/>
      <c r="E1170" s="345"/>
      <c r="F1170" s="345"/>
      <c r="G1170" s="345"/>
      <c r="H1170" s="345"/>
    </row>
    <row r="1171" spans="1:8" x14ac:dyDescent="0.2">
      <c r="A1171" s="270"/>
      <c r="B1171" s="296"/>
      <c r="C1171" s="296"/>
      <c r="D1171" s="345"/>
      <c r="E1171" s="345"/>
      <c r="F1171" s="345"/>
      <c r="G1171" s="345"/>
      <c r="H1171" s="345"/>
    </row>
    <row r="1172" spans="1:8" x14ac:dyDescent="0.2">
      <c r="A1172" s="270"/>
      <c r="B1172" s="296"/>
      <c r="C1172" s="296"/>
      <c r="D1172" s="345"/>
      <c r="E1172" s="345"/>
      <c r="F1172" s="345"/>
      <c r="G1172" s="345"/>
      <c r="H1172" s="345"/>
    </row>
    <row r="1173" spans="1:8" x14ac:dyDescent="0.2">
      <c r="A1173" s="270"/>
      <c r="B1173" s="296"/>
      <c r="C1173" s="296"/>
      <c r="D1173" s="345"/>
      <c r="E1173" s="345"/>
      <c r="F1173" s="345"/>
      <c r="G1173" s="345"/>
      <c r="H1173" s="345"/>
    </row>
    <row r="1174" spans="1:8" x14ac:dyDescent="0.2">
      <c r="A1174" s="270"/>
      <c r="B1174" s="296"/>
      <c r="C1174" s="296"/>
      <c r="D1174" s="345"/>
      <c r="E1174" s="345"/>
      <c r="F1174" s="345"/>
      <c r="G1174" s="345"/>
      <c r="H1174" s="345"/>
    </row>
    <row r="1175" spans="1:8" x14ac:dyDescent="0.2">
      <c r="A1175" s="270"/>
      <c r="B1175" s="296"/>
      <c r="C1175" s="296"/>
      <c r="D1175" s="345"/>
      <c r="E1175" s="345"/>
      <c r="F1175" s="345"/>
      <c r="G1175" s="345"/>
      <c r="H1175" s="345"/>
    </row>
    <row r="1176" spans="1:8" x14ac:dyDescent="0.2">
      <c r="A1176" s="270"/>
      <c r="B1176" s="296"/>
      <c r="C1176" s="296"/>
      <c r="D1176" s="345"/>
      <c r="E1176" s="345"/>
      <c r="F1176" s="345"/>
      <c r="G1176" s="345"/>
      <c r="H1176" s="345"/>
    </row>
    <row r="1177" spans="1:8" x14ac:dyDescent="0.2">
      <c r="A1177" s="270"/>
      <c r="B1177" s="296"/>
      <c r="C1177" s="296"/>
      <c r="D1177" s="345"/>
      <c r="E1177" s="345"/>
      <c r="F1177" s="345"/>
      <c r="G1177" s="345"/>
      <c r="H1177" s="345"/>
    </row>
    <row r="1178" spans="1:8" x14ac:dyDescent="0.2">
      <c r="A1178" s="270"/>
      <c r="B1178" s="296"/>
      <c r="C1178" s="296"/>
      <c r="D1178" s="345"/>
      <c r="E1178" s="345"/>
      <c r="F1178" s="345"/>
      <c r="G1178" s="345"/>
      <c r="H1178" s="345"/>
    </row>
    <row r="1179" spans="1:8" x14ac:dyDescent="0.2">
      <c r="A1179" s="270"/>
      <c r="B1179" s="296"/>
      <c r="C1179" s="296"/>
      <c r="D1179" s="345"/>
      <c r="E1179" s="345"/>
      <c r="F1179" s="345"/>
      <c r="G1179" s="345"/>
      <c r="H1179" s="345"/>
    </row>
    <row r="1180" spans="1:8" x14ac:dyDescent="0.2">
      <c r="A1180" s="270"/>
      <c r="B1180" s="296"/>
      <c r="C1180" s="296"/>
      <c r="D1180" s="345"/>
      <c r="E1180" s="345"/>
      <c r="F1180" s="345"/>
      <c r="G1180" s="345"/>
      <c r="H1180" s="345"/>
    </row>
    <row r="1181" spans="1:8" x14ac:dyDescent="0.2">
      <c r="A1181" s="270"/>
      <c r="B1181" s="296"/>
      <c r="C1181" s="296"/>
      <c r="D1181" s="345"/>
      <c r="E1181" s="345"/>
      <c r="F1181" s="345"/>
      <c r="G1181" s="345"/>
      <c r="H1181" s="345"/>
    </row>
    <row r="1182" spans="1:8" x14ac:dyDescent="0.2">
      <c r="A1182" s="270"/>
      <c r="B1182" s="296"/>
      <c r="C1182" s="296"/>
      <c r="D1182" s="345"/>
      <c r="E1182" s="345"/>
      <c r="F1182" s="345"/>
      <c r="G1182" s="345"/>
      <c r="H1182" s="345"/>
    </row>
    <row r="1183" spans="1:8" x14ac:dyDescent="0.2">
      <c r="A1183" s="270"/>
      <c r="B1183" s="296"/>
      <c r="C1183" s="296"/>
      <c r="D1183" s="345"/>
      <c r="E1183" s="345"/>
      <c r="F1183" s="345"/>
      <c r="G1183" s="345"/>
      <c r="H1183" s="345"/>
    </row>
    <row r="1184" spans="1:8" x14ac:dyDescent="0.2">
      <c r="A1184" s="270"/>
      <c r="B1184" s="296"/>
      <c r="C1184" s="296"/>
      <c r="D1184" s="345"/>
      <c r="E1184" s="345"/>
      <c r="F1184" s="345"/>
      <c r="G1184" s="345"/>
      <c r="H1184" s="345"/>
    </row>
    <row r="1185" spans="1:8" x14ac:dyDescent="0.2">
      <c r="A1185" s="270"/>
      <c r="B1185" s="296"/>
      <c r="C1185" s="296"/>
      <c r="D1185" s="345"/>
      <c r="E1185" s="345"/>
      <c r="F1185" s="345"/>
      <c r="G1185" s="345"/>
      <c r="H1185" s="345"/>
    </row>
    <row r="1186" spans="1:8" x14ac:dyDescent="0.2">
      <c r="A1186" s="270"/>
      <c r="B1186" s="296"/>
      <c r="C1186" s="296"/>
      <c r="D1186" s="345"/>
      <c r="E1186" s="345"/>
      <c r="F1186" s="345"/>
      <c r="G1186" s="345"/>
      <c r="H1186" s="345"/>
    </row>
    <row r="1187" spans="1:8" x14ac:dyDescent="0.2">
      <c r="A1187" s="270"/>
      <c r="B1187" s="296"/>
      <c r="C1187" s="296"/>
      <c r="D1187" s="345"/>
      <c r="E1187" s="345"/>
      <c r="F1187" s="345"/>
      <c r="G1187" s="345"/>
      <c r="H1187" s="345"/>
    </row>
    <row r="1188" spans="1:8" x14ac:dyDescent="0.2">
      <c r="A1188" s="270"/>
      <c r="B1188" s="296"/>
      <c r="C1188" s="296"/>
      <c r="D1188" s="345"/>
      <c r="E1188" s="345"/>
      <c r="F1188" s="345"/>
      <c r="G1188" s="345"/>
      <c r="H1188" s="345"/>
    </row>
    <row r="1189" spans="1:8" x14ac:dyDescent="0.2">
      <c r="A1189" s="270"/>
      <c r="B1189" s="296"/>
      <c r="C1189" s="296"/>
      <c r="D1189" s="345"/>
      <c r="E1189" s="345"/>
      <c r="F1189" s="345"/>
      <c r="G1189" s="345"/>
      <c r="H1189" s="345"/>
    </row>
    <row r="1190" spans="1:8" x14ac:dyDescent="0.2">
      <c r="A1190" s="270"/>
      <c r="B1190" s="296"/>
      <c r="C1190" s="296"/>
      <c r="D1190" s="345"/>
      <c r="E1190" s="345"/>
      <c r="F1190" s="345"/>
      <c r="G1190" s="345"/>
      <c r="H1190" s="345"/>
    </row>
    <row r="1191" spans="1:8" x14ac:dyDescent="0.2">
      <c r="A1191" s="270"/>
      <c r="B1191" s="296"/>
      <c r="C1191" s="296"/>
      <c r="D1191" s="345"/>
      <c r="E1191" s="345"/>
      <c r="F1191" s="345"/>
      <c r="G1191" s="345"/>
      <c r="H1191" s="345"/>
    </row>
    <row r="1192" spans="1:8" x14ac:dyDescent="0.2">
      <c r="A1192" s="270"/>
      <c r="B1192" s="296"/>
      <c r="C1192" s="296"/>
      <c r="D1192" s="345"/>
      <c r="E1192" s="345"/>
      <c r="F1192" s="345"/>
      <c r="G1192" s="345"/>
      <c r="H1192" s="345"/>
    </row>
    <row r="1193" spans="1:8" x14ac:dyDescent="0.2">
      <c r="A1193" s="270"/>
      <c r="B1193" s="296"/>
      <c r="C1193" s="296"/>
      <c r="D1193" s="345"/>
      <c r="E1193" s="345"/>
      <c r="F1193" s="345"/>
      <c r="G1193" s="345"/>
      <c r="H1193" s="345"/>
    </row>
    <row r="1194" spans="1:8" x14ac:dyDescent="0.2">
      <c r="A1194" s="270"/>
      <c r="B1194" s="296"/>
      <c r="C1194" s="296"/>
      <c r="D1194" s="345"/>
      <c r="E1194" s="345"/>
      <c r="F1194" s="345"/>
      <c r="G1194" s="345"/>
      <c r="H1194" s="345"/>
    </row>
    <row r="1195" spans="1:8" x14ac:dyDescent="0.2">
      <c r="A1195" s="270"/>
      <c r="B1195" s="296"/>
      <c r="C1195" s="296"/>
      <c r="D1195" s="345"/>
      <c r="E1195" s="345"/>
      <c r="F1195" s="345"/>
      <c r="G1195" s="345"/>
      <c r="H1195" s="345"/>
    </row>
    <row r="1196" spans="1:8" x14ac:dyDescent="0.2">
      <c r="A1196" s="270"/>
      <c r="B1196" s="296"/>
      <c r="C1196" s="296"/>
      <c r="D1196" s="345"/>
      <c r="E1196" s="345"/>
      <c r="F1196" s="345"/>
      <c r="G1196" s="345"/>
      <c r="H1196" s="345"/>
    </row>
    <row r="1197" spans="1:8" x14ac:dyDescent="0.2">
      <c r="A1197" s="270"/>
      <c r="B1197" s="296"/>
      <c r="C1197" s="296"/>
      <c r="D1197" s="345"/>
      <c r="E1197" s="345"/>
      <c r="F1197" s="345"/>
      <c r="G1197" s="345"/>
      <c r="H1197" s="345"/>
    </row>
    <row r="1198" spans="1:8" x14ac:dyDescent="0.2">
      <c r="A1198" s="270"/>
      <c r="B1198" s="296"/>
      <c r="C1198" s="296"/>
      <c r="D1198" s="345"/>
      <c r="E1198" s="345"/>
      <c r="F1198" s="345"/>
      <c r="G1198" s="345"/>
      <c r="H1198" s="345"/>
    </row>
    <row r="1199" spans="1:8" x14ac:dyDescent="0.2">
      <c r="A1199" s="270"/>
      <c r="B1199" s="296"/>
      <c r="C1199" s="296"/>
      <c r="D1199" s="345"/>
      <c r="E1199" s="345"/>
      <c r="F1199" s="345"/>
      <c r="G1199" s="345"/>
      <c r="H1199" s="345"/>
    </row>
    <row r="1200" spans="1:8" x14ac:dyDescent="0.2">
      <c r="A1200" s="270"/>
      <c r="B1200" s="296"/>
      <c r="C1200" s="296"/>
      <c r="D1200" s="345"/>
      <c r="E1200" s="345"/>
      <c r="F1200" s="345"/>
      <c r="G1200" s="345"/>
      <c r="H1200" s="345"/>
    </row>
    <row r="1201" spans="1:8" x14ac:dyDescent="0.2">
      <c r="A1201" s="270"/>
      <c r="B1201" s="296"/>
      <c r="C1201" s="296"/>
      <c r="D1201" s="345"/>
      <c r="E1201" s="345"/>
      <c r="F1201" s="345"/>
      <c r="G1201" s="345"/>
      <c r="H1201" s="345"/>
    </row>
    <row r="1202" spans="1:8" x14ac:dyDescent="0.2">
      <c r="A1202" s="270"/>
      <c r="B1202" s="296"/>
      <c r="C1202" s="296"/>
      <c r="D1202" s="345"/>
      <c r="E1202" s="345"/>
      <c r="F1202" s="345"/>
      <c r="G1202" s="345"/>
      <c r="H1202" s="345"/>
    </row>
    <row r="1203" spans="1:8" x14ac:dyDescent="0.2">
      <c r="A1203" s="270"/>
      <c r="B1203" s="296"/>
      <c r="C1203" s="296"/>
      <c r="D1203" s="345"/>
      <c r="E1203" s="345"/>
      <c r="F1203" s="345"/>
      <c r="G1203" s="345"/>
      <c r="H1203" s="345"/>
    </row>
    <row r="1204" spans="1:8" x14ac:dyDescent="0.2">
      <c r="A1204" s="270"/>
      <c r="B1204" s="296"/>
      <c r="C1204" s="296"/>
      <c r="D1204" s="345"/>
      <c r="E1204" s="345"/>
      <c r="F1204" s="345"/>
      <c r="G1204" s="345"/>
      <c r="H1204" s="345"/>
    </row>
    <row r="1205" spans="1:8" x14ac:dyDescent="0.2">
      <c r="A1205" s="270"/>
      <c r="B1205" s="296"/>
      <c r="C1205" s="296"/>
      <c r="D1205" s="345"/>
      <c r="E1205" s="345"/>
      <c r="F1205" s="345"/>
      <c r="G1205" s="345"/>
      <c r="H1205" s="345"/>
    </row>
    <row r="1206" spans="1:8" x14ac:dyDescent="0.2">
      <c r="A1206" s="270"/>
      <c r="B1206" s="296"/>
      <c r="C1206" s="296"/>
      <c r="D1206" s="345"/>
      <c r="E1206" s="345"/>
      <c r="F1206" s="345"/>
      <c r="G1206" s="345"/>
      <c r="H1206" s="345"/>
    </row>
    <row r="1207" spans="1:8" x14ac:dyDescent="0.2">
      <c r="A1207" s="270"/>
      <c r="B1207" s="296"/>
      <c r="C1207" s="296"/>
      <c r="D1207" s="345"/>
      <c r="E1207" s="345"/>
      <c r="F1207" s="345"/>
      <c r="G1207" s="345"/>
      <c r="H1207" s="345"/>
    </row>
    <row r="1208" spans="1:8" x14ac:dyDescent="0.2">
      <c r="A1208" s="270"/>
      <c r="B1208" s="296"/>
      <c r="C1208" s="296"/>
      <c r="D1208" s="345"/>
      <c r="E1208" s="345"/>
      <c r="F1208" s="345"/>
      <c r="G1208" s="345"/>
      <c r="H1208" s="345"/>
    </row>
    <row r="1209" spans="1:8" x14ac:dyDescent="0.2">
      <c r="A1209" s="270"/>
      <c r="B1209" s="296"/>
      <c r="C1209" s="296"/>
      <c r="D1209" s="345"/>
      <c r="E1209" s="345"/>
      <c r="F1209" s="345"/>
      <c r="G1209" s="345"/>
      <c r="H1209" s="345"/>
    </row>
    <row r="1210" spans="1:8" x14ac:dyDescent="0.2">
      <c r="A1210" s="270"/>
      <c r="B1210" s="296"/>
      <c r="C1210" s="296"/>
      <c r="D1210" s="345"/>
      <c r="E1210" s="345"/>
      <c r="F1210" s="345"/>
      <c r="G1210" s="345"/>
      <c r="H1210" s="345"/>
    </row>
    <row r="1211" spans="1:8" x14ac:dyDescent="0.2">
      <c r="A1211" s="270"/>
      <c r="B1211" s="296"/>
      <c r="C1211" s="296"/>
      <c r="D1211" s="345"/>
      <c r="E1211" s="345"/>
      <c r="F1211" s="345"/>
      <c r="G1211" s="345"/>
      <c r="H1211" s="345"/>
    </row>
    <row r="1212" spans="1:8" x14ac:dyDescent="0.2">
      <c r="A1212" s="270"/>
      <c r="B1212" s="296"/>
      <c r="C1212" s="296"/>
      <c r="D1212" s="345"/>
      <c r="E1212" s="345"/>
      <c r="F1212" s="345"/>
      <c r="G1212" s="345"/>
      <c r="H1212" s="345"/>
    </row>
    <row r="1213" spans="1:8" x14ac:dyDescent="0.2">
      <c r="A1213" s="270"/>
      <c r="B1213" s="296"/>
      <c r="C1213" s="296"/>
      <c r="D1213" s="345"/>
      <c r="E1213" s="345"/>
      <c r="F1213" s="345"/>
      <c r="G1213" s="345"/>
      <c r="H1213" s="345"/>
    </row>
    <row r="1214" spans="1:8" x14ac:dyDescent="0.2">
      <c r="A1214" s="270"/>
      <c r="B1214" s="296"/>
      <c r="C1214" s="296"/>
      <c r="D1214" s="345"/>
      <c r="E1214" s="345"/>
      <c r="F1214" s="345"/>
      <c r="G1214" s="345"/>
      <c r="H1214" s="345"/>
    </row>
    <row r="1215" spans="1:8" x14ac:dyDescent="0.2">
      <c r="A1215" s="270"/>
      <c r="B1215" s="296"/>
      <c r="C1215" s="296"/>
      <c r="D1215" s="345"/>
      <c r="E1215" s="345"/>
      <c r="F1215" s="345"/>
      <c r="G1215" s="345"/>
      <c r="H1215" s="345"/>
    </row>
    <row r="1216" spans="1:8" x14ac:dyDescent="0.2">
      <c r="A1216" s="270"/>
      <c r="B1216" s="296"/>
      <c r="C1216" s="296"/>
      <c r="D1216" s="345"/>
      <c r="E1216" s="345"/>
      <c r="F1216" s="345"/>
      <c r="G1216" s="345"/>
      <c r="H1216" s="345"/>
    </row>
    <row r="1217" spans="1:8" x14ac:dyDescent="0.2">
      <c r="A1217" s="270"/>
      <c r="B1217" s="296"/>
      <c r="C1217" s="296"/>
      <c r="D1217" s="345"/>
      <c r="E1217" s="345"/>
      <c r="F1217" s="345"/>
      <c r="G1217" s="345"/>
      <c r="H1217" s="345"/>
    </row>
    <row r="1218" spans="1:8" x14ac:dyDescent="0.2">
      <c r="A1218" s="270"/>
      <c r="B1218" s="296"/>
      <c r="C1218" s="296"/>
      <c r="D1218" s="345"/>
      <c r="E1218" s="345"/>
      <c r="F1218" s="345"/>
      <c r="G1218" s="345"/>
      <c r="H1218" s="345"/>
    </row>
    <row r="1219" spans="1:8" x14ac:dyDescent="0.2">
      <c r="A1219" s="270"/>
      <c r="B1219" s="296"/>
      <c r="C1219" s="296"/>
      <c r="D1219" s="345"/>
      <c r="E1219" s="345"/>
      <c r="F1219" s="345"/>
      <c r="G1219" s="345"/>
      <c r="H1219" s="345"/>
    </row>
    <row r="1220" spans="1:8" x14ac:dyDescent="0.2">
      <c r="A1220" s="270"/>
      <c r="B1220" s="296"/>
      <c r="C1220" s="296"/>
      <c r="D1220" s="345"/>
      <c r="E1220" s="345"/>
      <c r="F1220" s="345"/>
      <c r="G1220" s="345"/>
      <c r="H1220" s="345"/>
    </row>
    <row r="1221" spans="1:8" x14ac:dyDescent="0.2">
      <c r="A1221" s="270"/>
      <c r="B1221" s="296"/>
      <c r="C1221" s="296"/>
      <c r="D1221" s="345"/>
      <c r="E1221" s="345"/>
      <c r="F1221" s="345"/>
      <c r="G1221" s="345"/>
      <c r="H1221" s="345"/>
    </row>
    <row r="1222" spans="1:8" x14ac:dyDescent="0.2">
      <c r="A1222" s="270"/>
      <c r="B1222" s="296"/>
      <c r="C1222" s="296"/>
      <c r="D1222" s="345"/>
      <c r="E1222" s="345"/>
      <c r="F1222" s="345"/>
      <c r="G1222" s="345"/>
      <c r="H1222" s="345"/>
    </row>
    <row r="1223" spans="1:8" x14ac:dyDescent="0.2">
      <c r="A1223" s="270"/>
      <c r="B1223" s="296"/>
      <c r="C1223" s="296"/>
      <c r="D1223" s="345"/>
      <c r="E1223" s="345"/>
      <c r="F1223" s="345"/>
      <c r="G1223" s="345"/>
      <c r="H1223" s="345"/>
    </row>
    <row r="1224" spans="1:8" x14ac:dyDescent="0.2">
      <c r="A1224" s="270"/>
      <c r="B1224" s="296"/>
      <c r="C1224" s="296"/>
      <c r="D1224" s="345"/>
      <c r="E1224" s="345"/>
      <c r="F1224" s="345"/>
      <c r="G1224" s="345"/>
      <c r="H1224" s="345"/>
    </row>
    <row r="1225" spans="1:8" x14ac:dyDescent="0.2">
      <c r="A1225" s="270"/>
      <c r="B1225" s="296"/>
      <c r="C1225" s="296"/>
      <c r="D1225" s="345"/>
      <c r="E1225" s="345"/>
      <c r="F1225" s="345"/>
      <c r="G1225" s="345"/>
      <c r="H1225" s="345"/>
    </row>
    <row r="1226" spans="1:8" x14ac:dyDescent="0.2">
      <c r="A1226" s="270"/>
      <c r="B1226" s="296"/>
      <c r="C1226" s="296"/>
      <c r="D1226" s="345"/>
      <c r="E1226" s="345"/>
      <c r="F1226" s="345"/>
      <c r="G1226" s="345"/>
      <c r="H1226" s="345"/>
    </row>
    <row r="1227" spans="1:8" x14ac:dyDescent="0.2">
      <c r="A1227" s="270"/>
      <c r="B1227" s="296"/>
      <c r="C1227" s="296"/>
      <c r="D1227" s="345"/>
      <c r="E1227" s="345"/>
      <c r="F1227" s="345"/>
      <c r="G1227" s="345"/>
      <c r="H1227" s="345"/>
    </row>
    <row r="1228" spans="1:8" x14ac:dyDescent="0.2">
      <c r="A1228" s="270"/>
      <c r="B1228" s="296"/>
      <c r="C1228" s="296"/>
      <c r="D1228" s="345"/>
      <c r="E1228" s="345"/>
      <c r="F1228" s="345"/>
      <c r="G1228" s="345"/>
      <c r="H1228" s="345"/>
    </row>
    <row r="1229" spans="1:8" x14ac:dyDescent="0.2">
      <c r="A1229" s="270"/>
      <c r="B1229" s="296"/>
      <c r="C1229" s="296"/>
      <c r="D1229" s="345"/>
      <c r="E1229" s="345"/>
      <c r="F1229" s="345"/>
      <c r="G1229" s="345"/>
      <c r="H1229" s="345"/>
    </row>
    <row r="1230" spans="1:8" x14ac:dyDescent="0.2">
      <c r="A1230" s="270"/>
      <c r="B1230" s="296"/>
      <c r="C1230" s="296"/>
      <c r="D1230" s="345"/>
      <c r="E1230" s="345"/>
      <c r="F1230" s="345"/>
      <c r="G1230" s="345"/>
      <c r="H1230" s="345"/>
    </row>
    <row r="1231" spans="1:8" x14ac:dyDescent="0.2">
      <c r="A1231" s="270"/>
      <c r="B1231" s="296"/>
      <c r="C1231" s="296"/>
      <c r="D1231" s="345"/>
      <c r="E1231" s="345"/>
      <c r="F1231" s="345"/>
      <c r="G1231" s="345"/>
      <c r="H1231" s="345"/>
    </row>
    <row r="1232" spans="1:8" x14ac:dyDescent="0.2">
      <c r="A1232" s="270"/>
      <c r="B1232" s="296"/>
      <c r="C1232" s="296"/>
      <c r="D1232" s="345"/>
      <c r="E1232" s="345"/>
      <c r="F1232" s="345"/>
      <c r="G1232" s="345"/>
      <c r="H1232" s="345"/>
    </row>
    <row r="1233" spans="1:8" x14ac:dyDescent="0.2">
      <c r="A1233" s="270"/>
      <c r="B1233" s="296"/>
      <c r="C1233" s="296"/>
      <c r="D1233" s="345"/>
      <c r="E1233" s="345"/>
      <c r="F1233" s="345"/>
      <c r="G1233" s="345"/>
      <c r="H1233" s="345"/>
    </row>
    <row r="1234" spans="1:8" x14ac:dyDescent="0.2">
      <c r="A1234" s="270"/>
      <c r="B1234" s="296"/>
      <c r="C1234" s="296"/>
      <c r="D1234" s="345"/>
      <c r="E1234" s="345"/>
      <c r="F1234" s="345"/>
      <c r="G1234" s="345"/>
      <c r="H1234" s="345"/>
    </row>
    <row r="1235" spans="1:8" x14ac:dyDescent="0.2">
      <c r="A1235" s="270"/>
      <c r="B1235" s="296"/>
      <c r="C1235" s="296"/>
      <c r="D1235" s="345"/>
      <c r="E1235" s="345"/>
      <c r="F1235" s="345"/>
      <c r="G1235" s="345"/>
      <c r="H1235" s="345"/>
    </row>
    <row r="1236" spans="1:8" x14ac:dyDescent="0.2">
      <c r="A1236" s="270"/>
      <c r="B1236" s="296"/>
      <c r="C1236" s="296"/>
      <c r="D1236" s="345"/>
      <c r="E1236" s="345"/>
      <c r="F1236" s="345"/>
      <c r="G1236" s="345"/>
      <c r="H1236" s="345"/>
    </row>
    <row r="1237" spans="1:8" x14ac:dyDescent="0.2">
      <c r="A1237" s="270"/>
      <c r="B1237" s="296"/>
      <c r="C1237" s="296"/>
      <c r="D1237" s="345"/>
      <c r="E1237" s="345"/>
      <c r="F1237" s="345"/>
      <c r="G1237" s="345"/>
      <c r="H1237" s="345"/>
    </row>
    <row r="1238" spans="1:8" x14ac:dyDescent="0.2">
      <c r="A1238" s="270"/>
      <c r="B1238" s="296"/>
      <c r="C1238" s="296"/>
      <c r="D1238" s="345"/>
      <c r="E1238" s="345"/>
      <c r="F1238" s="345"/>
      <c r="G1238" s="345"/>
      <c r="H1238" s="345"/>
    </row>
    <row r="1239" spans="1:8" x14ac:dyDescent="0.2">
      <c r="A1239" s="270"/>
      <c r="B1239" s="296"/>
      <c r="C1239" s="296"/>
      <c r="D1239" s="345"/>
      <c r="E1239" s="345"/>
      <c r="F1239" s="345"/>
      <c r="G1239" s="345"/>
      <c r="H1239" s="345"/>
    </row>
    <row r="1240" spans="1:8" x14ac:dyDescent="0.2">
      <c r="A1240" s="270"/>
      <c r="B1240" s="296"/>
      <c r="C1240" s="296"/>
      <c r="D1240" s="345"/>
      <c r="E1240" s="345"/>
      <c r="F1240" s="345"/>
      <c r="G1240" s="345"/>
      <c r="H1240" s="345"/>
    </row>
    <row r="1241" spans="1:8" x14ac:dyDescent="0.2">
      <c r="A1241" s="270"/>
      <c r="B1241" s="296"/>
      <c r="C1241" s="296"/>
      <c r="D1241" s="345"/>
      <c r="E1241" s="345"/>
      <c r="F1241" s="345"/>
      <c r="G1241" s="345"/>
      <c r="H1241" s="345"/>
    </row>
    <row r="1242" spans="1:8" x14ac:dyDescent="0.2">
      <c r="A1242" s="270"/>
      <c r="B1242" s="296"/>
      <c r="C1242" s="296"/>
      <c r="D1242" s="345"/>
      <c r="E1242" s="345"/>
      <c r="F1242" s="345"/>
      <c r="G1242" s="345"/>
      <c r="H1242" s="345"/>
    </row>
    <row r="1243" spans="1:8" x14ac:dyDescent="0.2">
      <c r="A1243" s="270"/>
      <c r="B1243" s="296"/>
      <c r="C1243" s="296"/>
      <c r="D1243" s="345"/>
      <c r="E1243" s="345"/>
      <c r="F1243" s="345"/>
      <c r="G1243" s="345"/>
      <c r="H1243" s="345"/>
    </row>
    <row r="1244" spans="1:8" x14ac:dyDescent="0.2">
      <c r="A1244" s="270"/>
      <c r="B1244" s="296"/>
      <c r="C1244" s="296"/>
      <c r="D1244" s="345"/>
      <c r="E1244" s="345"/>
      <c r="F1244" s="345"/>
      <c r="G1244" s="345"/>
      <c r="H1244" s="345"/>
    </row>
    <row r="1245" spans="1:8" x14ac:dyDescent="0.2">
      <c r="A1245" s="270"/>
      <c r="B1245" s="296"/>
      <c r="C1245" s="296"/>
      <c r="D1245" s="345"/>
      <c r="E1245" s="345"/>
      <c r="F1245" s="345"/>
      <c r="G1245" s="345"/>
      <c r="H1245" s="345"/>
    </row>
    <row r="1246" spans="1:8" x14ac:dyDescent="0.2">
      <c r="A1246" s="270"/>
      <c r="B1246" s="296"/>
      <c r="C1246" s="296"/>
      <c r="D1246" s="345"/>
      <c r="E1246" s="345"/>
      <c r="F1246" s="345"/>
      <c r="G1246" s="345"/>
      <c r="H1246" s="345"/>
    </row>
    <row r="1247" spans="1:8" x14ac:dyDescent="0.2">
      <c r="A1247" s="270"/>
      <c r="B1247" s="296"/>
      <c r="C1247" s="296"/>
      <c r="D1247" s="345"/>
      <c r="E1247" s="345"/>
      <c r="F1247" s="345"/>
      <c r="G1247" s="345"/>
      <c r="H1247" s="345"/>
    </row>
    <row r="1248" spans="1:8" x14ac:dyDescent="0.2">
      <c r="A1248" s="270"/>
      <c r="B1248" s="296"/>
      <c r="C1248" s="296"/>
      <c r="D1248" s="345"/>
      <c r="E1248" s="345"/>
      <c r="F1248" s="345"/>
      <c r="G1248" s="345"/>
      <c r="H1248" s="345"/>
    </row>
    <row r="1249" spans="1:8" x14ac:dyDescent="0.2">
      <c r="A1249" s="270"/>
      <c r="B1249" s="296"/>
      <c r="C1249" s="296"/>
      <c r="D1249" s="345"/>
      <c r="E1249" s="345"/>
      <c r="F1249" s="345"/>
      <c r="G1249" s="345"/>
      <c r="H1249" s="345"/>
    </row>
    <row r="1250" spans="1:8" x14ac:dyDescent="0.2">
      <c r="A1250" s="270"/>
      <c r="B1250" s="296"/>
      <c r="C1250" s="296"/>
      <c r="D1250" s="345"/>
      <c r="E1250" s="345"/>
      <c r="F1250" s="345"/>
      <c r="G1250" s="345"/>
      <c r="H1250" s="345"/>
    </row>
    <row r="1251" spans="1:8" x14ac:dyDescent="0.2">
      <c r="A1251" s="270"/>
      <c r="B1251" s="296"/>
      <c r="C1251" s="296"/>
      <c r="D1251" s="345"/>
      <c r="E1251" s="345"/>
      <c r="F1251" s="345"/>
      <c r="G1251" s="345"/>
      <c r="H1251" s="345"/>
    </row>
    <row r="1252" spans="1:8" x14ac:dyDescent="0.2">
      <c r="A1252" s="270"/>
      <c r="B1252" s="296"/>
      <c r="C1252" s="296"/>
      <c r="D1252" s="345"/>
      <c r="E1252" s="345"/>
      <c r="F1252" s="345"/>
      <c r="G1252" s="345"/>
      <c r="H1252" s="345"/>
    </row>
    <row r="1253" spans="1:8" x14ac:dyDescent="0.2">
      <c r="A1253" s="270"/>
      <c r="B1253" s="296"/>
      <c r="C1253" s="296"/>
      <c r="D1253" s="345"/>
      <c r="E1253" s="345"/>
      <c r="F1253" s="345"/>
      <c r="G1253" s="345"/>
      <c r="H1253" s="345"/>
    </row>
    <row r="1254" spans="1:8" x14ac:dyDescent="0.2">
      <c r="A1254" s="270"/>
      <c r="B1254" s="296"/>
      <c r="C1254" s="296"/>
      <c r="D1254" s="345"/>
      <c r="E1254" s="345"/>
      <c r="F1254" s="345"/>
      <c r="G1254" s="345"/>
      <c r="H1254" s="345"/>
    </row>
    <row r="1255" spans="1:8" x14ac:dyDescent="0.2">
      <c r="A1255" s="270"/>
      <c r="B1255" s="296"/>
      <c r="C1255" s="296"/>
      <c r="D1255" s="345"/>
      <c r="E1255" s="345"/>
      <c r="F1255" s="345"/>
      <c r="G1255" s="345"/>
      <c r="H1255" s="345"/>
    </row>
    <row r="1256" spans="1:8" x14ac:dyDescent="0.2">
      <c r="A1256" s="270"/>
      <c r="B1256" s="296"/>
      <c r="C1256" s="296"/>
      <c r="D1256" s="345"/>
      <c r="E1256" s="345"/>
      <c r="F1256" s="345"/>
      <c r="G1256" s="345"/>
      <c r="H1256" s="345"/>
    </row>
    <row r="1257" spans="1:8" x14ac:dyDescent="0.2">
      <c r="A1257" s="270"/>
      <c r="B1257" s="296"/>
      <c r="C1257" s="296"/>
      <c r="D1257" s="345"/>
      <c r="E1257" s="345"/>
      <c r="F1257" s="345"/>
      <c r="G1257" s="345"/>
      <c r="H1257" s="345"/>
    </row>
    <row r="1258" spans="1:8" x14ac:dyDescent="0.2">
      <c r="A1258" s="270"/>
      <c r="B1258" s="296"/>
      <c r="C1258" s="296"/>
      <c r="D1258" s="345"/>
      <c r="E1258" s="345"/>
      <c r="F1258" s="345"/>
      <c r="G1258" s="345"/>
      <c r="H1258" s="345"/>
    </row>
    <row r="1259" spans="1:8" x14ac:dyDescent="0.2">
      <c r="A1259" s="270"/>
      <c r="B1259" s="296"/>
      <c r="C1259" s="296"/>
      <c r="D1259" s="345"/>
      <c r="E1259" s="345"/>
      <c r="F1259" s="345"/>
      <c r="G1259" s="345"/>
      <c r="H1259" s="345"/>
    </row>
    <row r="1260" spans="1:8" x14ac:dyDescent="0.2">
      <c r="A1260" s="270"/>
      <c r="B1260" s="296"/>
      <c r="C1260" s="296"/>
      <c r="D1260" s="345"/>
      <c r="E1260" s="345"/>
      <c r="F1260" s="345"/>
      <c r="G1260" s="345"/>
      <c r="H1260" s="345"/>
    </row>
    <row r="1261" spans="1:8" x14ac:dyDescent="0.2">
      <c r="A1261" s="270"/>
      <c r="B1261" s="296"/>
      <c r="C1261" s="296"/>
      <c r="D1261" s="345"/>
      <c r="E1261" s="345"/>
      <c r="F1261" s="345"/>
      <c r="G1261" s="345"/>
      <c r="H1261" s="345"/>
    </row>
    <row r="1262" spans="1:8" x14ac:dyDescent="0.2">
      <c r="A1262" s="270"/>
      <c r="B1262" s="296"/>
      <c r="C1262" s="296"/>
      <c r="D1262" s="345"/>
      <c r="E1262" s="345"/>
      <c r="F1262" s="345"/>
      <c r="G1262" s="345"/>
      <c r="H1262" s="345"/>
    </row>
    <row r="1263" spans="1:8" x14ac:dyDescent="0.2">
      <c r="A1263" s="270"/>
      <c r="B1263" s="296"/>
      <c r="C1263" s="296"/>
      <c r="D1263" s="345"/>
      <c r="E1263" s="345"/>
      <c r="F1263" s="345"/>
      <c r="G1263" s="345"/>
      <c r="H1263" s="345"/>
    </row>
    <row r="1264" spans="1:8" x14ac:dyDescent="0.2">
      <c r="A1264" s="270"/>
      <c r="B1264" s="296"/>
      <c r="C1264" s="296"/>
      <c r="D1264" s="345"/>
      <c r="E1264" s="345"/>
      <c r="F1264" s="345"/>
      <c r="G1264" s="345"/>
      <c r="H1264" s="345"/>
    </row>
    <row r="1265" spans="1:8" x14ac:dyDescent="0.2">
      <c r="A1265" s="270"/>
      <c r="B1265" s="296"/>
      <c r="C1265" s="296"/>
      <c r="D1265" s="345"/>
      <c r="E1265" s="345"/>
      <c r="F1265" s="345"/>
      <c r="G1265" s="345"/>
      <c r="H1265" s="345"/>
    </row>
    <row r="1266" spans="1:8" x14ac:dyDescent="0.2">
      <c r="A1266" s="270"/>
      <c r="B1266" s="296"/>
      <c r="C1266" s="296"/>
      <c r="D1266" s="345"/>
      <c r="E1266" s="345"/>
      <c r="F1266" s="345"/>
      <c r="G1266" s="345"/>
      <c r="H1266" s="345"/>
    </row>
    <row r="1267" spans="1:8" x14ac:dyDescent="0.2">
      <c r="A1267" s="270"/>
      <c r="B1267" s="296"/>
      <c r="C1267" s="296"/>
      <c r="D1267" s="345"/>
      <c r="E1267" s="345"/>
      <c r="F1267" s="345"/>
      <c r="G1267" s="345"/>
      <c r="H1267" s="345"/>
    </row>
    <row r="1268" spans="1:8" x14ac:dyDescent="0.2">
      <c r="A1268" s="270"/>
      <c r="B1268" s="296"/>
      <c r="C1268" s="296"/>
      <c r="D1268" s="345"/>
      <c r="E1268" s="345"/>
      <c r="F1268" s="345"/>
      <c r="G1268" s="345"/>
      <c r="H1268" s="345"/>
    </row>
    <row r="1269" spans="1:8" x14ac:dyDescent="0.2">
      <c r="A1269" s="270"/>
      <c r="B1269" s="296"/>
      <c r="C1269" s="296"/>
      <c r="D1269" s="345"/>
      <c r="E1269" s="345"/>
      <c r="F1269" s="345"/>
      <c r="G1269" s="345"/>
      <c r="H1269" s="345"/>
    </row>
    <row r="1270" spans="1:8" x14ac:dyDescent="0.2">
      <c r="A1270" s="270"/>
      <c r="B1270" s="296"/>
      <c r="C1270" s="296"/>
      <c r="D1270" s="345"/>
      <c r="E1270" s="345"/>
      <c r="F1270" s="345"/>
      <c r="G1270" s="345"/>
      <c r="H1270" s="345"/>
    </row>
    <row r="1271" spans="1:8" x14ac:dyDescent="0.2">
      <c r="A1271" s="270"/>
      <c r="B1271" s="296"/>
      <c r="C1271" s="296"/>
      <c r="D1271" s="345"/>
      <c r="E1271" s="345"/>
      <c r="F1271" s="345"/>
      <c r="G1271" s="345"/>
      <c r="H1271" s="345"/>
    </row>
    <row r="1272" spans="1:8" x14ac:dyDescent="0.2">
      <c r="A1272" s="270"/>
      <c r="B1272" s="296"/>
      <c r="C1272" s="296"/>
      <c r="D1272" s="345"/>
      <c r="E1272" s="345"/>
      <c r="F1272" s="345"/>
      <c r="G1272" s="345"/>
      <c r="H1272" s="345"/>
    </row>
    <row r="1273" spans="1:8" x14ac:dyDescent="0.2">
      <c r="A1273" s="270"/>
      <c r="B1273" s="296"/>
      <c r="C1273" s="296"/>
      <c r="D1273" s="345"/>
      <c r="E1273" s="345"/>
      <c r="F1273" s="345"/>
      <c r="G1273" s="345"/>
      <c r="H1273" s="345"/>
    </row>
    <row r="1274" spans="1:8" x14ac:dyDescent="0.2">
      <c r="A1274" s="270"/>
      <c r="B1274" s="296"/>
      <c r="C1274" s="296"/>
      <c r="D1274" s="345"/>
      <c r="E1274" s="345"/>
      <c r="F1274" s="345"/>
      <c r="G1274" s="345"/>
      <c r="H1274" s="345"/>
    </row>
    <row r="1275" spans="1:8" x14ac:dyDescent="0.2">
      <c r="A1275" s="270"/>
      <c r="B1275" s="296"/>
      <c r="C1275" s="296"/>
      <c r="D1275" s="345"/>
      <c r="E1275" s="345"/>
      <c r="F1275" s="345"/>
      <c r="G1275" s="345"/>
      <c r="H1275" s="345"/>
    </row>
    <row r="1276" spans="1:8" x14ac:dyDescent="0.2">
      <c r="A1276" s="270"/>
      <c r="B1276" s="296"/>
      <c r="C1276" s="296"/>
      <c r="D1276" s="345"/>
      <c r="E1276" s="345"/>
      <c r="F1276" s="345"/>
      <c r="G1276" s="345"/>
      <c r="H1276" s="345"/>
    </row>
    <row r="1277" spans="1:8" x14ac:dyDescent="0.2">
      <c r="A1277" s="270"/>
      <c r="B1277" s="296"/>
      <c r="C1277" s="296"/>
      <c r="D1277" s="345"/>
      <c r="E1277" s="345"/>
      <c r="F1277" s="345"/>
      <c r="G1277" s="345"/>
      <c r="H1277" s="345"/>
    </row>
    <row r="1278" spans="1:8" x14ac:dyDescent="0.2">
      <c r="A1278" s="270"/>
      <c r="B1278" s="296"/>
      <c r="C1278" s="296"/>
      <c r="D1278" s="345"/>
      <c r="E1278" s="345"/>
      <c r="F1278" s="345"/>
      <c r="G1278" s="345"/>
      <c r="H1278" s="345"/>
    </row>
    <row r="1279" spans="1:8" x14ac:dyDescent="0.2">
      <c r="A1279" s="270"/>
      <c r="B1279" s="296"/>
      <c r="C1279" s="296"/>
      <c r="D1279" s="345"/>
      <c r="E1279" s="345"/>
      <c r="F1279" s="345"/>
      <c r="G1279" s="345"/>
      <c r="H1279" s="345"/>
    </row>
    <row r="1280" spans="1:8" x14ac:dyDescent="0.2">
      <c r="A1280" s="270"/>
      <c r="B1280" s="296"/>
      <c r="C1280" s="296"/>
      <c r="D1280" s="345"/>
      <c r="E1280" s="345"/>
      <c r="F1280" s="345"/>
      <c r="G1280" s="345"/>
      <c r="H1280" s="345"/>
    </row>
    <row r="1281" spans="1:8" x14ac:dyDescent="0.2">
      <c r="A1281" s="270"/>
      <c r="B1281" s="296"/>
      <c r="C1281" s="296"/>
      <c r="D1281" s="345"/>
      <c r="E1281" s="345"/>
      <c r="F1281" s="345"/>
      <c r="G1281" s="345"/>
      <c r="H1281" s="345"/>
    </row>
    <row r="1282" spans="1:8" x14ac:dyDescent="0.2">
      <c r="A1282" s="270"/>
      <c r="B1282" s="296"/>
      <c r="C1282" s="296"/>
      <c r="D1282" s="345"/>
      <c r="E1282" s="345"/>
      <c r="F1282" s="345"/>
      <c r="G1282" s="345"/>
      <c r="H1282" s="345"/>
    </row>
    <row r="1283" spans="1:8" x14ac:dyDescent="0.2">
      <c r="A1283" s="270"/>
      <c r="B1283" s="296"/>
      <c r="C1283" s="296"/>
      <c r="D1283" s="345"/>
      <c r="E1283" s="345"/>
      <c r="F1283" s="345"/>
      <c r="G1283" s="345"/>
      <c r="H1283" s="345"/>
    </row>
    <row r="1284" spans="1:8" x14ac:dyDescent="0.2">
      <c r="A1284" s="270"/>
      <c r="B1284" s="296"/>
      <c r="C1284" s="296"/>
      <c r="D1284" s="345"/>
      <c r="E1284" s="345"/>
      <c r="F1284" s="345"/>
      <c r="G1284" s="345"/>
      <c r="H1284" s="345"/>
    </row>
    <row r="1285" spans="1:8" x14ac:dyDescent="0.2">
      <c r="A1285" s="270"/>
      <c r="B1285" s="296"/>
      <c r="C1285" s="296"/>
      <c r="D1285" s="345"/>
      <c r="E1285" s="345"/>
      <c r="F1285" s="345"/>
      <c r="G1285" s="345"/>
      <c r="H1285" s="345"/>
    </row>
    <row r="1286" spans="1:8" x14ac:dyDescent="0.2">
      <c r="A1286" s="270"/>
      <c r="B1286" s="296"/>
      <c r="C1286" s="296"/>
      <c r="D1286" s="345"/>
      <c r="E1286" s="345"/>
      <c r="F1286" s="345"/>
      <c r="G1286" s="345"/>
      <c r="H1286" s="345"/>
    </row>
    <row r="1287" spans="1:8" x14ac:dyDescent="0.2">
      <c r="A1287" s="270"/>
      <c r="B1287" s="296"/>
      <c r="C1287" s="296"/>
      <c r="D1287" s="345"/>
      <c r="E1287" s="345"/>
      <c r="F1287" s="345"/>
      <c r="G1287" s="345"/>
      <c r="H1287" s="345"/>
    </row>
    <row r="1288" spans="1:8" x14ac:dyDescent="0.2">
      <c r="A1288" s="270"/>
      <c r="B1288" s="296"/>
      <c r="C1288" s="296"/>
      <c r="D1288" s="345"/>
      <c r="E1288" s="345"/>
      <c r="F1288" s="345"/>
      <c r="G1288" s="345"/>
      <c r="H1288" s="345"/>
    </row>
    <row r="1289" spans="1:8" x14ac:dyDescent="0.2">
      <c r="A1289" s="270"/>
      <c r="B1289" s="296"/>
      <c r="C1289" s="296"/>
      <c r="D1289" s="345"/>
      <c r="E1289" s="345"/>
      <c r="F1289" s="345"/>
      <c r="G1289" s="345"/>
      <c r="H1289" s="345"/>
    </row>
    <row r="1290" spans="1:8" x14ac:dyDescent="0.2">
      <c r="A1290" s="270"/>
      <c r="B1290" s="296"/>
      <c r="C1290" s="296"/>
      <c r="D1290" s="345"/>
      <c r="E1290" s="345"/>
      <c r="F1290" s="345"/>
      <c r="G1290" s="345"/>
      <c r="H1290" s="345"/>
    </row>
    <row r="1291" spans="1:8" x14ac:dyDescent="0.2">
      <c r="A1291" s="270"/>
      <c r="B1291" s="296"/>
      <c r="C1291" s="296"/>
      <c r="D1291" s="345"/>
      <c r="E1291" s="345"/>
      <c r="F1291" s="345"/>
      <c r="G1291" s="345"/>
      <c r="H1291" s="345"/>
    </row>
    <row r="1292" spans="1:8" x14ac:dyDescent="0.2">
      <c r="A1292" s="270"/>
      <c r="B1292" s="296"/>
      <c r="C1292" s="296"/>
      <c r="D1292" s="345"/>
      <c r="E1292" s="345"/>
      <c r="F1292" s="345"/>
      <c r="G1292" s="345"/>
      <c r="H1292" s="345"/>
    </row>
    <row r="1293" spans="1:8" x14ac:dyDescent="0.2">
      <c r="A1293" s="270"/>
      <c r="B1293" s="296"/>
      <c r="C1293" s="296"/>
      <c r="D1293" s="345"/>
      <c r="E1293" s="345"/>
      <c r="F1293" s="345"/>
      <c r="G1293" s="345"/>
      <c r="H1293" s="345"/>
    </row>
    <row r="1294" spans="1:8" x14ac:dyDescent="0.2">
      <c r="A1294" s="270"/>
      <c r="B1294" s="296"/>
      <c r="C1294" s="296"/>
      <c r="D1294" s="345"/>
      <c r="E1294" s="345"/>
      <c r="F1294" s="345"/>
      <c r="G1294" s="345"/>
      <c r="H1294" s="345"/>
    </row>
    <row r="1295" spans="1:8" x14ac:dyDescent="0.2">
      <c r="A1295" s="270"/>
      <c r="B1295" s="296"/>
      <c r="C1295" s="296"/>
      <c r="D1295" s="345"/>
      <c r="E1295" s="345"/>
      <c r="F1295" s="345"/>
      <c r="G1295" s="345"/>
      <c r="H1295" s="345"/>
    </row>
    <row r="1296" spans="1:8" x14ac:dyDescent="0.2">
      <c r="A1296" s="270"/>
      <c r="B1296" s="296"/>
      <c r="C1296" s="296"/>
      <c r="D1296" s="345"/>
      <c r="E1296" s="345"/>
      <c r="F1296" s="345"/>
      <c r="G1296" s="345"/>
      <c r="H1296" s="345"/>
    </row>
    <row r="1297" spans="1:8" x14ac:dyDescent="0.2">
      <c r="A1297" s="270"/>
      <c r="B1297" s="296"/>
      <c r="C1297" s="296"/>
      <c r="D1297" s="345"/>
      <c r="E1297" s="345"/>
      <c r="F1297" s="345"/>
      <c r="G1297" s="345"/>
      <c r="H1297" s="345"/>
    </row>
    <row r="1298" spans="1:8" x14ac:dyDescent="0.2">
      <c r="A1298" s="270"/>
      <c r="B1298" s="296"/>
      <c r="C1298" s="296"/>
      <c r="D1298" s="345"/>
      <c r="E1298" s="345"/>
      <c r="F1298" s="345"/>
      <c r="G1298" s="345"/>
      <c r="H1298" s="345"/>
    </row>
    <row r="1299" spans="1:8" x14ac:dyDescent="0.2">
      <c r="A1299" s="270"/>
      <c r="B1299" s="296"/>
      <c r="C1299" s="296"/>
      <c r="D1299" s="345"/>
      <c r="E1299" s="345"/>
      <c r="F1299" s="345"/>
      <c r="G1299" s="345"/>
      <c r="H1299" s="345"/>
    </row>
    <row r="1300" spans="1:8" x14ac:dyDescent="0.2">
      <c r="A1300" s="270"/>
      <c r="B1300" s="296"/>
      <c r="C1300" s="296"/>
      <c r="D1300" s="345"/>
      <c r="E1300" s="345"/>
      <c r="F1300" s="345"/>
      <c r="G1300" s="345"/>
      <c r="H1300" s="345"/>
    </row>
    <row r="1301" spans="1:8" x14ac:dyDescent="0.2">
      <c r="A1301" s="270"/>
      <c r="B1301" s="296"/>
      <c r="C1301" s="296"/>
      <c r="D1301" s="345"/>
      <c r="E1301" s="345"/>
      <c r="F1301" s="345"/>
      <c r="G1301" s="345"/>
      <c r="H1301" s="345"/>
    </row>
    <row r="1302" spans="1:8" x14ac:dyDescent="0.2">
      <c r="A1302" s="270"/>
      <c r="B1302" s="296"/>
      <c r="C1302" s="296"/>
      <c r="D1302" s="345"/>
      <c r="E1302" s="345"/>
      <c r="F1302" s="345"/>
      <c r="G1302" s="345"/>
      <c r="H1302" s="345"/>
    </row>
    <row r="1303" spans="1:8" x14ac:dyDescent="0.2">
      <c r="A1303" s="270"/>
      <c r="B1303" s="296"/>
      <c r="C1303" s="296"/>
      <c r="D1303" s="345"/>
      <c r="E1303" s="345"/>
      <c r="F1303" s="345"/>
      <c r="G1303" s="345"/>
      <c r="H1303" s="345"/>
    </row>
    <row r="1304" spans="1:8" x14ac:dyDescent="0.2">
      <c r="A1304" s="270"/>
      <c r="B1304" s="296"/>
      <c r="C1304" s="296"/>
      <c r="D1304" s="345"/>
      <c r="E1304" s="345"/>
      <c r="F1304" s="345"/>
      <c r="G1304" s="345"/>
      <c r="H1304" s="345"/>
    </row>
    <row r="1305" spans="1:8" x14ac:dyDescent="0.2">
      <c r="A1305" s="270"/>
      <c r="B1305" s="296"/>
      <c r="C1305" s="296"/>
      <c r="D1305" s="345"/>
      <c r="E1305" s="345"/>
      <c r="F1305" s="345"/>
      <c r="G1305" s="345"/>
      <c r="H1305" s="345"/>
    </row>
    <row r="1306" spans="1:8" x14ac:dyDescent="0.2">
      <c r="A1306" s="270"/>
      <c r="B1306" s="296"/>
      <c r="C1306" s="296"/>
      <c r="D1306" s="345"/>
      <c r="E1306" s="345"/>
      <c r="F1306" s="345"/>
      <c r="G1306" s="345"/>
      <c r="H1306" s="345"/>
    </row>
    <row r="1307" spans="1:8" x14ac:dyDescent="0.2">
      <c r="A1307" s="270"/>
      <c r="B1307" s="296"/>
      <c r="C1307" s="296"/>
      <c r="D1307" s="345"/>
      <c r="E1307" s="345"/>
      <c r="F1307" s="345"/>
      <c r="G1307" s="345"/>
      <c r="H1307" s="345"/>
    </row>
    <row r="1308" spans="1:8" x14ac:dyDescent="0.2">
      <c r="A1308" s="270"/>
      <c r="B1308" s="296"/>
      <c r="C1308" s="296"/>
      <c r="D1308" s="345"/>
      <c r="E1308" s="345"/>
      <c r="F1308" s="345"/>
      <c r="G1308" s="345"/>
      <c r="H1308" s="345"/>
    </row>
    <row r="1309" spans="1:8" x14ac:dyDescent="0.2">
      <c r="A1309" s="270"/>
      <c r="B1309" s="296"/>
      <c r="C1309" s="296"/>
      <c r="D1309" s="345"/>
      <c r="E1309" s="345"/>
      <c r="F1309" s="345"/>
      <c r="G1309" s="345"/>
      <c r="H1309" s="345"/>
    </row>
    <row r="1310" spans="1:8" x14ac:dyDescent="0.2">
      <c r="A1310" s="270"/>
      <c r="B1310" s="296"/>
      <c r="C1310" s="296"/>
      <c r="D1310" s="345"/>
      <c r="E1310" s="345"/>
      <c r="F1310" s="345"/>
      <c r="G1310" s="345"/>
      <c r="H1310" s="345"/>
    </row>
    <row r="1311" spans="1:8" x14ac:dyDescent="0.2">
      <c r="A1311" s="270"/>
      <c r="B1311" s="296"/>
      <c r="C1311" s="296"/>
      <c r="D1311" s="345"/>
      <c r="E1311" s="345"/>
      <c r="F1311" s="345"/>
      <c r="G1311" s="345"/>
      <c r="H1311" s="345"/>
    </row>
    <row r="1312" spans="1:8" x14ac:dyDescent="0.2">
      <c r="A1312" s="270"/>
      <c r="B1312" s="296"/>
      <c r="C1312" s="296"/>
      <c r="D1312" s="345"/>
      <c r="E1312" s="345"/>
      <c r="F1312" s="345"/>
      <c r="G1312" s="345"/>
      <c r="H1312" s="345"/>
    </row>
    <row r="1313" spans="1:8" x14ac:dyDescent="0.2">
      <c r="A1313" s="270"/>
      <c r="B1313" s="296"/>
      <c r="C1313" s="296"/>
      <c r="D1313" s="345"/>
      <c r="E1313" s="345"/>
      <c r="F1313" s="345"/>
      <c r="G1313" s="345"/>
      <c r="H1313" s="345"/>
    </row>
    <row r="1314" spans="1:8" x14ac:dyDescent="0.2">
      <c r="A1314" s="270"/>
      <c r="B1314" s="296"/>
      <c r="C1314" s="296"/>
      <c r="D1314" s="345"/>
      <c r="E1314" s="345"/>
      <c r="F1314" s="345"/>
      <c r="G1314" s="345"/>
      <c r="H1314" s="345"/>
    </row>
    <row r="1315" spans="1:8" x14ac:dyDescent="0.2">
      <c r="A1315" s="270"/>
      <c r="B1315" s="296"/>
      <c r="C1315" s="296"/>
      <c r="D1315" s="345"/>
      <c r="E1315" s="345"/>
      <c r="F1315" s="345"/>
      <c r="G1315" s="345"/>
      <c r="H1315" s="345"/>
    </row>
    <row r="1316" spans="1:8" x14ac:dyDescent="0.2">
      <c r="A1316" s="270"/>
      <c r="B1316" s="296"/>
      <c r="C1316" s="296"/>
      <c r="D1316" s="345"/>
      <c r="E1316" s="345"/>
      <c r="F1316" s="345"/>
      <c r="G1316" s="345"/>
      <c r="H1316" s="345"/>
    </row>
    <row r="1317" spans="1:8" x14ac:dyDescent="0.2">
      <c r="A1317" s="270"/>
      <c r="B1317" s="296"/>
      <c r="C1317" s="296"/>
      <c r="D1317" s="345"/>
      <c r="E1317" s="345"/>
      <c r="F1317" s="345"/>
      <c r="G1317" s="345"/>
      <c r="H1317" s="345"/>
    </row>
    <row r="1318" spans="1:8" x14ac:dyDescent="0.2">
      <c r="A1318" s="270"/>
      <c r="B1318" s="296"/>
      <c r="C1318" s="296"/>
      <c r="D1318" s="345"/>
      <c r="E1318" s="345"/>
      <c r="F1318" s="345"/>
      <c r="G1318" s="345"/>
      <c r="H1318" s="345"/>
    </row>
    <row r="1319" spans="1:8" x14ac:dyDescent="0.2">
      <c r="A1319" s="270"/>
      <c r="B1319" s="296"/>
      <c r="C1319" s="296"/>
      <c r="D1319" s="345"/>
      <c r="E1319" s="345"/>
      <c r="F1319" s="345"/>
      <c r="G1319" s="345"/>
      <c r="H1319" s="345"/>
    </row>
    <row r="1320" spans="1:8" x14ac:dyDescent="0.2">
      <c r="A1320" s="270"/>
      <c r="B1320" s="296"/>
      <c r="C1320" s="296"/>
      <c r="D1320" s="345"/>
      <c r="E1320" s="345"/>
      <c r="F1320" s="345"/>
      <c r="G1320" s="345"/>
      <c r="H1320" s="345"/>
    </row>
    <row r="1321" spans="1:8" x14ac:dyDescent="0.2">
      <c r="A1321" s="270"/>
      <c r="B1321" s="296"/>
      <c r="C1321" s="296"/>
      <c r="D1321" s="345"/>
      <c r="E1321" s="345"/>
      <c r="F1321" s="345"/>
      <c r="G1321" s="345"/>
      <c r="H1321" s="345"/>
    </row>
    <row r="1322" spans="1:8" x14ac:dyDescent="0.2">
      <c r="A1322" s="270"/>
      <c r="B1322" s="296"/>
      <c r="C1322" s="296"/>
      <c r="D1322" s="345"/>
      <c r="E1322" s="345"/>
      <c r="F1322" s="345"/>
      <c r="G1322" s="345"/>
      <c r="H1322" s="345"/>
    </row>
    <row r="1323" spans="1:8" x14ac:dyDescent="0.2">
      <c r="A1323" s="270"/>
      <c r="B1323" s="296"/>
      <c r="C1323" s="296"/>
      <c r="D1323" s="345"/>
      <c r="E1323" s="345"/>
      <c r="F1323" s="345"/>
      <c r="G1323" s="345"/>
      <c r="H1323" s="345"/>
    </row>
    <row r="1324" spans="1:8" x14ac:dyDescent="0.2">
      <c r="A1324" s="270"/>
      <c r="B1324" s="296"/>
      <c r="C1324" s="296"/>
      <c r="D1324" s="345"/>
      <c r="E1324" s="345"/>
      <c r="F1324" s="345"/>
      <c r="G1324" s="345"/>
      <c r="H1324" s="345"/>
    </row>
    <row r="1325" spans="1:8" x14ac:dyDescent="0.2">
      <c r="A1325" s="270"/>
      <c r="B1325" s="296"/>
      <c r="C1325" s="296"/>
      <c r="D1325" s="345"/>
      <c r="E1325" s="345"/>
      <c r="F1325" s="345"/>
      <c r="G1325" s="345"/>
      <c r="H1325" s="345"/>
    </row>
    <row r="1326" spans="1:8" x14ac:dyDescent="0.2">
      <c r="A1326" s="270"/>
      <c r="B1326" s="296"/>
      <c r="C1326" s="296"/>
      <c r="D1326" s="345"/>
      <c r="E1326" s="345"/>
      <c r="F1326" s="345"/>
      <c r="G1326" s="345"/>
      <c r="H1326" s="345"/>
    </row>
    <row r="1327" spans="1:8" x14ac:dyDescent="0.2">
      <c r="A1327" s="270"/>
      <c r="B1327" s="296"/>
      <c r="C1327" s="296"/>
      <c r="D1327" s="345"/>
      <c r="E1327" s="345"/>
      <c r="F1327" s="345"/>
      <c r="G1327" s="345"/>
      <c r="H1327" s="345"/>
    </row>
    <row r="1328" spans="1:8" x14ac:dyDescent="0.2">
      <c r="A1328" s="270"/>
      <c r="B1328" s="296"/>
      <c r="C1328" s="296"/>
      <c r="D1328" s="345"/>
      <c r="E1328" s="345"/>
      <c r="F1328" s="345"/>
      <c r="G1328" s="345"/>
      <c r="H1328" s="345"/>
    </row>
    <row r="1329" spans="1:8" x14ac:dyDescent="0.2">
      <c r="A1329" s="270"/>
      <c r="B1329" s="296"/>
      <c r="C1329" s="296"/>
      <c r="D1329" s="345"/>
      <c r="E1329" s="345"/>
      <c r="F1329" s="345"/>
      <c r="G1329" s="345"/>
      <c r="H1329" s="345"/>
    </row>
    <row r="1330" spans="1:8" x14ac:dyDescent="0.2">
      <c r="A1330" s="270"/>
      <c r="B1330" s="296"/>
      <c r="C1330" s="296"/>
      <c r="D1330" s="345"/>
      <c r="E1330" s="345"/>
      <c r="F1330" s="345"/>
      <c r="G1330" s="345"/>
      <c r="H1330" s="345"/>
    </row>
    <row r="1331" spans="1:8" x14ac:dyDescent="0.2">
      <c r="A1331" s="270"/>
      <c r="B1331" s="296"/>
      <c r="C1331" s="296"/>
      <c r="D1331" s="345"/>
      <c r="E1331" s="345"/>
      <c r="F1331" s="345"/>
      <c r="G1331" s="345"/>
      <c r="H1331" s="345"/>
    </row>
    <row r="1332" spans="1:8" x14ac:dyDescent="0.2">
      <c r="A1332" s="270"/>
      <c r="B1332" s="296"/>
      <c r="C1332" s="296"/>
      <c r="D1332" s="345"/>
      <c r="E1332" s="345"/>
      <c r="F1332" s="345"/>
      <c r="G1332" s="345"/>
      <c r="H1332" s="345"/>
    </row>
    <row r="1333" spans="1:8" x14ac:dyDescent="0.2">
      <c r="A1333" s="270"/>
      <c r="B1333" s="296"/>
      <c r="C1333" s="296"/>
      <c r="D1333" s="345"/>
      <c r="E1333" s="345"/>
      <c r="F1333" s="345"/>
      <c r="G1333" s="345"/>
      <c r="H1333" s="345"/>
    </row>
    <row r="1334" spans="1:8" x14ac:dyDescent="0.2">
      <c r="A1334" s="270"/>
      <c r="B1334" s="296"/>
      <c r="C1334" s="296"/>
      <c r="D1334" s="345"/>
      <c r="E1334" s="345"/>
      <c r="F1334" s="345"/>
      <c r="G1334" s="345"/>
      <c r="H1334" s="345"/>
    </row>
    <row r="1335" spans="1:8" x14ac:dyDescent="0.2">
      <c r="A1335" s="270"/>
      <c r="B1335" s="296"/>
      <c r="C1335" s="296"/>
      <c r="D1335" s="345"/>
      <c r="E1335" s="345"/>
      <c r="F1335" s="345"/>
      <c r="G1335" s="345"/>
      <c r="H1335" s="345"/>
    </row>
    <row r="1336" spans="1:8" x14ac:dyDescent="0.2">
      <c r="A1336" s="270"/>
      <c r="B1336" s="296"/>
      <c r="C1336" s="296"/>
      <c r="D1336" s="345"/>
      <c r="E1336" s="345"/>
      <c r="F1336" s="345"/>
      <c r="G1336" s="345"/>
      <c r="H1336" s="345"/>
    </row>
    <row r="1337" spans="1:8" x14ac:dyDescent="0.2">
      <c r="A1337" s="270"/>
      <c r="B1337" s="296"/>
      <c r="C1337" s="296"/>
      <c r="D1337" s="345"/>
      <c r="E1337" s="345"/>
      <c r="F1337" s="345"/>
      <c r="G1337" s="345"/>
      <c r="H1337" s="345"/>
    </row>
    <row r="1338" spans="1:8" x14ac:dyDescent="0.2">
      <c r="A1338" s="270"/>
      <c r="B1338" s="296"/>
      <c r="C1338" s="296"/>
      <c r="D1338" s="345"/>
      <c r="E1338" s="345"/>
      <c r="F1338" s="345"/>
      <c r="G1338" s="345"/>
      <c r="H1338" s="345"/>
    </row>
    <row r="1339" spans="1:8" x14ac:dyDescent="0.2">
      <c r="A1339" s="270"/>
      <c r="B1339" s="296"/>
      <c r="C1339" s="296"/>
      <c r="D1339" s="345"/>
      <c r="E1339" s="345"/>
      <c r="F1339" s="345"/>
      <c r="G1339" s="345"/>
      <c r="H1339" s="345"/>
    </row>
    <row r="1340" spans="1:8" x14ac:dyDescent="0.2">
      <c r="A1340" s="270"/>
      <c r="B1340" s="296"/>
      <c r="C1340" s="296"/>
      <c r="D1340" s="345"/>
      <c r="E1340" s="345"/>
      <c r="F1340" s="345"/>
      <c r="G1340" s="345"/>
      <c r="H1340" s="345"/>
    </row>
    <row r="1341" spans="1:8" x14ac:dyDescent="0.2">
      <c r="A1341" s="270"/>
      <c r="B1341" s="296"/>
      <c r="C1341" s="296"/>
      <c r="D1341" s="345"/>
      <c r="E1341" s="345"/>
      <c r="F1341" s="345"/>
      <c r="G1341" s="345"/>
      <c r="H1341" s="345"/>
    </row>
    <row r="1342" spans="1:8" x14ac:dyDescent="0.2">
      <c r="A1342" s="270"/>
      <c r="B1342" s="296"/>
      <c r="C1342" s="296"/>
      <c r="D1342" s="345"/>
      <c r="E1342" s="345"/>
      <c r="F1342" s="345"/>
      <c r="G1342" s="345"/>
      <c r="H1342" s="345"/>
    </row>
    <row r="1343" spans="1:8" x14ac:dyDescent="0.2">
      <c r="A1343" s="270"/>
      <c r="B1343" s="296"/>
      <c r="C1343" s="296"/>
      <c r="D1343" s="345"/>
      <c r="E1343" s="345"/>
      <c r="F1343" s="345"/>
      <c r="G1343" s="345"/>
      <c r="H1343" s="345"/>
    </row>
    <row r="1344" spans="1:8" x14ac:dyDescent="0.2">
      <c r="A1344" s="270"/>
      <c r="B1344" s="296"/>
      <c r="C1344" s="296"/>
      <c r="D1344" s="345"/>
      <c r="E1344" s="345"/>
      <c r="F1344" s="345"/>
      <c r="G1344" s="345"/>
      <c r="H1344" s="345"/>
    </row>
    <row r="1345" spans="1:8" x14ac:dyDescent="0.2">
      <c r="A1345" s="270"/>
      <c r="B1345" s="296"/>
      <c r="C1345" s="296"/>
      <c r="D1345" s="345"/>
      <c r="E1345" s="345"/>
      <c r="F1345" s="345"/>
      <c r="G1345" s="345"/>
      <c r="H1345" s="345"/>
    </row>
    <row r="1346" spans="1:8" x14ac:dyDescent="0.2">
      <c r="A1346" s="270"/>
      <c r="B1346" s="296"/>
      <c r="C1346" s="296"/>
      <c r="D1346" s="345"/>
      <c r="E1346" s="345"/>
      <c r="F1346" s="345"/>
      <c r="G1346" s="345"/>
      <c r="H1346" s="345"/>
    </row>
    <row r="1347" spans="1:8" x14ac:dyDescent="0.2">
      <c r="A1347" s="270"/>
      <c r="B1347" s="296"/>
      <c r="C1347" s="296"/>
      <c r="D1347" s="345"/>
      <c r="E1347" s="345"/>
      <c r="F1347" s="345"/>
      <c r="G1347" s="345"/>
      <c r="H1347" s="345"/>
    </row>
    <row r="1348" spans="1:8" x14ac:dyDescent="0.2">
      <c r="A1348" s="270"/>
      <c r="B1348" s="296"/>
      <c r="C1348" s="296"/>
      <c r="D1348" s="345"/>
      <c r="E1348" s="345"/>
      <c r="F1348" s="345"/>
      <c r="G1348" s="345"/>
      <c r="H1348" s="345"/>
    </row>
    <row r="1349" spans="1:8" x14ac:dyDescent="0.2">
      <c r="A1349" s="270"/>
      <c r="B1349" s="296"/>
      <c r="C1349" s="296"/>
      <c r="D1349" s="345"/>
      <c r="E1349" s="345"/>
      <c r="F1349" s="345"/>
      <c r="G1349" s="345"/>
      <c r="H1349" s="345"/>
    </row>
    <row r="1350" spans="1:8" x14ac:dyDescent="0.2">
      <c r="A1350" s="270"/>
      <c r="B1350" s="296"/>
      <c r="C1350" s="296"/>
      <c r="D1350" s="345"/>
      <c r="E1350" s="345"/>
      <c r="F1350" s="345"/>
      <c r="G1350" s="345"/>
      <c r="H1350" s="345"/>
    </row>
    <row r="1351" spans="1:8" x14ac:dyDescent="0.2">
      <c r="A1351" s="270"/>
      <c r="B1351" s="296"/>
      <c r="C1351" s="296"/>
      <c r="D1351" s="345"/>
      <c r="E1351" s="345"/>
      <c r="F1351" s="345"/>
      <c r="G1351" s="345"/>
      <c r="H1351" s="345"/>
    </row>
    <row r="1352" spans="1:8" x14ac:dyDescent="0.2">
      <c r="A1352" s="270"/>
      <c r="B1352" s="296"/>
      <c r="C1352" s="296"/>
      <c r="D1352" s="345"/>
      <c r="E1352" s="345"/>
      <c r="F1352" s="345"/>
      <c r="G1352" s="345"/>
      <c r="H1352" s="345"/>
    </row>
    <row r="1353" spans="1:8" x14ac:dyDescent="0.2">
      <c r="A1353" s="270"/>
      <c r="B1353" s="296"/>
      <c r="C1353" s="296"/>
      <c r="D1353" s="345"/>
      <c r="E1353" s="345"/>
      <c r="F1353" s="345"/>
      <c r="G1353" s="345"/>
      <c r="H1353" s="345"/>
    </row>
    <row r="1354" spans="1:8" x14ac:dyDescent="0.2">
      <c r="A1354" s="270"/>
      <c r="B1354" s="296"/>
      <c r="C1354" s="296"/>
      <c r="D1354" s="345"/>
      <c r="E1354" s="345"/>
      <c r="F1354" s="345"/>
      <c r="G1354" s="345"/>
      <c r="H1354" s="345"/>
    </row>
    <row r="1355" spans="1:8" x14ac:dyDescent="0.2">
      <c r="A1355" s="270"/>
      <c r="B1355" s="296"/>
      <c r="C1355" s="296"/>
      <c r="D1355" s="345"/>
      <c r="E1355" s="345"/>
      <c r="F1355" s="345"/>
      <c r="G1355" s="345"/>
      <c r="H1355" s="345"/>
    </row>
    <row r="1356" spans="1:8" x14ac:dyDescent="0.2">
      <c r="A1356" s="270"/>
      <c r="B1356" s="296"/>
      <c r="C1356" s="296"/>
      <c r="D1356" s="345"/>
      <c r="E1356" s="345"/>
      <c r="F1356" s="345"/>
      <c r="G1356" s="345"/>
      <c r="H1356" s="345"/>
    </row>
    <row r="1357" spans="1:8" x14ac:dyDescent="0.2">
      <c r="A1357" s="270"/>
      <c r="B1357" s="296"/>
      <c r="C1357" s="296"/>
      <c r="D1357" s="345"/>
      <c r="E1357" s="345"/>
      <c r="F1357" s="345"/>
      <c r="G1357" s="345"/>
      <c r="H1357" s="345"/>
    </row>
    <row r="1358" spans="1:8" x14ac:dyDescent="0.2">
      <c r="A1358" s="270"/>
      <c r="B1358" s="296"/>
      <c r="C1358" s="296"/>
      <c r="D1358" s="345"/>
      <c r="E1358" s="345"/>
      <c r="F1358" s="345"/>
      <c r="G1358" s="345"/>
      <c r="H1358" s="345"/>
    </row>
    <row r="1359" spans="1:8" x14ac:dyDescent="0.2">
      <c r="A1359" s="270"/>
      <c r="B1359" s="296"/>
      <c r="C1359" s="296"/>
      <c r="D1359" s="345"/>
      <c r="E1359" s="345"/>
      <c r="F1359" s="345"/>
      <c r="G1359" s="345"/>
      <c r="H1359" s="345"/>
    </row>
    <row r="1360" spans="1:8" x14ac:dyDescent="0.2">
      <c r="A1360" s="270"/>
      <c r="B1360" s="296"/>
      <c r="C1360" s="296"/>
      <c r="D1360" s="345"/>
      <c r="E1360" s="345"/>
      <c r="F1360" s="345"/>
      <c r="G1360" s="345"/>
      <c r="H1360" s="345"/>
    </row>
    <row r="1361" spans="1:8" x14ac:dyDescent="0.2">
      <c r="A1361" s="270"/>
      <c r="B1361" s="296"/>
      <c r="C1361" s="296"/>
      <c r="D1361" s="345"/>
      <c r="E1361" s="345"/>
      <c r="F1361" s="345"/>
      <c r="G1361" s="345"/>
      <c r="H1361" s="345"/>
    </row>
    <row r="1362" spans="1:8" x14ac:dyDescent="0.2">
      <c r="A1362" s="270"/>
      <c r="B1362" s="296"/>
      <c r="C1362" s="296"/>
      <c r="D1362" s="345"/>
      <c r="E1362" s="345"/>
      <c r="F1362" s="345"/>
      <c r="G1362" s="345"/>
      <c r="H1362" s="345"/>
    </row>
    <row r="1363" spans="1:8" x14ac:dyDescent="0.2">
      <c r="A1363" s="270"/>
      <c r="B1363" s="296"/>
      <c r="C1363" s="296"/>
      <c r="D1363" s="345"/>
      <c r="E1363" s="345"/>
      <c r="F1363" s="345"/>
      <c r="G1363" s="345"/>
      <c r="H1363" s="345"/>
    </row>
    <row r="1364" spans="1:8" x14ac:dyDescent="0.2">
      <c r="A1364" s="270"/>
      <c r="B1364" s="296"/>
      <c r="C1364" s="296"/>
      <c r="D1364" s="345"/>
      <c r="E1364" s="345"/>
      <c r="F1364" s="345"/>
      <c r="G1364" s="345"/>
      <c r="H1364" s="345"/>
    </row>
    <row r="1365" spans="1:8" x14ac:dyDescent="0.2">
      <c r="A1365" s="270"/>
      <c r="B1365" s="296"/>
      <c r="C1365" s="296"/>
      <c r="D1365" s="345"/>
      <c r="E1365" s="345"/>
      <c r="F1365" s="345"/>
      <c r="G1365" s="345"/>
      <c r="H1365" s="345"/>
    </row>
    <row r="1366" spans="1:8" x14ac:dyDescent="0.2">
      <c r="A1366" s="270"/>
      <c r="B1366" s="296"/>
      <c r="C1366" s="296"/>
      <c r="D1366" s="345"/>
      <c r="E1366" s="345"/>
      <c r="F1366" s="345"/>
      <c r="G1366" s="345"/>
      <c r="H1366" s="345"/>
    </row>
    <row r="1367" spans="1:8" x14ac:dyDescent="0.2">
      <c r="A1367" s="270"/>
      <c r="B1367" s="296"/>
      <c r="C1367" s="296"/>
      <c r="D1367" s="345"/>
      <c r="E1367" s="345"/>
      <c r="F1367" s="345"/>
      <c r="G1367" s="345"/>
      <c r="H1367" s="345"/>
    </row>
    <row r="1368" spans="1:8" x14ac:dyDescent="0.2">
      <c r="A1368" s="270"/>
      <c r="B1368" s="296"/>
      <c r="C1368" s="296"/>
      <c r="D1368" s="345"/>
      <c r="E1368" s="345"/>
      <c r="F1368" s="345"/>
      <c r="G1368" s="345"/>
      <c r="H1368" s="345"/>
    </row>
    <row r="1369" spans="1:8" x14ac:dyDescent="0.2">
      <c r="A1369" s="270"/>
      <c r="B1369" s="296"/>
      <c r="C1369" s="296"/>
      <c r="D1369" s="345"/>
      <c r="E1369" s="345"/>
      <c r="F1369" s="345"/>
      <c r="G1369" s="345"/>
      <c r="H1369" s="345"/>
    </row>
    <row r="1370" spans="1:8" x14ac:dyDescent="0.2">
      <c r="A1370" s="270"/>
      <c r="B1370" s="296"/>
      <c r="C1370" s="296"/>
      <c r="D1370" s="345"/>
      <c r="E1370" s="345"/>
      <c r="F1370" s="345"/>
      <c r="G1370" s="345"/>
      <c r="H1370" s="345"/>
    </row>
    <row r="1371" spans="1:8" x14ac:dyDescent="0.2">
      <c r="A1371" s="270"/>
      <c r="B1371" s="296"/>
      <c r="C1371" s="296"/>
      <c r="D1371" s="345"/>
      <c r="E1371" s="345"/>
      <c r="F1371" s="345"/>
      <c r="G1371" s="345"/>
      <c r="H1371" s="345"/>
    </row>
    <row r="1372" spans="1:8" x14ac:dyDescent="0.2">
      <c r="A1372" s="270"/>
      <c r="B1372" s="296"/>
      <c r="C1372" s="296"/>
      <c r="D1372" s="345"/>
      <c r="E1372" s="345"/>
      <c r="F1372" s="345"/>
      <c r="G1372" s="345"/>
      <c r="H1372" s="345"/>
    </row>
    <row r="1373" spans="1:8" x14ac:dyDescent="0.2">
      <c r="A1373" s="270"/>
      <c r="B1373" s="296"/>
      <c r="C1373" s="296"/>
      <c r="D1373" s="345"/>
      <c r="E1373" s="345"/>
      <c r="F1373" s="345"/>
      <c r="G1373" s="345"/>
      <c r="H1373" s="345"/>
    </row>
    <row r="1374" spans="1:8" x14ac:dyDescent="0.2">
      <c r="A1374" s="270"/>
      <c r="B1374" s="296"/>
      <c r="C1374" s="296"/>
      <c r="D1374" s="345"/>
      <c r="E1374" s="345"/>
      <c r="F1374" s="345"/>
      <c r="G1374" s="345"/>
      <c r="H1374" s="345"/>
    </row>
    <row r="1375" spans="1:8" x14ac:dyDescent="0.2">
      <c r="A1375" s="270"/>
      <c r="B1375" s="296"/>
      <c r="C1375" s="296"/>
      <c r="D1375" s="345"/>
      <c r="E1375" s="345"/>
      <c r="F1375" s="345"/>
      <c r="G1375" s="345"/>
      <c r="H1375" s="345"/>
    </row>
    <row r="1376" spans="1:8" x14ac:dyDescent="0.2">
      <c r="A1376" s="270"/>
      <c r="B1376" s="296"/>
      <c r="C1376" s="296"/>
      <c r="D1376" s="345"/>
      <c r="E1376" s="345"/>
      <c r="F1376" s="345"/>
      <c r="G1376" s="345"/>
      <c r="H1376" s="345"/>
    </row>
    <row r="1377" spans="1:8" x14ac:dyDescent="0.2">
      <c r="A1377" s="270"/>
      <c r="B1377" s="296"/>
      <c r="C1377" s="296"/>
      <c r="D1377" s="345"/>
      <c r="E1377" s="345"/>
      <c r="F1377" s="345"/>
      <c r="G1377" s="345"/>
      <c r="H1377" s="345"/>
    </row>
    <row r="1378" spans="1:8" x14ac:dyDescent="0.2">
      <c r="A1378" s="270"/>
      <c r="B1378" s="296"/>
      <c r="C1378" s="296"/>
      <c r="D1378" s="345"/>
      <c r="E1378" s="345"/>
      <c r="F1378" s="345"/>
      <c r="G1378" s="345"/>
      <c r="H1378" s="345"/>
    </row>
    <row r="1379" spans="1:8" x14ac:dyDescent="0.2">
      <c r="A1379" s="270"/>
      <c r="B1379" s="296"/>
      <c r="C1379" s="296"/>
      <c r="D1379" s="345"/>
      <c r="E1379" s="345"/>
      <c r="F1379" s="345"/>
      <c r="G1379" s="345"/>
      <c r="H1379" s="345"/>
    </row>
    <row r="1380" spans="1:8" x14ac:dyDescent="0.2">
      <c r="A1380" s="270"/>
      <c r="B1380" s="296"/>
      <c r="C1380" s="296"/>
      <c r="D1380" s="345"/>
      <c r="E1380" s="345"/>
      <c r="F1380" s="345"/>
      <c r="G1380" s="345"/>
      <c r="H1380" s="345"/>
    </row>
    <row r="1381" spans="1:8" x14ac:dyDescent="0.2">
      <c r="A1381" s="270"/>
      <c r="B1381" s="296"/>
      <c r="C1381" s="296"/>
      <c r="D1381" s="345"/>
      <c r="E1381" s="345"/>
      <c r="F1381" s="345"/>
      <c r="G1381" s="345"/>
      <c r="H1381" s="345"/>
    </row>
    <row r="1382" spans="1:8" x14ac:dyDescent="0.2">
      <c r="A1382" s="270"/>
      <c r="B1382" s="296"/>
      <c r="C1382" s="296"/>
      <c r="D1382" s="345"/>
      <c r="E1382" s="345"/>
      <c r="F1382" s="345"/>
      <c r="G1382" s="345"/>
      <c r="H1382" s="345"/>
    </row>
    <row r="1383" spans="1:8" x14ac:dyDescent="0.2">
      <c r="A1383" s="270"/>
      <c r="B1383" s="296"/>
      <c r="C1383" s="296"/>
      <c r="D1383" s="345"/>
      <c r="E1383" s="345"/>
      <c r="F1383" s="345"/>
      <c r="G1383" s="345"/>
      <c r="H1383" s="345"/>
    </row>
    <row r="1384" spans="1:8" x14ac:dyDescent="0.2">
      <c r="A1384" s="270"/>
      <c r="B1384" s="296"/>
      <c r="C1384" s="296"/>
      <c r="D1384" s="345"/>
      <c r="E1384" s="345"/>
      <c r="F1384" s="345"/>
      <c r="G1384" s="345"/>
      <c r="H1384" s="345"/>
    </row>
    <row r="1385" spans="1:8" x14ac:dyDescent="0.2">
      <c r="A1385" s="270"/>
      <c r="B1385" s="296"/>
      <c r="C1385" s="296"/>
      <c r="D1385" s="345"/>
      <c r="E1385" s="345"/>
      <c r="F1385" s="345"/>
      <c r="G1385" s="345"/>
      <c r="H1385" s="345"/>
    </row>
    <row r="1386" spans="1:8" x14ac:dyDescent="0.2">
      <c r="A1386" s="270"/>
      <c r="B1386" s="296"/>
      <c r="C1386" s="296"/>
      <c r="D1386" s="345"/>
      <c r="E1386" s="345"/>
      <c r="F1386" s="345"/>
      <c r="G1386" s="345"/>
      <c r="H1386" s="345"/>
    </row>
    <row r="1387" spans="1:8" x14ac:dyDescent="0.2">
      <c r="A1387" s="270"/>
      <c r="B1387" s="296"/>
      <c r="C1387" s="296"/>
      <c r="D1387" s="345"/>
      <c r="E1387" s="345"/>
      <c r="F1387" s="345"/>
      <c r="G1387" s="345"/>
      <c r="H1387" s="345"/>
    </row>
    <row r="1388" spans="1:8" x14ac:dyDescent="0.2">
      <c r="A1388" s="270"/>
      <c r="B1388" s="296"/>
      <c r="C1388" s="296"/>
      <c r="D1388" s="345"/>
      <c r="E1388" s="345"/>
      <c r="F1388" s="345"/>
      <c r="G1388" s="345"/>
      <c r="H1388" s="345"/>
    </row>
    <row r="1389" spans="1:8" x14ac:dyDescent="0.2">
      <c r="A1389" s="270"/>
      <c r="B1389" s="296"/>
      <c r="C1389" s="296"/>
      <c r="D1389" s="345"/>
      <c r="E1389" s="345"/>
      <c r="F1389" s="345"/>
      <c r="G1389" s="345"/>
      <c r="H1389" s="345"/>
    </row>
    <row r="1390" spans="1:8" x14ac:dyDescent="0.2">
      <c r="A1390" s="270"/>
      <c r="B1390" s="296"/>
      <c r="C1390" s="296"/>
      <c r="D1390" s="345"/>
      <c r="E1390" s="345"/>
      <c r="F1390" s="345"/>
      <c r="G1390" s="345"/>
      <c r="H1390" s="345"/>
    </row>
    <row r="1391" spans="1:8" x14ac:dyDescent="0.2">
      <c r="A1391" s="270"/>
      <c r="B1391" s="296"/>
      <c r="C1391" s="296"/>
      <c r="D1391" s="345"/>
      <c r="E1391" s="345"/>
      <c r="F1391" s="345"/>
      <c r="G1391" s="345"/>
      <c r="H1391" s="345"/>
    </row>
    <row r="1392" spans="1:8" x14ac:dyDescent="0.2">
      <c r="A1392" s="270"/>
      <c r="B1392" s="296"/>
      <c r="C1392" s="296"/>
      <c r="D1392" s="345"/>
      <c r="E1392" s="345"/>
      <c r="F1392" s="345"/>
      <c r="G1392" s="345"/>
      <c r="H1392" s="345"/>
    </row>
    <row r="1393" spans="1:8" x14ac:dyDescent="0.2">
      <c r="A1393" s="270"/>
      <c r="B1393" s="296"/>
      <c r="C1393" s="296"/>
      <c r="D1393" s="345"/>
      <c r="E1393" s="345"/>
      <c r="F1393" s="345"/>
      <c r="G1393" s="345"/>
      <c r="H1393" s="345"/>
    </row>
    <row r="1394" spans="1:8" x14ac:dyDescent="0.2">
      <c r="A1394" s="270"/>
      <c r="B1394" s="296"/>
      <c r="C1394" s="296"/>
      <c r="D1394" s="345"/>
      <c r="E1394" s="345"/>
      <c r="F1394" s="345"/>
      <c r="G1394" s="345"/>
      <c r="H1394" s="345"/>
    </row>
    <row r="1395" spans="1:8" x14ac:dyDescent="0.2">
      <c r="A1395" s="270"/>
      <c r="B1395" s="296"/>
      <c r="C1395" s="296"/>
      <c r="D1395" s="345"/>
      <c r="E1395" s="345"/>
      <c r="F1395" s="345"/>
      <c r="G1395" s="345"/>
      <c r="H1395" s="345"/>
    </row>
    <row r="1396" spans="1:8" x14ac:dyDescent="0.2">
      <c r="A1396" s="270"/>
      <c r="B1396" s="296"/>
      <c r="C1396" s="296"/>
      <c r="D1396" s="345"/>
      <c r="E1396" s="345"/>
      <c r="F1396" s="345"/>
      <c r="G1396" s="345"/>
      <c r="H1396" s="345"/>
    </row>
    <row r="1397" spans="1:8" x14ac:dyDescent="0.2">
      <c r="A1397" s="270"/>
      <c r="B1397" s="296"/>
      <c r="C1397" s="296"/>
      <c r="D1397" s="345"/>
      <c r="E1397" s="345"/>
      <c r="F1397" s="345"/>
      <c r="G1397" s="345"/>
      <c r="H1397" s="345"/>
    </row>
    <row r="1398" spans="1:8" x14ac:dyDescent="0.2">
      <c r="A1398" s="270"/>
      <c r="B1398" s="296"/>
      <c r="C1398" s="296"/>
      <c r="D1398" s="345"/>
      <c r="E1398" s="345"/>
      <c r="F1398" s="345"/>
      <c r="G1398" s="345"/>
      <c r="H1398" s="345"/>
    </row>
    <row r="1399" spans="1:8" x14ac:dyDescent="0.2">
      <c r="A1399" s="270"/>
      <c r="B1399" s="296"/>
      <c r="C1399" s="296"/>
      <c r="D1399" s="345"/>
      <c r="E1399" s="345"/>
      <c r="F1399" s="345"/>
      <c r="G1399" s="345"/>
      <c r="H1399" s="345"/>
    </row>
    <row r="1400" spans="1:8" x14ac:dyDescent="0.2">
      <c r="A1400" s="270"/>
      <c r="B1400" s="296"/>
      <c r="C1400" s="296"/>
      <c r="D1400" s="345"/>
      <c r="E1400" s="345"/>
      <c r="F1400" s="345"/>
      <c r="G1400" s="345"/>
      <c r="H1400" s="345"/>
    </row>
    <row r="1401" spans="1:8" x14ac:dyDescent="0.2">
      <c r="A1401" s="270"/>
      <c r="B1401" s="296"/>
      <c r="C1401" s="296"/>
      <c r="D1401" s="345"/>
      <c r="E1401" s="345"/>
      <c r="F1401" s="345"/>
      <c r="G1401" s="345"/>
      <c r="H1401" s="345"/>
    </row>
    <row r="1402" spans="1:8" x14ac:dyDescent="0.2">
      <c r="A1402" s="270"/>
      <c r="B1402" s="296"/>
      <c r="C1402" s="296"/>
      <c r="D1402" s="345"/>
      <c r="E1402" s="345"/>
      <c r="F1402" s="345"/>
      <c r="G1402" s="345"/>
      <c r="H1402" s="345"/>
    </row>
    <row r="1403" spans="1:8" x14ac:dyDescent="0.2">
      <c r="A1403" s="270"/>
      <c r="B1403" s="296"/>
      <c r="C1403" s="296"/>
      <c r="D1403" s="345"/>
      <c r="E1403" s="345"/>
      <c r="F1403" s="345"/>
      <c r="G1403" s="345"/>
      <c r="H1403" s="345"/>
    </row>
    <row r="1404" spans="1:8" x14ac:dyDescent="0.2">
      <c r="A1404" s="270"/>
      <c r="B1404" s="296"/>
      <c r="C1404" s="296"/>
      <c r="D1404" s="345"/>
      <c r="E1404" s="345"/>
      <c r="F1404" s="345"/>
      <c r="G1404" s="345"/>
      <c r="H1404" s="345"/>
    </row>
    <row r="1405" spans="1:8" x14ac:dyDescent="0.2">
      <c r="A1405" s="270"/>
      <c r="B1405" s="296"/>
      <c r="C1405" s="296"/>
      <c r="D1405" s="345"/>
      <c r="E1405" s="345"/>
      <c r="F1405" s="345"/>
      <c r="G1405" s="345"/>
      <c r="H1405" s="345"/>
    </row>
    <row r="1406" spans="1:8" x14ac:dyDescent="0.2">
      <c r="A1406" s="270"/>
      <c r="B1406" s="296"/>
      <c r="C1406" s="296"/>
      <c r="D1406" s="345"/>
      <c r="E1406" s="345"/>
      <c r="F1406" s="345"/>
      <c r="G1406" s="345"/>
      <c r="H1406" s="345"/>
    </row>
    <row r="1407" spans="1:8" x14ac:dyDescent="0.2">
      <c r="A1407" s="270"/>
      <c r="B1407" s="296"/>
      <c r="C1407" s="296"/>
      <c r="D1407" s="345"/>
      <c r="E1407" s="345"/>
      <c r="F1407" s="345"/>
      <c r="G1407" s="345"/>
      <c r="H1407" s="345"/>
    </row>
    <row r="1408" spans="1:8" x14ac:dyDescent="0.2">
      <c r="A1408" s="270"/>
      <c r="B1408" s="296"/>
      <c r="C1408" s="296"/>
      <c r="D1408" s="345"/>
      <c r="E1408" s="345"/>
      <c r="F1408" s="345"/>
      <c r="G1408" s="345"/>
      <c r="H1408" s="345"/>
    </row>
    <row r="1409" spans="1:8" x14ac:dyDescent="0.2">
      <c r="A1409" s="270"/>
      <c r="B1409" s="296"/>
      <c r="C1409" s="296"/>
      <c r="D1409" s="345"/>
      <c r="E1409" s="345"/>
      <c r="F1409" s="345"/>
      <c r="G1409" s="345"/>
      <c r="H1409" s="345"/>
    </row>
    <row r="1410" spans="1:8" x14ac:dyDescent="0.2">
      <c r="A1410" s="270"/>
      <c r="B1410" s="296"/>
      <c r="C1410" s="296"/>
      <c r="D1410" s="345"/>
      <c r="E1410" s="345"/>
      <c r="F1410" s="345"/>
      <c r="G1410" s="345"/>
      <c r="H1410" s="345"/>
    </row>
    <row r="1411" spans="1:8" x14ac:dyDescent="0.2">
      <c r="A1411" s="270"/>
      <c r="B1411" s="296"/>
      <c r="C1411" s="296"/>
      <c r="D1411" s="345"/>
      <c r="E1411" s="345"/>
      <c r="F1411" s="345"/>
      <c r="G1411" s="345"/>
      <c r="H1411" s="345"/>
    </row>
    <row r="1412" spans="1:8" x14ac:dyDescent="0.2">
      <c r="A1412" s="270"/>
      <c r="B1412" s="296"/>
      <c r="C1412" s="296"/>
      <c r="D1412" s="345"/>
      <c r="E1412" s="345"/>
      <c r="F1412" s="345"/>
      <c r="G1412" s="345"/>
      <c r="H1412" s="345"/>
    </row>
    <row r="1413" spans="1:8" x14ac:dyDescent="0.2">
      <c r="A1413" s="270"/>
      <c r="B1413" s="296"/>
      <c r="C1413" s="296"/>
      <c r="D1413" s="345"/>
      <c r="E1413" s="345"/>
      <c r="F1413" s="345"/>
      <c r="G1413" s="345"/>
      <c r="H1413" s="345"/>
    </row>
    <row r="1414" spans="1:8" x14ac:dyDescent="0.2">
      <c r="A1414" s="270"/>
      <c r="B1414" s="296"/>
      <c r="C1414" s="296"/>
      <c r="D1414" s="345"/>
      <c r="E1414" s="345"/>
      <c r="F1414" s="345"/>
      <c r="G1414" s="345"/>
      <c r="H1414" s="345"/>
    </row>
    <row r="1415" spans="1:8" x14ac:dyDescent="0.2">
      <c r="A1415" s="270"/>
      <c r="B1415" s="296"/>
      <c r="C1415" s="296"/>
      <c r="D1415" s="345"/>
      <c r="E1415" s="345"/>
      <c r="F1415" s="345"/>
      <c r="G1415" s="345"/>
      <c r="H1415" s="345"/>
    </row>
    <row r="1416" spans="1:8" x14ac:dyDescent="0.2">
      <c r="A1416" s="270"/>
      <c r="B1416" s="296"/>
      <c r="C1416" s="296"/>
      <c r="D1416" s="345"/>
      <c r="E1416" s="345"/>
      <c r="F1416" s="345"/>
      <c r="G1416" s="345"/>
      <c r="H1416" s="345"/>
    </row>
    <row r="1417" spans="1:8" x14ac:dyDescent="0.2">
      <c r="A1417" s="270"/>
      <c r="B1417" s="296"/>
      <c r="C1417" s="296"/>
      <c r="D1417" s="345"/>
      <c r="E1417" s="345"/>
      <c r="F1417" s="345"/>
      <c r="G1417" s="345"/>
      <c r="H1417" s="345"/>
    </row>
    <row r="1418" spans="1:8" x14ac:dyDescent="0.2">
      <c r="A1418" s="270"/>
      <c r="B1418" s="296"/>
      <c r="C1418" s="296"/>
      <c r="D1418" s="345"/>
      <c r="E1418" s="345"/>
      <c r="F1418" s="345"/>
      <c r="G1418" s="345"/>
      <c r="H1418" s="345"/>
    </row>
    <row r="1419" spans="1:8" x14ac:dyDescent="0.2">
      <c r="A1419" s="270"/>
      <c r="B1419" s="296"/>
      <c r="C1419" s="296"/>
      <c r="D1419" s="345"/>
      <c r="E1419" s="345"/>
      <c r="F1419" s="345"/>
      <c r="G1419" s="345"/>
      <c r="H1419" s="345"/>
    </row>
    <row r="1420" spans="1:8" x14ac:dyDescent="0.2">
      <c r="A1420" s="270"/>
      <c r="B1420" s="296"/>
      <c r="C1420" s="296"/>
      <c r="D1420" s="345"/>
      <c r="E1420" s="345"/>
      <c r="F1420" s="345"/>
      <c r="G1420" s="345"/>
      <c r="H1420" s="345"/>
    </row>
    <row r="1421" spans="1:8" x14ac:dyDescent="0.2">
      <c r="A1421" s="270"/>
      <c r="B1421" s="296"/>
      <c r="C1421" s="296"/>
      <c r="D1421" s="345"/>
      <c r="E1421" s="345"/>
      <c r="F1421" s="345"/>
      <c r="G1421" s="345"/>
      <c r="H1421" s="345"/>
    </row>
    <row r="1422" spans="1:8" x14ac:dyDescent="0.2">
      <c r="A1422" s="270"/>
      <c r="B1422" s="296"/>
      <c r="C1422" s="296"/>
      <c r="D1422" s="345"/>
      <c r="E1422" s="345"/>
      <c r="F1422" s="345"/>
      <c r="G1422" s="345"/>
      <c r="H1422" s="345"/>
    </row>
    <row r="1423" spans="1:8" x14ac:dyDescent="0.2">
      <c r="A1423" s="270"/>
      <c r="B1423" s="296"/>
      <c r="C1423" s="296"/>
      <c r="D1423" s="345"/>
      <c r="E1423" s="345"/>
      <c r="F1423" s="345"/>
      <c r="G1423" s="345"/>
      <c r="H1423" s="345"/>
    </row>
    <row r="1424" spans="1:8" x14ac:dyDescent="0.2">
      <c r="A1424" s="270"/>
      <c r="B1424" s="296"/>
      <c r="C1424" s="296"/>
      <c r="D1424" s="345"/>
      <c r="E1424" s="345"/>
      <c r="F1424" s="345"/>
      <c r="G1424" s="345"/>
      <c r="H1424" s="345"/>
    </row>
    <row r="1425" spans="1:8" x14ac:dyDescent="0.2">
      <c r="A1425" s="270"/>
      <c r="B1425" s="296"/>
      <c r="C1425" s="296"/>
      <c r="D1425" s="345"/>
      <c r="E1425" s="345"/>
      <c r="F1425" s="345"/>
      <c r="G1425" s="345"/>
      <c r="H1425" s="345"/>
    </row>
    <row r="1426" spans="1:8" x14ac:dyDescent="0.2">
      <c r="A1426" s="270"/>
      <c r="B1426" s="296"/>
      <c r="C1426" s="296"/>
      <c r="D1426" s="345"/>
      <c r="E1426" s="345"/>
      <c r="F1426" s="345"/>
      <c r="G1426" s="345"/>
      <c r="H1426" s="345"/>
    </row>
    <row r="1427" spans="1:8" x14ac:dyDescent="0.2">
      <c r="A1427" s="270"/>
      <c r="B1427" s="296"/>
      <c r="C1427" s="296"/>
      <c r="D1427" s="345"/>
      <c r="E1427" s="345"/>
      <c r="F1427" s="345"/>
      <c r="G1427" s="345"/>
      <c r="H1427" s="345"/>
    </row>
    <row r="1428" spans="1:8" x14ac:dyDescent="0.2">
      <c r="A1428" s="270"/>
      <c r="B1428" s="296"/>
      <c r="C1428" s="296"/>
      <c r="D1428" s="345"/>
      <c r="E1428" s="345"/>
      <c r="F1428" s="345"/>
      <c r="G1428" s="345"/>
      <c r="H1428" s="345"/>
    </row>
    <row r="1429" spans="1:8" x14ac:dyDescent="0.2">
      <c r="A1429" s="270"/>
      <c r="B1429" s="296"/>
      <c r="C1429" s="296"/>
      <c r="D1429" s="345"/>
      <c r="E1429" s="345"/>
      <c r="F1429" s="345"/>
      <c r="G1429" s="345"/>
      <c r="H1429" s="345"/>
    </row>
    <row r="1430" spans="1:8" x14ac:dyDescent="0.2">
      <c r="A1430" s="270"/>
      <c r="B1430" s="296"/>
      <c r="C1430" s="296"/>
      <c r="D1430" s="345"/>
      <c r="E1430" s="345"/>
      <c r="F1430" s="345"/>
      <c r="G1430" s="345"/>
      <c r="H1430" s="345"/>
    </row>
    <row r="1431" spans="1:8" x14ac:dyDescent="0.2">
      <c r="A1431" s="270"/>
      <c r="B1431" s="296"/>
      <c r="C1431" s="296"/>
      <c r="D1431" s="345"/>
      <c r="E1431" s="345"/>
      <c r="F1431" s="345"/>
      <c r="G1431" s="345"/>
      <c r="H1431" s="345"/>
    </row>
    <row r="1432" spans="1:8" x14ac:dyDescent="0.2">
      <c r="A1432" s="270"/>
      <c r="B1432" s="296"/>
      <c r="C1432" s="296"/>
      <c r="D1432" s="345"/>
      <c r="E1432" s="345"/>
      <c r="F1432" s="345"/>
      <c r="G1432" s="345"/>
      <c r="H1432" s="345"/>
    </row>
    <row r="1433" spans="1:8" x14ac:dyDescent="0.2">
      <c r="A1433" s="270"/>
      <c r="B1433" s="296"/>
      <c r="C1433" s="296"/>
      <c r="D1433" s="345"/>
      <c r="E1433" s="345"/>
      <c r="F1433" s="345"/>
      <c r="G1433" s="345"/>
      <c r="H1433" s="345"/>
    </row>
    <row r="1434" spans="1:8" x14ac:dyDescent="0.2">
      <c r="A1434" s="270"/>
      <c r="B1434" s="296"/>
      <c r="C1434" s="296"/>
      <c r="D1434" s="345"/>
      <c r="E1434" s="345"/>
      <c r="F1434" s="345"/>
      <c r="G1434" s="345"/>
      <c r="H1434" s="345"/>
    </row>
    <row r="1435" spans="1:8" x14ac:dyDescent="0.2">
      <c r="A1435" s="270"/>
      <c r="B1435" s="296"/>
      <c r="C1435" s="296"/>
      <c r="D1435" s="345"/>
      <c r="E1435" s="345"/>
      <c r="F1435" s="345"/>
      <c r="G1435" s="345"/>
      <c r="H1435" s="345"/>
    </row>
    <row r="1436" spans="1:8" x14ac:dyDescent="0.2">
      <c r="A1436" s="270"/>
      <c r="B1436" s="296"/>
      <c r="C1436" s="296"/>
      <c r="D1436" s="345"/>
      <c r="E1436" s="345"/>
      <c r="F1436" s="345"/>
      <c r="G1436" s="345"/>
      <c r="H1436" s="345"/>
    </row>
    <row r="1437" spans="1:8" x14ac:dyDescent="0.2">
      <c r="A1437" s="270"/>
      <c r="B1437" s="296"/>
      <c r="C1437" s="296"/>
      <c r="D1437" s="345"/>
      <c r="E1437" s="345"/>
      <c r="F1437" s="345"/>
      <c r="G1437" s="345"/>
      <c r="H1437" s="345"/>
    </row>
    <row r="1438" spans="1:8" x14ac:dyDescent="0.2">
      <c r="A1438" s="270"/>
      <c r="B1438" s="296"/>
      <c r="C1438" s="296"/>
      <c r="D1438" s="345"/>
      <c r="E1438" s="345"/>
      <c r="F1438" s="345"/>
      <c r="G1438" s="345"/>
      <c r="H1438" s="345"/>
    </row>
    <row r="1439" spans="1:8" x14ac:dyDescent="0.2">
      <c r="A1439" s="270"/>
      <c r="B1439" s="296"/>
      <c r="C1439" s="296"/>
      <c r="D1439" s="345"/>
      <c r="E1439" s="345"/>
      <c r="F1439" s="345"/>
      <c r="G1439" s="345"/>
      <c r="H1439" s="345"/>
    </row>
    <row r="1440" spans="1:8" x14ac:dyDescent="0.2">
      <c r="A1440" s="270"/>
      <c r="B1440" s="296"/>
      <c r="C1440" s="296"/>
      <c r="D1440" s="345"/>
      <c r="E1440" s="345"/>
      <c r="F1440" s="345"/>
      <c r="G1440" s="345"/>
      <c r="H1440" s="345"/>
    </row>
    <row r="1441" spans="1:8" x14ac:dyDescent="0.2">
      <c r="A1441" s="270"/>
      <c r="B1441" s="296"/>
      <c r="C1441" s="296"/>
      <c r="D1441" s="345"/>
      <c r="E1441" s="345"/>
      <c r="F1441" s="345"/>
      <c r="G1441" s="345"/>
      <c r="H1441" s="345"/>
    </row>
    <row r="1442" spans="1:8" x14ac:dyDescent="0.2">
      <c r="A1442" s="270"/>
      <c r="B1442" s="296"/>
      <c r="C1442" s="296"/>
      <c r="D1442" s="345"/>
      <c r="E1442" s="345"/>
      <c r="F1442" s="345"/>
      <c r="G1442" s="345"/>
      <c r="H1442" s="345"/>
    </row>
    <row r="1443" spans="1:8" x14ac:dyDescent="0.2">
      <c r="A1443" s="270"/>
      <c r="B1443" s="296"/>
      <c r="C1443" s="296"/>
      <c r="D1443" s="345"/>
      <c r="E1443" s="345"/>
      <c r="F1443" s="345"/>
      <c r="G1443" s="345"/>
      <c r="H1443" s="345"/>
    </row>
    <row r="1444" spans="1:8" x14ac:dyDescent="0.2">
      <c r="A1444" s="270"/>
      <c r="B1444" s="296"/>
      <c r="C1444" s="296"/>
      <c r="D1444" s="345"/>
      <c r="E1444" s="345"/>
      <c r="F1444" s="345"/>
      <c r="G1444" s="345"/>
      <c r="H1444" s="345"/>
    </row>
    <row r="1445" spans="1:8" x14ac:dyDescent="0.2">
      <c r="A1445" s="270"/>
      <c r="B1445" s="296"/>
      <c r="C1445" s="296"/>
      <c r="D1445" s="345"/>
      <c r="E1445" s="345"/>
      <c r="F1445" s="345"/>
      <c r="G1445" s="345"/>
      <c r="H1445" s="345"/>
    </row>
    <row r="1446" spans="1:8" x14ac:dyDescent="0.2">
      <c r="A1446" s="270"/>
      <c r="B1446" s="296"/>
      <c r="C1446" s="296"/>
      <c r="D1446" s="345"/>
      <c r="E1446" s="345"/>
      <c r="F1446" s="345"/>
      <c r="G1446" s="345"/>
      <c r="H1446" s="345"/>
    </row>
    <row r="1447" spans="1:8" x14ac:dyDescent="0.2">
      <c r="A1447" s="270"/>
      <c r="B1447" s="296"/>
      <c r="C1447" s="296"/>
      <c r="D1447" s="345"/>
      <c r="E1447" s="345"/>
      <c r="F1447" s="345"/>
      <c r="G1447" s="345"/>
      <c r="H1447" s="345"/>
    </row>
    <row r="1448" spans="1:8" x14ac:dyDescent="0.2">
      <c r="A1448" s="270"/>
      <c r="B1448" s="296"/>
      <c r="C1448" s="296"/>
      <c r="D1448" s="345"/>
      <c r="E1448" s="345"/>
      <c r="F1448" s="345"/>
      <c r="G1448" s="345"/>
      <c r="H1448" s="345"/>
    </row>
    <row r="1449" spans="1:8" x14ac:dyDescent="0.2">
      <c r="A1449" s="270"/>
      <c r="B1449" s="296"/>
      <c r="C1449" s="296"/>
      <c r="D1449" s="345"/>
      <c r="E1449" s="345"/>
      <c r="F1449" s="345"/>
      <c r="G1449" s="345"/>
      <c r="H1449" s="345"/>
    </row>
    <row r="1450" spans="1:8" x14ac:dyDescent="0.2">
      <c r="A1450" s="270"/>
      <c r="B1450" s="296"/>
      <c r="C1450" s="296"/>
      <c r="D1450" s="345"/>
      <c r="E1450" s="345"/>
      <c r="F1450" s="345"/>
      <c r="G1450" s="345"/>
      <c r="H1450" s="345"/>
    </row>
    <row r="1451" spans="1:8" x14ac:dyDescent="0.2">
      <c r="A1451" s="270"/>
      <c r="B1451" s="296"/>
      <c r="C1451" s="296"/>
      <c r="D1451" s="345"/>
      <c r="E1451" s="345"/>
      <c r="F1451" s="345"/>
      <c r="G1451" s="345"/>
      <c r="H1451" s="345"/>
    </row>
    <row r="1452" spans="1:8" x14ac:dyDescent="0.2">
      <c r="A1452" s="270"/>
      <c r="B1452" s="296"/>
      <c r="C1452" s="296"/>
      <c r="D1452" s="345"/>
      <c r="E1452" s="345"/>
      <c r="F1452" s="345"/>
      <c r="G1452" s="345"/>
      <c r="H1452" s="345"/>
    </row>
    <row r="1453" spans="1:8" x14ac:dyDescent="0.2">
      <c r="A1453" s="270"/>
      <c r="B1453" s="296"/>
      <c r="C1453" s="296"/>
      <c r="D1453" s="345"/>
      <c r="E1453" s="345"/>
      <c r="F1453" s="345"/>
      <c r="G1453" s="345"/>
      <c r="H1453" s="345"/>
    </row>
    <row r="1454" spans="1:8" x14ac:dyDescent="0.2">
      <c r="A1454" s="270"/>
      <c r="B1454" s="296"/>
      <c r="C1454" s="296"/>
      <c r="D1454" s="345"/>
      <c r="E1454" s="345"/>
      <c r="F1454" s="345"/>
      <c r="G1454" s="345"/>
      <c r="H1454" s="345"/>
    </row>
    <row r="1455" spans="1:8" x14ac:dyDescent="0.2">
      <c r="A1455" s="270"/>
      <c r="B1455" s="296"/>
      <c r="C1455" s="296"/>
      <c r="D1455" s="345"/>
      <c r="E1455" s="345"/>
      <c r="F1455" s="345"/>
      <c r="G1455" s="345"/>
      <c r="H1455" s="345"/>
    </row>
    <row r="1456" spans="1:8" x14ac:dyDescent="0.2">
      <c r="A1456" s="270"/>
      <c r="B1456" s="296"/>
      <c r="C1456" s="296"/>
      <c r="D1456" s="345"/>
      <c r="E1456" s="345"/>
      <c r="F1456" s="345"/>
      <c r="G1456" s="345"/>
      <c r="H1456" s="345"/>
    </row>
    <row r="1457" spans="1:8" x14ac:dyDescent="0.2">
      <c r="A1457" s="270"/>
      <c r="B1457" s="296"/>
      <c r="C1457" s="296"/>
      <c r="D1457" s="345"/>
      <c r="E1457" s="345"/>
      <c r="F1457" s="345"/>
      <c r="G1457" s="345"/>
      <c r="H1457" s="345"/>
    </row>
    <row r="1458" spans="1:8" x14ac:dyDescent="0.2">
      <c r="A1458" s="270"/>
      <c r="B1458" s="296"/>
      <c r="C1458" s="296"/>
      <c r="D1458" s="345"/>
      <c r="E1458" s="345"/>
      <c r="F1458" s="345"/>
      <c r="G1458" s="345"/>
      <c r="H1458" s="345"/>
    </row>
    <row r="1459" spans="1:8" x14ac:dyDescent="0.2">
      <c r="A1459" s="270"/>
      <c r="B1459" s="296"/>
      <c r="C1459" s="296"/>
      <c r="D1459" s="345"/>
      <c r="E1459" s="345"/>
      <c r="F1459" s="345"/>
      <c r="G1459" s="345"/>
      <c r="H1459" s="345"/>
    </row>
    <row r="1460" spans="1:8" x14ac:dyDescent="0.2">
      <c r="A1460" s="270"/>
      <c r="B1460" s="296"/>
      <c r="C1460" s="296"/>
      <c r="D1460" s="345"/>
      <c r="E1460" s="345"/>
      <c r="F1460" s="345"/>
      <c r="G1460" s="345"/>
      <c r="H1460" s="345"/>
    </row>
    <row r="1461" spans="1:8" x14ac:dyDescent="0.2">
      <c r="A1461" s="270"/>
      <c r="B1461" s="296"/>
      <c r="C1461" s="296"/>
      <c r="D1461" s="345"/>
      <c r="E1461" s="345"/>
      <c r="F1461" s="345"/>
      <c r="G1461" s="345"/>
      <c r="H1461" s="345"/>
    </row>
    <row r="1462" spans="1:8" x14ac:dyDescent="0.2">
      <c r="A1462" s="270"/>
      <c r="B1462" s="296"/>
      <c r="C1462" s="296"/>
      <c r="D1462" s="345"/>
      <c r="E1462" s="345"/>
      <c r="F1462" s="345"/>
      <c r="G1462" s="345"/>
      <c r="H1462" s="345"/>
    </row>
    <row r="1463" spans="1:8" x14ac:dyDescent="0.2">
      <c r="A1463" s="270"/>
      <c r="B1463" s="296"/>
      <c r="C1463" s="296"/>
      <c r="D1463" s="345"/>
      <c r="E1463" s="345"/>
      <c r="F1463" s="345"/>
      <c r="G1463" s="345"/>
      <c r="H1463" s="345"/>
    </row>
    <row r="1464" spans="1:8" x14ac:dyDescent="0.2">
      <c r="A1464" s="270"/>
      <c r="B1464" s="296"/>
      <c r="C1464" s="296"/>
      <c r="D1464" s="345"/>
      <c r="E1464" s="345"/>
      <c r="F1464" s="345"/>
      <c r="G1464" s="345"/>
      <c r="H1464" s="345"/>
    </row>
    <row r="1465" spans="1:8" x14ac:dyDescent="0.2">
      <c r="A1465" s="270"/>
      <c r="B1465" s="296"/>
      <c r="C1465" s="296"/>
      <c r="D1465" s="345"/>
      <c r="E1465" s="345"/>
      <c r="F1465" s="345"/>
      <c r="G1465" s="345"/>
      <c r="H1465" s="345"/>
    </row>
    <row r="1466" spans="1:8" x14ac:dyDescent="0.2">
      <c r="A1466" s="270"/>
      <c r="B1466" s="296"/>
      <c r="C1466" s="296"/>
      <c r="D1466" s="345"/>
      <c r="E1466" s="345"/>
      <c r="F1466" s="345"/>
      <c r="G1466" s="345"/>
      <c r="H1466" s="345"/>
    </row>
    <row r="1467" spans="1:8" x14ac:dyDescent="0.2">
      <c r="A1467" s="270"/>
      <c r="B1467" s="296"/>
      <c r="C1467" s="296"/>
      <c r="D1467" s="345"/>
      <c r="E1467" s="345"/>
      <c r="F1467" s="345"/>
      <c r="G1467" s="345"/>
      <c r="H1467" s="345"/>
    </row>
    <row r="1468" spans="1:8" x14ac:dyDescent="0.2">
      <c r="A1468" s="270"/>
      <c r="B1468" s="296"/>
      <c r="C1468" s="296"/>
      <c r="D1468" s="345"/>
      <c r="E1468" s="345"/>
      <c r="F1468" s="345"/>
      <c r="G1468" s="345"/>
      <c r="H1468" s="345"/>
    </row>
    <row r="1469" spans="1:8" x14ac:dyDescent="0.2">
      <c r="A1469" s="270"/>
      <c r="B1469" s="296"/>
      <c r="C1469" s="296"/>
      <c r="D1469" s="345"/>
      <c r="E1469" s="345"/>
      <c r="F1469" s="345"/>
      <c r="G1469" s="345"/>
      <c r="H1469" s="345"/>
    </row>
    <row r="1470" spans="1:8" x14ac:dyDescent="0.2">
      <c r="A1470" s="270"/>
      <c r="B1470" s="296"/>
      <c r="C1470" s="296"/>
      <c r="D1470" s="345"/>
      <c r="E1470" s="345"/>
      <c r="F1470" s="345"/>
      <c r="G1470" s="345"/>
      <c r="H1470" s="345"/>
    </row>
    <row r="1471" spans="1:8" x14ac:dyDescent="0.2">
      <c r="A1471" s="270"/>
      <c r="B1471" s="296"/>
      <c r="C1471" s="296"/>
      <c r="D1471" s="345"/>
      <c r="E1471" s="345"/>
      <c r="F1471" s="345"/>
      <c r="G1471" s="345"/>
      <c r="H1471" s="345"/>
    </row>
    <row r="1472" spans="1:8" x14ac:dyDescent="0.2">
      <c r="A1472" s="270"/>
      <c r="B1472" s="296"/>
      <c r="C1472" s="296"/>
      <c r="D1472" s="345"/>
      <c r="E1472" s="345"/>
      <c r="F1472" s="345"/>
      <c r="G1472" s="345"/>
      <c r="H1472" s="345"/>
    </row>
    <row r="1473" spans="1:8" x14ac:dyDescent="0.2">
      <c r="A1473" s="270"/>
      <c r="B1473" s="296"/>
      <c r="C1473" s="296"/>
      <c r="D1473" s="345"/>
      <c r="E1473" s="345"/>
      <c r="F1473" s="345"/>
      <c r="G1473" s="345"/>
      <c r="H1473" s="345"/>
    </row>
    <row r="1474" spans="1:8" x14ac:dyDescent="0.2">
      <c r="A1474" s="270"/>
      <c r="B1474" s="296"/>
      <c r="C1474" s="296"/>
      <c r="D1474" s="345"/>
      <c r="E1474" s="345"/>
      <c r="F1474" s="345"/>
      <c r="G1474" s="345"/>
      <c r="H1474" s="345"/>
    </row>
    <row r="1475" spans="1:8" x14ac:dyDescent="0.2">
      <c r="A1475" s="270"/>
      <c r="B1475" s="296"/>
      <c r="C1475" s="296"/>
      <c r="D1475" s="345"/>
      <c r="E1475" s="345"/>
      <c r="F1475" s="345"/>
      <c r="G1475" s="345"/>
      <c r="H1475" s="345"/>
    </row>
    <row r="1476" spans="1:8" x14ac:dyDescent="0.2">
      <c r="A1476" s="270"/>
      <c r="B1476" s="296"/>
      <c r="C1476" s="296"/>
      <c r="D1476" s="345"/>
      <c r="E1476" s="345"/>
      <c r="F1476" s="345"/>
      <c r="G1476" s="345"/>
      <c r="H1476" s="345"/>
    </row>
    <row r="1477" spans="1:8" x14ac:dyDescent="0.2">
      <c r="A1477" s="270"/>
      <c r="B1477" s="296"/>
      <c r="C1477" s="296"/>
      <c r="D1477" s="345"/>
      <c r="E1477" s="345"/>
      <c r="F1477" s="345"/>
      <c r="G1477" s="345"/>
      <c r="H1477" s="345"/>
    </row>
    <row r="1478" spans="1:8" x14ac:dyDescent="0.2">
      <c r="A1478" s="270"/>
      <c r="B1478" s="296"/>
      <c r="C1478" s="296"/>
      <c r="D1478" s="345"/>
      <c r="E1478" s="345"/>
      <c r="F1478" s="345"/>
      <c r="G1478" s="345"/>
      <c r="H1478" s="345"/>
    </row>
    <row r="1479" spans="1:8" x14ac:dyDescent="0.2">
      <c r="A1479" s="270"/>
      <c r="B1479" s="296"/>
      <c r="C1479" s="296"/>
      <c r="D1479" s="345"/>
      <c r="E1479" s="345"/>
      <c r="F1479" s="345"/>
      <c r="G1479" s="345"/>
      <c r="H1479" s="345"/>
    </row>
    <row r="1480" spans="1:8" x14ac:dyDescent="0.2">
      <c r="A1480" s="270"/>
      <c r="B1480" s="296"/>
      <c r="C1480" s="296"/>
      <c r="D1480" s="345"/>
      <c r="E1480" s="345"/>
      <c r="F1480" s="345"/>
      <c r="G1480" s="345"/>
      <c r="H1480" s="345"/>
    </row>
    <row r="1481" spans="1:8" x14ac:dyDescent="0.2">
      <c r="A1481" s="270"/>
      <c r="B1481" s="296"/>
      <c r="C1481" s="296"/>
      <c r="D1481" s="345"/>
      <c r="E1481" s="345"/>
      <c r="F1481" s="345"/>
      <c r="G1481" s="345"/>
      <c r="H1481" s="345"/>
    </row>
    <row r="1482" spans="1:8" x14ac:dyDescent="0.2">
      <c r="A1482" s="270"/>
      <c r="B1482" s="296"/>
      <c r="C1482" s="296"/>
      <c r="D1482" s="345"/>
      <c r="E1482" s="345"/>
      <c r="F1482" s="345"/>
      <c r="G1482" s="345"/>
      <c r="H1482" s="345"/>
    </row>
    <row r="1483" spans="1:8" x14ac:dyDescent="0.2">
      <c r="A1483" s="270"/>
      <c r="B1483" s="296"/>
      <c r="C1483" s="296"/>
      <c r="D1483" s="345"/>
      <c r="E1483" s="345"/>
      <c r="F1483" s="345"/>
      <c r="G1483" s="345"/>
      <c r="H1483" s="345"/>
    </row>
    <row r="1484" spans="1:8" x14ac:dyDescent="0.2">
      <c r="A1484" s="270"/>
      <c r="B1484" s="296"/>
      <c r="C1484" s="296"/>
      <c r="D1484" s="345"/>
      <c r="E1484" s="345"/>
      <c r="F1484" s="345"/>
      <c r="G1484" s="345"/>
      <c r="H1484" s="345"/>
    </row>
    <row r="1485" spans="1:8" x14ac:dyDescent="0.2">
      <c r="A1485" s="270"/>
      <c r="B1485" s="296"/>
      <c r="C1485" s="296"/>
      <c r="D1485" s="345"/>
      <c r="E1485" s="345"/>
      <c r="F1485" s="345"/>
      <c r="G1485" s="345"/>
      <c r="H1485" s="345"/>
    </row>
    <row r="1486" spans="1:8" x14ac:dyDescent="0.2">
      <c r="A1486" s="270"/>
      <c r="B1486" s="296"/>
      <c r="C1486" s="296"/>
      <c r="D1486" s="345"/>
      <c r="E1486" s="345"/>
      <c r="F1486" s="345"/>
      <c r="G1486" s="345"/>
      <c r="H1486" s="345"/>
    </row>
    <row r="1487" spans="1:8" x14ac:dyDescent="0.2">
      <c r="A1487" s="270"/>
      <c r="B1487" s="296"/>
      <c r="C1487" s="296"/>
      <c r="D1487" s="345"/>
      <c r="E1487" s="345"/>
      <c r="F1487" s="345"/>
      <c r="G1487" s="345"/>
      <c r="H1487" s="345"/>
    </row>
    <row r="1488" spans="1:8" x14ac:dyDescent="0.2">
      <c r="A1488" s="270"/>
      <c r="B1488" s="296"/>
      <c r="C1488" s="296"/>
      <c r="D1488" s="345"/>
      <c r="E1488" s="345"/>
      <c r="F1488" s="345"/>
      <c r="G1488" s="345"/>
      <c r="H1488" s="345"/>
    </row>
    <row r="1489" spans="1:8" x14ac:dyDescent="0.2">
      <c r="A1489" s="270"/>
      <c r="B1489" s="296"/>
      <c r="C1489" s="296"/>
      <c r="D1489" s="345"/>
      <c r="E1489" s="345"/>
      <c r="F1489" s="345"/>
      <c r="G1489" s="345"/>
      <c r="H1489" s="345"/>
    </row>
    <row r="1490" spans="1:8" x14ac:dyDescent="0.2">
      <c r="A1490" s="270"/>
      <c r="B1490" s="296"/>
      <c r="C1490" s="296"/>
      <c r="D1490" s="345"/>
      <c r="E1490" s="345"/>
      <c r="F1490" s="345"/>
      <c r="G1490" s="345"/>
      <c r="H1490" s="345"/>
    </row>
    <row r="1491" spans="1:8" x14ac:dyDescent="0.2">
      <c r="A1491" s="270"/>
      <c r="B1491" s="296"/>
      <c r="C1491" s="296"/>
      <c r="D1491" s="345"/>
      <c r="E1491" s="345"/>
      <c r="F1491" s="345"/>
      <c r="G1491" s="345"/>
      <c r="H1491" s="345"/>
    </row>
    <row r="1492" spans="1:8" x14ac:dyDescent="0.2">
      <c r="A1492" s="270"/>
      <c r="B1492" s="296"/>
      <c r="C1492" s="296"/>
      <c r="D1492" s="345"/>
      <c r="E1492" s="345"/>
      <c r="F1492" s="345"/>
      <c r="G1492" s="345"/>
      <c r="H1492" s="345"/>
    </row>
    <row r="1493" spans="1:8" x14ac:dyDescent="0.2">
      <c r="A1493" s="270"/>
      <c r="B1493" s="296"/>
      <c r="C1493" s="296"/>
      <c r="D1493" s="345"/>
      <c r="E1493" s="345"/>
      <c r="F1493" s="345"/>
      <c r="G1493" s="345"/>
      <c r="H1493" s="345"/>
    </row>
    <row r="1494" spans="1:8" x14ac:dyDescent="0.2">
      <c r="A1494" s="270"/>
      <c r="B1494" s="296"/>
      <c r="C1494" s="296"/>
      <c r="D1494" s="345"/>
      <c r="E1494" s="345"/>
      <c r="F1494" s="345"/>
      <c r="G1494" s="345"/>
      <c r="H1494" s="345"/>
    </row>
    <row r="1495" spans="1:8" x14ac:dyDescent="0.2">
      <c r="A1495" s="270"/>
      <c r="B1495" s="296"/>
      <c r="C1495" s="296"/>
      <c r="D1495" s="345"/>
      <c r="E1495" s="345"/>
      <c r="F1495" s="345"/>
      <c r="G1495" s="345"/>
      <c r="H1495" s="345"/>
    </row>
    <row r="1496" spans="1:8" x14ac:dyDescent="0.2">
      <c r="A1496" s="270"/>
      <c r="B1496" s="296"/>
      <c r="C1496" s="296"/>
      <c r="D1496" s="345"/>
      <c r="E1496" s="345"/>
      <c r="F1496" s="345"/>
      <c r="G1496" s="345"/>
      <c r="H1496" s="345"/>
    </row>
    <row r="1497" spans="1:8" x14ac:dyDescent="0.2">
      <c r="A1497" s="270"/>
      <c r="B1497" s="296"/>
      <c r="C1497" s="296"/>
      <c r="D1497" s="345"/>
      <c r="E1497" s="345"/>
      <c r="F1497" s="345"/>
      <c r="G1497" s="345"/>
      <c r="H1497" s="345"/>
    </row>
    <row r="1498" spans="1:8" x14ac:dyDescent="0.2">
      <c r="A1498" s="270"/>
      <c r="B1498" s="296"/>
      <c r="C1498" s="296"/>
      <c r="D1498" s="345"/>
      <c r="E1498" s="345"/>
      <c r="F1498" s="345"/>
      <c r="G1498" s="345"/>
      <c r="H1498" s="345"/>
    </row>
    <row r="1499" spans="1:8" x14ac:dyDescent="0.2">
      <c r="A1499" s="270"/>
      <c r="B1499" s="296"/>
      <c r="C1499" s="296"/>
      <c r="D1499" s="345"/>
      <c r="E1499" s="345"/>
      <c r="F1499" s="345"/>
      <c r="G1499" s="345"/>
      <c r="H1499" s="345"/>
    </row>
    <row r="1500" spans="1:8" x14ac:dyDescent="0.2">
      <c r="A1500" s="270"/>
      <c r="B1500" s="296"/>
      <c r="C1500" s="296"/>
      <c r="D1500" s="345"/>
      <c r="E1500" s="345"/>
      <c r="F1500" s="345"/>
      <c r="G1500" s="345"/>
      <c r="H1500" s="345"/>
    </row>
    <row r="1501" spans="1:8" x14ac:dyDescent="0.2">
      <c r="A1501" s="270"/>
      <c r="B1501" s="296"/>
      <c r="C1501" s="296"/>
      <c r="D1501" s="345"/>
      <c r="E1501" s="345"/>
      <c r="F1501" s="345"/>
      <c r="G1501" s="345"/>
      <c r="H1501" s="345"/>
    </row>
    <row r="1502" spans="1:8" x14ac:dyDescent="0.2">
      <c r="A1502" s="270"/>
      <c r="B1502" s="296"/>
      <c r="C1502" s="296"/>
      <c r="D1502" s="345"/>
      <c r="E1502" s="345"/>
      <c r="F1502" s="345"/>
      <c r="G1502" s="345"/>
      <c r="H1502" s="345"/>
    </row>
    <row r="1503" spans="1:8" x14ac:dyDescent="0.2">
      <c r="A1503" s="270"/>
      <c r="B1503" s="296"/>
      <c r="C1503" s="296"/>
      <c r="D1503" s="345"/>
      <c r="E1503" s="345"/>
      <c r="F1503" s="345"/>
      <c r="G1503" s="345"/>
      <c r="H1503" s="345"/>
    </row>
    <row r="1504" spans="1:8" x14ac:dyDescent="0.2">
      <c r="A1504" s="270"/>
      <c r="B1504" s="296"/>
      <c r="C1504" s="296"/>
      <c r="D1504" s="345"/>
      <c r="E1504" s="345"/>
      <c r="F1504" s="345"/>
      <c r="G1504" s="345"/>
      <c r="H1504" s="345"/>
    </row>
    <row r="1505" spans="1:8" x14ac:dyDescent="0.2">
      <c r="A1505" s="270"/>
      <c r="B1505" s="296"/>
      <c r="C1505" s="296"/>
      <c r="D1505" s="345"/>
      <c r="E1505" s="345"/>
      <c r="F1505" s="345"/>
      <c r="G1505" s="345"/>
      <c r="H1505" s="345"/>
    </row>
    <row r="1506" spans="1:8" x14ac:dyDescent="0.2">
      <c r="A1506" s="270"/>
      <c r="B1506" s="296"/>
      <c r="C1506" s="296"/>
      <c r="D1506" s="345"/>
      <c r="E1506" s="345"/>
      <c r="F1506" s="345"/>
      <c r="G1506" s="345"/>
      <c r="H1506" s="345"/>
    </row>
    <row r="1507" spans="1:8" x14ac:dyDescent="0.2">
      <c r="A1507" s="270"/>
      <c r="B1507" s="296"/>
      <c r="C1507" s="296"/>
      <c r="D1507" s="345"/>
      <c r="E1507" s="345"/>
      <c r="F1507" s="345"/>
      <c r="G1507" s="345"/>
      <c r="H1507" s="345"/>
    </row>
    <row r="1508" spans="1:8" x14ac:dyDescent="0.2">
      <c r="A1508" s="270"/>
      <c r="B1508" s="296"/>
      <c r="C1508" s="296"/>
      <c r="D1508" s="345"/>
      <c r="E1508" s="345"/>
      <c r="F1508" s="345"/>
      <c r="G1508" s="345"/>
      <c r="H1508" s="345"/>
    </row>
    <row r="1509" spans="1:8" x14ac:dyDescent="0.2">
      <c r="A1509" s="270"/>
      <c r="B1509" s="296"/>
      <c r="C1509" s="296"/>
      <c r="D1509" s="345"/>
      <c r="E1509" s="345"/>
      <c r="F1509" s="345"/>
      <c r="G1509" s="345"/>
      <c r="H1509" s="345"/>
    </row>
    <row r="1510" spans="1:8" x14ac:dyDescent="0.2">
      <c r="A1510" s="270"/>
      <c r="B1510" s="296"/>
      <c r="C1510" s="296"/>
      <c r="D1510" s="345"/>
      <c r="E1510" s="345"/>
      <c r="F1510" s="345"/>
      <c r="G1510" s="345"/>
      <c r="H1510" s="345"/>
    </row>
    <row r="1511" spans="1:8" x14ac:dyDescent="0.2">
      <c r="A1511" s="270"/>
      <c r="B1511" s="296"/>
      <c r="C1511" s="296"/>
      <c r="D1511" s="345"/>
      <c r="E1511" s="345"/>
      <c r="F1511" s="345"/>
      <c r="G1511" s="345"/>
      <c r="H1511" s="345"/>
    </row>
    <row r="1512" spans="1:8" x14ac:dyDescent="0.2">
      <c r="A1512" s="270"/>
      <c r="B1512" s="296"/>
      <c r="C1512" s="296"/>
      <c r="D1512" s="345"/>
      <c r="E1512" s="345"/>
      <c r="F1512" s="345"/>
      <c r="G1512" s="345"/>
      <c r="H1512" s="345"/>
    </row>
    <row r="1513" spans="1:8" x14ac:dyDescent="0.2">
      <c r="A1513" s="270"/>
      <c r="B1513" s="296"/>
      <c r="C1513" s="296"/>
      <c r="D1513" s="345"/>
      <c r="E1513" s="345"/>
      <c r="F1513" s="345"/>
      <c r="G1513" s="345"/>
      <c r="H1513" s="345"/>
    </row>
    <row r="1514" spans="1:8" x14ac:dyDescent="0.2">
      <c r="A1514" s="270"/>
      <c r="B1514" s="296"/>
      <c r="C1514" s="296"/>
      <c r="D1514" s="345"/>
      <c r="E1514" s="345"/>
      <c r="F1514" s="345"/>
      <c r="G1514" s="345"/>
      <c r="H1514" s="345"/>
    </row>
    <row r="1515" spans="1:8" x14ac:dyDescent="0.2">
      <c r="A1515" s="270"/>
      <c r="B1515" s="296"/>
      <c r="C1515" s="296"/>
      <c r="D1515" s="345"/>
      <c r="E1515" s="345"/>
      <c r="F1515" s="345"/>
      <c r="G1515" s="345"/>
      <c r="H1515" s="345"/>
    </row>
    <row r="1516" spans="1:8" x14ac:dyDescent="0.2">
      <c r="A1516" s="270"/>
      <c r="B1516" s="296"/>
      <c r="C1516" s="296"/>
      <c r="D1516" s="345"/>
      <c r="E1516" s="345"/>
      <c r="F1516" s="345"/>
      <c r="G1516" s="345"/>
      <c r="H1516" s="345"/>
    </row>
    <row r="1517" spans="1:8" x14ac:dyDescent="0.2">
      <c r="A1517" s="270"/>
      <c r="B1517" s="296"/>
      <c r="C1517" s="296"/>
      <c r="D1517" s="345"/>
      <c r="E1517" s="345"/>
      <c r="F1517" s="345"/>
      <c r="G1517" s="345"/>
      <c r="H1517" s="345"/>
    </row>
    <row r="1518" spans="1:8" x14ac:dyDescent="0.2">
      <c r="A1518" s="270"/>
      <c r="B1518" s="296"/>
      <c r="C1518" s="296"/>
      <c r="D1518" s="345"/>
      <c r="E1518" s="345"/>
      <c r="F1518" s="345"/>
      <c r="G1518" s="345"/>
      <c r="H1518" s="345"/>
    </row>
    <row r="1519" spans="1:8" x14ac:dyDescent="0.2">
      <c r="A1519" s="270"/>
      <c r="B1519" s="296"/>
      <c r="C1519" s="296"/>
      <c r="D1519" s="345"/>
      <c r="E1519" s="345"/>
      <c r="F1519" s="345"/>
      <c r="G1519" s="345"/>
      <c r="H1519" s="345"/>
    </row>
    <row r="1520" spans="1:8" x14ac:dyDescent="0.2">
      <c r="A1520" s="270"/>
      <c r="B1520" s="296"/>
      <c r="C1520" s="296"/>
      <c r="D1520" s="345"/>
      <c r="E1520" s="345"/>
      <c r="F1520" s="345"/>
      <c r="G1520" s="345"/>
      <c r="H1520" s="345"/>
    </row>
    <row r="1521" spans="1:8" x14ac:dyDescent="0.2">
      <c r="A1521" s="270"/>
      <c r="B1521" s="296"/>
      <c r="C1521" s="296"/>
      <c r="D1521" s="345"/>
      <c r="E1521" s="345"/>
      <c r="F1521" s="345"/>
      <c r="G1521" s="345"/>
      <c r="H1521" s="345"/>
    </row>
    <row r="1522" spans="1:8" x14ac:dyDescent="0.2">
      <c r="A1522" s="270"/>
      <c r="B1522" s="296"/>
      <c r="C1522" s="296"/>
      <c r="D1522" s="345"/>
      <c r="E1522" s="345"/>
      <c r="F1522" s="345"/>
      <c r="G1522" s="345"/>
      <c r="H1522" s="345"/>
    </row>
    <row r="1523" spans="1:8" x14ac:dyDescent="0.2">
      <c r="A1523" s="270"/>
      <c r="B1523" s="296"/>
      <c r="C1523" s="296"/>
      <c r="D1523" s="345"/>
      <c r="E1523" s="345"/>
      <c r="F1523" s="345"/>
      <c r="G1523" s="345"/>
      <c r="H1523" s="345"/>
    </row>
    <row r="1524" spans="1:8" x14ac:dyDescent="0.2">
      <c r="A1524" s="270"/>
      <c r="B1524" s="296"/>
      <c r="C1524" s="296"/>
      <c r="D1524" s="345"/>
      <c r="E1524" s="345"/>
      <c r="F1524" s="345"/>
      <c r="G1524" s="345"/>
      <c r="H1524" s="345"/>
    </row>
    <row r="1525" spans="1:8" x14ac:dyDescent="0.2">
      <c r="A1525" s="270"/>
      <c r="B1525" s="296"/>
      <c r="C1525" s="296"/>
      <c r="D1525" s="345"/>
      <c r="E1525" s="345"/>
      <c r="F1525" s="345"/>
      <c r="G1525" s="345"/>
      <c r="H1525" s="345"/>
    </row>
    <row r="1526" spans="1:8" x14ac:dyDescent="0.2">
      <c r="A1526" s="270"/>
      <c r="B1526" s="296"/>
      <c r="C1526" s="296"/>
      <c r="D1526" s="345"/>
      <c r="E1526" s="345"/>
      <c r="F1526" s="345"/>
      <c r="G1526" s="345"/>
      <c r="H1526" s="345"/>
    </row>
    <row r="1527" spans="1:8" x14ac:dyDescent="0.2">
      <c r="A1527" s="270"/>
      <c r="B1527" s="296"/>
      <c r="C1527" s="296"/>
      <c r="D1527" s="345"/>
      <c r="E1527" s="345"/>
      <c r="F1527" s="345"/>
      <c r="G1527" s="345"/>
      <c r="H1527" s="345"/>
    </row>
    <row r="1528" spans="1:8" x14ac:dyDescent="0.2">
      <c r="A1528" s="270"/>
      <c r="B1528" s="296"/>
      <c r="C1528" s="296"/>
      <c r="D1528" s="345"/>
      <c r="E1528" s="345"/>
      <c r="F1528" s="345"/>
      <c r="G1528" s="345"/>
      <c r="H1528" s="345"/>
    </row>
    <row r="1529" spans="1:8" x14ac:dyDescent="0.2">
      <c r="A1529" s="270"/>
      <c r="B1529" s="296"/>
      <c r="C1529" s="296"/>
      <c r="D1529" s="345"/>
      <c r="E1529" s="345"/>
      <c r="F1529" s="345"/>
      <c r="G1529" s="345"/>
      <c r="H1529" s="345"/>
    </row>
    <row r="1530" spans="1:8" x14ac:dyDescent="0.2">
      <c r="A1530" s="270"/>
      <c r="B1530" s="296"/>
      <c r="C1530" s="296"/>
      <c r="D1530" s="345"/>
      <c r="E1530" s="345"/>
      <c r="F1530" s="345"/>
      <c r="G1530" s="345"/>
      <c r="H1530" s="345"/>
    </row>
    <row r="1531" spans="1:8" x14ac:dyDescent="0.2">
      <c r="A1531" s="270"/>
      <c r="B1531" s="296"/>
      <c r="C1531" s="296"/>
      <c r="D1531" s="345"/>
      <c r="E1531" s="345"/>
      <c r="F1531" s="345"/>
      <c r="G1531" s="345"/>
      <c r="H1531" s="345"/>
    </row>
    <row r="1532" spans="1:8" x14ac:dyDescent="0.2">
      <c r="A1532" s="270"/>
      <c r="B1532" s="296"/>
      <c r="C1532" s="296"/>
      <c r="D1532" s="345"/>
      <c r="E1532" s="345"/>
      <c r="F1532" s="345"/>
      <c r="G1532" s="345"/>
      <c r="H1532" s="345"/>
    </row>
    <row r="1533" spans="1:8" x14ac:dyDescent="0.2">
      <c r="A1533" s="270"/>
      <c r="B1533" s="296"/>
      <c r="C1533" s="296"/>
      <c r="D1533" s="345"/>
      <c r="E1533" s="345"/>
      <c r="F1533" s="345"/>
      <c r="G1533" s="345"/>
      <c r="H1533" s="345"/>
    </row>
    <row r="1534" spans="1:8" x14ac:dyDescent="0.2">
      <c r="A1534" s="270"/>
      <c r="B1534" s="296"/>
      <c r="C1534" s="296"/>
      <c r="D1534" s="345"/>
      <c r="E1534" s="345"/>
      <c r="F1534" s="345"/>
      <c r="G1534" s="345"/>
      <c r="H1534" s="345"/>
    </row>
    <row r="1535" spans="1:8" x14ac:dyDescent="0.2">
      <c r="A1535" s="270"/>
      <c r="B1535" s="296"/>
      <c r="C1535" s="296"/>
      <c r="D1535" s="345"/>
      <c r="E1535" s="345"/>
      <c r="F1535" s="345"/>
      <c r="G1535" s="345"/>
      <c r="H1535" s="345"/>
    </row>
    <row r="1536" spans="1:8" x14ac:dyDescent="0.2">
      <c r="A1536" s="270"/>
      <c r="B1536" s="296"/>
      <c r="C1536" s="296"/>
      <c r="D1536" s="345"/>
      <c r="E1536" s="345"/>
      <c r="F1536" s="345"/>
      <c r="G1536" s="345"/>
      <c r="H1536" s="345"/>
    </row>
    <row r="1537" spans="1:8" x14ac:dyDescent="0.2">
      <c r="A1537" s="270"/>
      <c r="B1537" s="296"/>
      <c r="C1537" s="296"/>
      <c r="D1537" s="345"/>
      <c r="E1537" s="345"/>
      <c r="F1537" s="345"/>
      <c r="G1537" s="345"/>
      <c r="H1537" s="345"/>
    </row>
    <row r="1538" spans="1:8" x14ac:dyDescent="0.2">
      <c r="A1538" s="270"/>
      <c r="B1538" s="296"/>
      <c r="C1538" s="296"/>
      <c r="D1538" s="345"/>
      <c r="E1538" s="345"/>
      <c r="F1538" s="345"/>
      <c r="G1538" s="345"/>
      <c r="H1538" s="345"/>
    </row>
    <row r="1539" spans="1:8" x14ac:dyDescent="0.2">
      <c r="A1539" s="270"/>
      <c r="B1539" s="296"/>
      <c r="C1539" s="296"/>
      <c r="D1539" s="345"/>
      <c r="E1539" s="345"/>
      <c r="F1539" s="345"/>
      <c r="G1539" s="345"/>
      <c r="H1539" s="345"/>
    </row>
    <row r="1540" spans="1:8" x14ac:dyDescent="0.2">
      <c r="A1540" s="270"/>
      <c r="B1540" s="296"/>
      <c r="C1540" s="296"/>
      <c r="D1540" s="345"/>
      <c r="E1540" s="345"/>
      <c r="F1540" s="345"/>
      <c r="G1540" s="345"/>
      <c r="H1540" s="345"/>
    </row>
    <row r="1541" spans="1:8" x14ac:dyDescent="0.2">
      <c r="A1541" s="270"/>
      <c r="B1541" s="296"/>
      <c r="C1541" s="296"/>
      <c r="D1541" s="345"/>
      <c r="E1541" s="345"/>
      <c r="F1541" s="345"/>
      <c r="G1541" s="345"/>
      <c r="H1541" s="345"/>
    </row>
    <row r="1542" spans="1:8" x14ac:dyDescent="0.2">
      <c r="A1542" s="270"/>
      <c r="B1542" s="296"/>
      <c r="C1542" s="296"/>
      <c r="D1542" s="345"/>
      <c r="E1542" s="345"/>
      <c r="F1542" s="345"/>
      <c r="G1542" s="345"/>
      <c r="H1542" s="345"/>
    </row>
    <row r="1543" spans="1:8" x14ac:dyDescent="0.2">
      <c r="A1543" s="270"/>
      <c r="B1543" s="296"/>
      <c r="C1543" s="296"/>
      <c r="D1543" s="345"/>
      <c r="E1543" s="345"/>
      <c r="F1543" s="345"/>
      <c r="G1543" s="345"/>
      <c r="H1543" s="345"/>
    </row>
    <row r="1544" spans="1:8" x14ac:dyDescent="0.2">
      <c r="A1544" s="270"/>
      <c r="B1544" s="296"/>
      <c r="C1544" s="296"/>
      <c r="D1544" s="345"/>
      <c r="E1544" s="345"/>
      <c r="F1544" s="345"/>
      <c r="G1544" s="345"/>
      <c r="H1544" s="345"/>
    </row>
    <row r="1545" spans="1:8" x14ac:dyDescent="0.2">
      <c r="A1545" s="270"/>
      <c r="B1545" s="296"/>
      <c r="C1545" s="296"/>
      <c r="D1545" s="345"/>
      <c r="E1545" s="345"/>
      <c r="F1545" s="345"/>
      <c r="G1545" s="345"/>
      <c r="H1545" s="345"/>
    </row>
    <row r="1546" spans="1:8" x14ac:dyDescent="0.2">
      <c r="A1546" s="270"/>
      <c r="B1546" s="296"/>
      <c r="C1546" s="296"/>
      <c r="D1546" s="345"/>
      <c r="E1546" s="345"/>
      <c r="F1546" s="345"/>
      <c r="G1546" s="345"/>
      <c r="H1546" s="345"/>
    </row>
    <row r="1547" spans="1:8" x14ac:dyDescent="0.2">
      <c r="A1547" s="270"/>
      <c r="B1547" s="296"/>
      <c r="C1547" s="296"/>
      <c r="D1547" s="345"/>
      <c r="E1547" s="345"/>
      <c r="F1547" s="345"/>
      <c r="G1547" s="345"/>
      <c r="H1547" s="345"/>
    </row>
    <row r="1548" spans="1:8" x14ac:dyDescent="0.2">
      <c r="A1548" s="270"/>
      <c r="B1548" s="296"/>
      <c r="C1548" s="296"/>
      <c r="D1548" s="345"/>
      <c r="E1548" s="345"/>
      <c r="F1548" s="345"/>
      <c r="G1548" s="345"/>
      <c r="H1548" s="345"/>
    </row>
    <row r="1549" spans="1:8" x14ac:dyDescent="0.2">
      <c r="A1549" s="270"/>
      <c r="B1549" s="296"/>
      <c r="C1549" s="296"/>
      <c r="D1549" s="345"/>
      <c r="E1549" s="345"/>
      <c r="F1549" s="345"/>
      <c r="G1549" s="345"/>
      <c r="H1549" s="345"/>
    </row>
    <row r="1550" spans="1:8" x14ac:dyDescent="0.2">
      <c r="A1550" s="270"/>
      <c r="B1550" s="296"/>
      <c r="C1550" s="296"/>
      <c r="D1550" s="345"/>
      <c r="E1550" s="345"/>
      <c r="F1550" s="345"/>
      <c r="G1550" s="345"/>
      <c r="H1550" s="345"/>
    </row>
    <row r="1551" spans="1:8" x14ac:dyDescent="0.2">
      <c r="A1551" s="270"/>
      <c r="B1551" s="296"/>
      <c r="C1551" s="296"/>
      <c r="D1551" s="345"/>
      <c r="E1551" s="345"/>
      <c r="F1551" s="345"/>
      <c r="G1551" s="345"/>
      <c r="H1551" s="345"/>
    </row>
    <row r="1552" spans="1:8" x14ac:dyDescent="0.2">
      <c r="A1552" s="270"/>
      <c r="B1552" s="296"/>
      <c r="C1552" s="296"/>
      <c r="D1552" s="345"/>
      <c r="E1552" s="345"/>
      <c r="F1552" s="345"/>
      <c r="G1552" s="345"/>
      <c r="H1552" s="345"/>
    </row>
    <row r="1553" spans="1:8" x14ac:dyDescent="0.2">
      <c r="A1553" s="270"/>
      <c r="B1553" s="296"/>
      <c r="C1553" s="296"/>
      <c r="D1553" s="345"/>
      <c r="E1553" s="345"/>
      <c r="F1553" s="345"/>
      <c r="G1553" s="345"/>
      <c r="H1553" s="345"/>
    </row>
    <row r="1554" spans="1:8" x14ac:dyDescent="0.2">
      <c r="A1554" s="270"/>
      <c r="B1554" s="296"/>
      <c r="C1554" s="296"/>
      <c r="D1554" s="345"/>
      <c r="E1554" s="345"/>
      <c r="F1554" s="345"/>
      <c r="G1554" s="345"/>
      <c r="H1554" s="345"/>
    </row>
    <row r="1555" spans="1:8" x14ac:dyDescent="0.2">
      <c r="A1555" s="270"/>
      <c r="B1555" s="296"/>
      <c r="C1555" s="296"/>
      <c r="D1555" s="345"/>
      <c r="E1555" s="345"/>
      <c r="F1555" s="345"/>
      <c r="G1555" s="345"/>
      <c r="H1555" s="345"/>
    </row>
    <row r="1556" spans="1:8" x14ac:dyDescent="0.2">
      <c r="A1556" s="270"/>
      <c r="B1556" s="296"/>
      <c r="C1556" s="296"/>
      <c r="D1556" s="345"/>
      <c r="E1556" s="345"/>
      <c r="F1556" s="345"/>
      <c r="G1556" s="345"/>
      <c r="H1556" s="345"/>
    </row>
    <row r="1557" spans="1:8" x14ac:dyDescent="0.2">
      <c r="A1557" s="270"/>
      <c r="B1557" s="296"/>
      <c r="C1557" s="296"/>
      <c r="D1557" s="345"/>
      <c r="E1557" s="345"/>
      <c r="F1557" s="345"/>
      <c r="G1557" s="345"/>
      <c r="H1557" s="345"/>
    </row>
    <row r="1558" spans="1:8" x14ac:dyDescent="0.2">
      <c r="A1558" s="270"/>
      <c r="B1558" s="296"/>
      <c r="C1558" s="296"/>
      <c r="D1558" s="345"/>
      <c r="E1558" s="345"/>
      <c r="F1558" s="345"/>
      <c r="G1558" s="345"/>
      <c r="H1558" s="345"/>
    </row>
    <row r="1559" spans="1:8" x14ac:dyDescent="0.2">
      <c r="A1559" s="270"/>
      <c r="B1559" s="296"/>
      <c r="C1559" s="296"/>
      <c r="D1559" s="345"/>
      <c r="E1559" s="345"/>
      <c r="F1559" s="345"/>
      <c r="G1559" s="345"/>
      <c r="H1559" s="345"/>
    </row>
    <row r="1560" spans="1:8" x14ac:dyDescent="0.2">
      <c r="A1560" s="270"/>
      <c r="B1560" s="296"/>
      <c r="C1560" s="296"/>
      <c r="D1560" s="345"/>
      <c r="E1560" s="345"/>
      <c r="F1560" s="345"/>
      <c r="G1560" s="345"/>
      <c r="H1560" s="345"/>
    </row>
    <row r="1561" spans="1:8" x14ac:dyDescent="0.2">
      <c r="A1561" s="270"/>
      <c r="B1561" s="296"/>
      <c r="C1561" s="296"/>
      <c r="D1561" s="345"/>
      <c r="E1561" s="345"/>
      <c r="F1561" s="345"/>
      <c r="G1561" s="345"/>
      <c r="H1561" s="345"/>
    </row>
    <row r="1562" spans="1:8" x14ac:dyDescent="0.2">
      <c r="A1562" s="270"/>
      <c r="B1562" s="296"/>
      <c r="C1562" s="296"/>
      <c r="D1562" s="345"/>
      <c r="E1562" s="345"/>
      <c r="F1562" s="345"/>
      <c r="G1562" s="345"/>
      <c r="H1562" s="345"/>
    </row>
    <row r="1563" spans="1:8" x14ac:dyDescent="0.2">
      <c r="A1563" s="270"/>
      <c r="B1563" s="296"/>
      <c r="C1563" s="296"/>
      <c r="D1563" s="345"/>
      <c r="E1563" s="345"/>
      <c r="F1563" s="345"/>
      <c r="G1563" s="345"/>
      <c r="H1563" s="345"/>
    </row>
    <row r="1564" spans="1:8" x14ac:dyDescent="0.2">
      <c r="A1564" s="270"/>
      <c r="B1564" s="296"/>
      <c r="C1564" s="296"/>
      <c r="D1564" s="345"/>
      <c r="E1564" s="345"/>
      <c r="F1564" s="345"/>
      <c r="G1564" s="345"/>
      <c r="H1564" s="345"/>
    </row>
    <row r="1565" spans="1:8" x14ac:dyDescent="0.2">
      <c r="A1565" s="270"/>
      <c r="B1565" s="296"/>
      <c r="C1565" s="296"/>
      <c r="D1565" s="345"/>
      <c r="E1565" s="345"/>
      <c r="F1565" s="345"/>
      <c r="G1565" s="345"/>
      <c r="H1565" s="345"/>
    </row>
    <row r="1566" spans="1:8" x14ac:dyDescent="0.2">
      <c r="A1566" s="270"/>
      <c r="B1566" s="296"/>
      <c r="C1566" s="296"/>
      <c r="D1566" s="345"/>
      <c r="E1566" s="345"/>
      <c r="F1566" s="345"/>
      <c r="G1566" s="345"/>
      <c r="H1566" s="345"/>
    </row>
    <row r="1567" spans="1:8" x14ac:dyDescent="0.2">
      <c r="A1567" s="270"/>
      <c r="B1567" s="296"/>
      <c r="C1567" s="296"/>
      <c r="D1567" s="345"/>
      <c r="E1567" s="345"/>
      <c r="F1567" s="345"/>
      <c r="G1567" s="345"/>
      <c r="H1567" s="345"/>
    </row>
    <row r="1568" spans="1:8" x14ac:dyDescent="0.2">
      <c r="A1568" s="270"/>
      <c r="B1568" s="296"/>
      <c r="C1568" s="296"/>
      <c r="D1568" s="345"/>
      <c r="E1568" s="345"/>
      <c r="F1568" s="345"/>
      <c r="G1568" s="345"/>
      <c r="H1568" s="345"/>
    </row>
    <row r="1569" spans="1:8" x14ac:dyDescent="0.2">
      <c r="A1569" s="270"/>
      <c r="B1569" s="296"/>
      <c r="C1569" s="296"/>
      <c r="D1569" s="345"/>
      <c r="E1569" s="345"/>
      <c r="F1569" s="345"/>
      <c r="G1569" s="345"/>
      <c r="H1569" s="345"/>
    </row>
    <row r="1570" spans="1:8" x14ac:dyDescent="0.2">
      <c r="A1570" s="270"/>
      <c r="B1570" s="296"/>
      <c r="C1570" s="296"/>
      <c r="D1570" s="345"/>
      <c r="E1570" s="345"/>
      <c r="F1570" s="345"/>
      <c r="G1570" s="345"/>
      <c r="H1570" s="345"/>
    </row>
    <row r="1571" spans="1:8" x14ac:dyDescent="0.2">
      <c r="A1571" s="270"/>
      <c r="B1571" s="296"/>
      <c r="C1571" s="296"/>
      <c r="D1571" s="345"/>
      <c r="E1571" s="345"/>
      <c r="F1571" s="345"/>
      <c r="G1571" s="345"/>
      <c r="H1571" s="345"/>
    </row>
    <row r="1572" spans="1:8" x14ac:dyDescent="0.2">
      <c r="A1572" s="270"/>
      <c r="B1572" s="296"/>
      <c r="C1572" s="296"/>
      <c r="D1572" s="345"/>
      <c r="E1572" s="345"/>
      <c r="F1572" s="345"/>
      <c r="G1572" s="345"/>
      <c r="H1572" s="345"/>
    </row>
    <row r="1573" spans="1:8" x14ac:dyDescent="0.2">
      <c r="A1573" s="270"/>
      <c r="B1573" s="296"/>
      <c r="C1573" s="296"/>
      <c r="D1573" s="345"/>
      <c r="E1573" s="345"/>
      <c r="F1573" s="345"/>
      <c r="G1573" s="345"/>
      <c r="H1573" s="345"/>
    </row>
    <row r="1574" spans="1:8" x14ac:dyDescent="0.2">
      <c r="A1574" s="270"/>
      <c r="B1574" s="296"/>
      <c r="C1574" s="296"/>
      <c r="D1574" s="345"/>
      <c r="E1574" s="345"/>
      <c r="F1574" s="345"/>
      <c r="G1574" s="345"/>
      <c r="H1574" s="345"/>
    </row>
    <row r="1575" spans="1:8" x14ac:dyDescent="0.2">
      <c r="A1575" s="270"/>
      <c r="B1575" s="296"/>
      <c r="C1575" s="296"/>
      <c r="D1575" s="345"/>
      <c r="E1575" s="345"/>
      <c r="F1575" s="345"/>
      <c r="G1575" s="345"/>
      <c r="H1575" s="345"/>
    </row>
    <row r="1576" spans="1:8" x14ac:dyDescent="0.2">
      <c r="A1576" s="270"/>
      <c r="B1576" s="296"/>
      <c r="C1576" s="296"/>
      <c r="D1576" s="345"/>
      <c r="E1576" s="345"/>
      <c r="F1576" s="345"/>
      <c r="G1576" s="345"/>
      <c r="H1576" s="345"/>
    </row>
    <row r="1577" spans="1:8" x14ac:dyDescent="0.2">
      <c r="A1577" s="270"/>
      <c r="B1577" s="296"/>
      <c r="C1577" s="296"/>
      <c r="D1577" s="345"/>
      <c r="E1577" s="345"/>
      <c r="F1577" s="345"/>
      <c r="G1577" s="345"/>
      <c r="H1577" s="345"/>
    </row>
    <row r="1578" spans="1:8" x14ac:dyDescent="0.2">
      <c r="A1578" s="270"/>
      <c r="B1578" s="296"/>
      <c r="C1578" s="296"/>
      <c r="D1578" s="345"/>
      <c r="E1578" s="345"/>
      <c r="F1578" s="345"/>
      <c r="G1578" s="345"/>
      <c r="H1578" s="345"/>
    </row>
    <row r="1579" spans="1:8" x14ac:dyDescent="0.2">
      <c r="A1579" s="270"/>
      <c r="B1579" s="296"/>
      <c r="C1579" s="296"/>
      <c r="D1579" s="345"/>
      <c r="E1579" s="345"/>
      <c r="F1579" s="345"/>
      <c r="G1579" s="345"/>
      <c r="H1579" s="345"/>
    </row>
    <row r="1580" spans="1:8" x14ac:dyDescent="0.2">
      <c r="A1580" s="270"/>
      <c r="B1580" s="296"/>
      <c r="C1580" s="296"/>
      <c r="D1580" s="345"/>
      <c r="E1580" s="345"/>
      <c r="F1580" s="345"/>
      <c r="G1580" s="345"/>
      <c r="H1580" s="345"/>
    </row>
    <row r="1581" spans="1:8" x14ac:dyDescent="0.2">
      <c r="A1581" s="270"/>
      <c r="B1581" s="296"/>
      <c r="C1581" s="296"/>
      <c r="D1581" s="345"/>
      <c r="E1581" s="345"/>
      <c r="F1581" s="345"/>
      <c r="G1581" s="345"/>
      <c r="H1581" s="345"/>
    </row>
    <row r="1582" spans="1:8" x14ac:dyDescent="0.2">
      <c r="A1582" s="270"/>
      <c r="B1582" s="296"/>
      <c r="C1582" s="296"/>
      <c r="D1582" s="345"/>
      <c r="E1582" s="345"/>
      <c r="F1582" s="345"/>
      <c r="G1582" s="345"/>
      <c r="H1582" s="345"/>
    </row>
    <row r="1583" spans="1:8" x14ac:dyDescent="0.2">
      <c r="A1583" s="270"/>
      <c r="B1583" s="296"/>
      <c r="C1583" s="296"/>
      <c r="D1583" s="345"/>
      <c r="E1583" s="345"/>
      <c r="F1583" s="345"/>
      <c r="G1583" s="345"/>
      <c r="H1583" s="345"/>
    </row>
    <row r="1584" spans="1:8" x14ac:dyDescent="0.2">
      <c r="A1584" s="270"/>
      <c r="B1584" s="296"/>
      <c r="C1584" s="296"/>
      <c r="D1584" s="345"/>
      <c r="E1584" s="345"/>
      <c r="F1584" s="345"/>
      <c r="G1584" s="345"/>
      <c r="H1584" s="345"/>
    </row>
    <row r="1585" spans="1:8" x14ac:dyDescent="0.2">
      <c r="A1585" s="270"/>
      <c r="B1585" s="296"/>
      <c r="C1585" s="296"/>
      <c r="D1585" s="345"/>
      <c r="E1585" s="345"/>
      <c r="F1585" s="345"/>
      <c r="G1585" s="345"/>
      <c r="H1585" s="345"/>
    </row>
    <row r="1586" spans="1:8" x14ac:dyDescent="0.2">
      <c r="A1586" s="270"/>
      <c r="B1586" s="296"/>
      <c r="C1586" s="296"/>
      <c r="D1586" s="345"/>
      <c r="E1586" s="345"/>
      <c r="F1586" s="345"/>
      <c r="G1586" s="345"/>
      <c r="H1586" s="345"/>
    </row>
    <row r="1587" spans="1:8" x14ac:dyDescent="0.2">
      <c r="A1587" s="270"/>
      <c r="B1587" s="296"/>
      <c r="C1587" s="296"/>
      <c r="D1587" s="345"/>
      <c r="E1587" s="345"/>
      <c r="F1587" s="345"/>
      <c r="G1587" s="345"/>
      <c r="H1587" s="345"/>
    </row>
    <row r="1588" spans="1:8" x14ac:dyDescent="0.2">
      <c r="A1588" s="270"/>
      <c r="B1588" s="296"/>
      <c r="C1588" s="296"/>
      <c r="D1588" s="345"/>
      <c r="E1588" s="345"/>
      <c r="F1588" s="345"/>
      <c r="G1588" s="345"/>
      <c r="H1588" s="345"/>
    </row>
    <row r="1589" spans="1:8" x14ac:dyDescent="0.2">
      <c r="A1589" s="270"/>
      <c r="B1589" s="296"/>
      <c r="C1589" s="296"/>
      <c r="D1589" s="345"/>
      <c r="E1589" s="345"/>
      <c r="F1589" s="345"/>
      <c r="G1589" s="345"/>
      <c r="H1589" s="345"/>
    </row>
    <row r="1590" spans="1:8" x14ac:dyDescent="0.2">
      <c r="A1590" s="270"/>
      <c r="B1590" s="296"/>
      <c r="C1590" s="296"/>
      <c r="D1590" s="345"/>
      <c r="E1590" s="345"/>
      <c r="F1590" s="345"/>
      <c r="G1590" s="345"/>
      <c r="H1590" s="345"/>
    </row>
    <row r="1591" spans="1:8" x14ac:dyDescent="0.2">
      <c r="A1591" s="270"/>
      <c r="B1591" s="296"/>
      <c r="C1591" s="296"/>
      <c r="D1591" s="345"/>
      <c r="E1591" s="345"/>
      <c r="F1591" s="345"/>
      <c r="G1591" s="345"/>
      <c r="H1591" s="345"/>
    </row>
    <row r="1592" spans="1:8" x14ac:dyDescent="0.2">
      <c r="A1592" s="270"/>
      <c r="B1592" s="296"/>
      <c r="C1592" s="296"/>
      <c r="D1592" s="345"/>
      <c r="E1592" s="345"/>
      <c r="F1592" s="345"/>
      <c r="G1592" s="345"/>
      <c r="H1592" s="345"/>
    </row>
    <row r="1593" spans="1:8" x14ac:dyDescent="0.2">
      <c r="A1593" s="270"/>
      <c r="B1593" s="296"/>
      <c r="C1593" s="296"/>
      <c r="D1593" s="345"/>
      <c r="E1593" s="345"/>
      <c r="F1593" s="345"/>
      <c r="G1593" s="345"/>
      <c r="H1593" s="345"/>
    </row>
    <row r="1594" spans="1:8" x14ac:dyDescent="0.2">
      <c r="A1594" s="270"/>
      <c r="B1594" s="296"/>
      <c r="C1594" s="296"/>
      <c r="D1594" s="345"/>
      <c r="E1594" s="345"/>
      <c r="F1594" s="345"/>
      <c r="G1594" s="345"/>
      <c r="H1594" s="345"/>
    </row>
    <row r="1595" spans="1:8" x14ac:dyDescent="0.2">
      <c r="A1595" s="270"/>
      <c r="B1595" s="296"/>
      <c r="C1595" s="296"/>
      <c r="D1595" s="345"/>
      <c r="E1595" s="345"/>
      <c r="F1595" s="345"/>
      <c r="G1595" s="345"/>
      <c r="H1595" s="345"/>
    </row>
    <row r="1596" spans="1:8" x14ac:dyDescent="0.2">
      <c r="A1596" s="270"/>
      <c r="B1596" s="296"/>
      <c r="C1596" s="296"/>
      <c r="D1596" s="345"/>
      <c r="E1596" s="345"/>
      <c r="F1596" s="345"/>
      <c r="G1596" s="345"/>
      <c r="H1596" s="345"/>
    </row>
    <row r="1597" spans="1:8" x14ac:dyDescent="0.2">
      <c r="A1597" s="270"/>
      <c r="B1597" s="296"/>
      <c r="C1597" s="296"/>
      <c r="D1597" s="345"/>
      <c r="E1597" s="345"/>
      <c r="F1597" s="345"/>
      <c r="G1597" s="345"/>
      <c r="H1597" s="345"/>
    </row>
    <row r="1598" spans="1:8" x14ac:dyDescent="0.2">
      <c r="A1598" s="270"/>
      <c r="B1598" s="296"/>
      <c r="C1598" s="296"/>
      <c r="D1598" s="345"/>
      <c r="E1598" s="345"/>
      <c r="F1598" s="345"/>
      <c r="G1598" s="345"/>
      <c r="H1598" s="345"/>
    </row>
    <row r="1599" spans="1:8" x14ac:dyDescent="0.2">
      <c r="A1599" s="270"/>
      <c r="B1599" s="296"/>
      <c r="C1599" s="296"/>
      <c r="D1599" s="345"/>
      <c r="E1599" s="345"/>
      <c r="F1599" s="345"/>
      <c r="G1599" s="345"/>
      <c r="H1599" s="345"/>
    </row>
    <row r="1600" spans="1:8" x14ac:dyDescent="0.2">
      <c r="A1600" s="270"/>
      <c r="B1600" s="296"/>
      <c r="C1600" s="296"/>
      <c r="D1600" s="345"/>
      <c r="E1600" s="345"/>
      <c r="F1600" s="345"/>
      <c r="G1600" s="345"/>
      <c r="H1600" s="345"/>
    </row>
    <row r="1601" spans="1:8" x14ac:dyDescent="0.2">
      <c r="A1601" s="270"/>
      <c r="B1601" s="296"/>
      <c r="C1601" s="296"/>
      <c r="D1601" s="345"/>
      <c r="E1601" s="345"/>
      <c r="F1601" s="345"/>
      <c r="G1601" s="345"/>
      <c r="H1601" s="345"/>
    </row>
    <row r="1602" spans="1:8" x14ac:dyDescent="0.2">
      <c r="A1602" s="270"/>
      <c r="B1602" s="296"/>
      <c r="C1602" s="296"/>
      <c r="D1602" s="345"/>
      <c r="E1602" s="345"/>
      <c r="F1602" s="345"/>
      <c r="G1602" s="345"/>
      <c r="H1602" s="345"/>
    </row>
    <row r="1603" spans="1:8" x14ac:dyDescent="0.2">
      <c r="A1603" s="270"/>
      <c r="B1603" s="296"/>
      <c r="C1603" s="296"/>
      <c r="D1603" s="345"/>
      <c r="E1603" s="345"/>
      <c r="F1603" s="345"/>
      <c r="G1603" s="345"/>
      <c r="H1603" s="345"/>
    </row>
    <row r="1604" spans="1:8" x14ac:dyDescent="0.2">
      <c r="A1604" s="270"/>
      <c r="B1604" s="296"/>
      <c r="C1604" s="296"/>
      <c r="D1604" s="345"/>
      <c r="E1604" s="345"/>
      <c r="F1604" s="345"/>
      <c r="G1604" s="345"/>
      <c r="H1604" s="345"/>
    </row>
    <row r="1605" spans="1:8" x14ac:dyDescent="0.2">
      <c r="A1605" s="270"/>
      <c r="B1605" s="296"/>
      <c r="C1605" s="296"/>
      <c r="D1605" s="345"/>
      <c r="E1605" s="345"/>
      <c r="F1605" s="345"/>
      <c r="G1605" s="345"/>
      <c r="H1605" s="345"/>
    </row>
    <row r="1606" spans="1:8" x14ac:dyDescent="0.2">
      <c r="A1606" s="270"/>
      <c r="B1606" s="296"/>
      <c r="C1606" s="296"/>
      <c r="D1606" s="345"/>
      <c r="E1606" s="345"/>
      <c r="F1606" s="345"/>
      <c r="G1606" s="345"/>
      <c r="H1606" s="345"/>
    </row>
    <row r="1607" spans="1:8" x14ac:dyDescent="0.2">
      <c r="A1607" s="270"/>
      <c r="B1607" s="296"/>
      <c r="C1607" s="296"/>
      <c r="D1607" s="345"/>
      <c r="E1607" s="345"/>
      <c r="F1607" s="345"/>
      <c r="G1607" s="345"/>
      <c r="H1607" s="345"/>
    </row>
    <row r="1608" spans="1:8" x14ac:dyDescent="0.2">
      <c r="A1608" s="270"/>
      <c r="B1608" s="296"/>
      <c r="C1608" s="296"/>
      <c r="D1608" s="345"/>
      <c r="E1608" s="345"/>
      <c r="F1608" s="345"/>
      <c r="G1608" s="345"/>
      <c r="H1608" s="345"/>
    </row>
    <row r="1609" spans="1:8" x14ac:dyDescent="0.2">
      <c r="A1609" s="270"/>
      <c r="B1609" s="296"/>
      <c r="C1609" s="296"/>
      <c r="D1609" s="345"/>
      <c r="E1609" s="345"/>
      <c r="F1609" s="345"/>
      <c r="G1609" s="345"/>
      <c r="H1609" s="345"/>
    </row>
    <row r="1610" spans="1:8" x14ac:dyDescent="0.2">
      <c r="A1610" s="270"/>
      <c r="B1610" s="296"/>
      <c r="C1610" s="296"/>
      <c r="D1610" s="345"/>
      <c r="E1610" s="345"/>
      <c r="F1610" s="345"/>
      <c r="G1610" s="345"/>
      <c r="H1610" s="345"/>
    </row>
    <row r="1611" spans="1:8" x14ac:dyDescent="0.2">
      <c r="A1611" s="270"/>
      <c r="B1611" s="296"/>
      <c r="C1611" s="296"/>
      <c r="D1611" s="345"/>
      <c r="E1611" s="345"/>
      <c r="F1611" s="345"/>
      <c r="G1611" s="345"/>
      <c r="H1611" s="345"/>
    </row>
    <row r="1612" spans="1:8" x14ac:dyDescent="0.2">
      <c r="A1612" s="270"/>
      <c r="B1612" s="296"/>
      <c r="C1612" s="296"/>
      <c r="D1612" s="345"/>
      <c r="E1612" s="345"/>
      <c r="F1612" s="345"/>
      <c r="G1612" s="345"/>
      <c r="H1612" s="345"/>
    </row>
    <row r="1613" spans="1:8" x14ac:dyDescent="0.2">
      <c r="A1613" s="270"/>
      <c r="B1613" s="296"/>
      <c r="C1613" s="296"/>
      <c r="D1613" s="345"/>
      <c r="E1613" s="345"/>
      <c r="F1613" s="345"/>
      <c r="G1613" s="345"/>
      <c r="H1613" s="345"/>
    </row>
    <row r="1614" spans="1:8" x14ac:dyDescent="0.2">
      <c r="A1614" s="270"/>
      <c r="B1614" s="296"/>
      <c r="C1614" s="296"/>
      <c r="D1614" s="345"/>
      <c r="E1614" s="345"/>
      <c r="F1614" s="345"/>
      <c r="G1614" s="345"/>
      <c r="H1614" s="345"/>
    </row>
    <row r="1615" spans="1:8" x14ac:dyDescent="0.2">
      <c r="A1615" s="270"/>
      <c r="B1615" s="296"/>
      <c r="C1615" s="296"/>
      <c r="D1615" s="345"/>
      <c r="E1615" s="345"/>
      <c r="F1615" s="345"/>
      <c r="G1615" s="345"/>
      <c r="H1615" s="345"/>
    </row>
    <row r="1616" spans="1:8" x14ac:dyDescent="0.2">
      <c r="A1616" s="270"/>
      <c r="B1616" s="296"/>
      <c r="C1616" s="296"/>
      <c r="D1616" s="345"/>
      <c r="E1616" s="345"/>
      <c r="F1616" s="345"/>
      <c r="G1616" s="345"/>
      <c r="H1616" s="345"/>
    </row>
    <row r="1617" spans="1:8" x14ac:dyDescent="0.2">
      <c r="A1617" s="270"/>
      <c r="B1617" s="296"/>
      <c r="C1617" s="296"/>
      <c r="D1617" s="345"/>
      <c r="E1617" s="345"/>
      <c r="F1617" s="345"/>
      <c r="G1617" s="345"/>
      <c r="H1617" s="345"/>
    </row>
    <row r="1618" spans="1:8" x14ac:dyDescent="0.2">
      <c r="A1618" s="270"/>
      <c r="B1618" s="296"/>
      <c r="C1618" s="296"/>
      <c r="D1618" s="345"/>
      <c r="E1618" s="345"/>
      <c r="F1618" s="345"/>
      <c r="G1618" s="345"/>
      <c r="H1618" s="345"/>
    </row>
    <row r="1619" spans="1:8" x14ac:dyDescent="0.2">
      <c r="A1619" s="270"/>
      <c r="B1619" s="296"/>
      <c r="C1619" s="296"/>
      <c r="D1619" s="345"/>
      <c r="E1619" s="345"/>
      <c r="F1619" s="345"/>
      <c r="G1619" s="345"/>
      <c r="H1619" s="345"/>
    </row>
    <row r="1620" spans="1:8" x14ac:dyDescent="0.2">
      <c r="A1620" s="270"/>
      <c r="B1620" s="296"/>
      <c r="C1620" s="296"/>
      <c r="D1620" s="345"/>
      <c r="E1620" s="345"/>
      <c r="F1620" s="345"/>
      <c r="G1620" s="345"/>
      <c r="H1620" s="345"/>
    </row>
    <row r="1621" spans="1:8" x14ac:dyDescent="0.2">
      <c r="A1621" s="270"/>
      <c r="B1621" s="296"/>
      <c r="C1621" s="296"/>
      <c r="D1621" s="345"/>
      <c r="E1621" s="345"/>
      <c r="F1621" s="345"/>
      <c r="G1621" s="345"/>
      <c r="H1621" s="345"/>
    </row>
    <row r="1622" spans="1:8" x14ac:dyDescent="0.2">
      <c r="A1622" s="270"/>
      <c r="B1622" s="296"/>
      <c r="C1622" s="296"/>
      <c r="D1622" s="345"/>
      <c r="E1622" s="345"/>
      <c r="F1622" s="345"/>
      <c r="G1622" s="345"/>
      <c r="H1622" s="345"/>
    </row>
    <row r="1623" spans="1:8" x14ac:dyDescent="0.2">
      <c r="A1623" s="270"/>
      <c r="B1623" s="296"/>
      <c r="C1623" s="296"/>
      <c r="D1623" s="345"/>
      <c r="E1623" s="345"/>
      <c r="F1623" s="345"/>
      <c r="G1623" s="345"/>
      <c r="H1623" s="345"/>
    </row>
    <row r="1624" spans="1:8" x14ac:dyDescent="0.2">
      <c r="A1624" s="270"/>
      <c r="B1624" s="296"/>
      <c r="C1624" s="296"/>
      <c r="D1624" s="345"/>
      <c r="E1624" s="345"/>
      <c r="F1624" s="345"/>
      <c r="G1624" s="345"/>
      <c r="H1624" s="345"/>
    </row>
    <row r="1625" spans="1:8" x14ac:dyDescent="0.2">
      <c r="A1625" s="270"/>
      <c r="B1625" s="296"/>
      <c r="C1625" s="296"/>
      <c r="D1625" s="345"/>
      <c r="E1625" s="345"/>
      <c r="F1625" s="345"/>
      <c r="G1625" s="345"/>
      <c r="H1625" s="345"/>
    </row>
    <row r="1626" spans="1:8" x14ac:dyDescent="0.2">
      <c r="A1626" s="270"/>
      <c r="B1626" s="296"/>
      <c r="C1626" s="296"/>
      <c r="D1626" s="345"/>
      <c r="E1626" s="345"/>
      <c r="F1626" s="345"/>
      <c r="G1626" s="345"/>
      <c r="H1626" s="345"/>
    </row>
    <row r="1627" spans="1:8" x14ac:dyDescent="0.2">
      <c r="A1627" s="270"/>
      <c r="B1627" s="296"/>
      <c r="C1627" s="296"/>
      <c r="D1627" s="345"/>
      <c r="E1627" s="345"/>
      <c r="F1627" s="345"/>
      <c r="G1627" s="345"/>
      <c r="H1627" s="345"/>
    </row>
    <row r="1628" spans="1:8" x14ac:dyDescent="0.2">
      <c r="A1628" s="270"/>
      <c r="B1628" s="296"/>
      <c r="C1628" s="296"/>
      <c r="D1628" s="345"/>
      <c r="E1628" s="345"/>
      <c r="F1628" s="345"/>
      <c r="G1628" s="345"/>
      <c r="H1628" s="345"/>
    </row>
    <row r="1629" spans="1:8" x14ac:dyDescent="0.2">
      <c r="A1629" s="270"/>
      <c r="B1629" s="296"/>
      <c r="C1629" s="296"/>
      <c r="D1629" s="345"/>
      <c r="E1629" s="345"/>
      <c r="F1629" s="345"/>
      <c r="G1629" s="345"/>
      <c r="H1629" s="345"/>
    </row>
    <row r="1630" spans="1:8" x14ac:dyDescent="0.2">
      <c r="A1630" s="270"/>
      <c r="B1630" s="296"/>
      <c r="C1630" s="296"/>
      <c r="D1630" s="345"/>
      <c r="E1630" s="345"/>
      <c r="F1630" s="345"/>
      <c r="G1630" s="345"/>
      <c r="H1630" s="345"/>
    </row>
    <row r="1631" spans="1:8" x14ac:dyDescent="0.2">
      <c r="A1631" s="270"/>
      <c r="B1631" s="296"/>
      <c r="C1631" s="296"/>
      <c r="D1631" s="345"/>
      <c r="E1631" s="345"/>
      <c r="F1631" s="345"/>
      <c r="G1631" s="345"/>
      <c r="H1631" s="345"/>
    </row>
    <row r="1632" spans="1:8" x14ac:dyDescent="0.2">
      <c r="A1632" s="270"/>
      <c r="B1632" s="296"/>
      <c r="C1632" s="296"/>
      <c r="D1632" s="345"/>
      <c r="E1632" s="345"/>
      <c r="F1632" s="345"/>
      <c r="G1632" s="345"/>
      <c r="H1632" s="345"/>
    </row>
    <row r="1633" spans="1:8" x14ac:dyDescent="0.2">
      <c r="A1633" s="270"/>
      <c r="B1633" s="296"/>
      <c r="C1633" s="296"/>
      <c r="D1633" s="345"/>
      <c r="E1633" s="345"/>
      <c r="F1633" s="345"/>
      <c r="G1633" s="345"/>
      <c r="H1633" s="345"/>
    </row>
    <row r="1634" spans="1:8" x14ac:dyDescent="0.2">
      <c r="A1634" s="270"/>
      <c r="B1634" s="296"/>
      <c r="C1634" s="296"/>
      <c r="D1634" s="345"/>
      <c r="E1634" s="345"/>
      <c r="F1634" s="345"/>
      <c r="G1634" s="345"/>
      <c r="H1634" s="345"/>
    </row>
    <row r="1635" spans="1:8" x14ac:dyDescent="0.2">
      <c r="A1635" s="270"/>
      <c r="B1635" s="296"/>
      <c r="C1635" s="296"/>
      <c r="D1635" s="345"/>
      <c r="E1635" s="345"/>
      <c r="F1635" s="345"/>
      <c r="G1635" s="345"/>
      <c r="H1635" s="345"/>
    </row>
    <row r="1636" spans="1:8" x14ac:dyDescent="0.2">
      <c r="A1636" s="270"/>
      <c r="B1636" s="296"/>
      <c r="C1636" s="296"/>
      <c r="D1636" s="345"/>
      <c r="E1636" s="345"/>
      <c r="F1636" s="345"/>
      <c r="G1636" s="345"/>
      <c r="H1636" s="345"/>
    </row>
    <row r="1637" spans="1:8" x14ac:dyDescent="0.2">
      <c r="A1637" s="270"/>
      <c r="B1637" s="296"/>
      <c r="C1637" s="296"/>
      <c r="D1637" s="345"/>
      <c r="E1637" s="345"/>
      <c r="F1637" s="345"/>
      <c r="G1637" s="345"/>
      <c r="H1637" s="345"/>
    </row>
    <row r="1638" spans="1:8" x14ac:dyDescent="0.2">
      <c r="A1638" s="270"/>
      <c r="B1638" s="296"/>
      <c r="C1638" s="296"/>
      <c r="D1638" s="345"/>
      <c r="E1638" s="345"/>
      <c r="F1638" s="345"/>
      <c r="G1638" s="345"/>
      <c r="H1638" s="345"/>
    </row>
    <row r="1639" spans="1:8" x14ac:dyDescent="0.2">
      <c r="A1639" s="270"/>
      <c r="B1639" s="296"/>
      <c r="C1639" s="296"/>
      <c r="D1639" s="345"/>
      <c r="E1639" s="345"/>
      <c r="F1639" s="345"/>
      <c r="G1639" s="345"/>
      <c r="H1639" s="345"/>
    </row>
    <row r="1640" spans="1:8" x14ac:dyDescent="0.2">
      <c r="A1640" s="270"/>
      <c r="B1640" s="296"/>
      <c r="C1640" s="296"/>
      <c r="D1640" s="345"/>
      <c r="E1640" s="345"/>
      <c r="F1640" s="345"/>
      <c r="G1640" s="345"/>
      <c r="H1640" s="345"/>
    </row>
    <row r="1641" spans="1:8" x14ac:dyDescent="0.2">
      <c r="A1641" s="270"/>
      <c r="B1641" s="296"/>
      <c r="C1641" s="296"/>
      <c r="D1641" s="345"/>
      <c r="E1641" s="345"/>
      <c r="F1641" s="345"/>
      <c r="G1641" s="345"/>
      <c r="H1641" s="345"/>
    </row>
    <row r="1642" spans="1:8" x14ac:dyDescent="0.2">
      <c r="A1642" s="270"/>
      <c r="B1642" s="296"/>
      <c r="C1642" s="296"/>
      <c r="D1642" s="345"/>
      <c r="E1642" s="345"/>
      <c r="F1642" s="345"/>
      <c r="G1642" s="345"/>
      <c r="H1642" s="345"/>
    </row>
    <row r="1643" spans="1:8" x14ac:dyDescent="0.2">
      <c r="A1643" s="270"/>
      <c r="B1643" s="296"/>
      <c r="C1643" s="296"/>
      <c r="D1643" s="345"/>
      <c r="E1643" s="345"/>
      <c r="F1643" s="345"/>
      <c r="G1643" s="345"/>
      <c r="H1643" s="345"/>
    </row>
    <row r="1644" spans="1:8" x14ac:dyDescent="0.2">
      <c r="A1644" s="270"/>
      <c r="B1644" s="296"/>
      <c r="C1644" s="296"/>
      <c r="D1644" s="345"/>
      <c r="E1644" s="345"/>
      <c r="F1644" s="345"/>
      <c r="G1644" s="345"/>
      <c r="H1644" s="345"/>
    </row>
    <row r="1645" spans="1:8" x14ac:dyDescent="0.2">
      <c r="A1645" s="270"/>
      <c r="B1645" s="296"/>
      <c r="C1645" s="296"/>
      <c r="D1645" s="345"/>
      <c r="E1645" s="345"/>
      <c r="F1645" s="345"/>
      <c r="G1645" s="345"/>
      <c r="H1645" s="345"/>
    </row>
    <row r="1646" spans="1:8" x14ac:dyDescent="0.2">
      <c r="A1646" s="270"/>
      <c r="B1646" s="296"/>
      <c r="C1646" s="296"/>
      <c r="D1646" s="345"/>
      <c r="E1646" s="345"/>
      <c r="F1646" s="345"/>
      <c r="G1646" s="345"/>
      <c r="H1646" s="345"/>
    </row>
    <row r="1647" spans="1:8" x14ac:dyDescent="0.2">
      <c r="A1647" s="270"/>
      <c r="B1647" s="296"/>
      <c r="C1647" s="296"/>
      <c r="D1647" s="345"/>
      <c r="E1647" s="345"/>
      <c r="F1647" s="345"/>
      <c r="G1647" s="345"/>
      <c r="H1647" s="345"/>
    </row>
    <row r="1648" spans="1:8" x14ac:dyDescent="0.2">
      <c r="A1648" s="270"/>
      <c r="B1648" s="296"/>
      <c r="C1648" s="296"/>
      <c r="D1648" s="345"/>
      <c r="E1648" s="345"/>
      <c r="F1648" s="345"/>
      <c r="G1648" s="345"/>
      <c r="H1648" s="345"/>
    </row>
    <row r="1649" spans="1:8" x14ac:dyDescent="0.2">
      <c r="A1649" s="270"/>
      <c r="B1649" s="296"/>
      <c r="C1649" s="296"/>
      <c r="D1649" s="345"/>
      <c r="E1649" s="345"/>
      <c r="F1649" s="345"/>
      <c r="G1649" s="345"/>
      <c r="H1649" s="345"/>
    </row>
    <row r="1650" spans="1:8" x14ac:dyDescent="0.2">
      <c r="A1650" s="270"/>
      <c r="B1650" s="296"/>
      <c r="C1650" s="296"/>
      <c r="D1650" s="345"/>
      <c r="E1650" s="345"/>
      <c r="F1650" s="345"/>
      <c r="G1650" s="345"/>
      <c r="H1650" s="345"/>
    </row>
    <row r="1651" spans="1:8" x14ac:dyDescent="0.2">
      <c r="A1651" s="270"/>
      <c r="B1651" s="296"/>
      <c r="C1651" s="296"/>
      <c r="D1651" s="345"/>
      <c r="E1651" s="345"/>
      <c r="F1651" s="345"/>
      <c r="G1651" s="345"/>
      <c r="H1651" s="345"/>
    </row>
    <row r="1652" spans="1:8" x14ac:dyDescent="0.2">
      <c r="A1652" s="270"/>
      <c r="B1652" s="296"/>
      <c r="C1652" s="296"/>
      <c r="D1652" s="345"/>
      <c r="E1652" s="345"/>
      <c r="F1652" s="345"/>
      <c r="G1652" s="345"/>
      <c r="H1652" s="345"/>
    </row>
    <row r="1653" spans="1:8" x14ac:dyDescent="0.2">
      <c r="A1653" s="270"/>
      <c r="B1653" s="296"/>
      <c r="C1653" s="296"/>
      <c r="D1653" s="345"/>
      <c r="E1653" s="345"/>
      <c r="F1653" s="345"/>
      <c r="G1653" s="345"/>
      <c r="H1653" s="345"/>
    </row>
    <row r="1654" spans="1:8" x14ac:dyDescent="0.2">
      <c r="A1654" s="270"/>
      <c r="B1654" s="296"/>
      <c r="C1654" s="296"/>
      <c r="D1654" s="345"/>
      <c r="E1654" s="345"/>
      <c r="F1654" s="345"/>
      <c r="G1654" s="345"/>
      <c r="H1654" s="345"/>
    </row>
    <row r="1655" spans="1:8" x14ac:dyDescent="0.2">
      <c r="A1655" s="270"/>
      <c r="B1655" s="296"/>
      <c r="C1655" s="296"/>
      <c r="D1655" s="345"/>
      <c r="E1655" s="345"/>
      <c r="F1655" s="345"/>
      <c r="G1655" s="345"/>
      <c r="H1655" s="345"/>
    </row>
    <row r="1656" spans="1:8" x14ac:dyDescent="0.2">
      <c r="A1656" s="270"/>
      <c r="B1656" s="296"/>
      <c r="C1656" s="296"/>
      <c r="D1656" s="345"/>
      <c r="E1656" s="345"/>
      <c r="F1656" s="345"/>
      <c r="G1656" s="345"/>
      <c r="H1656" s="345"/>
    </row>
    <row r="1657" spans="1:8" x14ac:dyDescent="0.2">
      <c r="A1657" s="270"/>
      <c r="B1657" s="296"/>
      <c r="C1657" s="296"/>
      <c r="D1657" s="345"/>
      <c r="E1657" s="345"/>
      <c r="F1657" s="345"/>
      <c r="G1657" s="345"/>
      <c r="H1657" s="345"/>
    </row>
    <row r="1658" spans="1:8" x14ac:dyDescent="0.2">
      <c r="A1658" s="270"/>
      <c r="B1658" s="296"/>
      <c r="C1658" s="296"/>
      <c r="D1658" s="345"/>
      <c r="E1658" s="345"/>
      <c r="F1658" s="345"/>
      <c r="G1658" s="345"/>
      <c r="H1658" s="345"/>
    </row>
    <row r="1659" spans="1:8" x14ac:dyDescent="0.2">
      <c r="A1659" s="270"/>
      <c r="B1659" s="296"/>
      <c r="C1659" s="296"/>
      <c r="D1659" s="345"/>
      <c r="E1659" s="345"/>
      <c r="F1659" s="345"/>
      <c r="G1659" s="345"/>
      <c r="H1659" s="345"/>
    </row>
    <row r="1660" spans="1:8" x14ac:dyDescent="0.2">
      <c r="A1660" s="270"/>
      <c r="B1660" s="296"/>
      <c r="C1660" s="296"/>
      <c r="D1660" s="345"/>
      <c r="E1660" s="345"/>
      <c r="F1660" s="345"/>
      <c r="G1660" s="345"/>
      <c r="H1660" s="345"/>
    </row>
    <row r="1661" spans="1:8" x14ac:dyDescent="0.2">
      <c r="A1661" s="270"/>
      <c r="B1661" s="296"/>
      <c r="C1661" s="296"/>
      <c r="D1661" s="345"/>
      <c r="E1661" s="345"/>
      <c r="F1661" s="345"/>
      <c r="G1661" s="345"/>
      <c r="H1661" s="345"/>
    </row>
    <row r="1662" spans="1:8" x14ac:dyDescent="0.2">
      <c r="A1662" s="270"/>
      <c r="B1662" s="296"/>
      <c r="C1662" s="296"/>
      <c r="D1662" s="345"/>
      <c r="E1662" s="345"/>
      <c r="F1662" s="345"/>
      <c r="G1662" s="345"/>
      <c r="H1662" s="345"/>
    </row>
    <row r="1663" spans="1:8" x14ac:dyDescent="0.2">
      <c r="A1663" s="270"/>
      <c r="B1663" s="296"/>
      <c r="C1663" s="296"/>
      <c r="D1663" s="345"/>
      <c r="E1663" s="345"/>
      <c r="F1663" s="345"/>
      <c r="G1663" s="345"/>
      <c r="H1663" s="345"/>
    </row>
    <row r="1664" spans="1:8" x14ac:dyDescent="0.2">
      <c r="A1664" s="270"/>
      <c r="B1664" s="296"/>
      <c r="C1664" s="296"/>
      <c r="D1664" s="345"/>
      <c r="E1664" s="345"/>
      <c r="F1664" s="345"/>
      <c r="G1664" s="345"/>
      <c r="H1664" s="345"/>
    </row>
    <row r="1665" spans="1:8" x14ac:dyDescent="0.2">
      <c r="A1665" s="270"/>
      <c r="B1665" s="296"/>
      <c r="C1665" s="296"/>
      <c r="D1665" s="345"/>
      <c r="E1665" s="345"/>
      <c r="F1665" s="345"/>
      <c r="G1665" s="345"/>
      <c r="H1665" s="345"/>
    </row>
    <row r="1666" spans="1:8" x14ac:dyDescent="0.2">
      <c r="A1666" s="270"/>
      <c r="B1666" s="296"/>
      <c r="C1666" s="296"/>
      <c r="D1666" s="345"/>
      <c r="E1666" s="345"/>
      <c r="F1666" s="345"/>
      <c r="G1666" s="345"/>
      <c r="H1666" s="345"/>
    </row>
    <row r="1667" spans="1:8" x14ac:dyDescent="0.2">
      <c r="A1667" s="270"/>
      <c r="B1667" s="296"/>
      <c r="C1667" s="296"/>
      <c r="D1667" s="345"/>
      <c r="E1667" s="345"/>
      <c r="F1667" s="345"/>
      <c r="G1667" s="345"/>
      <c r="H1667" s="345"/>
    </row>
    <row r="1668" spans="1:8" x14ac:dyDescent="0.2">
      <c r="A1668" s="270"/>
      <c r="B1668" s="296"/>
      <c r="C1668" s="296"/>
      <c r="D1668" s="345"/>
      <c r="E1668" s="345"/>
      <c r="F1668" s="345"/>
      <c r="G1668" s="345"/>
      <c r="H1668" s="345"/>
    </row>
    <row r="1669" spans="1:8" x14ac:dyDescent="0.2">
      <c r="A1669" s="270"/>
      <c r="B1669" s="296"/>
      <c r="C1669" s="296"/>
      <c r="D1669" s="345"/>
      <c r="E1669" s="345"/>
      <c r="F1669" s="345"/>
      <c r="G1669" s="345"/>
      <c r="H1669" s="345"/>
    </row>
    <row r="1670" spans="1:8" x14ac:dyDescent="0.2">
      <c r="A1670" s="270"/>
      <c r="B1670" s="296"/>
      <c r="C1670" s="296"/>
      <c r="D1670" s="345"/>
      <c r="E1670" s="345"/>
      <c r="F1670" s="345"/>
      <c r="G1670" s="345"/>
      <c r="H1670" s="345"/>
    </row>
    <row r="1671" spans="1:8" x14ac:dyDescent="0.2">
      <c r="A1671" s="270"/>
      <c r="B1671" s="296"/>
      <c r="C1671" s="296"/>
      <c r="D1671" s="345"/>
      <c r="E1671" s="345"/>
      <c r="F1671" s="345"/>
      <c r="G1671" s="345"/>
      <c r="H1671" s="345"/>
    </row>
    <row r="1672" spans="1:8" x14ac:dyDescent="0.2">
      <c r="A1672" s="270"/>
      <c r="B1672" s="296"/>
      <c r="C1672" s="296"/>
      <c r="D1672" s="345"/>
      <c r="E1672" s="345"/>
      <c r="F1672" s="345"/>
      <c r="G1672" s="345"/>
      <c r="H1672" s="345"/>
    </row>
    <row r="1673" spans="1:8" x14ac:dyDescent="0.2">
      <c r="A1673" s="270"/>
      <c r="B1673" s="296"/>
      <c r="C1673" s="296"/>
      <c r="D1673" s="345"/>
      <c r="E1673" s="345"/>
      <c r="F1673" s="345"/>
      <c r="G1673" s="345"/>
      <c r="H1673" s="345"/>
    </row>
    <row r="1674" spans="1:8" x14ac:dyDescent="0.2">
      <c r="A1674" s="270"/>
      <c r="B1674" s="296"/>
      <c r="C1674" s="296"/>
      <c r="D1674" s="345"/>
      <c r="E1674" s="345"/>
      <c r="F1674" s="345"/>
      <c r="G1674" s="345"/>
      <c r="H1674" s="345"/>
    </row>
    <row r="1675" spans="1:8" x14ac:dyDescent="0.2">
      <c r="A1675" s="270"/>
      <c r="B1675" s="296"/>
      <c r="C1675" s="296"/>
      <c r="D1675" s="345"/>
      <c r="E1675" s="345"/>
      <c r="F1675" s="345"/>
      <c r="G1675" s="345"/>
      <c r="H1675" s="345"/>
    </row>
    <row r="1676" spans="1:8" x14ac:dyDescent="0.2">
      <c r="A1676" s="270"/>
      <c r="B1676" s="296"/>
      <c r="C1676" s="296"/>
      <c r="D1676" s="345"/>
      <c r="E1676" s="345"/>
      <c r="F1676" s="345"/>
      <c r="G1676" s="345"/>
      <c r="H1676" s="345"/>
    </row>
    <row r="1677" spans="1:8" x14ac:dyDescent="0.2">
      <c r="A1677" s="270"/>
      <c r="B1677" s="296"/>
      <c r="C1677" s="296"/>
      <c r="D1677" s="345"/>
      <c r="E1677" s="345"/>
      <c r="F1677" s="345"/>
      <c r="G1677" s="345"/>
      <c r="H1677" s="345"/>
    </row>
    <row r="1678" spans="1:8" x14ac:dyDescent="0.2">
      <c r="A1678" s="270"/>
      <c r="B1678" s="296"/>
      <c r="C1678" s="296"/>
      <c r="D1678" s="345"/>
      <c r="E1678" s="345"/>
      <c r="F1678" s="345"/>
      <c r="G1678" s="345"/>
      <c r="H1678" s="345"/>
    </row>
    <row r="1679" spans="1:8" x14ac:dyDescent="0.2">
      <c r="A1679" s="270"/>
      <c r="B1679" s="296"/>
      <c r="C1679" s="296"/>
      <c r="D1679" s="345"/>
      <c r="E1679" s="345"/>
      <c r="F1679" s="345"/>
      <c r="G1679" s="345"/>
      <c r="H1679" s="345"/>
    </row>
    <row r="1680" spans="1:8" x14ac:dyDescent="0.2">
      <c r="A1680" s="270"/>
      <c r="B1680" s="296"/>
      <c r="C1680" s="296"/>
      <c r="D1680" s="345"/>
      <c r="E1680" s="345"/>
      <c r="F1680" s="345"/>
      <c r="G1680" s="345"/>
      <c r="H1680" s="345"/>
    </row>
    <row r="1681" spans="1:8" x14ac:dyDescent="0.2">
      <c r="A1681" s="270"/>
      <c r="B1681" s="296"/>
      <c r="C1681" s="296"/>
      <c r="D1681" s="345"/>
      <c r="E1681" s="345"/>
      <c r="F1681" s="345"/>
      <c r="G1681" s="345"/>
      <c r="H1681" s="345"/>
    </row>
    <row r="1682" spans="1:8" x14ac:dyDescent="0.2">
      <c r="A1682" s="270"/>
      <c r="B1682" s="296"/>
      <c r="C1682" s="296"/>
      <c r="D1682" s="345"/>
      <c r="E1682" s="345"/>
      <c r="F1682" s="345"/>
      <c r="G1682" s="345"/>
      <c r="H1682" s="345"/>
    </row>
    <row r="1683" spans="1:8" x14ac:dyDescent="0.2">
      <c r="A1683" s="270"/>
      <c r="B1683" s="296"/>
      <c r="C1683" s="296"/>
      <c r="D1683" s="345"/>
      <c r="E1683" s="345"/>
      <c r="F1683" s="345"/>
      <c r="G1683" s="345"/>
      <c r="H1683" s="345"/>
    </row>
    <row r="1684" spans="1:8" x14ac:dyDescent="0.2">
      <c r="A1684" s="270"/>
      <c r="B1684" s="296"/>
      <c r="C1684" s="296"/>
      <c r="D1684" s="345"/>
      <c r="E1684" s="345"/>
      <c r="F1684" s="345"/>
      <c r="G1684" s="345"/>
      <c r="H1684" s="345"/>
    </row>
    <row r="1685" spans="1:8" x14ac:dyDescent="0.2">
      <c r="A1685" s="270"/>
      <c r="B1685" s="296"/>
      <c r="C1685" s="296"/>
      <c r="D1685" s="345"/>
      <c r="E1685" s="345"/>
      <c r="F1685" s="345"/>
      <c r="G1685" s="345"/>
      <c r="H1685" s="345"/>
    </row>
    <row r="1686" spans="1:8" x14ac:dyDescent="0.2">
      <c r="A1686" s="270"/>
      <c r="B1686" s="296"/>
      <c r="C1686" s="296"/>
      <c r="D1686" s="345"/>
      <c r="E1686" s="345"/>
      <c r="F1686" s="345"/>
      <c r="G1686" s="345"/>
      <c r="H1686" s="345"/>
    </row>
    <row r="1687" spans="1:8" x14ac:dyDescent="0.2">
      <c r="A1687" s="270"/>
      <c r="B1687" s="296"/>
      <c r="C1687" s="296"/>
      <c r="D1687" s="345"/>
      <c r="E1687" s="345"/>
      <c r="F1687" s="345"/>
      <c r="G1687" s="345"/>
      <c r="H1687" s="345"/>
    </row>
    <row r="1688" spans="1:8" x14ac:dyDescent="0.2">
      <c r="A1688" s="270"/>
      <c r="B1688" s="296"/>
      <c r="C1688" s="296"/>
      <c r="D1688" s="345"/>
      <c r="E1688" s="345"/>
      <c r="F1688" s="345"/>
      <c r="G1688" s="345"/>
      <c r="H1688" s="345"/>
    </row>
    <row r="1689" spans="1:8" x14ac:dyDescent="0.2">
      <c r="A1689" s="270"/>
      <c r="B1689" s="296"/>
      <c r="C1689" s="296"/>
      <c r="D1689" s="345"/>
      <c r="E1689" s="345"/>
      <c r="F1689" s="345"/>
      <c r="G1689" s="345"/>
      <c r="H1689" s="345"/>
    </row>
    <row r="1690" spans="1:8" x14ac:dyDescent="0.2">
      <c r="A1690" s="270"/>
      <c r="B1690" s="296"/>
      <c r="C1690" s="296"/>
      <c r="D1690" s="345"/>
      <c r="E1690" s="345"/>
      <c r="F1690" s="345"/>
      <c r="G1690" s="345"/>
      <c r="H1690" s="345"/>
    </row>
    <row r="1691" spans="1:8" x14ac:dyDescent="0.2">
      <c r="A1691" s="270"/>
      <c r="B1691" s="296"/>
      <c r="C1691" s="296"/>
      <c r="D1691" s="345"/>
      <c r="E1691" s="345"/>
      <c r="F1691" s="345"/>
      <c r="G1691" s="345"/>
      <c r="H1691" s="345"/>
    </row>
    <row r="1692" spans="1:8" x14ac:dyDescent="0.2">
      <c r="A1692" s="270"/>
      <c r="B1692" s="296"/>
      <c r="C1692" s="296"/>
      <c r="D1692" s="345"/>
      <c r="E1692" s="345"/>
      <c r="F1692" s="345"/>
      <c r="G1692" s="345"/>
      <c r="H1692" s="345"/>
    </row>
    <row r="1693" spans="1:8" x14ac:dyDescent="0.2">
      <c r="A1693" s="270"/>
      <c r="B1693" s="296"/>
      <c r="C1693" s="296"/>
      <c r="D1693" s="345"/>
      <c r="E1693" s="345"/>
      <c r="F1693" s="345"/>
      <c r="G1693" s="345"/>
      <c r="H1693" s="345"/>
    </row>
    <row r="1694" spans="1:8" x14ac:dyDescent="0.2">
      <c r="A1694" s="270"/>
      <c r="B1694" s="296"/>
      <c r="C1694" s="296"/>
      <c r="D1694" s="345"/>
      <c r="E1694" s="345"/>
      <c r="F1694" s="345"/>
      <c r="G1694" s="345"/>
      <c r="H1694" s="345"/>
    </row>
    <row r="1695" spans="1:8" x14ac:dyDescent="0.2">
      <c r="A1695" s="270"/>
      <c r="B1695" s="296"/>
      <c r="C1695" s="296"/>
      <c r="D1695" s="345"/>
      <c r="E1695" s="345"/>
      <c r="F1695" s="345"/>
      <c r="G1695" s="345"/>
      <c r="H1695" s="345"/>
    </row>
    <row r="1696" spans="1:8" x14ac:dyDescent="0.2">
      <c r="A1696" s="270"/>
      <c r="B1696" s="296"/>
      <c r="C1696" s="296"/>
      <c r="D1696" s="345"/>
      <c r="E1696" s="345"/>
      <c r="F1696" s="345"/>
      <c r="G1696" s="345"/>
      <c r="H1696" s="345"/>
    </row>
    <row r="1697" spans="1:8" x14ac:dyDescent="0.2">
      <c r="A1697" s="270"/>
      <c r="B1697" s="296"/>
      <c r="C1697" s="296"/>
      <c r="D1697" s="345"/>
      <c r="E1697" s="345"/>
      <c r="F1697" s="345"/>
      <c r="G1697" s="345"/>
      <c r="H1697" s="345"/>
    </row>
    <row r="1698" spans="1:8" x14ac:dyDescent="0.2">
      <c r="A1698" s="270"/>
      <c r="B1698" s="296"/>
      <c r="C1698" s="296"/>
      <c r="D1698" s="345"/>
      <c r="E1698" s="345"/>
      <c r="F1698" s="345"/>
      <c r="G1698" s="345"/>
      <c r="H1698" s="345"/>
    </row>
    <row r="1699" spans="1:8" x14ac:dyDescent="0.2">
      <c r="A1699" s="270"/>
      <c r="B1699" s="296"/>
      <c r="C1699" s="296"/>
      <c r="D1699" s="345"/>
      <c r="E1699" s="345"/>
      <c r="F1699" s="345"/>
      <c r="G1699" s="345"/>
      <c r="H1699" s="345"/>
    </row>
    <row r="1700" spans="1:8" x14ac:dyDescent="0.2">
      <c r="A1700" s="270"/>
      <c r="B1700" s="296"/>
      <c r="C1700" s="296"/>
      <c r="D1700" s="345"/>
      <c r="E1700" s="345"/>
      <c r="F1700" s="345"/>
      <c r="G1700" s="345"/>
      <c r="H1700" s="345"/>
    </row>
    <row r="1701" spans="1:8" x14ac:dyDescent="0.2">
      <c r="A1701" s="270"/>
      <c r="B1701" s="296"/>
      <c r="C1701" s="296"/>
      <c r="D1701" s="345"/>
      <c r="E1701" s="345"/>
      <c r="F1701" s="345"/>
      <c r="G1701" s="345"/>
      <c r="H1701" s="345"/>
    </row>
    <row r="1702" spans="1:8" x14ac:dyDescent="0.2">
      <c r="A1702" s="270"/>
      <c r="B1702" s="296"/>
      <c r="C1702" s="296"/>
      <c r="D1702" s="345"/>
      <c r="E1702" s="345"/>
      <c r="F1702" s="345"/>
      <c r="G1702" s="345"/>
      <c r="H1702" s="345"/>
    </row>
    <row r="1703" spans="1:8" x14ac:dyDescent="0.2">
      <c r="A1703" s="270"/>
      <c r="B1703" s="296"/>
      <c r="C1703" s="296"/>
      <c r="D1703" s="345"/>
      <c r="E1703" s="345"/>
      <c r="F1703" s="345"/>
      <c r="G1703" s="345"/>
      <c r="H1703" s="345"/>
    </row>
    <row r="1704" spans="1:8" x14ac:dyDescent="0.2">
      <c r="A1704" s="270"/>
      <c r="B1704" s="296"/>
      <c r="C1704" s="296"/>
      <c r="D1704" s="345"/>
      <c r="E1704" s="345"/>
      <c r="F1704" s="345"/>
      <c r="G1704" s="345"/>
      <c r="H1704" s="345"/>
    </row>
    <row r="1705" spans="1:8" x14ac:dyDescent="0.2">
      <c r="A1705" s="270"/>
      <c r="B1705" s="296"/>
      <c r="C1705" s="296"/>
      <c r="D1705" s="345"/>
      <c r="E1705" s="345"/>
      <c r="F1705" s="345"/>
      <c r="G1705" s="345"/>
      <c r="H1705" s="345"/>
    </row>
    <row r="1706" spans="1:8" x14ac:dyDescent="0.2">
      <c r="A1706" s="270"/>
      <c r="B1706" s="296"/>
      <c r="C1706" s="296"/>
      <c r="D1706" s="345"/>
      <c r="E1706" s="345"/>
      <c r="F1706" s="345"/>
      <c r="G1706" s="345"/>
      <c r="H1706" s="345"/>
    </row>
    <row r="1707" spans="1:8" x14ac:dyDescent="0.2">
      <c r="A1707" s="270"/>
      <c r="B1707" s="296"/>
      <c r="C1707" s="296"/>
      <c r="D1707" s="345"/>
      <c r="E1707" s="345"/>
      <c r="F1707" s="345"/>
      <c r="G1707" s="345"/>
      <c r="H1707" s="345"/>
    </row>
    <row r="1708" spans="1:8" x14ac:dyDescent="0.2">
      <c r="A1708" s="270"/>
      <c r="B1708" s="296"/>
      <c r="C1708" s="296"/>
      <c r="D1708" s="345"/>
      <c r="E1708" s="345"/>
      <c r="F1708" s="345"/>
      <c r="G1708" s="345"/>
      <c r="H1708" s="345"/>
    </row>
    <row r="1709" spans="1:8" x14ac:dyDescent="0.2">
      <c r="A1709" s="270"/>
      <c r="B1709" s="296"/>
      <c r="C1709" s="296"/>
      <c r="D1709" s="345"/>
      <c r="E1709" s="345"/>
      <c r="F1709" s="345"/>
      <c r="G1709" s="345"/>
      <c r="H1709" s="345"/>
    </row>
    <row r="1710" spans="1:8" x14ac:dyDescent="0.2">
      <c r="A1710" s="270"/>
      <c r="B1710" s="296"/>
      <c r="C1710" s="296"/>
      <c r="D1710" s="345"/>
      <c r="E1710" s="345"/>
      <c r="F1710" s="345"/>
      <c r="G1710" s="345"/>
      <c r="H1710" s="345"/>
    </row>
    <row r="1711" spans="1:8" x14ac:dyDescent="0.2">
      <c r="A1711" s="270"/>
      <c r="B1711" s="296"/>
      <c r="C1711" s="296"/>
      <c r="D1711" s="345"/>
      <c r="E1711" s="345"/>
      <c r="F1711" s="345"/>
      <c r="G1711" s="345"/>
      <c r="H1711" s="345"/>
    </row>
    <row r="1712" spans="1:8" x14ac:dyDescent="0.2">
      <c r="A1712" s="270"/>
      <c r="B1712" s="296"/>
      <c r="C1712" s="296"/>
      <c r="D1712" s="345"/>
      <c r="E1712" s="345"/>
      <c r="F1712" s="345"/>
      <c r="G1712" s="345"/>
      <c r="H1712" s="345"/>
    </row>
    <row r="1713" spans="1:8" x14ac:dyDescent="0.2">
      <c r="A1713" s="270"/>
      <c r="B1713" s="296"/>
      <c r="C1713" s="296"/>
      <c r="D1713" s="345"/>
      <c r="E1713" s="345"/>
      <c r="F1713" s="345"/>
      <c r="G1713" s="345"/>
      <c r="H1713" s="345"/>
    </row>
    <row r="1714" spans="1:8" x14ac:dyDescent="0.2">
      <c r="A1714" s="270"/>
      <c r="B1714" s="296"/>
      <c r="C1714" s="296"/>
      <c r="D1714" s="345"/>
      <c r="E1714" s="345"/>
      <c r="F1714" s="345"/>
      <c r="G1714" s="345"/>
      <c r="H1714" s="345"/>
    </row>
    <row r="1715" spans="1:8" x14ac:dyDescent="0.2">
      <c r="A1715" s="270"/>
      <c r="B1715" s="296"/>
      <c r="C1715" s="296"/>
      <c r="D1715" s="345"/>
      <c r="E1715" s="345"/>
      <c r="F1715" s="345"/>
      <c r="G1715" s="345"/>
      <c r="H1715" s="345"/>
    </row>
    <row r="1716" spans="1:8" x14ac:dyDescent="0.2">
      <c r="A1716" s="270"/>
      <c r="B1716" s="296"/>
      <c r="C1716" s="296"/>
      <c r="D1716" s="345"/>
      <c r="E1716" s="345"/>
      <c r="F1716" s="345"/>
      <c r="G1716" s="345"/>
      <c r="H1716" s="345"/>
    </row>
    <row r="1717" spans="1:8" x14ac:dyDescent="0.2">
      <c r="A1717" s="270"/>
      <c r="B1717" s="296"/>
      <c r="C1717" s="296"/>
      <c r="D1717" s="345"/>
      <c r="E1717" s="345"/>
      <c r="F1717" s="345"/>
      <c r="G1717" s="345"/>
      <c r="H1717" s="345"/>
    </row>
    <row r="1718" spans="1:8" x14ac:dyDescent="0.2">
      <c r="A1718" s="270"/>
      <c r="B1718" s="296"/>
      <c r="C1718" s="296"/>
      <c r="D1718" s="345"/>
      <c r="E1718" s="345"/>
      <c r="F1718" s="345"/>
      <c r="G1718" s="345"/>
      <c r="H1718" s="345"/>
    </row>
    <row r="1719" spans="1:8" x14ac:dyDescent="0.2">
      <c r="A1719" s="270"/>
      <c r="B1719" s="296"/>
      <c r="C1719" s="296"/>
      <c r="D1719" s="345"/>
      <c r="E1719" s="345"/>
      <c r="F1719" s="345"/>
      <c r="G1719" s="345"/>
      <c r="H1719" s="345"/>
    </row>
    <row r="1720" spans="1:8" x14ac:dyDescent="0.2">
      <c r="A1720" s="270"/>
      <c r="B1720" s="296"/>
      <c r="C1720" s="296"/>
      <c r="D1720" s="345"/>
      <c r="E1720" s="345"/>
      <c r="F1720" s="345"/>
      <c r="G1720" s="345"/>
      <c r="H1720" s="345"/>
    </row>
    <row r="1721" spans="1:8" x14ac:dyDescent="0.2">
      <c r="A1721" s="270"/>
      <c r="B1721" s="296"/>
      <c r="C1721" s="296"/>
      <c r="D1721" s="345"/>
      <c r="E1721" s="345"/>
      <c r="F1721" s="345"/>
      <c r="G1721" s="345"/>
      <c r="H1721" s="345"/>
    </row>
    <row r="1722" spans="1:8" x14ac:dyDescent="0.2">
      <c r="A1722" s="270"/>
      <c r="B1722" s="296"/>
      <c r="C1722" s="296"/>
      <c r="D1722" s="345"/>
      <c r="E1722" s="345"/>
      <c r="F1722" s="345"/>
      <c r="G1722" s="345"/>
      <c r="H1722" s="345"/>
    </row>
    <row r="1723" spans="1:8" x14ac:dyDescent="0.2">
      <c r="A1723" s="270"/>
      <c r="B1723" s="296"/>
      <c r="C1723" s="296"/>
      <c r="D1723" s="345"/>
      <c r="E1723" s="345"/>
      <c r="F1723" s="345"/>
      <c r="G1723" s="345"/>
      <c r="H1723" s="345"/>
    </row>
    <row r="1724" spans="1:8" x14ac:dyDescent="0.2">
      <c r="A1724" s="270"/>
      <c r="B1724" s="296"/>
      <c r="C1724" s="296"/>
      <c r="D1724" s="345"/>
      <c r="E1724" s="345"/>
      <c r="F1724" s="345"/>
      <c r="G1724" s="345"/>
      <c r="H1724" s="345"/>
    </row>
    <row r="1725" spans="1:8" x14ac:dyDescent="0.2">
      <c r="A1725" s="270"/>
      <c r="B1725" s="296"/>
      <c r="C1725" s="296"/>
      <c r="D1725" s="345"/>
      <c r="E1725" s="345"/>
      <c r="F1725" s="345"/>
      <c r="G1725" s="345"/>
      <c r="H1725" s="345"/>
    </row>
    <row r="1726" spans="1:8" x14ac:dyDescent="0.2">
      <c r="A1726" s="270"/>
      <c r="B1726" s="296"/>
      <c r="C1726" s="296"/>
      <c r="D1726" s="345"/>
      <c r="E1726" s="345"/>
      <c r="F1726" s="345"/>
      <c r="G1726" s="345"/>
      <c r="H1726" s="345"/>
    </row>
    <row r="1727" spans="1:8" x14ac:dyDescent="0.2">
      <c r="A1727" s="270"/>
      <c r="B1727" s="296"/>
      <c r="C1727" s="296"/>
      <c r="D1727" s="345"/>
      <c r="E1727" s="345"/>
      <c r="F1727" s="345"/>
      <c r="G1727" s="345"/>
      <c r="H1727" s="345"/>
    </row>
    <row r="1728" spans="1:8" x14ac:dyDescent="0.2">
      <c r="A1728" s="270"/>
      <c r="B1728" s="296"/>
      <c r="C1728" s="296"/>
      <c r="D1728" s="345"/>
      <c r="E1728" s="345"/>
      <c r="F1728" s="345"/>
      <c r="G1728" s="345"/>
      <c r="H1728" s="345"/>
    </row>
    <row r="1729" spans="1:8" x14ac:dyDescent="0.2">
      <c r="A1729" s="270"/>
      <c r="B1729" s="296"/>
      <c r="C1729" s="296"/>
      <c r="D1729" s="345"/>
      <c r="E1729" s="345"/>
      <c r="F1729" s="345"/>
      <c r="G1729" s="345"/>
      <c r="H1729" s="345"/>
    </row>
    <row r="1730" spans="1:8" x14ac:dyDescent="0.2">
      <c r="A1730" s="270"/>
      <c r="B1730" s="296"/>
      <c r="C1730" s="296"/>
      <c r="D1730" s="345"/>
      <c r="E1730" s="345"/>
      <c r="F1730" s="345"/>
      <c r="G1730" s="345"/>
      <c r="H1730" s="345"/>
    </row>
    <row r="1731" spans="1:8" x14ac:dyDescent="0.2">
      <c r="A1731" s="270"/>
      <c r="B1731" s="296"/>
      <c r="C1731" s="296"/>
      <c r="D1731" s="345"/>
      <c r="E1731" s="345"/>
      <c r="F1731" s="345"/>
      <c r="G1731" s="345"/>
      <c r="H1731" s="345"/>
    </row>
    <row r="1732" spans="1:8" x14ac:dyDescent="0.2">
      <c r="A1732" s="270"/>
      <c r="B1732" s="296"/>
      <c r="C1732" s="296"/>
      <c r="D1732" s="345"/>
      <c r="E1732" s="345"/>
      <c r="F1732" s="345"/>
      <c r="G1732" s="345"/>
      <c r="H1732" s="345"/>
    </row>
    <row r="1733" spans="1:8" x14ac:dyDescent="0.2">
      <c r="A1733" s="270"/>
      <c r="B1733" s="296"/>
      <c r="C1733" s="296"/>
      <c r="D1733" s="345"/>
      <c r="E1733" s="345"/>
      <c r="F1733" s="345"/>
      <c r="G1733" s="345"/>
      <c r="H1733" s="345"/>
    </row>
    <row r="1734" spans="1:8" x14ac:dyDescent="0.2">
      <c r="A1734" s="270"/>
      <c r="B1734" s="296"/>
      <c r="C1734" s="296"/>
      <c r="D1734" s="345"/>
      <c r="E1734" s="345"/>
      <c r="F1734" s="345"/>
      <c r="G1734" s="345"/>
      <c r="H1734" s="345"/>
    </row>
    <row r="1735" spans="1:8" x14ac:dyDescent="0.2">
      <c r="A1735" s="270"/>
      <c r="B1735" s="296"/>
      <c r="C1735" s="296"/>
      <c r="D1735" s="345"/>
      <c r="E1735" s="345"/>
      <c r="F1735" s="345"/>
      <c r="G1735" s="345"/>
      <c r="H1735" s="345"/>
    </row>
    <row r="1736" spans="1:8" x14ac:dyDescent="0.2">
      <c r="A1736" s="270"/>
      <c r="B1736" s="296"/>
      <c r="C1736" s="296"/>
      <c r="D1736" s="345"/>
      <c r="E1736" s="345"/>
      <c r="F1736" s="345"/>
      <c r="G1736" s="345"/>
      <c r="H1736" s="345"/>
    </row>
    <row r="1737" spans="1:8" x14ac:dyDescent="0.2">
      <c r="A1737" s="270"/>
      <c r="B1737" s="296"/>
      <c r="C1737" s="296"/>
      <c r="D1737" s="345"/>
      <c r="E1737" s="345"/>
      <c r="F1737" s="345"/>
      <c r="G1737" s="345"/>
      <c r="H1737" s="345"/>
    </row>
    <row r="1738" spans="1:8" x14ac:dyDescent="0.2">
      <c r="A1738" s="270"/>
      <c r="B1738" s="296"/>
      <c r="C1738" s="296"/>
      <c r="D1738" s="345"/>
      <c r="E1738" s="345"/>
      <c r="F1738" s="345"/>
      <c r="G1738" s="345"/>
      <c r="H1738" s="345"/>
    </row>
    <row r="1739" spans="1:8" x14ac:dyDescent="0.2">
      <c r="A1739" s="270"/>
      <c r="B1739" s="296"/>
      <c r="C1739" s="296"/>
      <c r="D1739" s="345"/>
      <c r="E1739" s="345"/>
      <c r="F1739" s="345"/>
      <c r="G1739" s="345"/>
      <c r="H1739" s="345"/>
    </row>
    <row r="1740" spans="1:8" x14ac:dyDescent="0.2">
      <c r="A1740" s="270"/>
      <c r="B1740" s="296"/>
      <c r="C1740" s="296"/>
      <c r="D1740" s="345"/>
      <c r="E1740" s="345"/>
      <c r="F1740" s="345"/>
      <c r="G1740" s="345"/>
      <c r="H1740" s="345"/>
    </row>
    <row r="1741" spans="1:8" x14ac:dyDescent="0.2">
      <c r="A1741" s="270"/>
      <c r="B1741" s="296"/>
      <c r="C1741" s="296"/>
      <c r="D1741" s="345"/>
      <c r="E1741" s="345"/>
      <c r="F1741" s="345"/>
      <c r="G1741" s="345"/>
      <c r="H1741" s="345"/>
    </row>
    <row r="1742" spans="1:8" x14ac:dyDescent="0.2">
      <c r="A1742" s="270"/>
      <c r="B1742" s="296"/>
      <c r="C1742" s="296"/>
      <c r="D1742" s="345"/>
      <c r="E1742" s="345"/>
      <c r="F1742" s="345"/>
      <c r="G1742" s="345"/>
      <c r="H1742" s="345"/>
    </row>
    <row r="1743" spans="1:8" x14ac:dyDescent="0.2">
      <c r="A1743" s="270"/>
      <c r="B1743" s="296"/>
      <c r="C1743" s="296"/>
      <c r="D1743" s="345"/>
      <c r="E1743" s="345"/>
      <c r="F1743" s="345"/>
      <c r="G1743" s="345"/>
      <c r="H1743" s="345"/>
    </row>
    <row r="1744" spans="1:8" x14ac:dyDescent="0.2">
      <c r="A1744" s="270"/>
      <c r="B1744" s="296"/>
      <c r="C1744" s="296"/>
      <c r="D1744" s="345"/>
      <c r="E1744" s="345"/>
      <c r="F1744" s="345"/>
      <c r="G1744" s="345"/>
      <c r="H1744" s="345"/>
    </row>
    <row r="1745" spans="1:8" x14ac:dyDescent="0.2">
      <c r="A1745" s="270"/>
      <c r="B1745" s="296"/>
      <c r="C1745" s="296"/>
      <c r="D1745" s="345"/>
      <c r="E1745" s="345"/>
      <c r="F1745" s="345"/>
      <c r="G1745" s="345"/>
      <c r="H1745" s="345"/>
    </row>
    <row r="1746" spans="1:8" x14ac:dyDescent="0.2">
      <c r="A1746" s="270"/>
      <c r="B1746" s="296"/>
      <c r="C1746" s="296"/>
      <c r="D1746" s="345"/>
      <c r="E1746" s="345"/>
      <c r="F1746" s="345"/>
      <c r="G1746" s="345"/>
      <c r="H1746" s="345"/>
    </row>
    <row r="1747" spans="1:8" x14ac:dyDescent="0.2">
      <c r="A1747" s="270"/>
      <c r="B1747" s="296"/>
      <c r="C1747" s="296"/>
      <c r="D1747" s="345"/>
      <c r="E1747" s="345"/>
      <c r="F1747" s="345"/>
      <c r="G1747" s="345"/>
      <c r="H1747" s="345"/>
    </row>
    <row r="1748" spans="1:8" x14ac:dyDescent="0.2">
      <c r="A1748" s="270"/>
      <c r="B1748" s="296"/>
      <c r="C1748" s="296"/>
      <c r="D1748" s="345"/>
      <c r="E1748" s="345"/>
      <c r="F1748" s="345"/>
      <c r="G1748" s="345"/>
      <c r="H1748" s="345"/>
    </row>
    <row r="1749" spans="1:8" x14ac:dyDescent="0.2">
      <c r="A1749" s="270"/>
      <c r="B1749" s="296"/>
      <c r="C1749" s="296"/>
      <c r="D1749" s="345"/>
      <c r="E1749" s="345"/>
      <c r="F1749" s="345"/>
      <c r="G1749" s="345"/>
      <c r="H1749" s="345"/>
    </row>
    <row r="1750" spans="1:8" x14ac:dyDescent="0.2">
      <c r="A1750" s="270"/>
      <c r="B1750" s="296"/>
      <c r="C1750" s="296"/>
      <c r="D1750" s="345"/>
      <c r="E1750" s="345"/>
      <c r="F1750" s="345"/>
      <c r="G1750" s="345"/>
      <c r="H1750" s="345"/>
    </row>
    <row r="1751" spans="1:8" x14ac:dyDescent="0.2">
      <c r="A1751" s="270"/>
      <c r="B1751" s="296"/>
      <c r="C1751" s="296"/>
      <c r="D1751" s="345"/>
      <c r="E1751" s="345"/>
      <c r="F1751" s="345"/>
      <c r="G1751" s="345"/>
      <c r="H1751" s="345"/>
    </row>
    <row r="1752" spans="1:8" x14ac:dyDescent="0.2">
      <c r="A1752" s="270"/>
      <c r="B1752" s="296"/>
      <c r="C1752" s="296"/>
      <c r="D1752" s="345"/>
      <c r="E1752" s="345"/>
      <c r="F1752" s="345"/>
      <c r="G1752" s="345"/>
      <c r="H1752" s="345"/>
    </row>
    <row r="1753" spans="1:8" x14ac:dyDescent="0.2">
      <c r="A1753" s="270"/>
      <c r="B1753" s="296"/>
      <c r="C1753" s="296"/>
      <c r="D1753" s="345"/>
      <c r="E1753" s="345"/>
      <c r="F1753" s="345"/>
      <c r="G1753" s="345"/>
      <c r="H1753" s="345"/>
    </row>
    <row r="1754" spans="1:8" x14ac:dyDescent="0.2">
      <c r="A1754" s="270"/>
      <c r="B1754" s="296"/>
      <c r="C1754" s="296"/>
      <c r="D1754" s="345"/>
      <c r="E1754" s="345"/>
      <c r="F1754" s="345"/>
      <c r="G1754" s="345"/>
      <c r="H1754" s="345"/>
    </row>
    <row r="1755" spans="1:8" x14ac:dyDescent="0.2">
      <c r="A1755" s="270"/>
      <c r="B1755" s="296"/>
      <c r="C1755" s="296"/>
      <c r="D1755" s="345"/>
      <c r="E1755" s="345"/>
      <c r="F1755" s="345"/>
      <c r="G1755" s="345"/>
      <c r="H1755" s="345"/>
    </row>
    <row r="1756" spans="1:8" x14ac:dyDescent="0.2">
      <c r="A1756" s="270"/>
      <c r="B1756" s="296"/>
      <c r="C1756" s="296"/>
      <c r="D1756" s="345"/>
      <c r="E1756" s="345"/>
      <c r="F1756" s="345"/>
      <c r="G1756" s="345"/>
      <c r="H1756" s="345"/>
    </row>
    <row r="1757" spans="1:8" x14ac:dyDescent="0.2">
      <c r="A1757" s="270"/>
      <c r="B1757" s="296"/>
      <c r="C1757" s="296"/>
      <c r="D1757" s="345"/>
      <c r="E1757" s="345"/>
      <c r="F1757" s="345"/>
      <c r="G1757" s="345"/>
      <c r="H1757" s="345"/>
    </row>
    <row r="1758" spans="1:8" x14ac:dyDescent="0.2">
      <c r="A1758" s="270"/>
      <c r="B1758" s="296"/>
      <c r="C1758" s="296"/>
      <c r="D1758" s="345"/>
      <c r="E1758" s="345"/>
      <c r="F1758" s="345"/>
      <c r="G1758" s="345"/>
      <c r="H1758" s="345"/>
    </row>
    <row r="1759" spans="1:8" x14ac:dyDescent="0.2">
      <c r="A1759" s="270"/>
      <c r="B1759" s="296"/>
      <c r="C1759" s="296"/>
      <c r="D1759" s="345"/>
      <c r="E1759" s="345"/>
      <c r="F1759" s="345"/>
      <c r="G1759" s="345"/>
      <c r="H1759" s="345"/>
    </row>
    <row r="1760" spans="1:8" x14ac:dyDescent="0.2">
      <c r="A1760" s="270"/>
      <c r="B1760" s="296"/>
      <c r="C1760" s="296"/>
      <c r="D1760" s="345"/>
      <c r="E1760" s="345"/>
      <c r="F1760" s="345"/>
      <c r="G1760" s="345"/>
      <c r="H1760" s="345"/>
    </row>
    <row r="1761" spans="1:8" x14ac:dyDescent="0.2">
      <c r="A1761" s="270"/>
      <c r="B1761" s="296"/>
      <c r="C1761" s="296"/>
      <c r="D1761" s="345"/>
      <c r="E1761" s="345"/>
      <c r="F1761" s="345"/>
      <c r="G1761" s="345"/>
      <c r="H1761" s="345"/>
    </row>
    <row r="1762" spans="1:8" x14ac:dyDescent="0.2">
      <c r="A1762" s="270"/>
      <c r="B1762" s="296"/>
      <c r="C1762" s="296"/>
      <c r="D1762" s="345"/>
      <c r="E1762" s="345"/>
      <c r="F1762" s="345"/>
      <c r="G1762" s="345"/>
      <c r="H1762" s="345"/>
    </row>
    <row r="1763" spans="1:8" x14ac:dyDescent="0.2">
      <c r="A1763" s="270"/>
      <c r="B1763" s="296"/>
      <c r="C1763" s="296"/>
      <c r="D1763" s="345"/>
      <c r="E1763" s="345"/>
      <c r="F1763" s="345"/>
      <c r="G1763" s="345"/>
      <c r="H1763" s="345"/>
    </row>
    <row r="1764" spans="1:8" x14ac:dyDescent="0.2">
      <c r="A1764" s="270"/>
      <c r="B1764" s="296"/>
      <c r="C1764" s="296"/>
      <c r="D1764" s="345"/>
      <c r="E1764" s="345"/>
      <c r="F1764" s="345"/>
      <c r="G1764" s="345"/>
      <c r="H1764" s="345"/>
    </row>
    <row r="1765" spans="1:8" x14ac:dyDescent="0.2">
      <c r="A1765" s="270"/>
      <c r="B1765" s="296"/>
      <c r="C1765" s="296"/>
      <c r="D1765" s="345"/>
      <c r="E1765" s="345"/>
      <c r="F1765" s="345"/>
      <c r="G1765" s="345"/>
      <c r="H1765" s="345"/>
    </row>
    <row r="1766" spans="1:8" x14ac:dyDescent="0.2">
      <c r="A1766" s="270"/>
      <c r="B1766" s="296"/>
      <c r="C1766" s="296"/>
      <c r="D1766" s="345"/>
      <c r="E1766" s="345"/>
      <c r="F1766" s="345"/>
      <c r="G1766" s="345"/>
      <c r="H1766" s="345"/>
    </row>
    <row r="1767" spans="1:8" x14ac:dyDescent="0.2">
      <c r="A1767" s="270"/>
      <c r="B1767" s="296"/>
      <c r="C1767" s="296"/>
      <c r="D1767" s="345"/>
      <c r="E1767" s="345"/>
      <c r="F1767" s="345"/>
      <c r="G1767" s="345"/>
      <c r="H1767" s="345"/>
    </row>
    <row r="1768" spans="1:8" x14ac:dyDescent="0.2">
      <c r="A1768" s="270"/>
      <c r="B1768" s="296"/>
      <c r="C1768" s="296"/>
      <c r="D1768" s="345"/>
      <c r="E1768" s="345"/>
      <c r="F1768" s="345"/>
      <c r="G1768" s="345"/>
      <c r="H1768" s="345"/>
    </row>
    <row r="1769" spans="1:8" x14ac:dyDescent="0.2">
      <c r="A1769" s="270"/>
      <c r="B1769" s="296"/>
      <c r="C1769" s="296"/>
      <c r="D1769" s="345"/>
      <c r="E1769" s="345"/>
      <c r="F1769" s="345"/>
      <c r="G1769" s="345"/>
      <c r="H1769" s="345"/>
    </row>
    <row r="1770" spans="1:8" x14ac:dyDescent="0.2">
      <c r="A1770" s="270"/>
      <c r="B1770" s="296"/>
      <c r="C1770" s="296"/>
      <c r="D1770" s="345"/>
      <c r="E1770" s="345"/>
      <c r="F1770" s="345"/>
      <c r="G1770" s="345"/>
      <c r="H1770" s="345"/>
    </row>
    <row r="1771" spans="1:8" x14ac:dyDescent="0.2">
      <c r="A1771" s="270"/>
      <c r="B1771" s="296"/>
      <c r="C1771" s="296"/>
      <c r="D1771" s="345"/>
      <c r="E1771" s="345"/>
      <c r="F1771" s="345"/>
      <c r="G1771" s="345"/>
      <c r="H1771" s="345"/>
    </row>
    <row r="1772" spans="1:8" x14ac:dyDescent="0.2">
      <c r="A1772" s="270"/>
      <c r="B1772" s="296"/>
      <c r="C1772" s="296"/>
      <c r="D1772" s="345"/>
      <c r="E1772" s="345"/>
      <c r="F1772" s="345"/>
      <c r="G1772" s="345"/>
      <c r="H1772" s="345"/>
    </row>
    <row r="1773" spans="1:8" x14ac:dyDescent="0.2">
      <c r="A1773" s="270"/>
      <c r="B1773" s="296"/>
      <c r="C1773" s="296"/>
      <c r="D1773" s="345"/>
      <c r="E1773" s="345"/>
      <c r="F1773" s="345"/>
      <c r="G1773" s="345"/>
      <c r="H1773" s="345"/>
    </row>
    <row r="1774" spans="1:8" x14ac:dyDescent="0.2">
      <c r="A1774" s="270"/>
      <c r="B1774" s="296"/>
      <c r="C1774" s="296"/>
      <c r="D1774" s="345"/>
      <c r="E1774" s="345"/>
      <c r="F1774" s="345"/>
      <c r="G1774" s="345"/>
      <c r="H1774" s="345"/>
    </row>
    <row r="1775" spans="1:8" x14ac:dyDescent="0.2">
      <c r="A1775" s="270"/>
      <c r="B1775" s="296"/>
      <c r="C1775" s="296"/>
      <c r="D1775" s="345"/>
      <c r="E1775" s="345"/>
      <c r="F1775" s="345"/>
      <c r="G1775" s="345"/>
      <c r="H1775" s="345"/>
    </row>
    <row r="1776" spans="1:8" x14ac:dyDescent="0.2">
      <c r="A1776" s="270"/>
      <c r="B1776" s="296"/>
      <c r="C1776" s="296"/>
      <c r="D1776" s="345"/>
      <c r="E1776" s="345"/>
      <c r="F1776" s="345"/>
      <c r="G1776" s="345"/>
      <c r="H1776" s="345"/>
    </row>
    <row r="1777" spans="1:8" x14ac:dyDescent="0.2">
      <c r="A1777" s="270"/>
      <c r="B1777" s="296"/>
      <c r="C1777" s="296"/>
      <c r="D1777" s="345"/>
      <c r="E1777" s="345"/>
      <c r="F1777" s="345"/>
      <c r="G1777" s="345"/>
      <c r="H1777" s="345"/>
    </row>
    <row r="1778" spans="1:8" x14ac:dyDescent="0.2">
      <c r="A1778" s="270"/>
      <c r="B1778" s="296"/>
      <c r="C1778" s="296"/>
      <c r="D1778" s="345"/>
      <c r="E1778" s="345"/>
      <c r="F1778" s="345"/>
      <c r="G1778" s="345"/>
      <c r="H1778" s="345"/>
    </row>
    <row r="1779" spans="1:8" x14ac:dyDescent="0.2">
      <c r="A1779" s="270"/>
      <c r="B1779" s="296"/>
      <c r="C1779" s="296"/>
      <c r="D1779" s="345"/>
      <c r="E1779" s="345"/>
      <c r="F1779" s="345"/>
      <c r="G1779" s="345"/>
      <c r="H1779" s="345"/>
    </row>
    <row r="1780" spans="1:8" x14ac:dyDescent="0.2">
      <c r="A1780" s="270"/>
      <c r="B1780" s="296"/>
      <c r="C1780" s="296"/>
      <c r="D1780" s="345"/>
      <c r="E1780" s="345"/>
      <c r="F1780" s="345"/>
      <c r="G1780" s="345"/>
      <c r="H1780" s="345"/>
    </row>
    <row r="1781" spans="1:8" x14ac:dyDescent="0.2">
      <c r="A1781" s="270"/>
      <c r="B1781" s="296"/>
      <c r="C1781" s="296"/>
      <c r="D1781" s="345"/>
      <c r="E1781" s="345"/>
      <c r="F1781" s="345"/>
      <c r="G1781" s="345"/>
      <c r="H1781" s="345"/>
    </row>
    <row r="1782" spans="1:8" x14ac:dyDescent="0.2">
      <c r="A1782" s="270"/>
      <c r="B1782" s="296"/>
      <c r="C1782" s="296"/>
      <c r="D1782" s="345"/>
      <c r="E1782" s="345"/>
      <c r="F1782" s="345"/>
      <c r="G1782" s="345"/>
      <c r="H1782" s="345"/>
    </row>
    <row r="1783" spans="1:8" x14ac:dyDescent="0.2">
      <c r="A1783" s="270"/>
      <c r="B1783" s="296"/>
      <c r="C1783" s="296"/>
      <c r="D1783" s="345"/>
      <c r="E1783" s="345"/>
      <c r="F1783" s="345"/>
      <c r="G1783" s="345"/>
      <c r="H1783" s="345"/>
    </row>
    <row r="1784" spans="1:8" x14ac:dyDescent="0.2">
      <c r="A1784" s="270"/>
      <c r="B1784" s="296"/>
      <c r="C1784" s="296"/>
      <c r="D1784" s="345"/>
      <c r="E1784" s="345"/>
      <c r="F1784" s="345"/>
      <c r="G1784" s="345"/>
      <c r="H1784" s="345"/>
    </row>
    <row r="1785" spans="1:8" x14ac:dyDescent="0.2">
      <c r="A1785" s="270"/>
      <c r="B1785" s="296"/>
      <c r="C1785" s="296"/>
      <c r="D1785" s="345"/>
      <c r="E1785" s="345"/>
      <c r="F1785" s="345"/>
      <c r="G1785" s="345"/>
      <c r="H1785" s="345"/>
    </row>
    <row r="1786" spans="1:8" x14ac:dyDescent="0.2">
      <c r="A1786" s="270"/>
      <c r="B1786" s="296"/>
      <c r="C1786" s="296"/>
      <c r="D1786" s="345"/>
      <c r="E1786" s="345"/>
      <c r="F1786" s="345"/>
      <c r="G1786" s="345"/>
      <c r="H1786" s="345"/>
    </row>
    <row r="1787" spans="1:8" x14ac:dyDescent="0.2">
      <c r="A1787" s="270"/>
      <c r="B1787" s="296"/>
      <c r="C1787" s="296"/>
      <c r="D1787" s="345"/>
      <c r="E1787" s="345"/>
      <c r="F1787" s="345"/>
      <c r="G1787" s="345"/>
      <c r="H1787" s="345"/>
    </row>
    <row r="1788" spans="1:8" x14ac:dyDescent="0.2">
      <c r="A1788" s="270"/>
      <c r="B1788" s="296"/>
      <c r="C1788" s="296"/>
      <c r="D1788" s="345"/>
      <c r="E1788" s="345"/>
      <c r="F1788" s="345"/>
      <c r="G1788" s="345"/>
      <c r="H1788" s="345"/>
    </row>
    <row r="1789" spans="1:8" x14ac:dyDescent="0.2">
      <c r="A1789" s="270"/>
      <c r="B1789" s="296"/>
      <c r="C1789" s="296"/>
      <c r="D1789" s="345"/>
      <c r="E1789" s="345"/>
      <c r="F1789" s="345"/>
      <c r="G1789" s="345"/>
      <c r="H1789" s="345"/>
    </row>
    <row r="1790" spans="1:8" x14ac:dyDescent="0.2">
      <c r="A1790" s="270"/>
      <c r="B1790" s="296"/>
      <c r="C1790" s="296"/>
      <c r="D1790" s="345"/>
      <c r="E1790" s="345"/>
      <c r="F1790" s="345"/>
      <c r="G1790" s="345"/>
      <c r="H1790" s="345"/>
    </row>
    <row r="1791" spans="1:8" x14ac:dyDescent="0.2">
      <c r="A1791" s="270"/>
      <c r="B1791" s="296"/>
      <c r="C1791" s="296"/>
      <c r="D1791" s="345"/>
      <c r="E1791" s="345"/>
      <c r="F1791" s="345"/>
      <c r="G1791" s="345"/>
      <c r="H1791" s="345"/>
    </row>
    <row r="1792" spans="1:8" x14ac:dyDescent="0.2">
      <c r="A1792" s="270"/>
      <c r="B1792" s="296"/>
      <c r="C1792" s="296"/>
      <c r="D1792" s="345"/>
      <c r="E1792" s="345"/>
      <c r="F1792" s="345"/>
      <c r="G1792" s="345"/>
      <c r="H1792" s="345"/>
    </row>
    <row r="1793" spans="1:8" x14ac:dyDescent="0.2">
      <c r="A1793" s="270"/>
      <c r="B1793" s="296"/>
      <c r="C1793" s="296"/>
      <c r="D1793" s="345"/>
      <c r="E1793" s="345"/>
      <c r="F1793" s="345"/>
      <c r="G1793" s="345"/>
      <c r="H1793" s="345"/>
    </row>
    <row r="1794" spans="1:8" x14ac:dyDescent="0.2">
      <c r="A1794" s="270"/>
      <c r="B1794" s="296"/>
      <c r="C1794" s="296"/>
      <c r="D1794" s="345"/>
      <c r="E1794" s="345"/>
      <c r="F1794" s="345"/>
      <c r="G1794" s="345"/>
      <c r="H1794" s="345"/>
    </row>
    <row r="1795" spans="1:8" x14ac:dyDescent="0.2">
      <c r="A1795" s="270"/>
      <c r="B1795" s="296"/>
      <c r="C1795" s="296"/>
      <c r="D1795" s="345"/>
      <c r="E1795" s="345"/>
      <c r="F1795" s="345"/>
      <c r="G1795" s="345"/>
      <c r="H1795" s="345"/>
    </row>
    <row r="1796" spans="1:8" x14ac:dyDescent="0.2">
      <c r="A1796" s="270"/>
      <c r="B1796" s="296"/>
      <c r="C1796" s="296"/>
      <c r="D1796" s="345"/>
      <c r="E1796" s="345"/>
      <c r="F1796" s="345"/>
      <c r="G1796" s="345"/>
      <c r="H1796" s="345"/>
    </row>
    <row r="1797" spans="1:8" x14ac:dyDescent="0.2">
      <c r="A1797" s="270"/>
      <c r="B1797" s="296"/>
      <c r="C1797" s="296"/>
      <c r="D1797" s="345"/>
      <c r="E1797" s="345"/>
      <c r="F1797" s="345"/>
      <c r="G1797" s="345"/>
      <c r="H1797" s="345"/>
    </row>
    <row r="1798" spans="1:8" x14ac:dyDescent="0.2">
      <c r="A1798" s="270"/>
      <c r="B1798" s="296"/>
      <c r="C1798" s="296"/>
      <c r="D1798" s="345"/>
      <c r="E1798" s="345"/>
      <c r="F1798" s="345"/>
      <c r="G1798" s="345"/>
      <c r="H1798" s="345"/>
    </row>
    <row r="1799" spans="1:8" x14ac:dyDescent="0.2">
      <c r="A1799" s="270"/>
      <c r="B1799" s="296"/>
      <c r="C1799" s="296"/>
      <c r="D1799" s="345"/>
      <c r="E1799" s="345"/>
      <c r="F1799" s="345"/>
      <c r="G1799" s="345"/>
      <c r="H1799" s="345"/>
    </row>
    <row r="1800" spans="1:8" x14ac:dyDescent="0.2">
      <c r="A1800" s="270"/>
      <c r="B1800" s="296"/>
      <c r="C1800" s="296"/>
      <c r="D1800" s="345"/>
      <c r="E1800" s="345"/>
      <c r="F1800" s="345"/>
      <c r="G1800" s="345"/>
      <c r="H1800" s="345"/>
    </row>
    <row r="1801" spans="1:8" x14ac:dyDescent="0.2">
      <c r="A1801" s="270"/>
      <c r="B1801" s="296"/>
      <c r="C1801" s="296"/>
      <c r="D1801" s="345"/>
      <c r="E1801" s="345"/>
      <c r="F1801" s="345"/>
      <c r="G1801" s="345"/>
      <c r="H1801" s="345"/>
    </row>
    <row r="1802" spans="1:8" x14ac:dyDescent="0.2">
      <c r="A1802" s="270"/>
      <c r="B1802" s="296"/>
      <c r="C1802" s="296"/>
      <c r="D1802" s="345"/>
      <c r="E1802" s="345"/>
      <c r="F1802" s="345"/>
      <c r="G1802" s="345"/>
      <c r="H1802" s="345"/>
    </row>
    <row r="1803" spans="1:8" x14ac:dyDescent="0.2">
      <c r="A1803" s="270"/>
      <c r="B1803" s="296"/>
      <c r="C1803" s="296"/>
      <c r="D1803" s="345"/>
      <c r="E1803" s="345"/>
      <c r="F1803" s="345"/>
      <c r="G1803" s="345"/>
      <c r="H1803" s="345"/>
    </row>
    <row r="1804" spans="1:8" x14ac:dyDescent="0.2">
      <c r="A1804" s="270"/>
      <c r="B1804" s="296"/>
      <c r="C1804" s="296"/>
      <c r="D1804" s="345"/>
      <c r="E1804" s="345"/>
      <c r="F1804" s="345"/>
      <c r="G1804" s="345"/>
      <c r="H1804" s="345"/>
    </row>
    <row r="1805" spans="1:8" x14ac:dyDescent="0.2">
      <c r="A1805" s="270"/>
      <c r="B1805" s="296"/>
      <c r="C1805" s="296"/>
      <c r="D1805" s="345"/>
      <c r="E1805" s="345"/>
      <c r="F1805" s="345"/>
      <c r="G1805" s="345"/>
      <c r="H1805" s="345"/>
    </row>
    <row r="1806" spans="1:8" x14ac:dyDescent="0.2">
      <c r="A1806" s="270"/>
      <c r="B1806" s="296"/>
      <c r="C1806" s="296"/>
      <c r="D1806" s="345"/>
      <c r="E1806" s="345"/>
      <c r="F1806" s="345"/>
      <c r="G1806" s="345"/>
      <c r="H1806" s="345"/>
    </row>
    <row r="1807" spans="1:8" x14ac:dyDescent="0.2">
      <c r="A1807" s="270"/>
      <c r="B1807" s="296"/>
      <c r="C1807" s="296"/>
      <c r="D1807" s="345"/>
      <c r="E1807" s="345"/>
      <c r="F1807" s="345"/>
      <c r="G1807" s="345"/>
      <c r="H1807" s="345"/>
    </row>
    <row r="1808" spans="1:8" x14ac:dyDescent="0.2">
      <c r="A1808" s="270"/>
      <c r="B1808" s="296"/>
      <c r="C1808" s="296"/>
      <c r="D1808" s="345"/>
      <c r="E1808" s="345"/>
      <c r="F1808" s="345"/>
      <c r="G1808" s="345"/>
      <c r="H1808" s="345"/>
    </row>
    <row r="1809" spans="1:8" x14ac:dyDescent="0.2">
      <c r="A1809" s="270"/>
      <c r="B1809" s="296"/>
      <c r="C1809" s="296"/>
      <c r="D1809" s="345"/>
      <c r="E1809" s="345"/>
      <c r="F1809" s="345"/>
      <c r="G1809" s="345"/>
      <c r="H1809" s="345"/>
    </row>
    <row r="1810" spans="1:8" x14ac:dyDescent="0.2">
      <c r="A1810" s="270"/>
      <c r="B1810" s="296"/>
      <c r="C1810" s="296"/>
      <c r="D1810" s="345"/>
      <c r="E1810" s="345"/>
      <c r="F1810" s="345"/>
      <c r="G1810" s="345"/>
      <c r="H1810" s="345"/>
    </row>
    <row r="1811" spans="1:8" x14ac:dyDescent="0.2">
      <c r="A1811" s="270"/>
      <c r="B1811" s="296"/>
      <c r="C1811" s="296"/>
      <c r="D1811" s="345"/>
      <c r="E1811" s="345"/>
      <c r="F1811" s="345"/>
      <c r="G1811" s="345"/>
      <c r="H1811" s="345"/>
    </row>
    <row r="1812" spans="1:8" x14ac:dyDescent="0.2">
      <c r="A1812" s="270"/>
      <c r="B1812" s="296"/>
      <c r="C1812" s="296"/>
      <c r="D1812" s="345"/>
      <c r="E1812" s="345"/>
      <c r="F1812" s="345"/>
      <c r="G1812" s="345"/>
      <c r="H1812" s="345"/>
    </row>
    <row r="1813" spans="1:8" x14ac:dyDescent="0.2">
      <c r="A1813" s="270"/>
      <c r="B1813" s="296"/>
      <c r="C1813" s="296"/>
      <c r="D1813" s="345"/>
      <c r="E1813" s="345"/>
      <c r="F1813" s="345"/>
      <c r="G1813" s="345"/>
      <c r="H1813" s="345"/>
    </row>
    <row r="1814" spans="1:8" x14ac:dyDescent="0.2">
      <c r="A1814" s="270"/>
      <c r="B1814" s="296"/>
      <c r="C1814" s="296"/>
      <c r="D1814" s="345"/>
      <c r="E1814" s="345"/>
      <c r="F1814" s="345"/>
      <c r="G1814" s="345"/>
      <c r="H1814" s="345"/>
    </row>
    <row r="1815" spans="1:8" x14ac:dyDescent="0.2">
      <c r="A1815" s="270"/>
      <c r="B1815" s="296"/>
      <c r="C1815" s="296"/>
      <c r="D1815" s="345"/>
      <c r="E1815" s="345"/>
      <c r="F1815" s="345"/>
      <c r="G1815" s="345"/>
      <c r="H1815" s="345"/>
    </row>
    <row r="1816" spans="1:8" x14ac:dyDescent="0.2">
      <c r="A1816" s="270"/>
      <c r="B1816" s="296"/>
      <c r="C1816" s="296"/>
      <c r="D1816" s="345"/>
      <c r="E1816" s="345"/>
      <c r="F1816" s="345"/>
      <c r="G1816" s="345"/>
      <c r="H1816" s="345"/>
    </row>
    <row r="1817" spans="1:8" x14ac:dyDescent="0.2">
      <c r="A1817" s="270"/>
      <c r="B1817" s="296"/>
      <c r="C1817" s="296"/>
      <c r="D1817" s="345"/>
      <c r="E1817" s="345"/>
      <c r="F1817" s="345"/>
      <c r="G1817" s="345"/>
      <c r="H1817" s="345"/>
    </row>
    <row r="1818" spans="1:8" x14ac:dyDescent="0.2">
      <c r="A1818" s="270"/>
      <c r="B1818" s="296"/>
      <c r="C1818" s="296"/>
      <c r="D1818" s="345"/>
      <c r="E1818" s="345"/>
      <c r="F1818" s="345"/>
      <c r="G1818" s="345"/>
      <c r="H1818" s="345"/>
    </row>
    <row r="1819" spans="1:8" x14ac:dyDescent="0.2">
      <c r="A1819" s="270"/>
      <c r="B1819" s="296"/>
      <c r="C1819" s="296"/>
      <c r="D1819" s="345"/>
      <c r="E1819" s="345"/>
      <c r="F1819" s="345"/>
      <c r="G1819" s="345"/>
      <c r="H1819" s="345"/>
    </row>
    <row r="1820" spans="1:8" x14ac:dyDescent="0.2">
      <c r="A1820" s="270"/>
      <c r="B1820" s="296"/>
      <c r="C1820" s="296"/>
      <c r="D1820" s="345"/>
      <c r="E1820" s="345"/>
      <c r="F1820" s="345"/>
      <c r="G1820" s="345"/>
      <c r="H1820" s="345"/>
    </row>
    <row r="1821" spans="1:8" x14ac:dyDescent="0.2">
      <c r="A1821" s="270"/>
      <c r="B1821" s="296"/>
      <c r="C1821" s="296"/>
      <c r="D1821" s="345"/>
      <c r="E1821" s="345"/>
      <c r="F1821" s="345"/>
      <c r="G1821" s="345"/>
      <c r="H1821" s="345"/>
    </row>
    <row r="1822" spans="1:8" x14ac:dyDescent="0.2">
      <c r="A1822" s="270"/>
      <c r="B1822" s="296"/>
      <c r="C1822" s="296"/>
      <c r="D1822" s="345"/>
      <c r="E1822" s="345"/>
      <c r="F1822" s="345"/>
      <c r="G1822" s="345"/>
      <c r="H1822" s="345"/>
    </row>
    <row r="1823" spans="1:8" x14ac:dyDescent="0.2">
      <c r="A1823" s="270"/>
      <c r="B1823" s="296"/>
      <c r="C1823" s="296"/>
      <c r="D1823" s="345"/>
      <c r="E1823" s="345"/>
      <c r="F1823" s="345"/>
      <c r="G1823" s="345"/>
      <c r="H1823" s="345"/>
    </row>
    <row r="1824" spans="1:8" x14ac:dyDescent="0.2">
      <c r="A1824" s="270"/>
      <c r="B1824" s="296"/>
      <c r="C1824" s="296"/>
      <c r="D1824" s="345"/>
      <c r="E1824" s="345"/>
      <c r="F1824" s="345"/>
      <c r="G1824" s="345"/>
      <c r="H1824" s="345"/>
    </row>
    <row r="1825" spans="1:8" x14ac:dyDescent="0.2">
      <c r="A1825" s="270"/>
      <c r="B1825" s="296"/>
      <c r="C1825" s="296"/>
      <c r="D1825" s="345"/>
      <c r="E1825" s="345"/>
      <c r="F1825" s="345"/>
      <c r="G1825" s="345"/>
      <c r="H1825" s="345"/>
    </row>
    <row r="1826" spans="1:8" x14ac:dyDescent="0.2">
      <c r="A1826" s="270"/>
      <c r="B1826" s="296"/>
      <c r="C1826" s="296"/>
      <c r="D1826" s="345"/>
      <c r="E1826" s="345"/>
      <c r="F1826" s="345"/>
      <c r="G1826" s="345"/>
      <c r="H1826" s="345"/>
    </row>
    <row r="1827" spans="1:8" x14ac:dyDescent="0.2">
      <c r="A1827" s="270"/>
      <c r="B1827" s="296"/>
      <c r="C1827" s="296"/>
      <c r="D1827" s="345"/>
      <c r="E1827" s="345"/>
      <c r="F1827" s="345"/>
      <c r="G1827" s="345"/>
      <c r="H1827" s="345"/>
    </row>
    <row r="1828" spans="1:8" x14ac:dyDescent="0.2">
      <c r="A1828" s="270"/>
      <c r="B1828" s="296"/>
      <c r="C1828" s="296"/>
      <c r="D1828" s="345"/>
      <c r="E1828" s="345"/>
      <c r="F1828" s="345"/>
      <c r="G1828" s="345"/>
      <c r="H1828" s="345"/>
    </row>
    <row r="1829" spans="1:8" x14ac:dyDescent="0.2">
      <c r="A1829" s="270"/>
      <c r="B1829" s="296"/>
      <c r="C1829" s="296"/>
      <c r="D1829" s="345"/>
      <c r="E1829" s="345"/>
      <c r="F1829" s="345"/>
      <c r="G1829" s="345"/>
      <c r="H1829" s="345"/>
    </row>
    <row r="1830" spans="1:8" x14ac:dyDescent="0.2">
      <c r="A1830" s="270"/>
      <c r="B1830" s="296"/>
      <c r="C1830" s="296"/>
      <c r="D1830" s="345"/>
      <c r="E1830" s="345"/>
      <c r="F1830" s="345"/>
      <c r="G1830" s="345"/>
      <c r="H1830" s="345"/>
    </row>
    <row r="1831" spans="1:8" x14ac:dyDescent="0.2">
      <c r="A1831" s="270"/>
      <c r="B1831" s="296"/>
      <c r="C1831" s="296"/>
      <c r="D1831" s="345"/>
      <c r="E1831" s="345"/>
      <c r="F1831" s="345"/>
      <c r="G1831" s="345"/>
      <c r="H1831" s="345"/>
    </row>
    <row r="1832" spans="1:8" x14ac:dyDescent="0.2">
      <c r="A1832" s="270"/>
      <c r="B1832" s="296"/>
      <c r="C1832" s="296"/>
      <c r="D1832" s="345"/>
      <c r="E1832" s="345"/>
      <c r="F1832" s="345"/>
      <c r="G1832" s="345"/>
      <c r="H1832" s="345"/>
    </row>
    <row r="1833" spans="1:8" x14ac:dyDescent="0.2">
      <c r="A1833" s="270"/>
      <c r="B1833" s="296"/>
      <c r="C1833" s="296"/>
      <c r="D1833" s="345"/>
      <c r="E1833" s="345"/>
      <c r="F1833" s="345"/>
      <c r="G1833" s="345"/>
      <c r="H1833" s="345"/>
    </row>
    <row r="1834" spans="1:8" x14ac:dyDescent="0.2">
      <c r="A1834" s="270"/>
      <c r="B1834" s="296"/>
      <c r="C1834" s="296"/>
      <c r="D1834" s="345"/>
      <c r="E1834" s="345"/>
      <c r="F1834" s="345"/>
      <c r="G1834" s="345"/>
      <c r="H1834" s="345"/>
    </row>
    <row r="1835" spans="1:8" x14ac:dyDescent="0.2">
      <c r="A1835" s="270"/>
      <c r="B1835" s="296"/>
      <c r="C1835" s="296"/>
      <c r="D1835" s="345"/>
      <c r="E1835" s="345"/>
      <c r="F1835" s="345"/>
      <c r="G1835" s="345"/>
      <c r="H1835" s="345"/>
    </row>
    <row r="1836" spans="1:8" x14ac:dyDescent="0.2">
      <c r="A1836" s="270"/>
      <c r="B1836" s="296"/>
      <c r="C1836" s="296"/>
      <c r="D1836" s="345"/>
      <c r="E1836" s="345"/>
      <c r="F1836" s="345"/>
      <c r="G1836" s="345"/>
      <c r="H1836" s="345"/>
    </row>
    <row r="1837" spans="1:8" x14ac:dyDescent="0.2">
      <c r="A1837" s="270"/>
      <c r="B1837" s="296"/>
      <c r="C1837" s="296"/>
      <c r="D1837" s="345"/>
      <c r="E1837" s="345"/>
      <c r="F1837" s="345"/>
      <c r="G1837" s="345"/>
      <c r="H1837" s="345"/>
    </row>
    <row r="1838" spans="1:8" x14ac:dyDescent="0.2">
      <c r="A1838" s="270"/>
      <c r="B1838" s="296"/>
      <c r="C1838" s="296"/>
      <c r="D1838" s="345"/>
      <c r="E1838" s="345"/>
      <c r="F1838" s="345"/>
      <c r="G1838" s="345"/>
      <c r="H1838" s="345"/>
    </row>
    <row r="1839" spans="1:8" x14ac:dyDescent="0.2">
      <c r="A1839" s="270"/>
      <c r="B1839" s="296"/>
      <c r="C1839" s="296"/>
      <c r="D1839" s="345"/>
      <c r="E1839" s="345"/>
      <c r="F1839" s="345"/>
      <c r="G1839" s="345"/>
      <c r="H1839" s="345"/>
    </row>
    <row r="1840" spans="1:8" x14ac:dyDescent="0.2">
      <c r="A1840" s="270"/>
      <c r="B1840" s="296"/>
      <c r="C1840" s="296"/>
      <c r="D1840" s="345"/>
      <c r="E1840" s="345"/>
      <c r="F1840" s="345"/>
      <c r="G1840" s="345"/>
      <c r="H1840" s="345"/>
    </row>
    <row r="1841" spans="1:8" x14ac:dyDescent="0.2">
      <c r="A1841" s="270"/>
      <c r="B1841" s="296"/>
      <c r="C1841" s="296"/>
      <c r="D1841" s="345"/>
      <c r="E1841" s="345"/>
      <c r="F1841" s="345"/>
      <c r="G1841" s="345"/>
      <c r="H1841" s="345"/>
    </row>
    <row r="1842" spans="1:8" x14ac:dyDescent="0.2">
      <c r="A1842" s="270"/>
      <c r="B1842" s="296"/>
      <c r="C1842" s="296"/>
      <c r="D1842" s="345"/>
      <c r="E1842" s="345"/>
      <c r="F1842" s="345"/>
      <c r="G1842" s="345"/>
      <c r="H1842" s="345"/>
    </row>
    <row r="1843" spans="1:8" x14ac:dyDescent="0.2">
      <c r="A1843" s="270"/>
      <c r="B1843" s="296"/>
      <c r="C1843" s="296"/>
      <c r="D1843" s="345"/>
      <c r="E1843" s="345"/>
      <c r="F1843" s="345"/>
      <c r="G1843" s="345"/>
      <c r="H1843" s="345"/>
    </row>
    <row r="1844" spans="1:8" x14ac:dyDescent="0.2">
      <c r="A1844" s="270"/>
      <c r="B1844" s="296"/>
      <c r="C1844" s="296"/>
      <c r="D1844" s="345"/>
      <c r="E1844" s="345"/>
      <c r="F1844" s="345"/>
      <c r="G1844" s="345"/>
      <c r="H1844" s="345"/>
    </row>
    <row r="1845" spans="1:8" x14ac:dyDescent="0.2">
      <c r="A1845" s="270"/>
      <c r="B1845" s="296"/>
      <c r="C1845" s="296"/>
      <c r="D1845" s="345"/>
      <c r="E1845" s="345"/>
      <c r="F1845" s="345"/>
      <c r="G1845" s="345"/>
      <c r="H1845" s="345"/>
    </row>
    <row r="1846" spans="1:8" x14ac:dyDescent="0.2">
      <c r="A1846" s="270"/>
      <c r="B1846" s="296"/>
      <c r="C1846" s="296"/>
      <c r="D1846" s="345"/>
      <c r="E1846" s="345"/>
      <c r="F1846" s="345"/>
      <c r="G1846" s="345"/>
      <c r="H1846" s="345"/>
    </row>
    <row r="1847" spans="1:8" x14ac:dyDescent="0.2">
      <c r="A1847" s="270"/>
      <c r="B1847" s="296"/>
      <c r="C1847" s="296"/>
      <c r="D1847" s="345"/>
      <c r="E1847" s="345"/>
      <c r="F1847" s="345"/>
      <c r="G1847" s="345"/>
      <c r="H1847" s="345"/>
    </row>
    <row r="1848" spans="1:8" x14ac:dyDescent="0.2">
      <c r="A1848" s="270"/>
      <c r="B1848" s="296"/>
      <c r="C1848" s="296"/>
      <c r="D1848" s="345"/>
      <c r="E1848" s="345"/>
      <c r="F1848" s="345"/>
      <c r="G1848" s="345"/>
      <c r="H1848" s="345"/>
    </row>
    <row r="1849" spans="1:8" x14ac:dyDescent="0.2">
      <c r="A1849" s="270"/>
      <c r="B1849" s="296"/>
      <c r="C1849" s="296"/>
      <c r="D1849" s="345"/>
      <c r="E1849" s="345"/>
      <c r="F1849" s="345"/>
      <c r="G1849" s="345"/>
      <c r="H1849" s="345"/>
    </row>
    <row r="1850" spans="1:8" x14ac:dyDescent="0.2">
      <c r="A1850" s="270"/>
      <c r="B1850" s="296"/>
      <c r="C1850" s="296"/>
      <c r="D1850" s="345"/>
      <c r="E1850" s="345"/>
      <c r="F1850" s="345"/>
      <c r="G1850" s="345"/>
      <c r="H1850" s="345"/>
    </row>
    <row r="1851" spans="1:8" x14ac:dyDescent="0.2">
      <c r="A1851" s="270"/>
      <c r="B1851" s="296"/>
      <c r="C1851" s="296"/>
      <c r="D1851" s="345"/>
      <c r="E1851" s="345"/>
      <c r="F1851" s="345"/>
      <c r="G1851" s="345"/>
      <c r="H1851" s="345"/>
    </row>
    <row r="1852" spans="1:8" x14ac:dyDescent="0.2">
      <c r="A1852" s="270"/>
      <c r="B1852" s="296"/>
      <c r="C1852" s="296"/>
      <c r="D1852" s="345"/>
      <c r="E1852" s="345"/>
      <c r="F1852" s="345"/>
      <c r="G1852" s="345"/>
      <c r="H1852" s="345"/>
    </row>
    <row r="1853" spans="1:8" x14ac:dyDescent="0.2">
      <c r="A1853" s="270"/>
      <c r="B1853" s="296"/>
      <c r="C1853" s="296"/>
      <c r="D1853" s="345"/>
      <c r="E1853" s="345"/>
      <c r="F1853" s="345"/>
      <c r="G1853" s="345"/>
      <c r="H1853" s="345"/>
    </row>
    <row r="1854" spans="1:8" x14ac:dyDescent="0.2">
      <c r="A1854" s="270"/>
      <c r="B1854" s="296"/>
      <c r="C1854" s="296"/>
      <c r="D1854" s="345"/>
      <c r="E1854" s="345"/>
      <c r="F1854" s="345"/>
      <c r="G1854" s="345"/>
      <c r="H1854" s="345"/>
    </row>
    <row r="1855" spans="1:8" x14ac:dyDescent="0.2">
      <c r="A1855" s="270"/>
      <c r="B1855" s="296"/>
      <c r="C1855" s="296"/>
      <c r="D1855" s="345"/>
      <c r="E1855" s="345"/>
      <c r="F1855" s="345"/>
      <c r="G1855" s="345"/>
      <c r="H1855" s="345"/>
    </row>
    <row r="1856" spans="1:8" x14ac:dyDescent="0.2">
      <c r="A1856" s="270"/>
      <c r="B1856" s="296"/>
      <c r="C1856" s="296"/>
      <c r="D1856" s="345"/>
      <c r="E1856" s="345"/>
      <c r="F1856" s="345"/>
      <c r="G1856" s="345"/>
      <c r="H1856" s="345"/>
    </row>
    <row r="1857" spans="1:8" x14ac:dyDescent="0.2">
      <c r="A1857" s="270"/>
      <c r="B1857" s="296"/>
      <c r="C1857" s="296"/>
      <c r="D1857" s="345"/>
      <c r="E1857" s="345"/>
      <c r="F1857" s="345"/>
      <c r="G1857" s="345"/>
      <c r="H1857" s="345"/>
    </row>
    <row r="1858" spans="1:8" x14ac:dyDescent="0.2">
      <c r="A1858" s="270"/>
      <c r="B1858" s="296"/>
      <c r="C1858" s="296"/>
      <c r="D1858" s="345"/>
      <c r="E1858" s="345"/>
      <c r="F1858" s="345"/>
      <c r="G1858" s="345"/>
      <c r="H1858" s="345"/>
    </row>
    <row r="1859" spans="1:8" x14ac:dyDescent="0.2">
      <c r="A1859" s="270"/>
      <c r="B1859" s="296"/>
      <c r="C1859" s="296"/>
      <c r="D1859" s="345"/>
      <c r="E1859" s="345"/>
      <c r="F1859" s="345"/>
      <c r="G1859" s="345"/>
      <c r="H1859" s="345"/>
    </row>
    <row r="1860" spans="1:8" x14ac:dyDescent="0.2">
      <c r="A1860" s="270"/>
      <c r="B1860" s="296"/>
      <c r="C1860" s="296"/>
      <c r="D1860" s="345"/>
      <c r="E1860" s="345"/>
      <c r="F1860" s="345"/>
      <c r="G1860" s="345"/>
      <c r="H1860" s="345"/>
    </row>
    <row r="1861" spans="1:8" x14ac:dyDescent="0.2">
      <c r="A1861" s="270"/>
      <c r="B1861" s="296"/>
      <c r="C1861" s="296"/>
      <c r="D1861" s="345"/>
      <c r="E1861" s="345"/>
      <c r="F1861" s="345"/>
      <c r="G1861" s="345"/>
      <c r="H1861" s="345"/>
    </row>
    <row r="1862" spans="1:8" x14ac:dyDescent="0.2">
      <c r="A1862" s="270"/>
      <c r="B1862" s="296"/>
      <c r="C1862" s="296"/>
      <c r="D1862" s="345"/>
      <c r="E1862" s="345"/>
      <c r="F1862" s="345"/>
      <c r="G1862" s="345"/>
      <c r="H1862" s="345"/>
    </row>
    <row r="1863" spans="1:8" x14ac:dyDescent="0.2">
      <c r="A1863" s="270"/>
      <c r="B1863" s="296"/>
      <c r="C1863" s="296"/>
      <c r="D1863" s="345"/>
      <c r="E1863" s="345"/>
      <c r="F1863" s="345"/>
      <c r="G1863" s="345"/>
      <c r="H1863" s="345"/>
    </row>
    <row r="1864" spans="1:8" x14ac:dyDescent="0.2">
      <c r="A1864" s="270"/>
      <c r="B1864" s="296"/>
      <c r="C1864" s="296"/>
      <c r="D1864" s="345"/>
      <c r="E1864" s="345"/>
      <c r="F1864" s="345"/>
      <c r="G1864" s="345"/>
      <c r="H1864" s="345"/>
    </row>
    <row r="1865" spans="1:8" x14ac:dyDescent="0.2">
      <c r="A1865" s="270"/>
      <c r="B1865" s="296"/>
      <c r="C1865" s="296"/>
      <c r="D1865" s="345"/>
      <c r="E1865" s="345"/>
      <c r="F1865" s="345"/>
      <c r="G1865" s="345"/>
      <c r="H1865" s="345"/>
    </row>
    <row r="1866" spans="1:8" x14ac:dyDescent="0.2">
      <c r="A1866" s="270"/>
      <c r="B1866" s="296"/>
      <c r="C1866" s="296"/>
      <c r="D1866" s="345"/>
      <c r="E1866" s="345"/>
      <c r="F1866" s="345"/>
      <c r="G1866" s="345"/>
      <c r="H1866" s="345"/>
    </row>
    <row r="1867" spans="1:8" x14ac:dyDescent="0.2">
      <c r="A1867" s="270"/>
      <c r="B1867" s="296"/>
      <c r="C1867" s="296"/>
      <c r="D1867" s="345"/>
      <c r="E1867" s="345"/>
      <c r="F1867" s="345"/>
      <c r="G1867" s="345"/>
      <c r="H1867" s="345"/>
    </row>
    <row r="1868" spans="1:8" x14ac:dyDescent="0.2">
      <c r="A1868" s="270"/>
      <c r="B1868" s="296"/>
      <c r="C1868" s="296"/>
      <c r="D1868" s="345"/>
      <c r="E1868" s="345"/>
      <c r="F1868" s="345"/>
      <c r="G1868" s="345"/>
      <c r="H1868" s="345"/>
    </row>
    <row r="1869" spans="1:8" x14ac:dyDescent="0.2">
      <c r="A1869" s="270"/>
      <c r="B1869" s="296"/>
      <c r="C1869" s="296"/>
      <c r="D1869" s="345"/>
      <c r="E1869" s="345"/>
      <c r="F1869" s="345"/>
      <c r="G1869" s="345"/>
      <c r="H1869" s="345"/>
    </row>
    <row r="1870" spans="1:8" x14ac:dyDescent="0.2">
      <c r="A1870" s="270"/>
      <c r="B1870" s="296"/>
      <c r="C1870" s="296"/>
      <c r="D1870" s="345"/>
      <c r="E1870" s="345"/>
      <c r="F1870" s="345"/>
      <c r="G1870" s="345"/>
      <c r="H1870" s="345"/>
    </row>
    <row r="1871" spans="1:8" x14ac:dyDescent="0.2">
      <c r="A1871" s="270"/>
      <c r="B1871" s="296"/>
      <c r="C1871" s="296"/>
      <c r="D1871" s="345"/>
      <c r="E1871" s="345"/>
      <c r="F1871" s="345"/>
      <c r="G1871" s="345"/>
      <c r="H1871" s="345"/>
    </row>
    <row r="1872" spans="1:8" x14ac:dyDescent="0.2">
      <c r="A1872" s="270"/>
      <c r="B1872" s="296"/>
      <c r="C1872" s="296"/>
      <c r="D1872" s="345"/>
      <c r="E1872" s="345"/>
      <c r="F1872" s="345"/>
      <c r="G1872" s="345"/>
      <c r="H1872" s="345"/>
    </row>
    <row r="1873" spans="1:8" x14ac:dyDescent="0.2">
      <c r="A1873" s="270"/>
      <c r="B1873" s="296"/>
      <c r="C1873" s="296"/>
      <c r="D1873" s="345"/>
      <c r="E1873" s="345"/>
      <c r="F1873" s="345"/>
      <c r="G1873" s="345"/>
      <c r="H1873" s="345"/>
    </row>
    <row r="1874" spans="1:8" x14ac:dyDescent="0.2">
      <c r="A1874" s="270"/>
      <c r="B1874" s="296"/>
      <c r="C1874" s="296"/>
      <c r="D1874" s="345"/>
      <c r="E1874" s="345"/>
      <c r="F1874" s="345"/>
      <c r="G1874" s="345"/>
      <c r="H1874" s="345"/>
    </row>
    <row r="1875" spans="1:8" x14ac:dyDescent="0.2">
      <c r="A1875" s="270"/>
      <c r="B1875" s="296"/>
      <c r="C1875" s="296"/>
      <c r="D1875" s="345"/>
      <c r="E1875" s="345"/>
      <c r="F1875" s="345"/>
      <c r="G1875" s="345"/>
      <c r="H1875" s="345"/>
    </row>
    <row r="1876" spans="1:8" x14ac:dyDescent="0.2">
      <c r="A1876" s="270"/>
      <c r="B1876" s="296"/>
      <c r="C1876" s="296"/>
      <c r="D1876" s="345"/>
      <c r="E1876" s="345"/>
      <c r="F1876" s="345"/>
      <c r="G1876" s="345"/>
      <c r="H1876" s="345"/>
    </row>
    <row r="1877" spans="1:8" x14ac:dyDescent="0.2">
      <c r="A1877" s="270"/>
      <c r="B1877" s="296"/>
      <c r="C1877" s="296"/>
      <c r="D1877" s="345"/>
      <c r="E1877" s="345"/>
      <c r="F1877" s="345"/>
      <c r="G1877" s="345"/>
      <c r="H1877" s="345"/>
    </row>
    <row r="1878" spans="1:8" x14ac:dyDescent="0.2">
      <c r="A1878" s="270"/>
      <c r="B1878" s="296"/>
      <c r="C1878" s="296"/>
      <c r="D1878" s="345"/>
      <c r="E1878" s="345"/>
      <c r="F1878" s="345"/>
      <c r="G1878" s="345"/>
      <c r="H1878" s="345"/>
    </row>
    <row r="1879" spans="1:8" x14ac:dyDescent="0.2">
      <c r="A1879" s="270"/>
      <c r="B1879" s="296"/>
      <c r="C1879" s="296"/>
      <c r="D1879" s="345"/>
      <c r="E1879" s="345"/>
      <c r="F1879" s="345"/>
      <c r="G1879" s="345"/>
      <c r="H1879" s="345"/>
    </row>
    <row r="1880" spans="1:8" x14ac:dyDescent="0.2">
      <c r="A1880" s="270"/>
      <c r="B1880" s="296"/>
      <c r="C1880" s="296"/>
      <c r="D1880" s="345"/>
      <c r="E1880" s="345"/>
      <c r="F1880" s="345"/>
      <c r="G1880" s="345"/>
      <c r="H1880" s="345"/>
    </row>
    <row r="1881" spans="1:8" x14ac:dyDescent="0.2">
      <c r="A1881" s="270"/>
      <c r="B1881" s="296"/>
      <c r="C1881" s="296"/>
      <c r="D1881" s="345"/>
      <c r="E1881" s="345"/>
      <c r="F1881" s="345"/>
      <c r="G1881" s="345"/>
      <c r="H1881" s="345"/>
    </row>
    <row r="1882" spans="1:8" x14ac:dyDescent="0.2">
      <c r="A1882" s="270"/>
      <c r="B1882" s="296"/>
      <c r="C1882" s="296"/>
      <c r="D1882" s="345"/>
      <c r="E1882" s="345"/>
      <c r="F1882" s="345"/>
      <c r="G1882" s="345"/>
      <c r="H1882" s="345"/>
    </row>
    <row r="1883" spans="1:8" x14ac:dyDescent="0.2">
      <c r="A1883" s="270"/>
      <c r="B1883" s="296"/>
      <c r="C1883" s="296"/>
      <c r="D1883" s="345"/>
      <c r="E1883" s="345"/>
      <c r="F1883" s="345"/>
      <c r="G1883" s="345"/>
      <c r="H1883" s="345"/>
    </row>
    <row r="1884" spans="1:8" x14ac:dyDescent="0.2">
      <c r="A1884" s="270"/>
      <c r="B1884" s="296"/>
      <c r="C1884" s="296"/>
      <c r="D1884" s="345"/>
      <c r="E1884" s="345"/>
      <c r="F1884" s="345"/>
      <c r="G1884" s="345"/>
      <c r="H1884" s="345"/>
    </row>
    <row r="1885" spans="1:8" x14ac:dyDescent="0.2">
      <c r="A1885" s="270"/>
      <c r="B1885" s="296"/>
      <c r="C1885" s="296"/>
      <c r="D1885" s="345"/>
      <c r="E1885" s="345"/>
      <c r="F1885" s="345"/>
      <c r="G1885" s="345"/>
      <c r="H1885" s="345"/>
    </row>
    <row r="1886" spans="1:8" x14ac:dyDescent="0.2">
      <c r="A1886" s="270"/>
      <c r="B1886" s="296"/>
      <c r="C1886" s="296"/>
      <c r="D1886" s="345"/>
      <c r="E1886" s="345"/>
      <c r="F1886" s="345"/>
      <c r="G1886" s="345"/>
      <c r="H1886" s="345"/>
    </row>
    <row r="1887" spans="1:8" x14ac:dyDescent="0.2">
      <c r="A1887" s="270"/>
      <c r="B1887" s="296"/>
      <c r="C1887" s="296"/>
      <c r="D1887" s="345"/>
      <c r="E1887" s="345"/>
      <c r="F1887" s="345"/>
      <c r="G1887" s="345"/>
      <c r="H1887" s="345"/>
    </row>
    <row r="1888" spans="1:8" x14ac:dyDescent="0.2">
      <c r="A1888" s="270"/>
      <c r="B1888" s="296"/>
      <c r="C1888" s="296"/>
      <c r="D1888" s="345"/>
      <c r="E1888" s="345"/>
      <c r="F1888" s="345"/>
      <c r="G1888" s="345"/>
      <c r="H1888" s="345"/>
    </row>
    <row r="1889" spans="1:8" x14ac:dyDescent="0.2">
      <c r="A1889" s="270"/>
      <c r="B1889" s="296"/>
      <c r="C1889" s="296"/>
      <c r="D1889" s="345"/>
      <c r="E1889" s="345"/>
      <c r="F1889" s="345"/>
      <c r="G1889" s="345"/>
      <c r="H1889" s="345"/>
    </row>
    <row r="1890" spans="1:8" x14ac:dyDescent="0.2">
      <c r="A1890" s="270"/>
      <c r="B1890" s="296"/>
      <c r="C1890" s="296"/>
      <c r="D1890" s="345"/>
      <c r="E1890" s="345"/>
      <c r="F1890" s="345"/>
      <c r="G1890" s="345"/>
      <c r="H1890" s="345"/>
    </row>
    <row r="1891" spans="1:8" x14ac:dyDescent="0.2">
      <c r="A1891" s="270"/>
      <c r="B1891" s="296"/>
      <c r="C1891" s="296"/>
      <c r="D1891" s="345"/>
      <c r="E1891" s="345"/>
      <c r="F1891" s="345"/>
      <c r="G1891" s="345"/>
      <c r="H1891" s="345"/>
    </row>
    <row r="1892" spans="1:8" x14ac:dyDescent="0.2">
      <c r="A1892" s="270"/>
      <c r="B1892" s="296"/>
      <c r="C1892" s="296"/>
      <c r="D1892" s="345"/>
      <c r="E1892" s="345"/>
      <c r="F1892" s="345"/>
      <c r="G1892" s="345"/>
      <c r="H1892" s="345"/>
    </row>
    <row r="1893" spans="1:8" x14ac:dyDescent="0.2">
      <c r="A1893" s="270"/>
      <c r="B1893" s="296"/>
      <c r="C1893" s="296"/>
      <c r="D1893" s="345"/>
      <c r="E1893" s="345"/>
      <c r="F1893" s="345"/>
      <c r="G1893" s="345"/>
      <c r="H1893" s="345"/>
    </row>
    <row r="1894" spans="1:8" x14ac:dyDescent="0.2">
      <c r="A1894" s="270"/>
      <c r="B1894" s="296"/>
      <c r="C1894" s="296"/>
      <c r="D1894" s="345"/>
      <c r="E1894" s="345"/>
      <c r="F1894" s="345"/>
      <c r="G1894" s="345"/>
      <c r="H1894" s="345"/>
    </row>
    <row r="1895" spans="1:8" x14ac:dyDescent="0.2">
      <c r="A1895" s="270"/>
      <c r="B1895" s="296"/>
      <c r="C1895" s="296"/>
      <c r="D1895" s="345"/>
      <c r="E1895" s="345"/>
      <c r="F1895" s="345"/>
      <c r="G1895" s="345"/>
      <c r="H1895" s="345"/>
    </row>
    <row r="1896" spans="1:8" x14ac:dyDescent="0.2">
      <c r="A1896" s="270"/>
      <c r="B1896" s="296"/>
      <c r="C1896" s="296"/>
      <c r="D1896" s="345"/>
      <c r="E1896" s="345"/>
      <c r="F1896" s="345"/>
      <c r="G1896" s="345"/>
      <c r="H1896" s="345"/>
    </row>
    <row r="1897" spans="1:8" x14ac:dyDescent="0.2">
      <c r="A1897" s="270"/>
      <c r="B1897" s="296"/>
      <c r="C1897" s="296"/>
      <c r="D1897" s="345"/>
      <c r="E1897" s="345"/>
      <c r="F1897" s="345"/>
      <c r="G1897" s="345"/>
      <c r="H1897" s="345"/>
    </row>
    <row r="1898" spans="1:8" x14ac:dyDescent="0.2">
      <c r="A1898" s="270"/>
      <c r="B1898" s="296"/>
      <c r="C1898" s="296"/>
      <c r="D1898" s="345"/>
      <c r="E1898" s="345"/>
      <c r="F1898" s="345"/>
      <c r="G1898" s="345"/>
      <c r="H1898" s="345"/>
    </row>
    <row r="1899" spans="1:8" x14ac:dyDescent="0.2">
      <c r="A1899" s="270"/>
      <c r="B1899" s="296"/>
      <c r="C1899" s="296"/>
      <c r="D1899" s="345"/>
      <c r="E1899" s="345"/>
      <c r="F1899" s="345"/>
      <c r="G1899" s="345"/>
      <c r="H1899" s="345"/>
    </row>
    <row r="1900" spans="1:8" x14ac:dyDescent="0.2">
      <c r="A1900" s="270"/>
      <c r="B1900" s="296"/>
      <c r="C1900" s="296"/>
      <c r="D1900" s="345"/>
      <c r="E1900" s="345"/>
      <c r="F1900" s="345"/>
      <c r="G1900" s="345"/>
      <c r="H1900" s="345"/>
    </row>
    <row r="1901" spans="1:8" x14ac:dyDescent="0.2">
      <c r="A1901" s="270"/>
      <c r="B1901" s="296"/>
      <c r="C1901" s="296"/>
      <c r="D1901" s="345"/>
      <c r="E1901" s="345"/>
      <c r="F1901" s="345"/>
      <c r="G1901" s="345"/>
      <c r="H1901" s="345"/>
    </row>
    <row r="1902" spans="1:8" x14ac:dyDescent="0.2">
      <c r="A1902" s="270"/>
      <c r="B1902" s="296"/>
      <c r="C1902" s="296"/>
      <c r="D1902" s="345"/>
      <c r="E1902" s="345"/>
      <c r="F1902" s="345"/>
      <c r="G1902" s="345"/>
      <c r="H1902" s="345"/>
    </row>
    <row r="1903" spans="1:8" x14ac:dyDescent="0.2">
      <c r="A1903" s="270"/>
      <c r="B1903" s="296"/>
      <c r="C1903" s="296"/>
      <c r="D1903" s="345"/>
      <c r="E1903" s="345"/>
      <c r="F1903" s="345"/>
      <c r="G1903" s="345"/>
      <c r="H1903" s="345"/>
    </row>
    <row r="1904" spans="1:8" x14ac:dyDescent="0.2">
      <c r="A1904" s="270"/>
      <c r="B1904" s="296"/>
      <c r="C1904" s="296"/>
      <c r="D1904" s="345"/>
      <c r="E1904" s="345"/>
      <c r="F1904" s="345"/>
      <c r="G1904" s="345"/>
      <c r="H1904" s="345"/>
    </row>
    <row r="1905" spans="1:8" x14ac:dyDescent="0.2">
      <c r="A1905" s="270"/>
      <c r="B1905" s="296"/>
      <c r="C1905" s="296"/>
      <c r="D1905" s="345"/>
      <c r="E1905" s="345"/>
      <c r="F1905" s="345"/>
      <c r="G1905" s="345"/>
      <c r="H1905" s="345"/>
    </row>
    <row r="1906" spans="1:8" x14ac:dyDescent="0.2">
      <c r="A1906" s="270"/>
      <c r="B1906" s="296"/>
      <c r="C1906" s="296"/>
      <c r="D1906" s="345"/>
      <c r="E1906" s="345"/>
      <c r="F1906" s="345"/>
      <c r="G1906" s="345"/>
      <c r="H1906" s="345"/>
    </row>
    <row r="1907" spans="1:8" x14ac:dyDescent="0.2">
      <c r="A1907" s="270"/>
      <c r="B1907" s="296"/>
      <c r="C1907" s="296"/>
      <c r="D1907" s="345"/>
      <c r="E1907" s="345"/>
      <c r="F1907" s="345"/>
      <c r="G1907" s="345"/>
      <c r="H1907" s="345"/>
    </row>
    <row r="1908" spans="1:8" x14ac:dyDescent="0.2">
      <c r="A1908" s="270"/>
      <c r="B1908" s="296"/>
      <c r="C1908" s="296"/>
      <c r="D1908" s="345"/>
      <c r="E1908" s="345"/>
      <c r="F1908" s="345"/>
      <c r="G1908" s="345"/>
      <c r="H1908" s="345"/>
    </row>
    <row r="1909" spans="1:8" x14ac:dyDescent="0.2">
      <c r="A1909" s="270"/>
      <c r="B1909" s="296"/>
      <c r="C1909" s="296"/>
      <c r="D1909" s="345"/>
      <c r="E1909" s="345"/>
      <c r="F1909" s="345"/>
      <c r="G1909" s="345"/>
      <c r="H1909" s="345"/>
    </row>
    <row r="1910" spans="1:8" x14ac:dyDescent="0.2">
      <c r="A1910" s="270"/>
      <c r="B1910" s="296"/>
      <c r="C1910" s="296"/>
      <c r="D1910" s="345"/>
      <c r="E1910" s="345"/>
      <c r="F1910" s="345"/>
      <c r="G1910" s="345"/>
      <c r="H1910" s="345"/>
    </row>
    <row r="1911" spans="1:8" x14ac:dyDescent="0.2">
      <c r="A1911" s="270"/>
      <c r="B1911" s="296"/>
      <c r="C1911" s="296"/>
      <c r="D1911" s="345"/>
      <c r="E1911" s="345"/>
      <c r="F1911" s="345"/>
      <c r="G1911" s="345"/>
      <c r="H1911" s="345"/>
    </row>
    <row r="1912" spans="1:8" x14ac:dyDescent="0.2">
      <c r="A1912" s="270"/>
      <c r="B1912" s="296"/>
      <c r="C1912" s="296"/>
      <c r="D1912" s="345"/>
      <c r="E1912" s="345"/>
      <c r="F1912" s="345"/>
      <c r="G1912" s="345"/>
      <c r="H1912" s="345"/>
    </row>
    <row r="1913" spans="1:8" x14ac:dyDescent="0.2">
      <c r="A1913" s="270"/>
      <c r="B1913" s="296"/>
      <c r="C1913" s="296"/>
      <c r="D1913" s="345"/>
      <c r="E1913" s="345"/>
      <c r="F1913" s="345"/>
      <c r="G1913" s="345"/>
      <c r="H1913" s="345"/>
    </row>
    <row r="1914" spans="1:8" x14ac:dyDescent="0.2">
      <c r="A1914" s="270"/>
      <c r="B1914" s="296"/>
      <c r="C1914" s="296"/>
      <c r="D1914" s="345"/>
      <c r="E1914" s="345"/>
      <c r="F1914" s="345"/>
      <c r="G1914" s="345"/>
      <c r="H1914" s="345"/>
    </row>
    <row r="1915" spans="1:8" x14ac:dyDescent="0.2">
      <c r="A1915" s="270"/>
      <c r="B1915" s="296"/>
      <c r="C1915" s="296"/>
      <c r="D1915" s="345"/>
      <c r="E1915" s="345"/>
      <c r="F1915" s="345"/>
      <c r="G1915" s="345"/>
      <c r="H1915" s="345"/>
    </row>
    <row r="1916" spans="1:8" x14ac:dyDescent="0.2">
      <c r="A1916" s="270"/>
      <c r="B1916" s="296"/>
      <c r="C1916" s="296"/>
      <c r="D1916" s="345"/>
      <c r="E1916" s="345"/>
      <c r="F1916" s="345"/>
      <c r="G1916" s="345"/>
      <c r="H1916" s="345"/>
    </row>
    <row r="1917" spans="1:8" x14ac:dyDescent="0.2">
      <c r="A1917" s="270"/>
      <c r="B1917" s="296"/>
      <c r="C1917" s="296"/>
      <c r="D1917" s="345"/>
      <c r="E1917" s="345"/>
      <c r="F1917" s="345"/>
      <c r="G1917" s="345"/>
      <c r="H1917" s="345"/>
    </row>
    <row r="1918" spans="1:8" x14ac:dyDescent="0.2">
      <c r="A1918" s="270"/>
      <c r="B1918" s="296"/>
      <c r="C1918" s="296"/>
      <c r="D1918" s="345"/>
      <c r="E1918" s="345"/>
      <c r="F1918" s="345"/>
      <c r="G1918" s="345"/>
      <c r="H1918" s="345"/>
    </row>
    <row r="1919" spans="1:8" x14ac:dyDescent="0.2">
      <c r="A1919" s="270"/>
      <c r="B1919" s="296"/>
      <c r="C1919" s="296"/>
      <c r="D1919" s="345"/>
      <c r="E1919" s="345"/>
      <c r="F1919" s="345"/>
      <c r="G1919" s="345"/>
      <c r="H1919" s="345"/>
    </row>
    <row r="1920" spans="1:8" x14ac:dyDescent="0.2">
      <c r="A1920" s="270"/>
      <c r="B1920" s="296"/>
      <c r="C1920" s="296"/>
      <c r="D1920" s="345"/>
      <c r="E1920" s="345"/>
      <c r="F1920" s="345"/>
      <c r="G1920" s="345"/>
      <c r="H1920" s="345"/>
    </row>
    <row r="1921" spans="1:8" x14ac:dyDescent="0.2">
      <c r="A1921" s="270"/>
      <c r="B1921" s="296"/>
      <c r="C1921" s="296"/>
      <c r="D1921" s="345"/>
      <c r="E1921" s="345"/>
      <c r="F1921" s="345"/>
      <c r="G1921" s="345"/>
      <c r="H1921" s="345"/>
    </row>
    <row r="1922" spans="1:8" x14ac:dyDescent="0.2">
      <c r="A1922" s="270"/>
      <c r="B1922" s="296"/>
      <c r="C1922" s="296"/>
      <c r="D1922" s="345"/>
      <c r="E1922" s="345"/>
      <c r="F1922" s="345"/>
      <c r="G1922" s="345"/>
      <c r="H1922" s="345"/>
    </row>
    <row r="1923" spans="1:8" x14ac:dyDescent="0.2">
      <c r="A1923" s="270"/>
      <c r="B1923" s="296"/>
      <c r="C1923" s="296"/>
      <c r="D1923" s="345"/>
      <c r="E1923" s="345"/>
      <c r="F1923" s="345"/>
      <c r="G1923" s="345"/>
      <c r="H1923" s="345"/>
    </row>
    <row r="1924" spans="1:8" x14ac:dyDescent="0.2">
      <c r="A1924" s="270"/>
      <c r="B1924" s="296"/>
      <c r="C1924" s="296"/>
      <c r="D1924" s="345"/>
      <c r="E1924" s="345"/>
      <c r="F1924" s="345"/>
      <c r="G1924" s="345"/>
      <c r="H1924" s="345"/>
    </row>
    <row r="1925" spans="1:8" x14ac:dyDescent="0.2">
      <c r="A1925" s="270"/>
      <c r="B1925" s="296"/>
      <c r="C1925" s="296"/>
      <c r="D1925" s="345"/>
      <c r="E1925" s="345"/>
      <c r="F1925" s="345"/>
      <c r="G1925" s="345"/>
      <c r="H1925" s="345"/>
    </row>
    <row r="1926" spans="1:8" x14ac:dyDescent="0.2">
      <c r="A1926" s="270"/>
      <c r="B1926" s="296"/>
      <c r="C1926" s="296"/>
      <c r="D1926" s="345"/>
      <c r="E1926" s="345"/>
      <c r="F1926" s="345"/>
      <c r="G1926" s="345"/>
      <c r="H1926" s="345"/>
    </row>
    <row r="1927" spans="1:8" x14ac:dyDescent="0.2">
      <c r="A1927" s="270"/>
      <c r="B1927" s="296"/>
      <c r="C1927" s="296"/>
      <c r="D1927" s="345"/>
      <c r="E1927" s="345"/>
      <c r="F1927" s="345"/>
      <c r="G1927" s="345"/>
      <c r="H1927" s="345"/>
    </row>
    <row r="1928" spans="1:8" x14ac:dyDescent="0.2">
      <c r="A1928" s="270"/>
      <c r="B1928" s="296"/>
      <c r="C1928" s="296"/>
      <c r="D1928" s="345"/>
      <c r="E1928" s="345"/>
      <c r="F1928" s="345"/>
      <c r="G1928" s="345"/>
      <c r="H1928" s="345"/>
    </row>
    <row r="1929" spans="1:8" x14ac:dyDescent="0.2">
      <c r="A1929" s="270"/>
      <c r="B1929" s="296"/>
      <c r="C1929" s="296"/>
      <c r="D1929" s="345"/>
      <c r="E1929" s="345"/>
      <c r="F1929" s="345"/>
      <c r="G1929" s="345"/>
      <c r="H1929" s="345"/>
    </row>
    <row r="1930" spans="1:8" x14ac:dyDescent="0.2">
      <c r="A1930" s="270"/>
      <c r="B1930" s="296"/>
      <c r="C1930" s="296"/>
      <c r="D1930" s="345"/>
      <c r="E1930" s="345"/>
      <c r="F1930" s="345"/>
      <c r="G1930" s="345"/>
      <c r="H1930" s="345"/>
    </row>
    <row r="1931" spans="1:8" x14ac:dyDescent="0.2">
      <c r="A1931" s="270"/>
      <c r="B1931" s="296"/>
      <c r="C1931" s="296"/>
      <c r="D1931" s="345"/>
      <c r="E1931" s="345"/>
      <c r="F1931" s="345"/>
      <c r="G1931" s="345"/>
      <c r="H1931" s="345"/>
    </row>
    <row r="1932" spans="1:8" x14ac:dyDescent="0.2">
      <c r="A1932" s="270"/>
      <c r="B1932" s="296"/>
      <c r="C1932" s="296"/>
      <c r="D1932" s="345"/>
      <c r="E1932" s="345"/>
      <c r="F1932" s="345"/>
      <c r="G1932" s="345"/>
      <c r="H1932" s="345"/>
    </row>
    <row r="1933" spans="1:8" x14ac:dyDescent="0.2">
      <c r="A1933" s="270"/>
      <c r="B1933" s="296"/>
      <c r="C1933" s="296"/>
      <c r="D1933" s="345"/>
      <c r="E1933" s="345"/>
      <c r="F1933" s="345"/>
      <c r="G1933" s="345"/>
      <c r="H1933" s="345"/>
    </row>
    <row r="1934" spans="1:8" x14ac:dyDescent="0.2">
      <c r="A1934" s="270"/>
      <c r="B1934" s="296"/>
      <c r="C1934" s="296"/>
      <c r="D1934" s="345"/>
      <c r="E1934" s="345"/>
      <c r="F1934" s="345"/>
      <c r="G1934" s="345"/>
      <c r="H1934" s="345"/>
    </row>
    <row r="1935" spans="1:8" x14ac:dyDescent="0.2">
      <c r="A1935" s="270"/>
      <c r="B1935" s="296"/>
      <c r="C1935" s="296"/>
      <c r="D1935" s="345"/>
      <c r="E1935" s="345"/>
      <c r="F1935" s="345"/>
      <c r="G1935" s="345"/>
      <c r="H1935" s="345"/>
    </row>
    <row r="1936" spans="1:8" x14ac:dyDescent="0.2">
      <c r="A1936" s="270"/>
      <c r="B1936" s="296"/>
      <c r="C1936" s="296"/>
      <c r="D1936" s="345"/>
      <c r="E1936" s="345"/>
      <c r="F1936" s="345"/>
      <c r="G1936" s="345"/>
      <c r="H1936" s="345"/>
    </row>
    <row r="1937" spans="1:8" x14ac:dyDescent="0.2">
      <c r="A1937" s="270"/>
      <c r="B1937" s="296"/>
      <c r="C1937" s="296"/>
      <c r="D1937" s="345"/>
      <c r="E1937" s="345"/>
      <c r="F1937" s="345"/>
      <c r="G1937" s="345"/>
      <c r="H1937" s="345"/>
    </row>
    <row r="1938" spans="1:8" x14ac:dyDescent="0.2">
      <c r="A1938" s="270"/>
      <c r="B1938" s="296"/>
      <c r="C1938" s="296"/>
      <c r="D1938" s="345"/>
      <c r="E1938" s="345"/>
      <c r="F1938" s="345"/>
      <c r="G1938" s="345"/>
      <c r="H1938" s="345"/>
    </row>
    <row r="1939" spans="1:8" x14ac:dyDescent="0.2">
      <c r="A1939" s="270"/>
      <c r="B1939" s="296"/>
      <c r="C1939" s="296"/>
      <c r="D1939" s="345"/>
      <c r="E1939" s="345"/>
      <c r="F1939" s="345"/>
      <c r="G1939" s="345"/>
      <c r="H1939" s="345"/>
    </row>
    <row r="1940" spans="1:8" x14ac:dyDescent="0.2">
      <c r="A1940" s="270"/>
      <c r="B1940" s="296"/>
      <c r="C1940" s="296"/>
      <c r="D1940" s="345"/>
      <c r="E1940" s="345"/>
      <c r="F1940" s="345"/>
      <c r="G1940" s="345"/>
      <c r="H1940" s="345"/>
    </row>
    <row r="1941" spans="1:8" x14ac:dyDescent="0.2">
      <c r="A1941" s="270"/>
      <c r="B1941" s="296"/>
      <c r="C1941" s="296"/>
      <c r="D1941" s="345"/>
      <c r="E1941" s="345"/>
      <c r="F1941" s="345"/>
      <c r="G1941" s="345"/>
      <c r="H1941" s="345"/>
    </row>
    <row r="1942" spans="1:8" x14ac:dyDescent="0.2">
      <c r="A1942" s="270"/>
      <c r="B1942" s="296"/>
      <c r="C1942" s="296"/>
      <c r="D1942" s="345"/>
      <c r="E1942" s="345"/>
      <c r="F1942" s="345"/>
      <c r="G1942" s="345"/>
      <c r="H1942" s="345"/>
    </row>
    <row r="1943" spans="1:8" x14ac:dyDescent="0.2">
      <c r="A1943" s="270"/>
      <c r="B1943" s="296"/>
      <c r="C1943" s="296"/>
      <c r="D1943" s="345"/>
      <c r="E1943" s="345"/>
      <c r="F1943" s="345"/>
      <c r="G1943" s="345"/>
      <c r="H1943" s="345"/>
    </row>
    <row r="1944" spans="1:8" x14ac:dyDescent="0.2">
      <c r="A1944" s="270"/>
      <c r="B1944" s="296"/>
      <c r="C1944" s="296"/>
      <c r="D1944" s="345"/>
      <c r="E1944" s="345"/>
      <c r="F1944" s="345"/>
      <c r="G1944" s="345"/>
      <c r="H1944" s="345"/>
    </row>
    <row r="1945" spans="1:8" x14ac:dyDescent="0.2">
      <c r="A1945" s="270"/>
      <c r="B1945" s="296"/>
      <c r="C1945" s="296"/>
      <c r="D1945" s="345"/>
      <c r="E1945" s="345"/>
      <c r="F1945" s="345"/>
      <c r="G1945" s="345"/>
      <c r="H1945" s="345"/>
    </row>
    <row r="1946" spans="1:8" x14ac:dyDescent="0.2">
      <c r="A1946" s="270"/>
      <c r="B1946" s="296"/>
      <c r="C1946" s="296"/>
      <c r="D1946" s="345"/>
      <c r="E1946" s="345"/>
      <c r="F1946" s="345"/>
      <c r="G1946" s="345"/>
      <c r="H1946" s="345"/>
    </row>
    <row r="1947" spans="1:8" x14ac:dyDescent="0.2">
      <c r="A1947" s="270"/>
      <c r="B1947" s="296"/>
      <c r="C1947" s="296"/>
      <c r="D1947" s="345"/>
      <c r="E1947" s="345"/>
      <c r="F1947" s="345"/>
      <c r="G1947" s="345"/>
      <c r="H1947" s="345"/>
    </row>
    <row r="1948" spans="1:8" x14ac:dyDescent="0.2">
      <c r="A1948" s="270"/>
      <c r="B1948" s="296"/>
      <c r="C1948" s="296"/>
      <c r="D1948" s="345"/>
      <c r="E1948" s="345"/>
      <c r="F1948" s="345"/>
      <c r="G1948" s="345"/>
      <c r="H1948" s="345"/>
    </row>
    <row r="1949" spans="1:8" x14ac:dyDescent="0.2">
      <c r="A1949" s="270"/>
      <c r="B1949" s="296"/>
      <c r="C1949" s="296"/>
      <c r="D1949" s="345"/>
      <c r="E1949" s="345"/>
      <c r="F1949" s="345"/>
      <c r="G1949" s="345"/>
      <c r="H1949" s="345"/>
    </row>
    <row r="1950" spans="1:8" x14ac:dyDescent="0.2">
      <c r="A1950" s="270"/>
      <c r="B1950" s="296"/>
      <c r="C1950" s="296"/>
      <c r="D1950" s="345"/>
      <c r="E1950" s="345"/>
      <c r="F1950" s="345"/>
      <c r="G1950" s="345"/>
      <c r="H1950" s="345"/>
    </row>
    <row r="1951" spans="1:8" x14ac:dyDescent="0.2">
      <c r="A1951" s="270"/>
      <c r="B1951" s="296"/>
      <c r="C1951" s="296"/>
      <c r="D1951" s="345"/>
      <c r="E1951" s="345"/>
      <c r="F1951" s="345"/>
      <c r="G1951" s="345"/>
      <c r="H1951" s="345"/>
    </row>
    <row r="1952" spans="1:8" x14ac:dyDescent="0.2">
      <c r="A1952" s="270"/>
      <c r="B1952" s="296"/>
      <c r="C1952" s="296"/>
      <c r="D1952" s="345"/>
      <c r="E1952" s="345"/>
      <c r="F1952" s="345"/>
      <c r="G1952" s="345"/>
      <c r="H1952" s="345"/>
    </row>
    <row r="1953" spans="1:8" x14ac:dyDescent="0.2">
      <c r="A1953" s="270"/>
      <c r="B1953" s="296"/>
      <c r="C1953" s="296"/>
      <c r="D1953" s="345"/>
      <c r="E1953" s="345"/>
      <c r="F1953" s="345"/>
      <c r="G1953" s="345"/>
      <c r="H1953" s="345"/>
    </row>
    <row r="1954" spans="1:8" x14ac:dyDescent="0.2">
      <c r="A1954" s="270"/>
      <c r="B1954" s="296"/>
      <c r="C1954" s="296"/>
      <c r="D1954" s="345"/>
      <c r="E1954" s="345"/>
      <c r="F1954" s="345"/>
      <c r="G1954" s="345"/>
      <c r="H1954" s="345"/>
    </row>
    <row r="1955" spans="1:8" x14ac:dyDescent="0.2">
      <c r="A1955" s="270"/>
      <c r="B1955" s="296"/>
      <c r="C1955" s="296"/>
      <c r="D1955" s="345"/>
      <c r="E1955" s="345"/>
      <c r="F1955" s="345"/>
      <c r="G1955" s="345"/>
      <c r="H1955" s="345"/>
    </row>
    <row r="1956" spans="1:8" x14ac:dyDescent="0.2">
      <c r="A1956" s="270"/>
      <c r="B1956" s="296"/>
      <c r="C1956" s="296"/>
      <c r="D1956" s="345"/>
      <c r="E1956" s="345"/>
      <c r="F1956" s="345"/>
      <c r="G1956" s="345"/>
      <c r="H1956" s="345"/>
    </row>
    <row r="1957" spans="1:8" x14ac:dyDescent="0.2">
      <c r="A1957" s="270"/>
      <c r="B1957" s="296"/>
      <c r="C1957" s="296"/>
      <c r="D1957" s="345"/>
      <c r="E1957" s="345"/>
      <c r="F1957" s="345"/>
      <c r="G1957" s="345"/>
      <c r="H1957" s="345"/>
    </row>
    <row r="1958" spans="1:8" x14ac:dyDescent="0.2">
      <c r="A1958" s="270"/>
      <c r="B1958" s="296"/>
      <c r="C1958" s="296"/>
      <c r="D1958" s="345"/>
      <c r="E1958" s="345"/>
      <c r="F1958" s="345"/>
      <c r="G1958" s="345"/>
      <c r="H1958" s="345"/>
    </row>
    <row r="1959" spans="1:8" x14ac:dyDescent="0.2">
      <c r="A1959" s="270"/>
      <c r="B1959" s="296"/>
      <c r="C1959" s="296"/>
      <c r="D1959" s="345"/>
      <c r="E1959" s="345"/>
      <c r="F1959" s="345"/>
      <c r="G1959" s="345"/>
      <c r="H1959" s="345"/>
    </row>
    <row r="1960" spans="1:8" x14ac:dyDescent="0.2">
      <c r="A1960" s="270"/>
      <c r="B1960" s="296"/>
      <c r="C1960" s="296"/>
      <c r="D1960" s="345"/>
      <c r="E1960" s="345"/>
      <c r="F1960" s="345"/>
      <c r="G1960" s="345"/>
      <c r="H1960" s="345"/>
    </row>
    <row r="1961" spans="1:8" x14ac:dyDescent="0.2">
      <c r="A1961" s="270"/>
      <c r="B1961" s="296"/>
      <c r="C1961" s="296"/>
      <c r="D1961" s="345"/>
      <c r="E1961" s="345"/>
      <c r="F1961" s="345"/>
      <c r="G1961" s="345"/>
      <c r="H1961" s="345"/>
    </row>
    <row r="1962" spans="1:8" x14ac:dyDescent="0.2">
      <c r="A1962" s="270"/>
      <c r="B1962" s="296"/>
      <c r="C1962" s="296"/>
      <c r="D1962" s="345"/>
      <c r="E1962" s="345"/>
      <c r="F1962" s="345"/>
      <c r="G1962" s="345"/>
      <c r="H1962" s="345"/>
    </row>
    <row r="1963" spans="1:8" x14ac:dyDescent="0.2">
      <c r="A1963" s="270"/>
      <c r="B1963" s="296"/>
      <c r="C1963" s="296"/>
      <c r="D1963" s="345"/>
      <c r="E1963" s="345"/>
      <c r="F1963" s="345"/>
      <c r="G1963" s="345"/>
      <c r="H1963" s="345"/>
    </row>
    <row r="1964" spans="1:8" x14ac:dyDescent="0.2">
      <c r="A1964" s="270"/>
      <c r="B1964" s="296"/>
      <c r="C1964" s="296"/>
      <c r="D1964" s="345"/>
      <c r="E1964" s="345"/>
      <c r="F1964" s="345"/>
      <c r="G1964" s="345"/>
      <c r="H1964" s="345"/>
    </row>
    <row r="1965" spans="1:8" x14ac:dyDescent="0.2">
      <c r="A1965" s="270"/>
      <c r="B1965" s="296"/>
      <c r="C1965" s="296"/>
      <c r="D1965" s="345"/>
      <c r="E1965" s="345"/>
      <c r="F1965" s="345"/>
      <c r="G1965" s="345"/>
      <c r="H1965" s="345"/>
    </row>
    <row r="1966" spans="1:8" x14ac:dyDescent="0.2">
      <c r="A1966" s="270"/>
      <c r="B1966" s="296"/>
      <c r="C1966" s="296"/>
      <c r="D1966" s="345"/>
      <c r="E1966" s="345"/>
      <c r="F1966" s="345"/>
      <c r="G1966" s="345"/>
      <c r="H1966" s="345"/>
    </row>
    <row r="1967" spans="1:8" x14ac:dyDescent="0.2">
      <c r="A1967" s="270"/>
      <c r="B1967" s="296"/>
      <c r="C1967" s="296"/>
      <c r="D1967" s="345"/>
      <c r="E1967" s="345"/>
      <c r="F1967" s="345"/>
      <c r="G1967" s="345"/>
      <c r="H1967" s="345"/>
    </row>
    <row r="1968" spans="1:8" x14ac:dyDescent="0.2">
      <c r="A1968" s="270"/>
      <c r="B1968" s="296"/>
      <c r="C1968" s="296"/>
      <c r="D1968" s="345"/>
      <c r="E1968" s="345"/>
      <c r="F1968" s="345"/>
      <c r="G1968" s="345"/>
      <c r="H1968" s="345"/>
    </row>
    <row r="1969" spans="1:8" x14ac:dyDescent="0.2">
      <c r="A1969" s="270"/>
      <c r="B1969" s="296"/>
      <c r="C1969" s="296"/>
      <c r="D1969" s="345"/>
      <c r="E1969" s="345"/>
      <c r="F1969" s="345"/>
      <c r="G1969" s="345"/>
      <c r="H1969" s="345"/>
    </row>
    <row r="1970" spans="1:8" x14ac:dyDescent="0.2">
      <c r="A1970" s="270"/>
      <c r="B1970" s="296"/>
      <c r="C1970" s="296"/>
      <c r="D1970" s="345"/>
      <c r="E1970" s="345"/>
      <c r="F1970" s="345"/>
      <c r="G1970" s="345"/>
      <c r="H1970" s="345"/>
    </row>
    <row r="1971" spans="1:8" x14ac:dyDescent="0.2">
      <c r="A1971" s="270"/>
      <c r="B1971" s="296"/>
      <c r="C1971" s="296"/>
      <c r="D1971" s="345"/>
      <c r="E1971" s="345"/>
      <c r="F1971" s="345"/>
      <c r="G1971" s="345"/>
      <c r="H1971" s="345"/>
    </row>
    <row r="1972" spans="1:8" x14ac:dyDescent="0.2">
      <c r="A1972" s="270"/>
      <c r="B1972" s="296"/>
      <c r="C1972" s="296"/>
      <c r="D1972" s="345"/>
      <c r="E1972" s="345"/>
      <c r="F1972" s="345"/>
      <c r="G1972" s="345"/>
      <c r="H1972" s="345"/>
    </row>
    <row r="1973" spans="1:8" x14ac:dyDescent="0.2">
      <c r="A1973" s="270"/>
      <c r="B1973" s="296"/>
      <c r="C1973" s="296"/>
      <c r="D1973" s="345"/>
      <c r="E1973" s="345"/>
      <c r="F1973" s="345"/>
      <c r="G1973" s="345"/>
      <c r="H1973" s="345"/>
    </row>
    <row r="1974" spans="1:8" x14ac:dyDescent="0.2">
      <c r="A1974" s="270"/>
      <c r="B1974" s="296"/>
      <c r="C1974" s="296"/>
      <c r="D1974" s="345"/>
      <c r="E1974" s="345"/>
      <c r="F1974" s="345"/>
      <c r="G1974" s="345"/>
      <c r="H1974" s="345"/>
    </row>
    <row r="1975" spans="1:8" x14ac:dyDescent="0.2">
      <c r="A1975" s="270"/>
      <c r="B1975" s="296"/>
      <c r="C1975" s="296"/>
      <c r="D1975" s="345"/>
      <c r="E1975" s="345"/>
      <c r="F1975" s="345"/>
      <c r="G1975" s="345"/>
      <c r="H1975" s="345"/>
    </row>
    <row r="1976" spans="1:8" x14ac:dyDescent="0.2">
      <c r="A1976" s="270"/>
      <c r="B1976" s="296"/>
      <c r="C1976" s="296"/>
      <c r="D1976" s="345"/>
      <c r="E1976" s="345"/>
      <c r="F1976" s="345"/>
      <c r="G1976" s="345"/>
      <c r="H1976" s="345"/>
    </row>
    <row r="1977" spans="1:8" x14ac:dyDescent="0.2">
      <c r="A1977" s="270"/>
      <c r="B1977" s="296"/>
      <c r="C1977" s="296"/>
      <c r="D1977" s="345"/>
      <c r="E1977" s="345"/>
      <c r="F1977" s="345"/>
      <c r="G1977" s="345"/>
      <c r="H1977" s="345"/>
    </row>
    <row r="1978" spans="1:8" x14ac:dyDescent="0.2">
      <c r="A1978" s="270"/>
      <c r="B1978" s="296"/>
      <c r="C1978" s="296"/>
      <c r="D1978" s="345"/>
      <c r="E1978" s="345"/>
      <c r="F1978" s="345"/>
      <c r="G1978" s="345"/>
      <c r="H1978" s="345"/>
    </row>
    <row r="1979" spans="1:8" x14ac:dyDescent="0.2">
      <c r="A1979" s="270"/>
      <c r="B1979" s="296"/>
      <c r="C1979" s="296"/>
      <c r="D1979" s="345"/>
      <c r="E1979" s="345"/>
      <c r="F1979" s="345"/>
      <c r="G1979" s="345"/>
      <c r="H1979" s="345"/>
    </row>
    <row r="1980" spans="1:8" x14ac:dyDescent="0.2">
      <c r="A1980" s="270"/>
      <c r="B1980" s="296"/>
      <c r="C1980" s="296"/>
      <c r="D1980" s="345"/>
      <c r="E1980" s="345"/>
      <c r="F1980" s="345"/>
      <c r="G1980" s="345"/>
      <c r="H1980" s="345"/>
    </row>
    <row r="1981" spans="1:8" x14ac:dyDescent="0.2">
      <c r="A1981" s="270"/>
      <c r="B1981" s="296"/>
      <c r="C1981" s="296"/>
      <c r="D1981" s="345"/>
      <c r="E1981" s="345"/>
      <c r="F1981" s="345"/>
      <c r="G1981" s="345"/>
      <c r="H1981" s="345"/>
    </row>
    <row r="1982" spans="1:8" x14ac:dyDescent="0.2">
      <c r="A1982" s="270"/>
      <c r="B1982" s="296"/>
      <c r="C1982" s="296"/>
      <c r="D1982" s="345"/>
      <c r="E1982" s="345"/>
      <c r="F1982" s="345"/>
      <c r="G1982" s="345"/>
      <c r="H1982" s="345"/>
    </row>
    <row r="1983" spans="1:8" x14ac:dyDescent="0.2">
      <c r="A1983" s="270"/>
      <c r="B1983" s="296"/>
      <c r="C1983" s="296"/>
      <c r="D1983" s="345"/>
      <c r="E1983" s="345"/>
      <c r="F1983" s="345"/>
      <c r="G1983" s="345"/>
      <c r="H1983" s="345"/>
    </row>
    <row r="1984" spans="1:8" x14ac:dyDescent="0.2">
      <c r="A1984" s="270"/>
      <c r="B1984" s="296"/>
      <c r="C1984" s="296"/>
      <c r="D1984" s="345"/>
      <c r="E1984" s="345"/>
      <c r="F1984" s="345"/>
      <c r="G1984" s="345"/>
      <c r="H1984" s="345"/>
    </row>
    <row r="1985" spans="1:8" x14ac:dyDescent="0.2">
      <c r="A1985" s="270"/>
      <c r="B1985" s="296"/>
      <c r="C1985" s="296"/>
      <c r="D1985" s="345"/>
      <c r="E1985" s="345"/>
      <c r="F1985" s="345"/>
      <c r="G1985" s="345"/>
      <c r="H1985" s="345"/>
    </row>
    <row r="1986" spans="1:8" x14ac:dyDescent="0.2">
      <c r="A1986" s="270"/>
      <c r="B1986" s="296"/>
      <c r="C1986" s="296"/>
      <c r="D1986" s="345"/>
      <c r="E1986" s="345"/>
      <c r="F1986" s="345"/>
      <c r="G1986" s="345"/>
      <c r="H1986" s="345"/>
    </row>
    <row r="1987" spans="1:8" x14ac:dyDescent="0.2">
      <c r="A1987" s="270"/>
      <c r="B1987" s="296"/>
      <c r="C1987" s="296"/>
      <c r="D1987" s="345"/>
      <c r="E1987" s="345"/>
      <c r="F1987" s="345"/>
      <c r="G1987" s="345"/>
      <c r="H1987" s="345"/>
    </row>
    <row r="1988" spans="1:8" x14ac:dyDescent="0.2">
      <c r="A1988" s="270"/>
      <c r="B1988" s="296"/>
      <c r="C1988" s="296"/>
      <c r="D1988" s="345"/>
      <c r="E1988" s="345"/>
      <c r="F1988" s="345"/>
      <c r="G1988" s="345"/>
      <c r="H1988" s="345"/>
    </row>
    <row r="1989" spans="1:8" x14ac:dyDescent="0.2">
      <c r="A1989" s="270"/>
      <c r="B1989" s="296"/>
      <c r="C1989" s="296"/>
      <c r="D1989" s="345"/>
      <c r="E1989" s="345"/>
      <c r="F1989" s="345"/>
      <c r="G1989" s="345"/>
      <c r="H1989" s="345"/>
    </row>
    <row r="1990" spans="1:8" x14ac:dyDescent="0.2">
      <c r="A1990" s="270"/>
      <c r="B1990" s="296"/>
      <c r="C1990" s="296"/>
      <c r="D1990" s="345"/>
      <c r="E1990" s="345"/>
      <c r="F1990" s="345"/>
      <c r="G1990" s="345"/>
      <c r="H1990" s="345"/>
    </row>
    <row r="1991" spans="1:8" x14ac:dyDescent="0.2">
      <c r="A1991" s="270"/>
      <c r="B1991" s="296"/>
      <c r="C1991" s="296"/>
      <c r="D1991" s="345"/>
      <c r="E1991" s="345"/>
      <c r="F1991" s="345"/>
      <c r="G1991" s="345"/>
      <c r="H1991" s="345"/>
    </row>
    <row r="1992" spans="1:8" x14ac:dyDescent="0.2">
      <c r="A1992" s="270"/>
      <c r="B1992" s="296"/>
      <c r="C1992" s="296"/>
      <c r="D1992" s="345"/>
      <c r="E1992" s="345"/>
      <c r="F1992" s="345"/>
      <c r="G1992" s="345"/>
      <c r="H1992" s="345"/>
    </row>
    <row r="1993" spans="1:8" x14ac:dyDescent="0.2">
      <c r="A1993" s="270"/>
      <c r="B1993" s="296"/>
      <c r="C1993" s="296"/>
      <c r="D1993" s="345"/>
      <c r="E1993" s="345"/>
      <c r="F1993" s="345"/>
      <c r="G1993" s="345"/>
      <c r="H1993" s="345"/>
    </row>
    <row r="1994" spans="1:8" x14ac:dyDescent="0.2">
      <c r="A1994" s="270"/>
      <c r="B1994" s="296"/>
      <c r="C1994" s="296"/>
      <c r="D1994" s="345"/>
      <c r="E1994" s="345"/>
      <c r="F1994" s="345"/>
      <c r="G1994" s="345"/>
      <c r="H1994" s="345"/>
    </row>
    <row r="1995" spans="1:8" x14ac:dyDescent="0.2">
      <c r="A1995" s="270"/>
      <c r="B1995" s="296"/>
      <c r="C1995" s="296"/>
      <c r="D1995" s="345"/>
      <c r="E1995" s="345"/>
      <c r="F1995" s="345"/>
      <c r="G1995" s="345"/>
      <c r="H1995" s="345"/>
    </row>
    <row r="1996" spans="1:8" x14ac:dyDescent="0.2">
      <c r="A1996" s="270"/>
      <c r="B1996" s="296"/>
      <c r="C1996" s="296"/>
      <c r="D1996" s="345"/>
      <c r="E1996" s="345"/>
      <c r="F1996" s="345"/>
      <c r="G1996" s="345"/>
      <c r="H1996" s="345"/>
    </row>
    <row r="1997" spans="1:8" x14ac:dyDescent="0.2">
      <c r="A1997" s="270"/>
      <c r="B1997" s="296"/>
      <c r="C1997" s="296"/>
      <c r="D1997" s="345"/>
      <c r="E1997" s="345"/>
      <c r="F1997" s="345"/>
      <c r="G1997" s="345"/>
      <c r="H1997" s="345"/>
    </row>
    <row r="1998" spans="1:8" x14ac:dyDescent="0.2">
      <c r="A1998" s="270"/>
      <c r="B1998" s="296"/>
      <c r="C1998" s="296"/>
      <c r="D1998" s="345"/>
      <c r="E1998" s="345"/>
      <c r="F1998" s="345"/>
      <c r="G1998" s="345"/>
      <c r="H1998" s="345"/>
    </row>
    <row r="1999" spans="1:8" x14ac:dyDescent="0.2">
      <c r="A1999" s="270"/>
      <c r="B1999" s="296"/>
      <c r="C1999" s="296"/>
      <c r="D1999" s="345"/>
      <c r="E1999" s="345"/>
      <c r="F1999" s="345"/>
      <c r="G1999" s="345"/>
      <c r="H1999" s="345"/>
    </row>
    <row r="2000" spans="1:8" x14ac:dyDescent="0.2">
      <c r="A2000" s="270"/>
      <c r="B2000" s="296"/>
      <c r="C2000" s="296"/>
      <c r="D2000" s="345"/>
      <c r="E2000" s="345"/>
      <c r="F2000" s="345"/>
      <c r="G2000" s="345"/>
      <c r="H2000" s="345"/>
    </row>
    <row r="2001" spans="1:8" x14ac:dyDescent="0.2">
      <c r="A2001" s="270"/>
      <c r="B2001" s="296"/>
      <c r="C2001" s="296"/>
      <c r="D2001" s="345"/>
      <c r="E2001" s="345"/>
      <c r="F2001" s="345"/>
      <c r="G2001" s="345"/>
      <c r="H2001" s="345"/>
    </row>
    <row r="2002" spans="1:8" x14ac:dyDescent="0.2">
      <c r="A2002" s="270"/>
      <c r="B2002" s="296"/>
      <c r="C2002" s="296"/>
      <c r="D2002" s="345"/>
      <c r="E2002" s="345"/>
      <c r="F2002" s="345"/>
      <c r="G2002" s="345"/>
      <c r="H2002" s="345"/>
    </row>
    <row r="2003" spans="1:8" x14ac:dyDescent="0.2">
      <c r="A2003" s="270"/>
      <c r="B2003" s="296"/>
      <c r="C2003" s="296"/>
      <c r="D2003" s="345"/>
      <c r="E2003" s="345"/>
      <c r="F2003" s="345"/>
      <c r="G2003" s="345"/>
      <c r="H2003" s="345"/>
    </row>
    <row r="2004" spans="1:8" x14ac:dyDescent="0.2">
      <c r="A2004" s="270"/>
      <c r="B2004" s="296"/>
      <c r="C2004" s="296"/>
      <c r="D2004" s="345"/>
      <c r="E2004" s="345"/>
      <c r="F2004" s="345"/>
      <c r="G2004" s="345"/>
      <c r="H2004" s="345"/>
    </row>
    <row r="2005" spans="1:8" x14ac:dyDescent="0.2">
      <c r="A2005" s="270"/>
      <c r="B2005" s="296"/>
      <c r="C2005" s="296"/>
      <c r="D2005" s="345"/>
      <c r="E2005" s="345"/>
      <c r="F2005" s="345"/>
      <c r="G2005" s="345"/>
      <c r="H2005" s="345"/>
    </row>
    <row r="2006" spans="1:8" x14ac:dyDescent="0.2">
      <c r="A2006" s="270"/>
      <c r="B2006" s="296"/>
      <c r="C2006" s="296"/>
      <c r="D2006" s="345"/>
      <c r="E2006" s="345"/>
      <c r="F2006" s="345"/>
      <c r="G2006" s="345"/>
      <c r="H2006" s="345"/>
    </row>
    <row r="2007" spans="1:8" x14ac:dyDescent="0.2">
      <c r="A2007" s="270"/>
      <c r="B2007" s="296"/>
      <c r="C2007" s="296"/>
      <c r="D2007" s="345"/>
      <c r="E2007" s="345"/>
      <c r="F2007" s="345"/>
      <c r="G2007" s="345"/>
      <c r="H2007" s="345"/>
    </row>
    <row r="2008" spans="1:8" x14ac:dyDescent="0.2">
      <c r="A2008" s="270"/>
      <c r="B2008" s="296"/>
      <c r="C2008" s="296"/>
      <c r="D2008" s="345"/>
      <c r="E2008" s="345"/>
      <c r="F2008" s="345"/>
      <c r="G2008" s="345"/>
      <c r="H2008" s="345"/>
    </row>
    <row r="2009" spans="1:8" x14ac:dyDescent="0.2">
      <c r="A2009" s="270"/>
      <c r="B2009" s="296"/>
      <c r="C2009" s="296"/>
      <c r="D2009" s="345"/>
      <c r="E2009" s="345"/>
      <c r="F2009" s="345"/>
      <c r="G2009" s="345"/>
      <c r="H2009" s="345"/>
    </row>
    <row r="2010" spans="1:8" x14ac:dyDescent="0.2">
      <c r="A2010" s="270"/>
      <c r="B2010" s="296"/>
      <c r="C2010" s="296"/>
      <c r="D2010" s="345"/>
      <c r="E2010" s="345"/>
      <c r="F2010" s="345"/>
      <c r="G2010" s="345"/>
      <c r="H2010" s="345"/>
    </row>
    <row r="2011" spans="1:8" x14ac:dyDescent="0.2">
      <c r="A2011" s="270"/>
      <c r="B2011" s="296"/>
      <c r="C2011" s="296"/>
      <c r="D2011" s="345"/>
      <c r="E2011" s="345"/>
      <c r="F2011" s="345"/>
      <c r="G2011" s="345"/>
      <c r="H2011" s="345"/>
    </row>
    <row r="2012" spans="1:8" x14ac:dyDescent="0.2">
      <c r="A2012" s="270"/>
      <c r="B2012" s="296"/>
      <c r="C2012" s="296"/>
      <c r="D2012" s="345"/>
      <c r="E2012" s="345"/>
      <c r="F2012" s="345"/>
      <c r="G2012" s="345"/>
      <c r="H2012" s="345"/>
    </row>
    <row r="2013" spans="1:8" x14ac:dyDescent="0.2">
      <c r="A2013" s="270"/>
      <c r="B2013" s="296"/>
      <c r="C2013" s="296"/>
      <c r="D2013" s="345"/>
      <c r="E2013" s="345"/>
      <c r="F2013" s="345"/>
      <c r="G2013" s="345"/>
      <c r="H2013" s="345"/>
    </row>
    <row r="2014" spans="1:8" x14ac:dyDescent="0.2">
      <c r="A2014" s="270"/>
      <c r="B2014" s="296"/>
      <c r="C2014" s="296"/>
      <c r="D2014" s="345"/>
      <c r="E2014" s="345"/>
      <c r="F2014" s="345"/>
      <c r="G2014" s="345"/>
      <c r="H2014" s="345"/>
    </row>
    <row r="2015" spans="1:8" x14ac:dyDescent="0.2">
      <c r="A2015" s="270"/>
      <c r="B2015" s="296"/>
      <c r="C2015" s="296"/>
      <c r="D2015" s="345"/>
      <c r="E2015" s="345"/>
      <c r="F2015" s="345"/>
      <c r="G2015" s="345"/>
      <c r="H2015" s="345"/>
    </row>
    <row r="2016" spans="1:8" x14ac:dyDescent="0.2">
      <c r="A2016" s="270"/>
      <c r="B2016" s="296"/>
      <c r="C2016" s="296"/>
      <c r="D2016" s="345"/>
      <c r="E2016" s="345"/>
      <c r="F2016" s="345"/>
      <c r="G2016" s="345"/>
      <c r="H2016" s="345"/>
    </row>
    <row r="2017" spans="1:8" x14ac:dyDescent="0.2">
      <c r="A2017" s="270"/>
      <c r="B2017" s="296"/>
      <c r="C2017" s="296"/>
      <c r="D2017" s="345"/>
      <c r="E2017" s="345"/>
      <c r="F2017" s="345"/>
      <c r="G2017" s="345"/>
      <c r="H2017" s="345"/>
    </row>
    <row r="2018" spans="1:8" x14ac:dyDescent="0.2">
      <c r="A2018" s="270"/>
      <c r="B2018" s="296"/>
      <c r="C2018" s="296"/>
      <c r="D2018" s="345"/>
      <c r="E2018" s="345"/>
      <c r="F2018" s="345"/>
      <c r="G2018" s="345"/>
      <c r="H2018" s="345"/>
    </row>
    <row r="2019" spans="1:8" x14ac:dyDescent="0.2">
      <c r="A2019" s="270"/>
      <c r="B2019" s="296"/>
      <c r="C2019" s="296"/>
      <c r="D2019" s="345"/>
      <c r="E2019" s="345"/>
      <c r="F2019" s="345"/>
      <c r="G2019" s="345"/>
      <c r="H2019" s="345"/>
    </row>
    <row r="2020" spans="1:8" x14ac:dyDescent="0.2">
      <c r="A2020" s="270"/>
      <c r="B2020" s="296"/>
      <c r="C2020" s="296"/>
      <c r="D2020" s="345"/>
      <c r="E2020" s="345"/>
      <c r="F2020" s="345"/>
      <c r="G2020" s="345"/>
      <c r="H2020" s="345"/>
    </row>
    <row r="2021" spans="1:8" x14ac:dyDescent="0.2">
      <c r="A2021" s="270"/>
      <c r="B2021" s="296"/>
      <c r="C2021" s="296"/>
      <c r="D2021" s="345"/>
      <c r="E2021" s="345"/>
      <c r="F2021" s="345"/>
      <c r="G2021" s="345"/>
      <c r="H2021" s="345"/>
    </row>
    <row r="2022" spans="1:8" x14ac:dyDescent="0.2">
      <c r="A2022" s="270"/>
      <c r="B2022" s="296"/>
      <c r="C2022" s="296"/>
      <c r="D2022" s="345"/>
      <c r="E2022" s="345"/>
      <c r="F2022" s="345"/>
      <c r="G2022" s="345"/>
      <c r="H2022" s="345"/>
    </row>
    <row r="2023" spans="1:8" x14ac:dyDescent="0.2">
      <c r="A2023" s="270"/>
      <c r="B2023" s="296"/>
      <c r="C2023" s="296"/>
      <c r="D2023" s="345"/>
      <c r="E2023" s="345"/>
      <c r="F2023" s="345"/>
      <c r="G2023" s="345"/>
      <c r="H2023" s="345"/>
    </row>
    <row r="2024" spans="1:8" x14ac:dyDescent="0.2">
      <c r="A2024" s="270"/>
      <c r="B2024" s="296"/>
      <c r="C2024" s="296"/>
      <c r="D2024" s="345"/>
      <c r="E2024" s="345"/>
      <c r="F2024" s="345"/>
      <c r="G2024" s="345"/>
      <c r="H2024" s="345"/>
    </row>
    <row r="2025" spans="1:8" x14ac:dyDescent="0.2">
      <c r="A2025" s="270"/>
      <c r="B2025" s="296"/>
      <c r="C2025" s="296"/>
      <c r="D2025" s="345"/>
      <c r="E2025" s="345"/>
      <c r="F2025" s="345"/>
      <c r="G2025" s="345"/>
      <c r="H2025" s="345"/>
    </row>
    <row r="2026" spans="1:8" x14ac:dyDescent="0.2">
      <c r="A2026" s="270"/>
      <c r="B2026" s="296"/>
      <c r="C2026" s="296"/>
      <c r="D2026" s="345"/>
      <c r="E2026" s="345"/>
      <c r="F2026" s="345"/>
      <c r="G2026" s="345"/>
      <c r="H2026" s="345"/>
    </row>
    <row r="2027" spans="1:8" x14ac:dyDescent="0.2">
      <c r="A2027" s="270"/>
      <c r="B2027" s="296"/>
      <c r="C2027" s="296"/>
      <c r="D2027" s="345"/>
      <c r="E2027" s="345"/>
      <c r="F2027" s="345"/>
      <c r="G2027" s="345"/>
      <c r="H2027" s="345"/>
    </row>
    <row r="2028" spans="1:8" x14ac:dyDescent="0.2">
      <c r="A2028" s="270"/>
      <c r="B2028" s="296"/>
      <c r="C2028" s="296"/>
      <c r="D2028" s="345"/>
      <c r="E2028" s="345"/>
      <c r="F2028" s="345"/>
      <c r="G2028" s="345"/>
      <c r="H2028" s="345"/>
    </row>
    <row r="2029" spans="1:8" x14ac:dyDescent="0.2">
      <c r="A2029" s="270"/>
      <c r="B2029" s="296"/>
      <c r="C2029" s="296"/>
      <c r="D2029" s="345"/>
      <c r="E2029" s="345"/>
      <c r="F2029" s="345"/>
      <c r="G2029" s="345"/>
      <c r="H2029" s="345"/>
    </row>
    <row r="2030" spans="1:8" x14ac:dyDescent="0.2">
      <c r="A2030" s="270"/>
      <c r="B2030" s="296"/>
      <c r="C2030" s="296"/>
      <c r="D2030" s="345"/>
      <c r="E2030" s="345"/>
      <c r="F2030" s="345"/>
      <c r="G2030" s="345"/>
      <c r="H2030" s="345"/>
    </row>
    <row r="2031" spans="1:8" x14ac:dyDescent="0.2">
      <c r="A2031" s="270"/>
      <c r="B2031" s="296"/>
      <c r="C2031" s="296"/>
      <c r="D2031" s="345"/>
      <c r="E2031" s="345"/>
      <c r="F2031" s="345"/>
      <c r="G2031" s="345"/>
      <c r="H2031" s="345"/>
    </row>
    <row r="2032" spans="1:8" x14ac:dyDescent="0.2">
      <c r="A2032" s="270"/>
      <c r="B2032" s="296"/>
      <c r="C2032" s="296"/>
      <c r="D2032" s="345"/>
      <c r="E2032" s="345"/>
      <c r="F2032" s="345"/>
      <c r="G2032" s="345"/>
      <c r="H2032" s="345"/>
    </row>
    <row r="2033" spans="1:8" x14ac:dyDescent="0.2">
      <c r="A2033" s="270"/>
      <c r="B2033" s="296"/>
      <c r="C2033" s="296"/>
      <c r="D2033" s="345"/>
      <c r="E2033" s="345"/>
      <c r="F2033" s="345"/>
      <c r="G2033" s="345"/>
      <c r="H2033" s="345"/>
    </row>
    <row r="2034" spans="1:8" x14ac:dyDescent="0.2">
      <c r="A2034" s="270"/>
      <c r="B2034" s="296"/>
      <c r="C2034" s="296"/>
      <c r="D2034" s="345"/>
      <c r="E2034" s="345"/>
      <c r="F2034" s="345"/>
      <c r="G2034" s="345"/>
      <c r="H2034" s="345"/>
    </row>
    <row r="2035" spans="1:8" x14ac:dyDescent="0.2">
      <c r="A2035" s="270"/>
      <c r="B2035" s="296"/>
      <c r="C2035" s="296"/>
      <c r="D2035" s="345"/>
      <c r="E2035" s="345"/>
      <c r="F2035" s="345"/>
      <c r="G2035" s="345"/>
      <c r="H2035" s="345"/>
    </row>
    <row r="2036" spans="1:8" x14ac:dyDescent="0.2">
      <c r="A2036" s="270"/>
      <c r="B2036" s="296"/>
      <c r="C2036" s="296"/>
      <c r="D2036" s="345"/>
      <c r="E2036" s="345"/>
      <c r="F2036" s="345"/>
      <c r="G2036" s="345"/>
      <c r="H2036" s="345"/>
    </row>
    <row r="2037" spans="1:8" x14ac:dyDescent="0.2">
      <c r="A2037" s="270"/>
      <c r="B2037" s="296"/>
      <c r="C2037" s="296"/>
      <c r="D2037" s="345"/>
      <c r="E2037" s="345"/>
      <c r="F2037" s="345"/>
      <c r="G2037" s="345"/>
      <c r="H2037" s="345"/>
    </row>
    <row r="2038" spans="1:8" x14ac:dyDescent="0.2">
      <c r="A2038" s="270"/>
      <c r="B2038" s="296"/>
      <c r="C2038" s="296"/>
      <c r="D2038" s="345"/>
      <c r="E2038" s="345"/>
      <c r="F2038" s="345"/>
      <c r="G2038" s="345"/>
      <c r="H2038" s="345"/>
    </row>
    <row r="2039" spans="1:8" x14ac:dyDescent="0.2">
      <c r="A2039" s="270"/>
      <c r="B2039" s="296"/>
      <c r="C2039" s="296"/>
      <c r="D2039" s="345"/>
      <c r="E2039" s="345"/>
      <c r="F2039" s="345"/>
      <c r="G2039" s="345"/>
      <c r="H2039" s="345"/>
    </row>
    <row r="2040" spans="1:8" x14ac:dyDescent="0.2">
      <c r="A2040" s="270"/>
      <c r="B2040" s="296"/>
      <c r="C2040" s="296"/>
      <c r="D2040" s="345"/>
      <c r="E2040" s="345"/>
      <c r="F2040" s="345"/>
      <c r="G2040" s="345"/>
      <c r="H2040" s="345"/>
    </row>
    <row r="2041" spans="1:8" x14ac:dyDescent="0.2">
      <c r="A2041" s="270"/>
      <c r="B2041" s="296"/>
      <c r="C2041" s="296"/>
      <c r="D2041" s="345"/>
      <c r="E2041" s="345"/>
      <c r="F2041" s="345"/>
      <c r="G2041" s="345"/>
      <c r="H2041" s="345"/>
    </row>
    <row r="2042" spans="1:8" x14ac:dyDescent="0.2">
      <c r="A2042" s="270"/>
      <c r="B2042" s="296"/>
      <c r="C2042" s="296"/>
      <c r="D2042" s="345"/>
      <c r="E2042" s="345"/>
      <c r="F2042" s="345"/>
      <c r="G2042" s="345"/>
      <c r="H2042" s="345"/>
    </row>
    <row r="2043" spans="1:8" x14ac:dyDescent="0.2">
      <c r="A2043" s="270"/>
      <c r="B2043" s="296"/>
      <c r="C2043" s="296"/>
      <c r="D2043" s="345"/>
      <c r="E2043" s="345"/>
      <c r="F2043" s="345"/>
      <c r="G2043" s="345"/>
      <c r="H2043" s="345"/>
    </row>
    <row r="2044" spans="1:8" x14ac:dyDescent="0.2">
      <c r="A2044" s="270"/>
      <c r="B2044" s="296"/>
      <c r="C2044" s="296"/>
      <c r="D2044" s="345"/>
      <c r="E2044" s="345"/>
      <c r="F2044" s="345"/>
      <c r="G2044" s="345"/>
      <c r="H2044" s="345"/>
    </row>
    <row r="2045" spans="1:8" x14ac:dyDescent="0.2">
      <c r="A2045" s="270"/>
      <c r="B2045" s="296"/>
      <c r="C2045" s="296"/>
      <c r="D2045" s="345"/>
      <c r="E2045" s="345"/>
      <c r="F2045" s="345"/>
      <c r="G2045" s="345"/>
      <c r="H2045" s="345"/>
    </row>
    <row r="2046" spans="1:8" x14ac:dyDescent="0.2">
      <c r="A2046" s="270"/>
      <c r="B2046" s="296"/>
      <c r="C2046" s="296"/>
      <c r="D2046" s="345"/>
      <c r="E2046" s="345"/>
      <c r="F2046" s="345"/>
      <c r="G2046" s="345"/>
      <c r="H2046" s="345"/>
    </row>
    <row r="2047" spans="1:8" x14ac:dyDescent="0.2">
      <c r="A2047" s="270"/>
      <c r="B2047" s="296"/>
      <c r="C2047" s="296"/>
      <c r="D2047" s="345"/>
      <c r="E2047" s="345"/>
      <c r="F2047" s="345"/>
      <c r="G2047" s="345"/>
      <c r="H2047" s="345"/>
    </row>
    <row r="2048" spans="1:8" x14ac:dyDescent="0.2">
      <c r="A2048" s="270"/>
      <c r="B2048" s="296"/>
      <c r="C2048" s="296"/>
      <c r="D2048" s="345"/>
      <c r="E2048" s="345"/>
      <c r="F2048" s="345"/>
      <c r="G2048" s="345"/>
      <c r="H2048" s="345"/>
    </row>
    <row r="2049" spans="1:8" x14ac:dyDescent="0.2">
      <c r="A2049" s="270"/>
      <c r="B2049" s="296"/>
      <c r="C2049" s="296"/>
      <c r="D2049" s="345"/>
      <c r="E2049" s="345"/>
      <c r="F2049" s="345"/>
      <c r="G2049" s="345"/>
      <c r="H2049" s="345"/>
    </row>
    <row r="2050" spans="1:8" x14ac:dyDescent="0.2">
      <c r="A2050" s="270"/>
      <c r="B2050" s="296"/>
      <c r="C2050" s="296"/>
      <c r="D2050" s="345"/>
      <c r="E2050" s="345"/>
      <c r="F2050" s="345"/>
      <c r="G2050" s="345"/>
      <c r="H2050" s="345"/>
    </row>
    <row r="2051" spans="1:8" x14ac:dyDescent="0.2">
      <c r="A2051" s="270"/>
      <c r="B2051" s="296"/>
      <c r="C2051" s="296"/>
      <c r="D2051" s="345"/>
      <c r="E2051" s="345"/>
      <c r="F2051" s="345"/>
      <c r="G2051" s="345"/>
      <c r="H2051" s="345"/>
    </row>
    <row r="2052" spans="1:8" x14ac:dyDescent="0.2">
      <c r="A2052" s="270"/>
      <c r="B2052" s="296"/>
      <c r="C2052" s="296"/>
      <c r="D2052" s="345"/>
      <c r="E2052" s="345"/>
      <c r="F2052" s="345"/>
      <c r="G2052" s="345"/>
      <c r="H2052" s="345"/>
    </row>
    <row r="2053" spans="1:8" x14ac:dyDescent="0.2">
      <c r="A2053" s="270"/>
      <c r="B2053" s="296"/>
      <c r="C2053" s="296"/>
      <c r="D2053" s="345"/>
      <c r="E2053" s="345"/>
      <c r="F2053" s="345"/>
      <c r="G2053" s="345"/>
      <c r="H2053" s="345"/>
    </row>
    <row r="2054" spans="1:8" x14ac:dyDescent="0.2">
      <c r="A2054" s="270"/>
      <c r="B2054" s="296"/>
      <c r="C2054" s="296"/>
      <c r="D2054" s="345"/>
      <c r="E2054" s="345"/>
      <c r="F2054" s="345"/>
      <c r="G2054" s="345"/>
      <c r="H2054" s="345"/>
    </row>
    <row r="2055" spans="1:8" x14ac:dyDescent="0.2">
      <c r="A2055" s="270"/>
      <c r="B2055" s="296"/>
      <c r="C2055" s="296"/>
      <c r="D2055" s="345"/>
      <c r="E2055" s="345"/>
      <c r="F2055" s="345"/>
      <c r="G2055" s="345"/>
      <c r="H2055" s="345"/>
    </row>
    <row r="2056" spans="1:8" x14ac:dyDescent="0.2">
      <c r="A2056" s="270"/>
      <c r="B2056" s="296"/>
      <c r="C2056" s="296"/>
      <c r="D2056" s="345"/>
      <c r="E2056" s="345"/>
      <c r="F2056" s="345"/>
      <c r="G2056" s="345"/>
      <c r="H2056" s="345"/>
    </row>
    <row r="2057" spans="1:8" x14ac:dyDescent="0.2">
      <c r="A2057" s="270"/>
      <c r="B2057" s="296"/>
      <c r="C2057" s="296"/>
      <c r="D2057" s="345"/>
      <c r="E2057" s="345"/>
      <c r="F2057" s="345"/>
      <c r="G2057" s="345"/>
      <c r="H2057" s="345"/>
    </row>
    <row r="2058" spans="1:8" x14ac:dyDescent="0.2">
      <c r="A2058" s="270"/>
      <c r="B2058" s="296"/>
      <c r="C2058" s="296"/>
      <c r="D2058" s="345"/>
      <c r="E2058" s="345"/>
      <c r="F2058" s="345"/>
      <c r="G2058" s="345"/>
      <c r="H2058" s="345"/>
    </row>
    <row r="2059" spans="1:8" x14ac:dyDescent="0.2">
      <c r="A2059" s="270"/>
      <c r="B2059" s="296"/>
      <c r="C2059" s="296"/>
      <c r="D2059" s="345"/>
      <c r="E2059" s="345"/>
      <c r="F2059" s="345"/>
      <c r="G2059" s="345"/>
      <c r="H2059" s="345"/>
    </row>
    <row r="2060" spans="1:8" x14ac:dyDescent="0.2">
      <c r="A2060" s="270"/>
      <c r="B2060" s="296"/>
      <c r="C2060" s="296"/>
      <c r="D2060" s="345"/>
      <c r="E2060" s="345"/>
      <c r="F2060" s="345"/>
      <c r="G2060" s="345"/>
      <c r="H2060" s="345"/>
    </row>
    <row r="2061" spans="1:8" x14ac:dyDescent="0.2">
      <c r="A2061" s="270"/>
      <c r="B2061" s="296"/>
      <c r="C2061" s="296"/>
      <c r="D2061" s="345"/>
      <c r="E2061" s="345"/>
      <c r="F2061" s="345"/>
      <c r="G2061" s="345"/>
      <c r="H2061" s="345"/>
    </row>
    <row r="2062" spans="1:8" x14ac:dyDescent="0.2">
      <c r="A2062" s="270"/>
      <c r="B2062" s="296"/>
      <c r="C2062" s="296"/>
      <c r="D2062" s="345"/>
      <c r="E2062" s="345"/>
      <c r="F2062" s="345"/>
      <c r="G2062" s="345"/>
      <c r="H2062" s="345"/>
    </row>
    <row r="2063" spans="1:8" x14ac:dyDescent="0.2">
      <c r="A2063" s="270"/>
      <c r="B2063" s="296"/>
      <c r="C2063" s="296"/>
      <c r="D2063" s="345"/>
      <c r="E2063" s="345"/>
      <c r="F2063" s="345"/>
      <c r="G2063" s="345"/>
      <c r="H2063" s="345"/>
    </row>
    <row r="2064" spans="1:8" x14ac:dyDescent="0.2">
      <c r="A2064" s="270"/>
      <c r="B2064" s="296"/>
      <c r="C2064" s="296"/>
      <c r="D2064" s="345"/>
      <c r="E2064" s="345"/>
      <c r="F2064" s="345"/>
      <c r="G2064" s="345"/>
      <c r="H2064" s="345"/>
    </row>
    <row r="2065" spans="1:8" x14ac:dyDescent="0.2">
      <c r="A2065" s="270"/>
      <c r="B2065" s="296"/>
      <c r="C2065" s="296"/>
      <c r="D2065" s="345"/>
      <c r="E2065" s="345"/>
      <c r="F2065" s="345"/>
      <c r="G2065" s="345"/>
      <c r="H2065" s="345"/>
    </row>
    <row r="2066" spans="1:8" x14ac:dyDescent="0.2">
      <c r="A2066" s="270"/>
      <c r="B2066" s="296"/>
      <c r="C2066" s="296"/>
      <c r="D2066" s="345"/>
      <c r="E2066" s="345"/>
      <c r="F2066" s="345"/>
      <c r="G2066" s="345"/>
      <c r="H2066" s="345"/>
    </row>
    <row r="2067" spans="1:8" x14ac:dyDescent="0.2">
      <c r="A2067" s="270"/>
      <c r="B2067" s="296"/>
      <c r="C2067" s="296"/>
      <c r="D2067" s="345"/>
      <c r="E2067" s="345"/>
      <c r="F2067" s="345"/>
      <c r="G2067" s="345"/>
      <c r="H2067" s="345"/>
    </row>
    <row r="2068" spans="1:8" x14ac:dyDescent="0.2">
      <c r="A2068" s="270"/>
      <c r="B2068" s="296"/>
      <c r="C2068" s="296"/>
      <c r="D2068" s="345"/>
      <c r="E2068" s="345"/>
      <c r="F2068" s="345"/>
      <c r="G2068" s="345"/>
      <c r="H2068" s="345"/>
    </row>
    <row r="2069" spans="1:8" x14ac:dyDescent="0.2">
      <c r="A2069" s="270"/>
      <c r="B2069" s="296"/>
      <c r="C2069" s="296"/>
      <c r="D2069" s="345"/>
      <c r="E2069" s="345"/>
      <c r="F2069" s="345"/>
      <c r="G2069" s="345"/>
      <c r="H2069" s="345"/>
    </row>
    <row r="2070" spans="1:8" x14ac:dyDescent="0.2">
      <c r="A2070" s="270"/>
      <c r="B2070" s="296"/>
      <c r="C2070" s="296"/>
      <c r="D2070" s="345"/>
      <c r="E2070" s="345"/>
      <c r="F2070" s="345"/>
      <c r="G2070" s="345"/>
      <c r="H2070" s="345"/>
    </row>
    <row r="2071" spans="1:8" x14ac:dyDescent="0.2">
      <c r="A2071" s="270"/>
      <c r="B2071" s="296"/>
      <c r="C2071" s="296"/>
      <c r="D2071" s="345"/>
      <c r="E2071" s="345"/>
      <c r="F2071" s="345"/>
      <c r="G2071" s="345"/>
      <c r="H2071" s="345"/>
    </row>
    <row r="2072" spans="1:8" x14ac:dyDescent="0.2">
      <c r="A2072" s="270"/>
      <c r="B2072" s="296"/>
      <c r="C2072" s="296"/>
      <c r="D2072" s="345"/>
      <c r="E2072" s="345"/>
      <c r="F2072" s="345"/>
      <c r="G2072" s="345"/>
      <c r="H2072" s="345"/>
    </row>
    <row r="2073" spans="1:8" x14ac:dyDescent="0.2">
      <c r="A2073" s="270"/>
      <c r="B2073" s="296"/>
      <c r="C2073" s="296"/>
      <c r="D2073" s="345"/>
      <c r="E2073" s="345"/>
      <c r="F2073" s="345"/>
      <c r="G2073" s="345"/>
      <c r="H2073" s="345"/>
    </row>
    <row r="2074" spans="1:8" x14ac:dyDescent="0.2">
      <c r="A2074" s="270"/>
      <c r="B2074" s="296"/>
      <c r="C2074" s="296"/>
      <c r="D2074" s="345"/>
      <c r="E2074" s="345"/>
      <c r="F2074" s="345"/>
      <c r="G2074" s="345"/>
      <c r="H2074" s="345"/>
    </row>
    <row r="2075" spans="1:8" x14ac:dyDescent="0.2">
      <c r="A2075" s="270"/>
      <c r="B2075" s="296"/>
      <c r="C2075" s="296"/>
      <c r="D2075" s="345"/>
      <c r="E2075" s="345"/>
      <c r="F2075" s="345"/>
      <c r="G2075" s="345"/>
      <c r="H2075" s="345"/>
    </row>
    <row r="2076" spans="1:8" x14ac:dyDescent="0.2">
      <c r="A2076" s="270"/>
      <c r="B2076" s="296"/>
      <c r="C2076" s="296"/>
      <c r="D2076" s="345"/>
      <c r="E2076" s="345"/>
      <c r="F2076" s="345"/>
      <c r="G2076" s="345"/>
      <c r="H2076" s="345"/>
    </row>
    <row r="2077" spans="1:8" x14ac:dyDescent="0.2">
      <c r="A2077" s="270"/>
      <c r="B2077" s="296"/>
      <c r="C2077" s="296"/>
      <c r="D2077" s="345"/>
      <c r="E2077" s="345"/>
      <c r="F2077" s="345"/>
      <c r="G2077" s="345"/>
      <c r="H2077" s="345"/>
    </row>
    <row r="2078" spans="1:8" x14ac:dyDescent="0.2">
      <c r="A2078" s="270"/>
      <c r="B2078" s="296"/>
      <c r="C2078" s="296"/>
      <c r="D2078" s="345"/>
      <c r="E2078" s="345"/>
      <c r="F2078" s="345"/>
      <c r="G2078" s="345"/>
      <c r="H2078" s="345"/>
    </row>
    <row r="2079" spans="1:8" x14ac:dyDescent="0.2">
      <c r="A2079" s="270"/>
      <c r="B2079" s="296"/>
      <c r="C2079" s="296"/>
      <c r="D2079" s="345"/>
      <c r="E2079" s="345"/>
      <c r="F2079" s="345"/>
      <c r="G2079" s="345"/>
      <c r="H2079" s="345"/>
    </row>
    <row r="2080" spans="1:8" x14ac:dyDescent="0.2">
      <c r="A2080" s="270"/>
      <c r="B2080" s="296"/>
      <c r="C2080" s="296"/>
      <c r="D2080" s="345"/>
      <c r="E2080" s="345"/>
      <c r="F2080" s="345"/>
      <c r="G2080" s="345"/>
      <c r="H2080" s="345"/>
    </row>
    <row r="2081" spans="1:8" x14ac:dyDescent="0.2">
      <c r="A2081" s="270"/>
      <c r="B2081" s="296"/>
      <c r="C2081" s="296"/>
      <c r="D2081" s="345"/>
      <c r="E2081" s="345"/>
      <c r="F2081" s="345"/>
      <c r="G2081" s="345"/>
      <c r="H2081" s="345"/>
    </row>
    <row r="2082" spans="1:8" x14ac:dyDescent="0.2">
      <c r="A2082" s="270"/>
      <c r="B2082" s="296"/>
      <c r="C2082" s="296"/>
      <c r="D2082" s="345"/>
      <c r="E2082" s="345"/>
      <c r="F2082" s="345"/>
      <c r="G2082" s="345"/>
      <c r="H2082" s="345"/>
    </row>
    <row r="2083" spans="1:8" x14ac:dyDescent="0.2">
      <c r="A2083" s="270"/>
      <c r="B2083" s="296"/>
      <c r="C2083" s="296"/>
      <c r="D2083" s="345"/>
      <c r="E2083" s="345"/>
      <c r="F2083" s="345"/>
      <c r="G2083" s="345"/>
      <c r="H2083" s="345"/>
    </row>
    <row r="2084" spans="1:8" x14ac:dyDescent="0.2">
      <c r="A2084" s="270"/>
      <c r="B2084" s="296"/>
      <c r="C2084" s="296"/>
      <c r="D2084" s="345"/>
      <c r="E2084" s="345"/>
      <c r="F2084" s="345"/>
      <c r="G2084" s="345"/>
      <c r="H2084" s="345"/>
    </row>
    <row r="2085" spans="1:8" x14ac:dyDescent="0.2">
      <c r="A2085" s="270"/>
      <c r="B2085" s="296"/>
      <c r="C2085" s="296"/>
      <c r="D2085" s="345"/>
      <c r="E2085" s="345"/>
      <c r="F2085" s="345"/>
      <c r="G2085" s="345"/>
      <c r="H2085" s="345"/>
    </row>
    <row r="2086" spans="1:8" x14ac:dyDescent="0.2">
      <c r="A2086" s="270"/>
      <c r="B2086" s="296"/>
      <c r="C2086" s="296"/>
      <c r="D2086" s="345"/>
      <c r="E2086" s="345"/>
      <c r="F2086" s="345"/>
      <c r="G2086" s="345"/>
      <c r="H2086" s="345"/>
    </row>
    <row r="2087" spans="1:8" x14ac:dyDescent="0.2">
      <c r="A2087" s="270"/>
      <c r="B2087" s="296"/>
      <c r="C2087" s="296"/>
      <c r="D2087" s="345"/>
      <c r="E2087" s="345"/>
      <c r="F2087" s="345"/>
      <c r="G2087" s="345"/>
      <c r="H2087" s="345"/>
    </row>
    <row r="2088" spans="1:8" x14ac:dyDescent="0.2">
      <c r="A2088" s="270"/>
      <c r="B2088" s="296"/>
      <c r="C2088" s="296"/>
      <c r="D2088" s="345"/>
      <c r="E2088" s="345"/>
      <c r="F2088" s="345"/>
      <c r="G2088" s="345"/>
      <c r="H2088" s="345"/>
    </row>
    <row r="2089" spans="1:8" x14ac:dyDescent="0.2">
      <c r="A2089" s="270"/>
      <c r="B2089" s="296"/>
      <c r="C2089" s="296"/>
      <c r="D2089" s="345"/>
      <c r="E2089" s="345"/>
      <c r="F2089" s="345"/>
      <c r="G2089" s="345"/>
      <c r="H2089" s="345"/>
    </row>
    <row r="2090" spans="1:8" x14ac:dyDescent="0.2">
      <c r="A2090" s="270"/>
      <c r="B2090" s="296"/>
      <c r="C2090" s="296"/>
      <c r="D2090" s="345"/>
      <c r="E2090" s="345"/>
      <c r="F2090" s="345"/>
      <c r="G2090" s="345"/>
      <c r="H2090" s="345"/>
    </row>
    <row r="2091" spans="1:8" x14ac:dyDescent="0.2">
      <c r="A2091" s="270"/>
      <c r="B2091" s="296"/>
      <c r="C2091" s="296"/>
      <c r="D2091" s="345"/>
      <c r="E2091" s="345"/>
      <c r="F2091" s="345"/>
      <c r="G2091" s="345"/>
      <c r="H2091" s="345"/>
    </row>
    <row r="2092" spans="1:8" x14ac:dyDescent="0.2">
      <c r="A2092" s="270"/>
      <c r="B2092" s="296"/>
      <c r="C2092" s="296"/>
      <c r="D2092" s="345"/>
      <c r="E2092" s="345"/>
      <c r="F2092" s="345"/>
      <c r="G2092" s="345"/>
      <c r="H2092" s="345"/>
    </row>
    <row r="2093" spans="1:8" x14ac:dyDescent="0.2">
      <c r="A2093" s="270"/>
      <c r="B2093" s="296"/>
      <c r="C2093" s="296"/>
      <c r="D2093" s="345"/>
      <c r="E2093" s="345"/>
      <c r="F2093" s="345"/>
      <c r="G2093" s="345"/>
      <c r="H2093" s="345"/>
    </row>
    <row r="2094" spans="1:8" x14ac:dyDescent="0.2">
      <c r="A2094" s="270"/>
      <c r="B2094" s="296"/>
      <c r="C2094" s="296"/>
      <c r="D2094" s="345"/>
      <c r="E2094" s="345"/>
      <c r="F2094" s="345"/>
      <c r="G2094" s="345"/>
      <c r="H2094" s="345"/>
    </row>
    <row r="2095" spans="1:8" x14ac:dyDescent="0.2">
      <c r="A2095" s="270"/>
      <c r="B2095" s="296"/>
      <c r="C2095" s="296"/>
      <c r="D2095" s="345"/>
      <c r="E2095" s="345"/>
      <c r="F2095" s="345"/>
      <c r="G2095" s="345"/>
      <c r="H2095" s="345"/>
    </row>
    <row r="2096" spans="1:8" x14ac:dyDescent="0.2">
      <c r="A2096" s="270"/>
      <c r="B2096" s="296"/>
      <c r="C2096" s="296"/>
      <c r="D2096" s="345"/>
      <c r="E2096" s="345"/>
      <c r="F2096" s="345"/>
      <c r="G2096" s="345"/>
      <c r="H2096" s="345"/>
    </row>
    <row r="2097" spans="1:8" x14ac:dyDescent="0.2">
      <c r="A2097" s="270"/>
      <c r="B2097" s="296"/>
      <c r="C2097" s="296"/>
      <c r="D2097" s="345"/>
      <c r="E2097" s="345"/>
      <c r="F2097" s="345"/>
      <c r="G2097" s="345"/>
      <c r="H2097" s="345"/>
    </row>
    <row r="2098" spans="1:8" x14ac:dyDescent="0.2">
      <c r="A2098" s="270"/>
      <c r="B2098" s="296"/>
      <c r="C2098" s="296"/>
      <c r="D2098" s="345"/>
      <c r="E2098" s="345"/>
      <c r="F2098" s="345"/>
      <c r="G2098" s="345"/>
      <c r="H2098" s="345"/>
    </row>
    <row r="2099" spans="1:8" x14ac:dyDescent="0.2">
      <c r="A2099" s="270"/>
      <c r="B2099" s="296"/>
      <c r="C2099" s="296"/>
      <c r="D2099" s="345"/>
      <c r="E2099" s="345"/>
      <c r="F2099" s="345"/>
      <c r="G2099" s="345"/>
      <c r="H2099" s="345"/>
    </row>
    <row r="2100" spans="1:8" x14ac:dyDescent="0.2">
      <c r="A2100" s="270"/>
      <c r="B2100" s="296"/>
      <c r="C2100" s="296"/>
      <c r="D2100" s="345"/>
      <c r="E2100" s="345"/>
      <c r="F2100" s="345"/>
      <c r="G2100" s="345"/>
      <c r="H2100" s="345"/>
    </row>
    <row r="2101" spans="1:8" x14ac:dyDescent="0.2">
      <c r="A2101" s="270"/>
      <c r="B2101" s="296"/>
      <c r="C2101" s="296"/>
      <c r="D2101" s="345"/>
      <c r="E2101" s="345"/>
      <c r="F2101" s="345"/>
      <c r="G2101" s="345"/>
      <c r="H2101" s="345"/>
    </row>
    <row r="2102" spans="1:8" x14ac:dyDescent="0.2">
      <c r="A2102" s="270"/>
      <c r="B2102" s="296"/>
      <c r="C2102" s="296"/>
      <c r="D2102" s="345"/>
      <c r="E2102" s="345"/>
      <c r="F2102" s="345"/>
      <c r="G2102" s="345"/>
      <c r="H2102" s="345"/>
    </row>
    <row r="2103" spans="1:8" x14ac:dyDescent="0.2">
      <c r="A2103" s="270"/>
      <c r="B2103" s="296"/>
      <c r="C2103" s="296"/>
      <c r="D2103" s="345"/>
      <c r="E2103" s="345"/>
      <c r="F2103" s="345"/>
      <c r="G2103" s="345"/>
      <c r="H2103" s="345"/>
    </row>
    <row r="2104" spans="1:8" x14ac:dyDescent="0.2">
      <c r="A2104" s="270"/>
      <c r="B2104" s="296"/>
      <c r="C2104" s="296"/>
      <c r="D2104" s="345"/>
      <c r="E2104" s="345"/>
      <c r="F2104" s="345"/>
      <c r="G2104" s="345"/>
      <c r="H2104" s="345"/>
    </row>
    <row r="2105" spans="1:8" x14ac:dyDescent="0.2">
      <c r="A2105" s="270"/>
      <c r="B2105" s="296"/>
      <c r="C2105" s="296"/>
      <c r="D2105" s="345"/>
      <c r="E2105" s="345"/>
      <c r="F2105" s="345"/>
      <c r="G2105" s="345"/>
      <c r="H2105" s="345"/>
    </row>
    <row r="2106" spans="1:8" x14ac:dyDescent="0.2">
      <c r="A2106" s="270"/>
      <c r="B2106" s="296"/>
      <c r="C2106" s="296"/>
      <c r="D2106" s="345"/>
      <c r="E2106" s="345"/>
      <c r="F2106" s="345"/>
      <c r="G2106" s="345"/>
      <c r="H2106" s="345"/>
    </row>
    <row r="2107" spans="1:8" x14ac:dyDescent="0.2">
      <c r="A2107" s="270"/>
      <c r="B2107" s="296"/>
      <c r="C2107" s="296"/>
      <c r="D2107" s="345"/>
      <c r="E2107" s="345"/>
      <c r="F2107" s="345"/>
      <c r="G2107" s="345"/>
      <c r="H2107" s="345"/>
    </row>
    <row r="2108" spans="1:8" x14ac:dyDescent="0.2">
      <c r="A2108" s="270"/>
      <c r="B2108" s="296"/>
      <c r="C2108" s="296"/>
      <c r="D2108" s="345"/>
      <c r="E2108" s="345"/>
      <c r="F2108" s="345"/>
      <c r="G2108" s="345"/>
      <c r="H2108" s="345"/>
    </row>
    <row r="2109" spans="1:8" x14ac:dyDescent="0.2">
      <c r="A2109" s="270"/>
      <c r="B2109" s="296"/>
      <c r="C2109" s="296"/>
      <c r="D2109" s="345"/>
      <c r="E2109" s="345"/>
      <c r="F2109" s="345"/>
      <c r="G2109" s="345"/>
      <c r="H2109" s="345"/>
    </row>
    <row r="2110" spans="1:8" x14ac:dyDescent="0.2">
      <c r="A2110" s="270"/>
      <c r="B2110" s="296"/>
      <c r="C2110" s="296"/>
      <c r="D2110" s="345"/>
      <c r="E2110" s="345"/>
      <c r="F2110" s="345"/>
      <c r="G2110" s="345"/>
      <c r="H2110" s="345"/>
    </row>
    <row r="2111" spans="1:8" x14ac:dyDescent="0.2">
      <c r="A2111" s="270"/>
      <c r="B2111" s="296"/>
      <c r="C2111" s="296"/>
      <c r="D2111" s="345"/>
      <c r="E2111" s="345"/>
      <c r="F2111" s="345"/>
      <c r="G2111" s="345"/>
      <c r="H2111" s="345"/>
    </row>
    <row r="2112" spans="1:8" x14ac:dyDescent="0.2">
      <c r="A2112" s="270"/>
      <c r="B2112" s="296"/>
      <c r="C2112" s="296"/>
      <c r="D2112" s="345"/>
      <c r="E2112" s="345"/>
      <c r="F2112" s="345"/>
      <c r="G2112" s="345"/>
      <c r="H2112" s="345"/>
    </row>
    <row r="2113" spans="1:8" x14ac:dyDescent="0.2">
      <c r="A2113" s="270"/>
      <c r="B2113" s="296"/>
      <c r="C2113" s="296"/>
      <c r="D2113" s="345"/>
      <c r="E2113" s="345"/>
      <c r="F2113" s="345"/>
      <c r="G2113" s="345"/>
      <c r="H2113" s="345"/>
    </row>
    <row r="2114" spans="1:8" x14ac:dyDescent="0.2">
      <c r="A2114" s="270"/>
      <c r="B2114" s="296"/>
      <c r="C2114" s="296"/>
      <c r="D2114" s="345"/>
      <c r="E2114" s="345"/>
      <c r="F2114" s="345"/>
      <c r="G2114" s="345"/>
      <c r="H2114" s="345"/>
    </row>
    <row r="2115" spans="1:8" x14ac:dyDescent="0.2">
      <c r="A2115" s="270"/>
      <c r="B2115" s="296"/>
      <c r="C2115" s="296"/>
      <c r="D2115" s="345"/>
      <c r="E2115" s="345"/>
      <c r="F2115" s="345"/>
      <c r="G2115" s="345"/>
      <c r="H2115" s="345"/>
    </row>
    <row r="2116" spans="1:8" x14ac:dyDescent="0.2">
      <c r="A2116" s="270"/>
      <c r="B2116" s="296"/>
      <c r="C2116" s="296"/>
      <c r="D2116" s="345"/>
      <c r="E2116" s="345"/>
      <c r="F2116" s="345"/>
      <c r="G2116" s="345"/>
      <c r="H2116" s="345"/>
    </row>
    <row r="2117" spans="1:8" x14ac:dyDescent="0.2">
      <c r="A2117" s="270"/>
      <c r="B2117" s="296"/>
      <c r="C2117" s="296"/>
      <c r="D2117" s="345"/>
      <c r="E2117" s="345"/>
      <c r="F2117" s="345"/>
      <c r="G2117" s="345"/>
      <c r="H2117" s="345"/>
    </row>
    <row r="2118" spans="1:8" x14ac:dyDescent="0.2">
      <c r="A2118" s="270"/>
      <c r="B2118" s="296"/>
      <c r="C2118" s="296"/>
      <c r="D2118" s="345"/>
      <c r="E2118" s="345"/>
      <c r="F2118" s="345"/>
      <c r="G2118" s="345"/>
      <c r="H2118" s="345"/>
    </row>
    <row r="2119" spans="1:8" x14ac:dyDescent="0.2">
      <c r="A2119" s="270"/>
      <c r="B2119" s="296"/>
      <c r="C2119" s="296"/>
      <c r="D2119" s="345"/>
      <c r="E2119" s="345"/>
      <c r="F2119" s="345"/>
      <c r="G2119" s="345"/>
      <c r="H2119" s="345"/>
    </row>
    <row r="2120" spans="1:8" x14ac:dyDescent="0.2">
      <c r="A2120" s="270"/>
      <c r="B2120" s="296"/>
      <c r="C2120" s="296"/>
      <c r="D2120" s="345"/>
      <c r="E2120" s="345"/>
      <c r="F2120" s="345"/>
      <c r="G2120" s="345"/>
      <c r="H2120" s="345"/>
    </row>
    <row r="2121" spans="1:8" x14ac:dyDescent="0.2">
      <c r="A2121" s="270"/>
      <c r="B2121" s="296"/>
      <c r="C2121" s="296"/>
      <c r="D2121" s="345"/>
      <c r="E2121" s="345"/>
      <c r="F2121" s="345"/>
      <c r="G2121" s="345"/>
      <c r="H2121" s="345"/>
    </row>
    <row r="2122" spans="1:8" x14ac:dyDescent="0.2">
      <c r="A2122" s="270"/>
      <c r="B2122" s="296"/>
      <c r="C2122" s="296"/>
      <c r="D2122" s="345"/>
      <c r="E2122" s="345"/>
      <c r="F2122" s="345"/>
      <c r="G2122" s="345"/>
      <c r="H2122" s="345"/>
    </row>
    <row r="2123" spans="1:8" x14ac:dyDescent="0.2">
      <c r="A2123" s="270"/>
      <c r="B2123" s="296"/>
      <c r="C2123" s="296"/>
      <c r="D2123" s="345"/>
      <c r="E2123" s="345"/>
      <c r="F2123" s="345"/>
      <c r="G2123" s="345"/>
      <c r="H2123" s="345"/>
    </row>
    <row r="2124" spans="1:8" x14ac:dyDescent="0.2">
      <c r="A2124" s="270"/>
      <c r="B2124" s="296"/>
      <c r="C2124" s="296"/>
      <c r="D2124" s="345"/>
      <c r="E2124" s="345"/>
      <c r="F2124" s="345"/>
      <c r="G2124" s="345"/>
      <c r="H2124" s="345"/>
    </row>
    <row r="2125" spans="1:8" x14ac:dyDescent="0.2">
      <c r="A2125" s="270"/>
      <c r="B2125" s="296"/>
      <c r="C2125" s="296"/>
      <c r="D2125" s="345"/>
      <c r="E2125" s="345"/>
      <c r="F2125" s="345"/>
      <c r="G2125" s="345"/>
      <c r="H2125" s="345"/>
    </row>
    <row r="2126" spans="1:8" x14ac:dyDescent="0.2">
      <c r="A2126" s="270"/>
      <c r="B2126" s="296"/>
      <c r="C2126" s="296"/>
      <c r="D2126" s="345"/>
      <c r="E2126" s="345"/>
      <c r="F2126" s="345"/>
      <c r="G2126" s="345"/>
      <c r="H2126" s="345"/>
    </row>
    <row r="2127" spans="1:8" x14ac:dyDescent="0.2">
      <c r="A2127" s="270"/>
      <c r="B2127" s="296"/>
      <c r="C2127" s="296"/>
      <c r="D2127" s="345"/>
      <c r="E2127" s="345"/>
      <c r="F2127" s="345"/>
      <c r="G2127" s="345"/>
      <c r="H2127" s="345"/>
    </row>
    <row r="2128" spans="1:8" x14ac:dyDescent="0.2">
      <c r="A2128" s="270"/>
      <c r="B2128" s="296"/>
      <c r="C2128" s="296"/>
      <c r="D2128" s="345"/>
      <c r="E2128" s="345"/>
      <c r="F2128" s="345"/>
      <c r="G2128" s="345"/>
      <c r="H2128" s="345"/>
    </row>
    <row r="2129" spans="1:8" x14ac:dyDescent="0.2">
      <c r="A2129" s="270"/>
      <c r="B2129" s="296"/>
      <c r="C2129" s="296"/>
      <c r="D2129" s="345"/>
      <c r="E2129" s="345"/>
      <c r="F2129" s="345"/>
      <c r="G2129" s="345"/>
      <c r="H2129" s="345"/>
    </row>
    <row r="2130" spans="1:8" x14ac:dyDescent="0.2">
      <c r="A2130" s="270"/>
      <c r="B2130" s="296"/>
      <c r="C2130" s="296"/>
      <c r="D2130" s="345"/>
      <c r="E2130" s="345"/>
      <c r="F2130" s="345"/>
      <c r="G2130" s="345"/>
      <c r="H2130" s="345"/>
    </row>
    <row r="2131" spans="1:8" x14ac:dyDescent="0.2">
      <c r="A2131" s="270"/>
      <c r="B2131" s="296"/>
      <c r="C2131" s="296"/>
      <c r="D2131" s="345"/>
      <c r="E2131" s="345"/>
      <c r="F2131" s="345"/>
      <c r="G2131" s="345"/>
      <c r="H2131" s="345"/>
    </row>
    <row r="2132" spans="1:8" x14ac:dyDescent="0.2">
      <c r="A2132" s="270"/>
      <c r="B2132" s="296"/>
      <c r="C2132" s="296"/>
      <c r="D2132" s="345"/>
      <c r="E2132" s="345"/>
      <c r="F2132" s="345"/>
      <c r="G2132" s="345"/>
      <c r="H2132" s="345"/>
    </row>
    <row r="2133" spans="1:8" x14ac:dyDescent="0.2">
      <c r="A2133" s="270"/>
      <c r="B2133" s="296"/>
      <c r="C2133" s="296"/>
      <c r="D2133" s="345"/>
      <c r="E2133" s="345"/>
      <c r="F2133" s="345"/>
      <c r="G2133" s="345"/>
      <c r="H2133" s="345"/>
    </row>
    <row r="2134" spans="1:8" x14ac:dyDescent="0.2">
      <c r="A2134" s="270"/>
      <c r="B2134" s="296"/>
      <c r="C2134" s="296"/>
      <c r="D2134" s="345"/>
      <c r="E2134" s="345"/>
      <c r="F2134" s="345"/>
      <c r="G2134" s="345"/>
      <c r="H2134" s="345"/>
    </row>
    <row r="2135" spans="1:8" x14ac:dyDescent="0.2">
      <c r="A2135" s="270"/>
      <c r="B2135" s="296"/>
      <c r="C2135" s="296"/>
      <c r="D2135" s="345"/>
      <c r="E2135" s="345"/>
      <c r="F2135" s="345"/>
      <c r="G2135" s="345"/>
      <c r="H2135" s="345"/>
    </row>
    <row r="2136" spans="1:8" x14ac:dyDescent="0.2">
      <c r="A2136" s="270"/>
      <c r="B2136" s="296"/>
      <c r="C2136" s="296"/>
      <c r="D2136" s="345"/>
      <c r="E2136" s="345"/>
      <c r="F2136" s="345"/>
      <c r="G2136" s="345"/>
      <c r="H2136" s="345"/>
    </row>
    <row r="2137" spans="1:8" x14ac:dyDescent="0.2">
      <c r="A2137" s="270"/>
      <c r="B2137" s="296"/>
      <c r="C2137" s="296"/>
      <c r="D2137" s="345"/>
      <c r="E2137" s="345"/>
      <c r="F2137" s="345"/>
      <c r="G2137" s="345"/>
      <c r="H2137" s="345"/>
    </row>
    <row r="2138" spans="1:8" x14ac:dyDescent="0.2">
      <c r="A2138" s="270"/>
      <c r="B2138" s="296"/>
      <c r="C2138" s="296"/>
      <c r="D2138" s="345"/>
      <c r="E2138" s="345"/>
      <c r="F2138" s="345"/>
      <c r="G2138" s="345"/>
      <c r="H2138" s="345"/>
    </row>
    <row r="2139" spans="1:8" x14ac:dyDescent="0.2">
      <c r="A2139" s="270"/>
      <c r="B2139" s="296"/>
      <c r="C2139" s="296"/>
      <c r="D2139" s="345"/>
      <c r="E2139" s="345"/>
      <c r="F2139" s="345"/>
      <c r="G2139" s="345"/>
      <c r="H2139" s="345"/>
    </row>
    <row r="2140" spans="1:8" x14ac:dyDescent="0.2">
      <c r="A2140" s="270"/>
      <c r="B2140" s="296"/>
      <c r="C2140" s="296"/>
      <c r="D2140" s="345"/>
      <c r="E2140" s="345"/>
      <c r="F2140" s="345"/>
      <c r="G2140" s="345"/>
      <c r="H2140" s="345"/>
    </row>
    <row r="2141" spans="1:8" x14ac:dyDescent="0.2">
      <c r="A2141" s="270"/>
      <c r="B2141" s="296"/>
      <c r="C2141" s="296"/>
      <c r="D2141" s="345"/>
      <c r="E2141" s="345"/>
      <c r="F2141" s="345"/>
      <c r="G2141" s="345"/>
      <c r="H2141" s="345"/>
    </row>
    <row r="2142" spans="1:8" x14ac:dyDescent="0.2">
      <c r="A2142" s="270"/>
      <c r="B2142" s="296"/>
      <c r="C2142" s="296"/>
      <c r="D2142" s="345"/>
      <c r="E2142" s="345"/>
      <c r="F2142" s="345"/>
      <c r="G2142" s="345"/>
      <c r="H2142" s="345"/>
    </row>
    <row r="2143" spans="1:8" x14ac:dyDescent="0.2">
      <c r="A2143" s="270"/>
      <c r="B2143" s="296"/>
      <c r="C2143" s="296"/>
      <c r="D2143" s="345"/>
      <c r="E2143" s="345"/>
      <c r="F2143" s="345"/>
      <c r="G2143" s="345"/>
      <c r="H2143" s="345"/>
    </row>
    <row r="2144" spans="1:8" x14ac:dyDescent="0.2">
      <c r="A2144" s="270"/>
      <c r="B2144" s="296"/>
      <c r="C2144" s="296"/>
      <c r="D2144" s="345"/>
      <c r="E2144" s="345"/>
      <c r="F2144" s="345"/>
      <c r="G2144" s="345"/>
      <c r="H2144" s="345"/>
    </row>
    <row r="2145" spans="1:8" x14ac:dyDescent="0.2">
      <c r="A2145" s="270"/>
      <c r="B2145" s="296"/>
      <c r="C2145" s="296"/>
      <c r="D2145" s="345"/>
      <c r="E2145" s="345"/>
      <c r="F2145" s="345"/>
      <c r="G2145" s="345"/>
      <c r="H2145" s="345"/>
    </row>
    <row r="2146" spans="1:8" x14ac:dyDescent="0.2">
      <c r="A2146" s="270"/>
      <c r="B2146" s="296"/>
      <c r="C2146" s="296"/>
      <c r="D2146" s="345"/>
      <c r="E2146" s="345"/>
      <c r="F2146" s="345"/>
      <c r="G2146" s="345"/>
      <c r="H2146" s="345"/>
    </row>
    <row r="2147" spans="1:8" x14ac:dyDescent="0.2">
      <c r="A2147" s="270"/>
      <c r="B2147" s="296"/>
      <c r="C2147" s="296"/>
      <c r="D2147" s="345"/>
      <c r="E2147" s="345"/>
      <c r="F2147" s="345"/>
      <c r="G2147" s="345"/>
      <c r="H2147" s="345"/>
    </row>
    <row r="2148" spans="1:8" x14ac:dyDescent="0.2">
      <c r="A2148" s="270"/>
      <c r="B2148" s="296"/>
      <c r="C2148" s="296"/>
      <c r="D2148" s="345"/>
      <c r="E2148" s="345"/>
      <c r="F2148" s="345"/>
      <c r="G2148" s="345"/>
      <c r="H2148" s="345"/>
    </row>
    <row r="2149" spans="1:8" x14ac:dyDescent="0.2">
      <c r="A2149" s="270"/>
      <c r="B2149" s="296"/>
      <c r="C2149" s="296"/>
      <c r="D2149" s="345"/>
      <c r="E2149" s="345"/>
      <c r="F2149" s="345"/>
      <c r="G2149" s="345"/>
      <c r="H2149" s="345"/>
    </row>
    <row r="2150" spans="1:8" x14ac:dyDescent="0.2">
      <c r="A2150" s="270"/>
      <c r="B2150" s="296"/>
      <c r="C2150" s="296"/>
      <c r="D2150" s="345"/>
      <c r="E2150" s="345"/>
      <c r="F2150" s="345"/>
      <c r="G2150" s="345"/>
      <c r="H2150" s="345"/>
    </row>
    <row r="2151" spans="1:8" x14ac:dyDescent="0.2">
      <c r="A2151" s="270"/>
      <c r="B2151" s="296"/>
      <c r="C2151" s="296"/>
      <c r="D2151" s="345"/>
      <c r="E2151" s="345"/>
      <c r="F2151" s="345"/>
      <c r="G2151" s="345"/>
      <c r="H2151" s="345"/>
    </row>
    <row r="2152" spans="1:8" x14ac:dyDescent="0.2">
      <c r="A2152" s="270"/>
      <c r="B2152" s="296"/>
      <c r="C2152" s="296"/>
      <c r="D2152" s="345"/>
      <c r="E2152" s="345"/>
      <c r="F2152" s="345"/>
      <c r="G2152" s="345"/>
      <c r="H2152" s="345"/>
    </row>
    <row r="2153" spans="1:8" x14ac:dyDescent="0.2">
      <c r="A2153" s="270"/>
      <c r="B2153" s="296"/>
      <c r="C2153" s="296"/>
      <c r="D2153" s="345"/>
      <c r="E2153" s="345"/>
      <c r="F2153" s="345"/>
      <c r="G2153" s="345"/>
      <c r="H2153" s="345"/>
    </row>
    <row r="2154" spans="1:8" x14ac:dyDescent="0.2">
      <c r="A2154" s="270"/>
      <c r="B2154" s="296"/>
      <c r="C2154" s="296"/>
      <c r="D2154" s="345"/>
      <c r="E2154" s="345"/>
      <c r="F2154" s="345"/>
      <c r="G2154" s="345"/>
      <c r="H2154" s="345"/>
    </row>
    <row r="2155" spans="1:8" x14ac:dyDescent="0.2">
      <c r="A2155" s="270"/>
      <c r="B2155" s="296"/>
      <c r="C2155" s="296"/>
      <c r="D2155" s="345"/>
      <c r="E2155" s="345"/>
      <c r="F2155" s="345"/>
      <c r="G2155" s="345"/>
      <c r="H2155" s="345"/>
    </row>
    <row r="2156" spans="1:8" x14ac:dyDescent="0.2">
      <c r="A2156" s="270"/>
      <c r="B2156" s="296"/>
      <c r="C2156" s="296"/>
      <c r="D2156" s="345"/>
      <c r="E2156" s="345"/>
      <c r="F2156" s="345"/>
      <c r="G2156" s="345"/>
      <c r="H2156" s="345"/>
    </row>
    <row r="2157" spans="1:8" x14ac:dyDescent="0.2">
      <c r="A2157" s="270"/>
      <c r="B2157" s="296"/>
      <c r="C2157" s="296"/>
      <c r="D2157" s="345"/>
      <c r="E2157" s="345"/>
      <c r="F2157" s="345"/>
      <c r="G2157" s="345"/>
      <c r="H2157" s="345"/>
    </row>
    <row r="2158" spans="1:8" x14ac:dyDescent="0.2">
      <c r="A2158" s="270"/>
      <c r="B2158" s="296"/>
      <c r="C2158" s="296"/>
      <c r="D2158" s="345"/>
      <c r="E2158" s="345"/>
      <c r="F2158" s="345"/>
      <c r="G2158" s="345"/>
      <c r="H2158" s="345"/>
    </row>
    <row r="2159" spans="1:8" x14ac:dyDescent="0.2">
      <c r="A2159" s="270"/>
      <c r="B2159" s="296"/>
      <c r="C2159" s="296"/>
      <c r="D2159" s="345"/>
      <c r="E2159" s="345"/>
      <c r="F2159" s="345"/>
      <c r="G2159" s="345"/>
      <c r="H2159" s="345"/>
    </row>
    <row r="2160" spans="1:8" x14ac:dyDescent="0.2">
      <c r="A2160" s="270"/>
      <c r="B2160" s="296"/>
      <c r="C2160" s="296"/>
      <c r="D2160" s="345"/>
      <c r="E2160" s="345"/>
      <c r="F2160" s="345"/>
      <c r="G2160" s="345"/>
      <c r="H2160" s="345"/>
    </row>
    <row r="2161" spans="1:8" x14ac:dyDescent="0.2">
      <c r="A2161" s="270"/>
      <c r="B2161" s="296"/>
      <c r="C2161" s="296"/>
      <c r="D2161" s="345"/>
      <c r="E2161" s="345"/>
      <c r="F2161" s="345"/>
      <c r="G2161" s="345"/>
      <c r="H2161" s="345"/>
    </row>
    <row r="2162" spans="1:8" x14ac:dyDescent="0.2">
      <c r="A2162" s="270"/>
      <c r="B2162" s="296"/>
      <c r="C2162" s="296"/>
      <c r="D2162" s="345"/>
      <c r="E2162" s="345"/>
      <c r="F2162" s="345"/>
      <c r="G2162" s="345"/>
      <c r="H2162" s="345"/>
    </row>
    <row r="2163" spans="1:8" x14ac:dyDescent="0.2">
      <c r="A2163" s="270"/>
      <c r="B2163" s="296"/>
      <c r="C2163" s="296"/>
      <c r="D2163" s="345"/>
      <c r="E2163" s="345"/>
      <c r="F2163" s="345"/>
      <c r="G2163" s="345"/>
      <c r="H2163" s="345"/>
    </row>
    <row r="2164" spans="1:8" x14ac:dyDescent="0.2">
      <c r="A2164" s="270"/>
      <c r="B2164" s="296"/>
      <c r="C2164" s="296"/>
      <c r="D2164" s="345"/>
      <c r="E2164" s="345"/>
      <c r="F2164" s="345"/>
      <c r="G2164" s="345"/>
      <c r="H2164" s="345"/>
    </row>
    <row r="2165" spans="1:8" x14ac:dyDescent="0.2">
      <c r="A2165" s="270"/>
      <c r="B2165" s="296"/>
      <c r="C2165" s="296"/>
      <c r="D2165" s="345"/>
      <c r="E2165" s="345"/>
      <c r="F2165" s="345"/>
      <c r="G2165" s="345"/>
      <c r="H2165" s="345"/>
    </row>
    <row r="2166" spans="1:8" x14ac:dyDescent="0.2">
      <c r="A2166" s="270"/>
      <c r="B2166" s="296"/>
      <c r="C2166" s="296"/>
      <c r="D2166" s="345"/>
      <c r="E2166" s="345"/>
      <c r="F2166" s="345"/>
      <c r="G2166" s="345"/>
      <c r="H2166" s="345"/>
    </row>
    <row r="2167" spans="1:8" x14ac:dyDescent="0.2">
      <c r="A2167" s="270"/>
      <c r="B2167" s="296"/>
      <c r="C2167" s="296"/>
      <c r="D2167" s="345"/>
      <c r="E2167" s="345"/>
      <c r="F2167" s="345"/>
      <c r="G2167" s="345"/>
      <c r="H2167" s="345"/>
    </row>
    <row r="2168" spans="1:8" x14ac:dyDescent="0.2">
      <c r="A2168" s="270"/>
      <c r="B2168" s="296"/>
      <c r="C2168" s="296"/>
      <c r="D2168" s="345"/>
      <c r="E2168" s="345"/>
      <c r="F2168" s="345"/>
      <c r="G2168" s="345"/>
      <c r="H2168" s="345"/>
    </row>
    <row r="2169" spans="1:8" x14ac:dyDescent="0.2">
      <c r="A2169" s="270"/>
      <c r="B2169" s="296"/>
      <c r="C2169" s="296"/>
      <c r="D2169" s="345"/>
      <c r="E2169" s="345"/>
      <c r="F2169" s="345"/>
      <c r="G2169" s="345"/>
      <c r="H2169" s="345"/>
    </row>
    <row r="2170" spans="1:8" x14ac:dyDescent="0.2">
      <c r="A2170" s="270"/>
      <c r="B2170" s="296"/>
      <c r="C2170" s="296"/>
      <c r="D2170" s="345"/>
      <c r="E2170" s="345"/>
      <c r="F2170" s="345"/>
      <c r="G2170" s="345"/>
      <c r="H2170" s="345"/>
    </row>
    <row r="2171" spans="1:8" x14ac:dyDescent="0.2">
      <c r="A2171" s="270"/>
      <c r="B2171" s="296"/>
      <c r="C2171" s="296"/>
      <c r="D2171" s="345"/>
      <c r="E2171" s="345"/>
      <c r="F2171" s="345"/>
      <c r="G2171" s="345"/>
      <c r="H2171" s="345"/>
    </row>
    <row r="2172" spans="1:8" x14ac:dyDescent="0.2">
      <c r="A2172" s="270"/>
      <c r="B2172" s="296"/>
      <c r="C2172" s="296"/>
      <c r="D2172" s="345"/>
      <c r="E2172" s="345"/>
      <c r="F2172" s="345"/>
      <c r="G2172" s="345"/>
      <c r="H2172" s="345"/>
    </row>
    <row r="2173" spans="1:8" x14ac:dyDescent="0.2">
      <c r="A2173" s="270"/>
      <c r="B2173" s="296"/>
      <c r="C2173" s="296"/>
      <c r="D2173" s="345"/>
      <c r="E2173" s="345"/>
      <c r="F2173" s="345"/>
      <c r="G2173" s="345"/>
      <c r="H2173" s="345"/>
    </row>
    <row r="2174" spans="1:8" x14ac:dyDescent="0.2">
      <c r="A2174" s="270"/>
      <c r="B2174" s="296"/>
      <c r="C2174" s="296"/>
      <c r="D2174" s="345"/>
      <c r="E2174" s="345"/>
      <c r="F2174" s="345"/>
      <c r="G2174" s="345"/>
      <c r="H2174" s="345"/>
    </row>
    <row r="2175" spans="1:8" x14ac:dyDescent="0.2">
      <c r="A2175" s="270"/>
      <c r="B2175" s="296"/>
      <c r="C2175" s="296"/>
      <c r="D2175" s="345"/>
      <c r="E2175" s="345"/>
      <c r="F2175" s="345"/>
      <c r="G2175" s="345"/>
      <c r="H2175" s="345"/>
    </row>
    <row r="2176" spans="1:8" x14ac:dyDescent="0.2">
      <c r="A2176" s="270"/>
      <c r="B2176" s="296"/>
      <c r="C2176" s="296"/>
      <c r="D2176" s="345"/>
      <c r="E2176" s="345"/>
      <c r="F2176" s="345"/>
      <c r="G2176" s="345"/>
      <c r="H2176" s="345"/>
    </row>
    <row r="2177" spans="1:8" x14ac:dyDescent="0.2">
      <c r="A2177" s="270"/>
      <c r="B2177" s="296"/>
      <c r="C2177" s="296"/>
      <c r="D2177" s="345"/>
      <c r="E2177" s="345"/>
      <c r="F2177" s="345"/>
      <c r="G2177" s="345"/>
      <c r="H2177" s="345"/>
    </row>
    <row r="2178" spans="1:8" x14ac:dyDescent="0.2">
      <c r="A2178" s="270"/>
      <c r="B2178" s="296"/>
      <c r="C2178" s="296"/>
      <c r="D2178" s="345"/>
      <c r="E2178" s="345"/>
      <c r="F2178" s="345"/>
      <c r="G2178" s="345"/>
      <c r="H2178" s="345"/>
    </row>
    <row r="2179" spans="1:8" x14ac:dyDescent="0.2">
      <c r="A2179" s="270"/>
      <c r="B2179" s="296"/>
      <c r="C2179" s="296"/>
      <c r="D2179" s="345"/>
      <c r="E2179" s="345"/>
      <c r="F2179" s="345"/>
      <c r="G2179" s="345"/>
      <c r="H2179" s="345"/>
    </row>
    <row r="2180" spans="1:8" x14ac:dyDescent="0.2">
      <c r="A2180" s="270"/>
      <c r="B2180" s="296"/>
      <c r="C2180" s="296"/>
      <c r="D2180" s="345"/>
      <c r="E2180" s="345"/>
      <c r="F2180" s="345"/>
      <c r="G2180" s="345"/>
      <c r="H2180" s="345"/>
    </row>
    <row r="2181" spans="1:8" x14ac:dyDescent="0.2">
      <c r="A2181" s="270"/>
      <c r="B2181" s="296"/>
      <c r="C2181" s="296"/>
      <c r="D2181" s="345"/>
      <c r="E2181" s="345"/>
      <c r="F2181" s="345"/>
      <c r="G2181" s="345"/>
      <c r="H2181" s="345"/>
    </row>
    <row r="2182" spans="1:8" x14ac:dyDescent="0.2">
      <c r="A2182" s="270"/>
      <c r="B2182" s="296"/>
      <c r="C2182" s="296"/>
      <c r="D2182" s="345"/>
      <c r="E2182" s="345"/>
      <c r="F2182" s="345"/>
      <c r="G2182" s="345"/>
      <c r="H2182" s="345"/>
    </row>
    <row r="2183" spans="1:8" x14ac:dyDescent="0.2">
      <c r="A2183" s="270"/>
      <c r="B2183" s="296"/>
      <c r="C2183" s="296"/>
      <c r="D2183" s="345"/>
      <c r="E2183" s="345"/>
      <c r="F2183" s="345"/>
      <c r="G2183" s="345"/>
      <c r="H2183" s="345"/>
    </row>
    <row r="2184" spans="1:8" x14ac:dyDescent="0.2">
      <c r="A2184" s="270"/>
      <c r="B2184" s="296"/>
      <c r="C2184" s="296"/>
      <c r="D2184" s="345"/>
      <c r="E2184" s="345"/>
      <c r="F2184" s="345"/>
      <c r="G2184" s="345"/>
      <c r="H2184" s="345"/>
    </row>
    <row r="2185" spans="1:8" x14ac:dyDescent="0.2">
      <c r="A2185" s="270"/>
      <c r="B2185" s="296"/>
      <c r="C2185" s="296"/>
      <c r="D2185" s="345"/>
      <c r="E2185" s="345"/>
      <c r="F2185" s="345"/>
      <c r="G2185" s="345"/>
      <c r="H2185" s="345"/>
    </row>
    <row r="2186" spans="1:8" x14ac:dyDescent="0.2">
      <c r="A2186" s="270"/>
      <c r="B2186" s="296"/>
      <c r="C2186" s="296"/>
      <c r="D2186" s="345"/>
      <c r="E2186" s="345"/>
      <c r="F2186" s="345"/>
      <c r="G2186" s="345"/>
      <c r="H2186" s="345"/>
    </row>
    <row r="2187" spans="1:8" x14ac:dyDescent="0.2">
      <c r="A2187" s="270"/>
      <c r="B2187" s="296"/>
      <c r="C2187" s="296"/>
      <c r="D2187" s="345"/>
      <c r="E2187" s="345"/>
      <c r="F2187" s="345"/>
      <c r="G2187" s="345"/>
      <c r="H2187" s="345"/>
    </row>
    <row r="2188" spans="1:8" x14ac:dyDescent="0.2">
      <c r="A2188" s="270"/>
      <c r="B2188" s="296"/>
      <c r="C2188" s="296"/>
      <c r="D2188" s="345"/>
      <c r="E2188" s="345"/>
      <c r="F2188" s="345"/>
      <c r="G2188" s="345"/>
      <c r="H2188" s="345"/>
    </row>
    <row r="2189" spans="1:8" x14ac:dyDescent="0.2">
      <c r="A2189" s="270"/>
      <c r="B2189" s="296"/>
      <c r="C2189" s="296"/>
      <c r="D2189" s="345"/>
      <c r="E2189" s="345"/>
      <c r="F2189" s="345"/>
      <c r="G2189" s="345"/>
      <c r="H2189" s="345"/>
    </row>
    <row r="2190" spans="1:8" x14ac:dyDescent="0.2">
      <c r="A2190" s="270"/>
      <c r="B2190" s="296"/>
      <c r="C2190" s="296"/>
      <c r="D2190" s="345"/>
      <c r="E2190" s="345"/>
      <c r="F2190" s="345"/>
      <c r="G2190" s="345"/>
      <c r="H2190" s="345"/>
    </row>
    <row r="2191" spans="1:8" x14ac:dyDescent="0.2">
      <c r="A2191" s="270"/>
      <c r="B2191" s="296"/>
      <c r="C2191" s="296"/>
      <c r="D2191" s="345"/>
      <c r="E2191" s="345"/>
      <c r="F2191" s="345"/>
      <c r="G2191" s="345"/>
      <c r="H2191" s="345"/>
    </row>
    <row r="2192" spans="1:8" x14ac:dyDescent="0.2">
      <c r="A2192" s="270"/>
      <c r="B2192" s="296"/>
      <c r="C2192" s="296"/>
      <c r="D2192" s="345"/>
      <c r="E2192" s="345"/>
      <c r="F2192" s="345"/>
      <c r="G2192" s="345"/>
      <c r="H2192" s="345"/>
    </row>
    <row r="2193" spans="1:8" x14ac:dyDescent="0.2">
      <c r="A2193" s="270"/>
      <c r="B2193" s="296"/>
      <c r="C2193" s="296"/>
      <c r="D2193" s="345"/>
      <c r="E2193" s="345"/>
      <c r="F2193" s="345"/>
      <c r="G2193" s="345"/>
      <c r="H2193" s="345"/>
    </row>
    <row r="2194" spans="1:8" x14ac:dyDescent="0.2">
      <c r="A2194" s="270"/>
      <c r="B2194" s="296"/>
      <c r="C2194" s="296"/>
      <c r="D2194" s="345"/>
      <c r="E2194" s="345"/>
      <c r="F2194" s="345"/>
      <c r="G2194" s="345"/>
      <c r="H2194" s="345"/>
    </row>
    <row r="2195" spans="1:8" x14ac:dyDescent="0.2">
      <c r="A2195" s="270"/>
      <c r="B2195" s="296"/>
      <c r="C2195" s="296"/>
      <c r="D2195" s="345"/>
      <c r="E2195" s="345"/>
      <c r="F2195" s="345"/>
      <c r="G2195" s="345"/>
      <c r="H2195" s="345"/>
    </row>
    <row r="2196" spans="1:8" x14ac:dyDescent="0.2">
      <c r="A2196" s="270"/>
      <c r="B2196" s="296"/>
      <c r="C2196" s="296"/>
      <c r="D2196" s="345"/>
      <c r="E2196" s="345"/>
      <c r="F2196" s="345"/>
      <c r="G2196" s="345"/>
      <c r="H2196" s="345"/>
    </row>
    <row r="2197" spans="1:8" x14ac:dyDescent="0.2">
      <c r="A2197" s="270"/>
      <c r="B2197" s="296"/>
      <c r="C2197" s="296"/>
      <c r="D2197" s="345"/>
      <c r="E2197" s="345"/>
      <c r="F2197" s="345"/>
      <c r="G2197" s="345"/>
      <c r="H2197" s="345"/>
    </row>
    <row r="2198" spans="1:8" x14ac:dyDescent="0.2">
      <c r="A2198" s="270"/>
      <c r="B2198" s="296"/>
      <c r="C2198" s="296"/>
      <c r="D2198" s="345"/>
      <c r="E2198" s="345"/>
      <c r="F2198" s="345"/>
      <c r="G2198" s="345"/>
      <c r="H2198" s="345"/>
    </row>
    <row r="2199" spans="1:8" x14ac:dyDescent="0.2">
      <c r="A2199" s="270"/>
      <c r="B2199" s="296"/>
      <c r="C2199" s="296"/>
      <c r="D2199" s="345"/>
      <c r="E2199" s="345"/>
      <c r="F2199" s="345"/>
      <c r="G2199" s="345"/>
      <c r="H2199" s="345"/>
    </row>
    <row r="2200" spans="1:8" x14ac:dyDescent="0.2">
      <c r="A2200" s="270"/>
      <c r="B2200" s="296"/>
      <c r="C2200" s="296"/>
      <c r="D2200" s="345"/>
      <c r="E2200" s="345"/>
      <c r="F2200" s="345"/>
      <c r="G2200" s="345"/>
      <c r="H2200" s="345"/>
    </row>
    <row r="2201" spans="1:8" x14ac:dyDescent="0.2">
      <c r="A2201" s="270"/>
      <c r="B2201" s="296"/>
      <c r="C2201" s="296"/>
      <c r="D2201" s="345"/>
      <c r="E2201" s="345"/>
      <c r="F2201" s="345"/>
      <c r="G2201" s="345"/>
      <c r="H2201" s="345"/>
    </row>
    <row r="2202" spans="1:8" x14ac:dyDescent="0.2">
      <c r="A2202" s="270"/>
      <c r="B2202" s="296"/>
      <c r="C2202" s="296"/>
      <c r="D2202" s="345"/>
      <c r="E2202" s="345"/>
      <c r="F2202" s="345"/>
      <c r="G2202" s="345"/>
      <c r="H2202" s="345"/>
    </row>
    <row r="2203" spans="1:8" x14ac:dyDescent="0.2">
      <c r="A2203" s="270"/>
      <c r="B2203" s="296"/>
      <c r="C2203" s="296"/>
      <c r="D2203" s="345"/>
      <c r="E2203" s="345"/>
      <c r="F2203" s="345"/>
      <c r="G2203" s="345"/>
      <c r="H2203" s="345"/>
    </row>
    <row r="2204" spans="1:8" x14ac:dyDescent="0.2">
      <c r="A2204" s="270"/>
      <c r="B2204" s="296"/>
      <c r="C2204" s="296"/>
      <c r="D2204" s="345"/>
      <c r="E2204" s="345"/>
      <c r="F2204" s="345"/>
      <c r="G2204" s="345"/>
      <c r="H2204" s="345"/>
    </row>
    <row r="2205" spans="1:8" x14ac:dyDescent="0.2">
      <c r="A2205" s="270"/>
      <c r="B2205" s="296"/>
      <c r="C2205" s="296"/>
      <c r="D2205" s="345"/>
      <c r="E2205" s="345"/>
      <c r="F2205" s="345"/>
      <c r="G2205" s="345"/>
      <c r="H2205" s="345"/>
    </row>
    <row r="2206" spans="1:8" x14ac:dyDescent="0.2">
      <c r="A2206" s="270"/>
      <c r="B2206" s="296"/>
      <c r="C2206" s="296"/>
      <c r="D2206" s="345"/>
      <c r="E2206" s="345"/>
      <c r="F2206" s="345"/>
      <c r="G2206" s="345"/>
      <c r="H2206" s="345"/>
    </row>
    <row r="2207" spans="1:8" x14ac:dyDescent="0.2">
      <c r="A2207" s="270"/>
      <c r="B2207" s="296"/>
      <c r="C2207" s="296"/>
      <c r="D2207" s="345"/>
      <c r="E2207" s="345"/>
      <c r="F2207" s="345"/>
      <c r="G2207" s="345"/>
      <c r="H2207" s="345"/>
    </row>
    <row r="2208" spans="1:8" x14ac:dyDescent="0.2">
      <c r="A2208" s="270"/>
      <c r="B2208" s="296"/>
      <c r="C2208" s="296"/>
      <c r="D2208" s="345"/>
      <c r="E2208" s="345"/>
      <c r="F2208" s="345"/>
      <c r="G2208" s="345"/>
      <c r="H2208" s="345"/>
    </row>
    <row r="2209" spans="1:8" x14ac:dyDescent="0.2">
      <c r="A2209" s="270"/>
      <c r="B2209" s="296"/>
      <c r="C2209" s="296"/>
      <c r="D2209" s="345"/>
      <c r="E2209" s="345"/>
      <c r="F2209" s="345"/>
      <c r="G2209" s="345"/>
      <c r="H2209" s="345"/>
    </row>
    <row r="2210" spans="1:8" x14ac:dyDescent="0.2">
      <c r="A2210" s="270"/>
      <c r="B2210" s="296"/>
      <c r="C2210" s="296"/>
      <c r="D2210" s="345"/>
      <c r="E2210" s="345"/>
      <c r="F2210" s="345"/>
      <c r="G2210" s="345"/>
      <c r="H2210" s="345"/>
    </row>
    <row r="2211" spans="1:8" x14ac:dyDescent="0.2">
      <c r="A2211" s="270"/>
      <c r="B2211" s="296"/>
      <c r="C2211" s="296"/>
      <c r="D2211" s="345"/>
      <c r="E2211" s="345"/>
      <c r="F2211" s="345"/>
      <c r="G2211" s="345"/>
      <c r="H2211" s="345"/>
    </row>
    <row r="2212" spans="1:8" x14ac:dyDescent="0.2">
      <c r="A2212" s="270"/>
      <c r="B2212" s="296"/>
      <c r="C2212" s="296"/>
      <c r="D2212" s="345"/>
      <c r="E2212" s="345"/>
      <c r="F2212" s="345"/>
      <c r="G2212" s="345"/>
      <c r="H2212" s="345"/>
    </row>
    <row r="2213" spans="1:8" x14ac:dyDescent="0.2">
      <c r="A2213" s="270"/>
      <c r="B2213" s="296"/>
      <c r="C2213" s="296"/>
      <c r="D2213" s="345"/>
      <c r="E2213" s="345"/>
      <c r="F2213" s="345"/>
      <c r="G2213" s="345"/>
      <c r="H2213" s="345"/>
    </row>
    <row r="2214" spans="1:8" x14ac:dyDescent="0.2">
      <c r="A2214" s="270"/>
      <c r="B2214" s="296"/>
      <c r="C2214" s="296"/>
      <c r="D2214" s="345"/>
      <c r="E2214" s="345"/>
      <c r="F2214" s="345"/>
      <c r="G2214" s="345"/>
      <c r="H2214" s="345"/>
    </row>
    <row r="2215" spans="1:8" x14ac:dyDescent="0.2">
      <c r="A2215" s="270"/>
      <c r="B2215" s="296"/>
      <c r="C2215" s="296"/>
      <c r="D2215" s="345"/>
      <c r="E2215" s="345"/>
      <c r="F2215" s="345"/>
      <c r="G2215" s="345"/>
      <c r="H2215" s="345"/>
    </row>
    <row r="2216" spans="1:8" x14ac:dyDescent="0.2">
      <c r="A2216" s="270"/>
      <c r="B2216" s="296"/>
      <c r="C2216" s="296"/>
      <c r="D2216" s="345"/>
      <c r="E2216" s="345"/>
      <c r="F2216" s="345"/>
      <c r="G2216" s="345"/>
      <c r="H2216" s="345"/>
    </row>
    <row r="2217" spans="1:8" x14ac:dyDescent="0.2">
      <c r="A2217" s="270"/>
      <c r="B2217" s="296"/>
      <c r="C2217" s="296"/>
      <c r="D2217" s="345"/>
      <c r="E2217" s="345"/>
      <c r="F2217" s="345"/>
      <c r="G2217" s="345"/>
      <c r="H2217" s="345"/>
    </row>
    <row r="2218" spans="1:8" x14ac:dyDescent="0.2">
      <c r="A2218" s="270"/>
      <c r="B2218" s="296"/>
      <c r="C2218" s="296"/>
      <c r="D2218" s="345"/>
      <c r="E2218" s="345"/>
      <c r="F2218" s="345"/>
      <c r="G2218" s="345"/>
      <c r="H2218" s="345"/>
    </row>
    <row r="2219" spans="1:8" x14ac:dyDescent="0.2">
      <c r="A2219" s="270"/>
      <c r="B2219" s="296"/>
      <c r="C2219" s="296"/>
      <c r="D2219" s="345"/>
      <c r="E2219" s="345"/>
      <c r="F2219" s="345"/>
      <c r="G2219" s="345"/>
      <c r="H2219" s="345"/>
    </row>
    <row r="2220" spans="1:8" x14ac:dyDescent="0.2">
      <c r="A2220" s="270"/>
      <c r="B2220" s="296"/>
      <c r="C2220" s="296"/>
      <c r="D2220" s="345"/>
      <c r="E2220" s="345"/>
      <c r="F2220" s="345"/>
      <c r="G2220" s="345"/>
      <c r="H2220" s="345"/>
    </row>
    <row r="2221" spans="1:8" x14ac:dyDescent="0.2">
      <c r="A2221" s="270"/>
      <c r="B2221" s="296"/>
      <c r="C2221" s="296"/>
      <c r="D2221" s="345"/>
      <c r="E2221" s="345"/>
      <c r="F2221" s="345"/>
      <c r="G2221" s="345"/>
      <c r="H2221" s="345"/>
    </row>
    <row r="2222" spans="1:8" x14ac:dyDescent="0.2">
      <c r="A2222" s="270"/>
      <c r="B2222" s="296"/>
      <c r="C2222" s="296"/>
      <c r="D2222" s="345"/>
      <c r="E2222" s="345"/>
      <c r="F2222" s="345"/>
      <c r="G2222" s="345"/>
      <c r="H2222" s="345"/>
    </row>
    <row r="2223" spans="1:8" x14ac:dyDescent="0.2">
      <c r="A2223" s="270"/>
      <c r="B2223" s="296"/>
      <c r="C2223" s="296"/>
      <c r="D2223" s="345"/>
      <c r="E2223" s="345"/>
      <c r="F2223" s="345"/>
      <c r="G2223" s="345"/>
      <c r="H2223" s="345"/>
    </row>
    <row r="2224" spans="1:8" x14ac:dyDescent="0.2">
      <c r="A2224" s="270"/>
      <c r="B2224" s="296"/>
      <c r="C2224" s="296"/>
      <c r="D2224" s="345"/>
      <c r="E2224" s="345"/>
      <c r="F2224" s="345"/>
      <c r="G2224" s="345"/>
      <c r="H2224" s="345"/>
    </row>
    <row r="2225" spans="1:8" x14ac:dyDescent="0.2">
      <c r="A2225" s="270"/>
      <c r="B2225" s="296"/>
      <c r="C2225" s="296"/>
      <c r="D2225" s="345"/>
      <c r="E2225" s="345"/>
      <c r="F2225" s="345"/>
      <c r="G2225" s="345"/>
      <c r="H2225" s="345"/>
    </row>
    <row r="2226" spans="1:8" x14ac:dyDescent="0.2">
      <c r="A2226" s="270"/>
      <c r="B2226" s="296"/>
      <c r="C2226" s="296"/>
      <c r="D2226" s="345"/>
      <c r="E2226" s="345"/>
      <c r="F2226" s="345"/>
      <c r="G2226" s="345"/>
      <c r="H2226" s="345"/>
    </row>
    <row r="2227" spans="1:8" x14ac:dyDescent="0.2">
      <c r="A2227" s="270"/>
      <c r="B2227" s="296"/>
      <c r="C2227" s="296"/>
      <c r="D2227" s="345"/>
      <c r="E2227" s="345"/>
      <c r="F2227" s="345"/>
      <c r="G2227" s="345"/>
      <c r="H2227" s="345"/>
    </row>
    <row r="2228" spans="1:8" x14ac:dyDescent="0.2">
      <c r="A2228" s="270"/>
      <c r="B2228" s="296"/>
      <c r="C2228" s="296"/>
      <c r="D2228" s="345"/>
      <c r="E2228" s="345"/>
      <c r="F2228" s="345"/>
      <c r="G2228" s="345"/>
      <c r="H2228" s="345"/>
    </row>
    <row r="2229" spans="1:8" x14ac:dyDescent="0.2">
      <c r="A2229" s="270"/>
      <c r="B2229" s="296"/>
      <c r="C2229" s="296"/>
      <c r="D2229" s="345"/>
      <c r="E2229" s="345"/>
      <c r="F2229" s="345"/>
      <c r="G2229" s="345"/>
      <c r="H2229" s="345"/>
    </row>
    <row r="2230" spans="1:8" x14ac:dyDescent="0.2">
      <c r="A2230" s="270"/>
      <c r="B2230" s="296"/>
      <c r="C2230" s="296"/>
      <c r="D2230" s="345"/>
      <c r="E2230" s="345"/>
      <c r="F2230" s="345"/>
      <c r="G2230" s="345"/>
      <c r="H2230" s="345"/>
    </row>
    <row r="2231" spans="1:8" x14ac:dyDescent="0.2">
      <c r="A2231" s="270"/>
      <c r="B2231" s="296"/>
      <c r="C2231" s="296"/>
      <c r="D2231" s="345"/>
      <c r="E2231" s="345"/>
      <c r="F2231" s="345"/>
      <c r="G2231" s="345"/>
      <c r="H2231" s="345"/>
    </row>
    <row r="2232" spans="1:8" x14ac:dyDescent="0.2">
      <c r="A2232" s="270"/>
      <c r="B2232" s="296"/>
      <c r="C2232" s="296"/>
      <c r="D2232" s="345"/>
      <c r="E2232" s="345"/>
      <c r="F2232" s="345"/>
      <c r="G2232" s="345"/>
      <c r="H2232" s="345"/>
    </row>
    <row r="2233" spans="1:8" x14ac:dyDescent="0.2">
      <c r="A2233" s="270"/>
      <c r="B2233" s="296"/>
      <c r="C2233" s="296"/>
      <c r="D2233" s="345"/>
      <c r="E2233" s="345"/>
      <c r="F2233" s="345"/>
      <c r="G2233" s="345"/>
      <c r="H2233" s="345"/>
    </row>
    <row r="2234" spans="1:8" x14ac:dyDescent="0.2">
      <c r="A2234" s="270"/>
      <c r="B2234" s="296"/>
      <c r="C2234" s="296"/>
      <c r="D2234" s="345"/>
      <c r="E2234" s="345"/>
      <c r="F2234" s="345"/>
      <c r="G2234" s="345"/>
      <c r="H2234" s="345"/>
    </row>
    <row r="2235" spans="1:8" x14ac:dyDescent="0.2">
      <c r="A2235" s="270"/>
      <c r="B2235" s="296"/>
      <c r="C2235" s="296"/>
      <c r="D2235" s="345"/>
      <c r="E2235" s="345"/>
      <c r="F2235" s="345"/>
      <c r="G2235" s="345"/>
      <c r="H2235" s="345"/>
    </row>
    <row r="2236" spans="1:8" x14ac:dyDescent="0.2">
      <c r="A2236" s="270"/>
      <c r="B2236" s="296"/>
      <c r="C2236" s="296"/>
      <c r="D2236" s="345"/>
      <c r="E2236" s="345"/>
      <c r="F2236" s="345"/>
      <c r="G2236" s="345"/>
      <c r="H2236" s="345"/>
    </row>
    <row r="2237" spans="1:8" x14ac:dyDescent="0.2">
      <c r="A2237" s="270"/>
      <c r="B2237" s="296"/>
      <c r="C2237" s="296"/>
      <c r="D2237" s="345"/>
      <c r="E2237" s="345"/>
      <c r="F2237" s="345"/>
      <c r="G2237" s="345"/>
      <c r="H2237" s="345"/>
    </row>
    <row r="2238" spans="1:8" x14ac:dyDescent="0.2">
      <c r="A2238" s="270"/>
      <c r="B2238" s="296"/>
      <c r="C2238" s="296"/>
      <c r="D2238" s="345"/>
      <c r="E2238" s="345"/>
      <c r="F2238" s="345"/>
      <c r="G2238" s="345"/>
      <c r="H2238" s="345"/>
    </row>
    <row r="2239" spans="1:8" x14ac:dyDescent="0.2">
      <c r="A2239" s="270"/>
      <c r="B2239" s="296"/>
      <c r="C2239" s="296"/>
      <c r="D2239" s="345"/>
      <c r="E2239" s="345"/>
      <c r="F2239" s="345"/>
      <c r="G2239" s="345"/>
      <c r="H2239" s="345"/>
    </row>
    <row r="2240" spans="1:8" x14ac:dyDescent="0.2">
      <c r="A2240" s="270"/>
      <c r="B2240" s="296"/>
      <c r="C2240" s="296"/>
      <c r="D2240" s="345"/>
      <c r="E2240" s="345"/>
      <c r="F2240" s="345"/>
      <c r="G2240" s="345"/>
      <c r="H2240" s="345"/>
    </row>
    <row r="2241" spans="1:8" x14ac:dyDescent="0.2">
      <c r="A2241" s="270"/>
      <c r="B2241" s="296"/>
      <c r="C2241" s="296"/>
      <c r="D2241" s="345"/>
      <c r="E2241" s="345"/>
      <c r="F2241" s="345"/>
      <c r="G2241" s="345"/>
      <c r="H2241" s="345"/>
    </row>
    <row r="2242" spans="1:8" x14ac:dyDescent="0.2">
      <c r="A2242" s="270"/>
      <c r="B2242" s="296"/>
      <c r="C2242" s="296"/>
      <c r="D2242" s="345"/>
      <c r="E2242" s="345"/>
      <c r="F2242" s="345"/>
      <c r="G2242" s="345"/>
      <c r="H2242" s="345"/>
    </row>
    <row r="2243" spans="1:8" x14ac:dyDescent="0.2">
      <c r="A2243" s="270"/>
      <c r="B2243" s="296"/>
      <c r="C2243" s="296"/>
      <c r="D2243" s="345"/>
      <c r="E2243" s="345"/>
      <c r="F2243" s="345"/>
      <c r="G2243" s="345"/>
      <c r="H2243" s="345"/>
    </row>
    <row r="2244" spans="1:8" x14ac:dyDescent="0.2">
      <c r="A2244" s="270"/>
      <c r="B2244" s="296"/>
      <c r="C2244" s="296"/>
      <c r="D2244" s="345"/>
      <c r="E2244" s="345"/>
      <c r="F2244" s="345"/>
      <c r="G2244" s="345"/>
      <c r="H2244" s="345"/>
    </row>
    <row r="2245" spans="1:8" x14ac:dyDescent="0.2">
      <c r="A2245" s="270"/>
      <c r="B2245" s="296"/>
      <c r="C2245" s="296"/>
      <c r="D2245" s="345"/>
      <c r="E2245" s="345"/>
      <c r="F2245" s="345"/>
      <c r="G2245" s="345"/>
      <c r="H2245" s="345"/>
    </row>
    <row r="2246" spans="1:8" x14ac:dyDescent="0.2">
      <c r="A2246" s="270"/>
      <c r="B2246" s="296"/>
      <c r="C2246" s="296"/>
      <c r="D2246" s="345"/>
      <c r="E2246" s="345"/>
      <c r="F2246" s="345"/>
      <c r="G2246" s="345"/>
      <c r="H2246" s="345"/>
    </row>
    <row r="2247" spans="1:8" x14ac:dyDescent="0.2">
      <c r="A2247" s="270"/>
      <c r="B2247" s="296"/>
      <c r="C2247" s="296"/>
      <c r="D2247" s="345"/>
      <c r="E2247" s="345"/>
      <c r="F2247" s="345"/>
      <c r="G2247" s="345"/>
      <c r="H2247" s="345"/>
    </row>
    <row r="2248" spans="1:8" x14ac:dyDescent="0.2">
      <c r="A2248" s="270"/>
      <c r="B2248" s="296"/>
      <c r="C2248" s="296"/>
      <c r="D2248" s="345"/>
      <c r="E2248" s="345"/>
      <c r="F2248" s="345"/>
      <c r="G2248" s="345"/>
      <c r="H2248" s="345"/>
    </row>
    <row r="2249" spans="1:8" x14ac:dyDescent="0.2">
      <c r="A2249" s="270"/>
      <c r="B2249" s="296"/>
      <c r="C2249" s="296"/>
      <c r="D2249" s="345"/>
      <c r="E2249" s="345"/>
      <c r="F2249" s="345"/>
      <c r="G2249" s="345"/>
      <c r="H2249" s="345"/>
    </row>
    <row r="2250" spans="1:8" x14ac:dyDescent="0.2">
      <c r="A2250" s="270"/>
      <c r="B2250" s="296"/>
      <c r="C2250" s="296"/>
      <c r="D2250" s="345"/>
      <c r="E2250" s="345"/>
      <c r="F2250" s="345"/>
      <c r="G2250" s="345"/>
      <c r="H2250" s="345"/>
    </row>
    <row r="2251" spans="1:8" x14ac:dyDescent="0.2">
      <c r="A2251" s="270"/>
      <c r="B2251" s="296"/>
      <c r="C2251" s="296"/>
      <c r="D2251" s="345"/>
      <c r="E2251" s="345"/>
      <c r="F2251" s="345"/>
      <c r="G2251" s="345"/>
      <c r="H2251" s="345"/>
    </row>
    <row r="2252" spans="1:8" x14ac:dyDescent="0.2">
      <c r="A2252" s="270"/>
      <c r="B2252" s="296"/>
      <c r="C2252" s="296"/>
      <c r="D2252" s="345"/>
      <c r="E2252" s="345"/>
      <c r="F2252" s="345"/>
      <c r="G2252" s="345"/>
      <c r="H2252" s="345"/>
    </row>
    <row r="2253" spans="1:8" x14ac:dyDescent="0.2">
      <c r="A2253" s="270"/>
      <c r="B2253" s="296"/>
      <c r="C2253" s="296"/>
      <c r="D2253" s="345"/>
      <c r="E2253" s="345"/>
      <c r="F2253" s="345"/>
      <c r="G2253" s="345"/>
      <c r="H2253" s="345"/>
    </row>
    <row r="2254" spans="1:8" x14ac:dyDescent="0.2">
      <c r="A2254" s="270"/>
      <c r="B2254" s="296"/>
      <c r="C2254" s="296"/>
      <c r="D2254" s="345"/>
      <c r="E2254" s="345"/>
      <c r="F2254" s="345"/>
      <c r="G2254" s="345"/>
      <c r="H2254" s="345"/>
    </row>
    <row r="2255" spans="1:8" x14ac:dyDescent="0.2">
      <c r="A2255" s="270"/>
      <c r="B2255" s="296"/>
      <c r="C2255" s="296"/>
      <c r="D2255" s="345"/>
      <c r="E2255" s="345"/>
      <c r="F2255" s="345"/>
      <c r="G2255" s="345"/>
      <c r="H2255" s="345"/>
    </row>
    <row r="2256" spans="1:8" x14ac:dyDescent="0.2">
      <c r="A2256" s="270"/>
      <c r="B2256" s="296"/>
      <c r="C2256" s="296"/>
      <c r="D2256" s="345"/>
      <c r="E2256" s="345"/>
      <c r="F2256" s="345"/>
      <c r="G2256" s="345"/>
      <c r="H2256" s="345"/>
    </row>
    <row r="2257" spans="1:8" x14ac:dyDescent="0.2">
      <c r="A2257" s="270"/>
      <c r="B2257" s="296"/>
      <c r="C2257" s="296"/>
      <c r="D2257" s="345"/>
      <c r="E2257" s="345"/>
      <c r="F2257" s="345"/>
      <c r="G2257" s="345"/>
      <c r="H2257" s="345"/>
    </row>
    <row r="2258" spans="1:8" x14ac:dyDescent="0.2">
      <c r="A2258" s="270"/>
      <c r="B2258" s="296"/>
      <c r="C2258" s="296"/>
      <c r="D2258" s="345"/>
      <c r="E2258" s="345"/>
      <c r="F2258" s="345"/>
      <c r="G2258" s="345"/>
      <c r="H2258" s="345"/>
    </row>
    <row r="2259" spans="1:8" x14ac:dyDescent="0.2">
      <c r="A2259" s="270"/>
      <c r="B2259" s="296"/>
      <c r="C2259" s="296"/>
      <c r="D2259" s="345"/>
      <c r="E2259" s="345"/>
      <c r="F2259" s="345"/>
      <c r="G2259" s="345"/>
      <c r="H2259" s="345"/>
    </row>
    <row r="2260" spans="1:8" x14ac:dyDescent="0.2">
      <c r="A2260" s="270"/>
      <c r="B2260" s="296"/>
      <c r="C2260" s="296"/>
      <c r="D2260" s="345"/>
      <c r="E2260" s="345"/>
      <c r="F2260" s="345"/>
      <c r="G2260" s="345"/>
      <c r="H2260" s="345"/>
    </row>
    <row r="2261" spans="1:8" x14ac:dyDescent="0.2">
      <c r="A2261" s="270"/>
      <c r="B2261" s="296"/>
      <c r="C2261" s="296"/>
      <c r="D2261" s="345"/>
      <c r="E2261" s="345"/>
      <c r="F2261" s="345"/>
      <c r="G2261" s="345"/>
      <c r="H2261" s="345"/>
    </row>
    <row r="2262" spans="1:8" x14ac:dyDescent="0.2">
      <c r="A2262" s="270"/>
      <c r="B2262" s="296"/>
      <c r="C2262" s="296"/>
      <c r="D2262" s="345"/>
      <c r="E2262" s="345"/>
      <c r="F2262" s="345"/>
      <c r="G2262" s="345"/>
      <c r="H2262" s="345"/>
    </row>
    <row r="2263" spans="1:8" x14ac:dyDescent="0.2">
      <c r="A2263" s="270"/>
      <c r="B2263" s="296"/>
      <c r="C2263" s="296"/>
      <c r="D2263" s="345"/>
      <c r="E2263" s="345"/>
      <c r="F2263" s="345"/>
      <c r="G2263" s="345"/>
      <c r="H2263" s="345"/>
    </row>
    <row r="2264" spans="1:8" x14ac:dyDescent="0.2">
      <c r="A2264" s="270"/>
      <c r="B2264" s="296"/>
      <c r="C2264" s="296"/>
      <c r="D2264" s="345"/>
      <c r="E2264" s="345"/>
      <c r="F2264" s="345"/>
      <c r="G2264" s="345"/>
      <c r="H2264" s="345"/>
    </row>
    <row r="2265" spans="1:8" x14ac:dyDescent="0.2">
      <c r="A2265" s="270"/>
      <c r="B2265" s="296"/>
      <c r="C2265" s="296"/>
      <c r="D2265" s="345"/>
      <c r="E2265" s="345"/>
      <c r="F2265" s="345"/>
      <c r="G2265" s="345"/>
      <c r="H2265" s="345"/>
    </row>
    <row r="2266" spans="1:8" x14ac:dyDescent="0.2">
      <c r="A2266" s="270"/>
      <c r="B2266" s="296"/>
      <c r="C2266" s="296"/>
      <c r="D2266" s="345"/>
      <c r="E2266" s="345"/>
      <c r="F2266" s="345"/>
      <c r="G2266" s="345"/>
      <c r="H2266" s="345"/>
    </row>
    <row r="2267" spans="1:8" x14ac:dyDescent="0.2">
      <c r="A2267" s="270"/>
      <c r="B2267" s="296"/>
      <c r="C2267" s="296"/>
      <c r="D2267" s="345"/>
      <c r="E2267" s="345"/>
      <c r="F2267" s="345"/>
      <c r="G2267" s="345"/>
      <c r="H2267" s="345"/>
    </row>
    <row r="2268" spans="1:8" x14ac:dyDescent="0.2">
      <c r="A2268" s="270"/>
      <c r="B2268" s="296"/>
      <c r="C2268" s="296"/>
      <c r="D2268" s="345"/>
      <c r="E2268" s="345"/>
      <c r="F2268" s="345"/>
      <c r="G2268" s="345"/>
      <c r="H2268" s="345"/>
    </row>
    <row r="2269" spans="1:8" x14ac:dyDescent="0.2">
      <c r="A2269" s="270"/>
      <c r="B2269" s="296"/>
      <c r="C2269" s="296"/>
      <c r="D2269" s="345"/>
      <c r="E2269" s="345"/>
      <c r="F2269" s="345"/>
      <c r="G2269" s="345"/>
      <c r="H2269" s="345"/>
    </row>
    <row r="2270" spans="1:8" x14ac:dyDescent="0.2">
      <c r="A2270" s="270"/>
      <c r="B2270" s="296"/>
      <c r="C2270" s="296"/>
      <c r="D2270" s="345"/>
      <c r="E2270" s="345"/>
      <c r="F2270" s="345"/>
      <c r="G2270" s="345"/>
      <c r="H2270" s="345"/>
    </row>
    <row r="2271" spans="1:8" x14ac:dyDescent="0.2">
      <c r="A2271" s="270"/>
      <c r="B2271" s="296"/>
      <c r="C2271" s="296"/>
      <c r="D2271" s="345"/>
      <c r="E2271" s="345"/>
      <c r="F2271" s="345"/>
      <c r="G2271" s="345"/>
      <c r="H2271" s="345"/>
    </row>
    <row r="2272" spans="1:8" x14ac:dyDescent="0.2">
      <c r="A2272" s="270"/>
      <c r="B2272" s="296"/>
      <c r="C2272" s="296"/>
      <c r="D2272" s="345"/>
      <c r="E2272" s="345"/>
      <c r="F2272" s="345"/>
      <c r="G2272" s="345"/>
      <c r="H2272" s="345"/>
    </row>
    <row r="2273" spans="1:8" x14ac:dyDescent="0.2">
      <c r="A2273" s="270"/>
      <c r="B2273" s="296"/>
      <c r="C2273" s="296"/>
      <c r="D2273" s="345"/>
      <c r="E2273" s="345"/>
      <c r="F2273" s="345"/>
      <c r="G2273" s="345"/>
      <c r="H2273" s="345"/>
    </row>
    <row r="2274" spans="1:8" x14ac:dyDescent="0.2">
      <c r="A2274" s="270"/>
      <c r="B2274" s="296"/>
      <c r="C2274" s="296"/>
      <c r="D2274" s="345"/>
      <c r="E2274" s="345"/>
      <c r="F2274" s="345"/>
      <c r="G2274" s="345"/>
      <c r="H2274" s="345"/>
    </row>
    <row r="2275" spans="1:8" x14ac:dyDescent="0.2">
      <c r="A2275" s="270"/>
      <c r="B2275" s="296"/>
      <c r="C2275" s="296"/>
      <c r="D2275" s="345"/>
      <c r="E2275" s="345"/>
      <c r="F2275" s="345"/>
      <c r="G2275" s="345"/>
      <c r="H2275" s="345"/>
    </row>
    <row r="2276" spans="1:8" x14ac:dyDescent="0.2">
      <c r="A2276" s="270"/>
      <c r="B2276" s="296"/>
      <c r="C2276" s="296"/>
      <c r="D2276" s="345"/>
      <c r="E2276" s="345"/>
      <c r="F2276" s="345"/>
      <c r="G2276" s="345"/>
      <c r="H2276" s="345"/>
    </row>
    <row r="2277" spans="1:8" x14ac:dyDescent="0.2">
      <c r="A2277" s="270"/>
      <c r="B2277" s="296"/>
      <c r="C2277" s="296"/>
      <c r="D2277" s="345"/>
      <c r="E2277" s="345"/>
      <c r="F2277" s="345"/>
      <c r="G2277" s="345"/>
      <c r="H2277" s="345"/>
    </row>
    <row r="2278" spans="1:8" x14ac:dyDescent="0.2">
      <c r="A2278" s="270"/>
      <c r="B2278" s="296"/>
      <c r="C2278" s="296"/>
      <c r="D2278" s="345"/>
      <c r="E2278" s="345"/>
      <c r="F2278" s="345"/>
      <c r="G2278" s="345"/>
      <c r="H2278" s="345"/>
    </row>
    <row r="2279" spans="1:8" x14ac:dyDescent="0.2">
      <c r="A2279" s="270"/>
      <c r="B2279" s="296"/>
      <c r="C2279" s="296"/>
      <c r="D2279" s="345"/>
      <c r="E2279" s="345"/>
      <c r="F2279" s="345"/>
      <c r="G2279" s="345"/>
      <c r="H2279" s="345"/>
    </row>
    <row r="2280" spans="1:8" x14ac:dyDescent="0.2">
      <c r="A2280" s="270"/>
      <c r="B2280" s="296"/>
      <c r="C2280" s="296"/>
      <c r="D2280" s="345"/>
      <c r="E2280" s="345"/>
      <c r="F2280" s="345"/>
      <c r="G2280" s="345"/>
      <c r="H2280" s="345"/>
    </row>
    <row r="2281" spans="1:8" x14ac:dyDescent="0.2">
      <c r="A2281" s="270"/>
      <c r="B2281" s="296"/>
      <c r="C2281" s="296"/>
      <c r="D2281" s="345"/>
      <c r="E2281" s="345"/>
      <c r="F2281" s="345"/>
      <c r="G2281" s="345"/>
      <c r="H2281" s="345"/>
    </row>
    <row r="2282" spans="1:8" x14ac:dyDescent="0.2">
      <c r="A2282" s="270"/>
      <c r="B2282" s="296"/>
      <c r="C2282" s="296"/>
      <c r="D2282" s="345"/>
      <c r="E2282" s="345"/>
      <c r="F2282" s="345"/>
      <c r="G2282" s="345"/>
      <c r="H2282" s="345"/>
    </row>
    <row r="2283" spans="1:8" x14ac:dyDescent="0.2">
      <c r="A2283" s="270"/>
      <c r="B2283" s="296"/>
      <c r="C2283" s="296"/>
      <c r="D2283" s="345"/>
      <c r="E2283" s="345"/>
      <c r="F2283" s="345"/>
      <c r="G2283" s="345"/>
      <c r="H2283" s="345"/>
    </row>
    <row r="2284" spans="1:8" x14ac:dyDescent="0.2">
      <c r="A2284" s="270"/>
      <c r="B2284" s="296"/>
      <c r="C2284" s="296"/>
      <c r="D2284" s="345"/>
      <c r="E2284" s="345"/>
      <c r="F2284" s="345"/>
      <c r="G2284" s="345"/>
      <c r="H2284" s="345"/>
    </row>
    <row r="2285" spans="1:8" x14ac:dyDescent="0.2">
      <c r="A2285" s="270"/>
      <c r="B2285" s="296"/>
      <c r="C2285" s="296"/>
      <c r="D2285" s="345"/>
      <c r="E2285" s="345"/>
      <c r="F2285" s="345"/>
      <c r="G2285" s="345"/>
      <c r="H2285" s="345"/>
    </row>
    <row r="2286" spans="1:8" x14ac:dyDescent="0.2">
      <c r="A2286" s="270"/>
      <c r="B2286" s="296"/>
      <c r="C2286" s="296"/>
      <c r="D2286" s="345"/>
      <c r="E2286" s="345"/>
      <c r="F2286" s="345"/>
      <c r="G2286" s="345"/>
      <c r="H2286" s="345"/>
    </row>
    <row r="2287" spans="1:8" x14ac:dyDescent="0.2">
      <c r="A2287" s="270"/>
      <c r="B2287" s="296"/>
      <c r="C2287" s="296"/>
      <c r="D2287" s="345"/>
      <c r="E2287" s="345"/>
      <c r="F2287" s="345"/>
      <c r="G2287" s="345"/>
      <c r="H2287" s="345"/>
    </row>
    <row r="2288" spans="1:8" x14ac:dyDescent="0.2">
      <c r="A2288" s="270"/>
      <c r="B2288" s="296"/>
      <c r="C2288" s="296"/>
      <c r="D2288" s="345"/>
      <c r="E2288" s="345"/>
      <c r="F2288" s="345"/>
      <c r="G2288" s="345"/>
      <c r="H2288" s="345"/>
    </row>
    <row r="2289" spans="1:8" x14ac:dyDescent="0.2">
      <c r="A2289" s="270"/>
      <c r="B2289" s="296"/>
      <c r="C2289" s="296"/>
      <c r="D2289" s="345"/>
      <c r="E2289" s="345"/>
      <c r="F2289" s="345"/>
      <c r="G2289" s="345"/>
      <c r="H2289" s="345"/>
    </row>
    <row r="2290" spans="1:8" x14ac:dyDescent="0.2">
      <c r="A2290" s="270"/>
      <c r="B2290" s="296"/>
      <c r="C2290" s="296"/>
      <c r="D2290" s="345"/>
      <c r="E2290" s="345"/>
      <c r="F2290" s="345"/>
      <c r="G2290" s="345"/>
      <c r="H2290" s="345"/>
    </row>
    <row r="2291" spans="1:8" x14ac:dyDescent="0.2">
      <c r="A2291" s="270"/>
      <c r="B2291" s="296"/>
      <c r="C2291" s="296"/>
      <c r="D2291" s="345"/>
      <c r="E2291" s="345"/>
      <c r="F2291" s="345"/>
      <c r="G2291" s="345"/>
      <c r="H2291" s="345"/>
    </row>
    <row r="2292" spans="1:8" x14ac:dyDescent="0.2">
      <c r="A2292" s="270"/>
      <c r="B2292" s="296"/>
      <c r="C2292" s="296"/>
      <c r="D2292" s="345"/>
      <c r="E2292" s="345"/>
      <c r="F2292" s="345"/>
      <c r="G2292" s="345"/>
      <c r="H2292" s="345"/>
    </row>
    <row r="2293" spans="1:8" x14ac:dyDescent="0.2">
      <c r="A2293" s="270"/>
      <c r="B2293" s="296"/>
      <c r="C2293" s="296"/>
      <c r="D2293" s="345"/>
      <c r="E2293" s="345"/>
      <c r="F2293" s="345"/>
      <c r="G2293" s="345"/>
      <c r="H2293" s="345"/>
    </row>
    <row r="2294" spans="1:8" x14ac:dyDescent="0.2">
      <c r="A2294" s="270"/>
      <c r="B2294" s="296"/>
      <c r="C2294" s="296"/>
      <c r="D2294" s="345"/>
      <c r="E2294" s="345"/>
      <c r="F2294" s="345"/>
      <c r="G2294" s="345"/>
      <c r="H2294" s="345"/>
    </row>
    <row r="2295" spans="1:8" x14ac:dyDescent="0.2">
      <c r="A2295" s="270"/>
      <c r="B2295" s="296"/>
      <c r="C2295" s="296"/>
      <c r="D2295" s="345"/>
      <c r="E2295" s="345"/>
      <c r="F2295" s="345"/>
      <c r="G2295" s="345"/>
      <c r="H2295" s="345"/>
    </row>
    <row r="2296" spans="1:8" x14ac:dyDescent="0.2">
      <c r="A2296" s="270"/>
      <c r="B2296" s="296"/>
      <c r="C2296" s="296"/>
      <c r="D2296" s="345"/>
      <c r="E2296" s="345"/>
      <c r="F2296" s="345"/>
      <c r="G2296" s="345"/>
      <c r="H2296" s="345"/>
    </row>
    <row r="2297" spans="1:8" x14ac:dyDescent="0.2">
      <c r="A2297" s="270"/>
      <c r="B2297" s="296"/>
      <c r="C2297" s="296"/>
      <c r="D2297" s="345"/>
      <c r="E2297" s="345"/>
      <c r="F2297" s="345"/>
      <c r="G2297" s="345"/>
      <c r="H2297" s="345"/>
    </row>
    <row r="2298" spans="1:8" x14ac:dyDescent="0.2">
      <c r="A2298" s="270"/>
      <c r="B2298" s="296"/>
      <c r="C2298" s="296"/>
      <c r="D2298" s="345"/>
      <c r="E2298" s="345"/>
      <c r="F2298" s="345"/>
      <c r="G2298" s="345"/>
      <c r="H2298" s="345"/>
    </row>
    <row r="2299" spans="1:8" x14ac:dyDescent="0.2">
      <c r="A2299" s="270"/>
      <c r="B2299" s="296"/>
      <c r="C2299" s="296"/>
      <c r="D2299" s="345"/>
      <c r="E2299" s="345"/>
      <c r="F2299" s="345"/>
      <c r="G2299" s="345"/>
      <c r="H2299" s="345"/>
    </row>
    <row r="2300" spans="1:8" x14ac:dyDescent="0.2">
      <c r="A2300" s="270"/>
      <c r="B2300" s="296"/>
      <c r="C2300" s="296"/>
      <c r="D2300" s="345"/>
      <c r="E2300" s="345"/>
      <c r="F2300" s="345"/>
      <c r="G2300" s="345"/>
      <c r="H2300" s="345"/>
    </row>
    <row r="2301" spans="1:8" x14ac:dyDescent="0.2">
      <c r="A2301" s="270"/>
      <c r="B2301" s="296"/>
      <c r="C2301" s="296"/>
      <c r="D2301" s="345"/>
      <c r="E2301" s="345"/>
      <c r="F2301" s="345"/>
      <c r="G2301" s="345"/>
      <c r="H2301" s="345"/>
    </row>
    <row r="2302" spans="1:8" x14ac:dyDescent="0.2">
      <c r="A2302" s="270"/>
      <c r="B2302" s="296"/>
      <c r="C2302" s="296"/>
      <c r="D2302" s="345"/>
      <c r="E2302" s="345"/>
      <c r="F2302" s="345"/>
      <c r="G2302" s="345"/>
      <c r="H2302" s="345"/>
    </row>
    <row r="2303" spans="1:8" x14ac:dyDescent="0.2">
      <c r="A2303" s="270"/>
      <c r="B2303" s="296"/>
      <c r="C2303" s="296"/>
      <c r="D2303" s="345"/>
      <c r="E2303" s="345"/>
      <c r="F2303" s="345"/>
      <c r="G2303" s="345"/>
      <c r="H2303" s="345"/>
    </row>
    <row r="2304" spans="1:8" x14ac:dyDescent="0.2">
      <c r="A2304" s="270"/>
      <c r="B2304" s="296"/>
      <c r="C2304" s="296"/>
      <c r="D2304" s="345"/>
      <c r="E2304" s="345"/>
      <c r="F2304" s="345"/>
      <c r="G2304" s="345"/>
      <c r="H2304" s="345"/>
    </row>
    <row r="2305" spans="1:8" x14ac:dyDescent="0.2">
      <c r="A2305" s="270"/>
      <c r="B2305" s="296"/>
      <c r="C2305" s="296"/>
      <c r="D2305" s="345"/>
      <c r="E2305" s="345"/>
      <c r="F2305" s="345"/>
      <c r="G2305" s="345"/>
      <c r="H2305" s="345"/>
    </row>
    <row r="2306" spans="1:8" x14ac:dyDescent="0.2">
      <c r="A2306" s="270"/>
      <c r="B2306" s="296"/>
      <c r="C2306" s="296"/>
      <c r="D2306" s="345"/>
      <c r="E2306" s="345"/>
      <c r="F2306" s="345"/>
      <c r="G2306" s="345"/>
      <c r="H2306" s="345"/>
    </row>
    <row r="2307" spans="1:8" x14ac:dyDescent="0.2">
      <c r="A2307" s="270"/>
      <c r="B2307" s="296"/>
      <c r="C2307" s="296"/>
      <c r="D2307" s="345"/>
      <c r="E2307" s="345"/>
      <c r="F2307" s="345"/>
      <c r="G2307" s="345"/>
      <c r="H2307" s="345"/>
    </row>
    <row r="2308" spans="1:8" x14ac:dyDescent="0.2">
      <c r="A2308" s="270"/>
      <c r="B2308" s="296"/>
      <c r="C2308" s="296"/>
      <c r="D2308" s="345"/>
      <c r="E2308" s="345"/>
      <c r="F2308" s="345"/>
      <c r="G2308" s="345"/>
      <c r="H2308" s="345"/>
    </row>
    <row r="2309" spans="1:8" x14ac:dyDescent="0.2">
      <c r="A2309" s="270"/>
      <c r="B2309" s="296"/>
      <c r="C2309" s="296"/>
      <c r="D2309" s="345"/>
      <c r="E2309" s="345"/>
      <c r="F2309" s="345"/>
      <c r="G2309" s="345"/>
      <c r="H2309" s="345"/>
    </row>
    <row r="2310" spans="1:8" x14ac:dyDescent="0.2">
      <c r="A2310" s="270"/>
      <c r="B2310" s="296"/>
      <c r="C2310" s="296"/>
      <c r="D2310" s="345"/>
      <c r="E2310" s="345"/>
      <c r="F2310" s="345"/>
      <c r="G2310" s="345"/>
      <c r="H2310" s="345"/>
    </row>
    <row r="2311" spans="1:8" x14ac:dyDescent="0.2">
      <c r="A2311" s="270"/>
      <c r="B2311" s="296"/>
      <c r="C2311" s="296"/>
      <c r="D2311" s="345"/>
      <c r="E2311" s="345"/>
      <c r="F2311" s="345"/>
      <c r="G2311" s="345"/>
      <c r="H2311" s="345"/>
    </row>
    <row r="2312" spans="1:8" x14ac:dyDescent="0.2">
      <c r="A2312" s="270"/>
      <c r="B2312" s="296"/>
      <c r="C2312" s="296"/>
      <c r="D2312" s="345"/>
      <c r="E2312" s="345"/>
      <c r="F2312" s="345"/>
      <c r="G2312" s="345"/>
      <c r="H2312" s="345"/>
    </row>
    <row r="2313" spans="1:8" x14ac:dyDescent="0.2">
      <c r="A2313" s="270"/>
      <c r="B2313" s="296"/>
      <c r="C2313" s="296"/>
      <c r="D2313" s="345"/>
      <c r="E2313" s="345"/>
      <c r="F2313" s="345"/>
      <c r="G2313" s="345"/>
      <c r="H2313" s="345"/>
    </row>
    <row r="2314" spans="1:8" x14ac:dyDescent="0.2">
      <c r="A2314" s="270"/>
      <c r="B2314" s="296"/>
      <c r="C2314" s="296"/>
      <c r="D2314" s="345"/>
      <c r="E2314" s="345"/>
      <c r="F2314" s="345"/>
      <c r="G2314" s="345"/>
      <c r="H2314" s="345"/>
    </row>
    <row r="2315" spans="1:8" x14ac:dyDescent="0.2">
      <c r="A2315" s="270"/>
      <c r="B2315" s="296"/>
      <c r="C2315" s="296"/>
      <c r="D2315" s="345"/>
      <c r="E2315" s="345"/>
      <c r="F2315" s="345"/>
      <c r="G2315" s="345"/>
      <c r="H2315" s="345"/>
    </row>
    <row r="2316" spans="1:8" x14ac:dyDescent="0.2">
      <c r="A2316" s="270"/>
      <c r="B2316" s="296"/>
      <c r="C2316" s="296"/>
      <c r="D2316" s="345"/>
      <c r="E2316" s="345"/>
      <c r="F2316" s="345"/>
      <c r="G2316" s="345"/>
      <c r="H2316" s="345"/>
    </row>
    <row r="2317" spans="1:8" x14ac:dyDescent="0.2">
      <c r="A2317" s="270"/>
      <c r="B2317" s="296"/>
      <c r="C2317" s="296"/>
      <c r="D2317" s="345"/>
      <c r="E2317" s="345"/>
      <c r="F2317" s="345"/>
      <c r="G2317" s="345"/>
      <c r="H2317" s="345"/>
    </row>
    <row r="2318" spans="1:8" x14ac:dyDescent="0.2">
      <c r="A2318" s="270"/>
      <c r="B2318" s="296"/>
      <c r="C2318" s="296"/>
      <c r="D2318" s="345"/>
      <c r="E2318" s="345"/>
      <c r="F2318" s="345"/>
      <c r="G2318" s="345"/>
      <c r="H2318" s="345"/>
    </row>
    <row r="2319" spans="1:8" x14ac:dyDescent="0.2">
      <c r="A2319" s="270"/>
      <c r="B2319" s="296"/>
      <c r="C2319" s="296"/>
      <c r="D2319" s="345"/>
      <c r="E2319" s="345"/>
      <c r="F2319" s="345"/>
      <c r="G2319" s="345"/>
      <c r="H2319" s="345"/>
    </row>
    <row r="2320" spans="1:8" x14ac:dyDescent="0.2">
      <c r="A2320" s="270"/>
      <c r="B2320" s="296"/>
      <c r="C2320" s="296"/>
      <c r="D2320" s="345"/>
      <c r="E2320" s="345"/>
      <c r="F2320" s="345"/>
      <c r="G2320" s="345"/>
      <c r="H2320" s="345"/>
    </row>
    <row r="2321" spans="1:8" x14ac:dyDescent="0.2">
      <c r="A2321" s="270"/>
      <c r="B2321" s="296"/>
      <c r="C2321" s="296"/>
      <c r="D2321" s="345"/>
      <c r="E2321" s="345"/>
      <c r="F2321" s="345"/>
      <c r="G2321" s="345"/>
      <c r="H2321" s="345"/>
    </row>
    <row r="2322" spans="1:8" x14ac:dyDescent="0.2">
      <c r="A2322" s="270"/>
      <c r="B2322" s="296"/>
      <c r="C2322" s="296"/>
      <c r="D2322" s="345"/>
      <c r="E2322" s="345"/>
      <c r="F2322" s="345"/>
      <c r="G2322" s="345"/>
      <c r="H2322" s="345"/>
    </row>
    <row r="2323" spans="1:8" x14ac:dyDescent="0.2">
      <c r="A2323" s="270"/>
      <c r="B2323" s="296"/>
      <c r="C2323" s="296"/>
      <c r="D2323" s="345"/>
      <c r="E2323" s="345"/>
      <c r="F2323" s="345"/>
      <c r="G2323" s="345"/>
      <c r="H2323" s="345"/>
    </row>
    <row r="2324" spans="1:8" x14ac:dyDescent="0.2">
      <c r="A2324" s="270"/>
      <c r="B2324" s="296"/>
      <c r="C2324" s="296"/>
      <c r="D2324" s="345"/>
      <c r="E2324" s="345"/>
      <c r="F2324" s="345"/>
      <c r="G2324" s="345"/>
      <c r="H2324" s="345"/>
    </row>
    <row r="2325" spans="1:8" x14ac:dyDescent="0.2">
      <c r="A2325" s="270"/>
      <c r="B2325" s="296"/>
      <c r="C2325" s="296"/>
      <c r="D2325" s="345"/>
      <c r="E2325" s="345"/>
      <c r="F2325" s="345"/>
      <c r="G2325" s="345"/>
      <c r="H2325" s="345"/>
    </row>
    <row r="2326" spans="1:8" x14ac:dyDescent="0.2">
      <c r="A2326" s="270"/>
      <c r="B2326" s="296"/>
      <c r="C2326" s="296"/>
      <c r="D2326" s="345"/>
      <c r="E2326" s="345"/>
      <c r="F2326" s="345"/>
      <c r="G2326" s="345"/>
      <c r="H2326" s="345"/>
    </row>
    <row r="2327" spans="1:8" x14ac:dyDescent="0.2">
      <c r="A2327" s="270"/>
      <c r="B2327" s="296"/>
      <c r="C2327" s="296"/>
      <c r="D2327" s="345"/>
      <c r="E2327" s="345"/>
      <c r="F2327" s="345"/>
      <c r="G2327" s="345"/>
      <c r="H2327" s="345"/>
    </row>
    <row r="2328" spans="1:8" x14ac:dyDescent="0.2">
      <c r="A2328" s="270"/>
      <c r="B2328" s="296"/>
      <c r="C2328" s="296"/>
      <c r="D2328" s="345"/>
      <c r="E2328" s="345"/>
      <c r="F2328" s="345"/>
      <c r="G2328" s="345"/>
      <c r="H2328" s="345"/>
    </row>
    <row r="2329" spans="1:8" x14ac:dyDescent="0.2">
      <c r="A2329" s="270"/>
      <c r="B2329" s="296"/>
      <c r="C2329" s="296"/>
      <c r="D2329" s="345"/>
      <c r="E2329" s="345"/>
      <c r="F2329" s="345"/>
      <c r="G2329" s="345"/>
      <c r="H2329" s="345"/>
    </row>
    <row r="2330" spans="1:8" x14ac:dyDescent="0.2">
      <c r="A2330" s="270"/>
      <c r="B2330" s="296"/>
      <c r="C2330" s="296"/>
      <c r="D2330" s="345"/>
      <c r="E2330" s="345"/>
      <c r="F2330" s="345"/>
      <c r="G2330" s="345"/>
      <c r="H2330" s="345"/>
    </row>
    <row r="2331" spans="1:8" x14ac:dyDescent="0.2">
      <c r="A2331" s="270"/>
      <c r="B2331" s="296"/>
      <c r="C2331" s="296"/>
      <c r="D2331" s="345"/>
      <c r="E2331" s="345"/>
      <c r="F2331" s="345"/>
      <c r="G2331" s="345"/>
      <c r="H2331" s="345"/>
    </row>
    <row r="2332" spans="1:8" x14ac:dyDescent="0.2">
      <c r="A2332" s="270"/>
      <c r="B2332" s="296"/>
      <c r="C2332" s="296"/>
      <c r="D2332" s="345"/>
      <c r="E2332" s="345"/>
      <c r="F2332" s="345"/>
      <c r="G2332" s="345"/>
      <c r="H2332" s="345"/>
    </row>
    <row r="2333" spans="1:8" x14ac:dyDescent="0.2">
      <c r="A2333" s="270"/>
      <c r="B2333" s="296"/>
      <c r="C2333" s="296"/>
      <c r="D2333" s="345"/>
      <c r="E2333" s="345"/>
      <c r="F2333" s="345"/>
      <c r="G2333" s="345"/>
      <c r="H2333" s="345"/>
    </row>
    <row r="2334" spans="1:8" x14ac:dyDescent="0.2">
      <c r="A2334" s="270"/>
      <c r="B2334" s="296"/>
      <c r="C2334" s="296"/>
      <c r="D2334" s="345"/>
      <c r="E2334" s="345"/>
      <c r="F2334" s="345"/>
      <c r="G2334" s="345"/>
      <c r="H2334" s="345"/>
    </row>
    <row r="2335" spans="1:8" x14ac:dyDescent="0.2">
      <c r="A2335" s="270"/>
      <c r="B2335" s="296"/>
      <c r="C2335" s="296"/>
      <c r="D2335" s="345"/>
      <c r="E2335" s="345"/>
      <c r="F2335" s="345"/>
      <c r="G2335" s="345"/>
      <c r="H2335" s="345"/>
    </row>
    <row r="2336" spans="1:8" x14ac:dyDescent="0.2">
      <c r="A2336" s="270"/>
      <c r="B2336" s="296"/>
      <c r="C2336" s="296"/>
      <c r="D2336" s="345"/>
      <c r="E2336" s="345"/>
      <c r="F2336" s="345"/>
      <c r="G2336" s="345"/>
      <c r="H2336" s="345"/>
    </row>
    <row r="2337" spans="1:8" x14ac:dyDescent="0.2">
      <c r="A2337" s="270"/>
      <c r="B2337" s="296"/>
      <c r="C2337" s="296"/>
      <c r="D2337" s="345"/>
      <c r="E2337" s="345"/>
      <c r="F2337" s="345"/>
      <c r="G2337" s="345"/>
      <c r="H2337" s="345"/>
    </row>
    <row r="2338" spans="1:8" x14ac:dyDescent="0.2">
      <c r="A2338" s="270"/>
      <c r="B2338" s="296"/>
      <c r="C2338" s="296"/>
      <c r="D2338" s="345"/>
      <c r="E2338" s="345"/>
      <c r="F2338" s="345"/>
      <c r="G2338" s="345"/>
      <c r="H2338" s="345"/>
    </row>
    <row r="2339" spans="1:8" x14ac:dyDescent="0.2">
      <c r="A2339" s="270"/>
      <c r="B2339" s="296"/>
      <c r="C2339" s="296"/>
      <c r="D2339" s="345"/>
      <c r="E2339" s="345"/>
      <c r="F2339" s="345"/>
      <c r="G2339" s="345"/>
      <c r="H2339" s="345"/>
    </row>
    <row r="2340" spans="1:8" x14ac:dyDescent="0.2">
      <c r="A2340" s="270"/>
      <c r="B2340" s="296"/>
      <c r="C2340" s="296"/>
      <c r="D2340" s="345"/>
      <c r="E2340" s="345"/>
      <c r="F2340" s="345"/>
      <c r="G2340" s="345"/>
      <c r="H2340" s="345"/>
    </row>
    <row r="2341" spans="1:8" x14ac:dyDescent="0.2">
      <c r="A2341" s="270"/>
      <c r="B2341" s="296"/>
      <c r="C2341" s="296"/>
      <c r="D2341" s="345"/>
      <c r="E2341" s="345"/>
      <c r="F2341" s="345"/>
      <c r="G2341" s="345"/>
      <c r="H2341" s="345"/>
    </row>
    <row r="2342" spans="1:8" x14ac:dyDescent="0.2">
      <c r="A2342" s="270"/>
      <c r="B2342" s="296"/>
      <c r="C2342" s="296"/>
      <c r="D2342" s="345"/>
      <c r="E2342" s="345"/>
      <c r="F2342" s="345"/>
      <c r="G2342" s="345"/>
      <c r="H2342" s="345"/>
    </row>
    <row r="2343" spans="1:8" x14ac:dyDescent="0.2">
      <c r="A2343" s="270"/>
      <c r="B2343" s="296"/>
      <c r="C2343" s="296"/>
      <c r="D2343" s="345"/>
      <c r="E2343" s="345"/>
      <c r="F2343" s="345"/>
      <c r="G2343" s="345"/>
      <c r="H2343" s="345"/>
    </row>
    <row r="2344" spans="1:8" x14ac:dyDescent="0.2">
      <c r="A2344" s="270"/>
      <c r="B2344" s="296"/>
      <c r="C2344" s="296"/>
      <c r="D2344" s="345"/>
      <c r="E2344" s="345"/>
      <c r="F2344" s="345"/>
      <c r="G2344" s="345"/>
      <c r="H2344" s="345"/>
    </row>
    <row r="2345" spans="1:8" x14ac:dyDescent="0.2">
      <c r="A2345" s="270"/>
      <c r="B2345" s="296"/>
      <c r="C2345" s="296"/>
      <c r="D2345" s="345"/>
      <c r="E2345" s="345"/>
      <c r="F2345" s="345"/>
      <c r="G2345" s="345"/>
      <c r="H2345" s="345"/>
    </row>
    <row r="2346" spans="1:8" x14ac:dyDescent="0.2">
      <c r="A2346" s="270"/>
      <c r="B2346" s="296"/>
      <c r="C2346" s="296"/>
      <c r="D2346" s="345"/>
      <c r="E2346" s="345"/>
      <c r="F2346" s="345"/>
      <c r="G2346" s="345"/>
      <c r="H2346" s="345"/>
    </row>
    <row r="2347" spans="1:8" x14ac:dyDescent="0.2">
      <c r="A2347" s="270"/>
      <c r="B2347" s="296"/>
      <c r="C2347" s="296"/>
      <c r="D2347" s="345"/>
      <c r="E2347" s="345"/>
      <c r="F2347" s="345"/>
      <c r="G2347" s="345"/>
      <c r="H2347" s="345"/>
    </row>
    <row r="2348" spans="1:8" x14ac:dyDescent="0.2">
      <c r="A2348" s="270"/>
      <c r="B2348" s="296"/>
      <c r="C2348" s="296"/>
      <c r="D2348" s="345"/>
      <c r="E2348" s="345"/>
      <c r="F2348" s="345"/>
      <c r="G2348" s="345"/>
      <c r="H2348" s="345"/>
    </row>
    <row r="2349" spans="1:8" x14ac:dyDescent="0.2">
      <c r="A2349" s="270"/>
      <c r="B2349" s="296"/>
      <c r="C2349" s="296"/>
      <c r="D2349" s="345"/>
      <c r="E2349" s="345"/>
      <c r="F2349" s="345"/>
      <c r="G2349" s="345"/>
      <c r="H2349" s="345"/>
    </row>
    <row r="2350" spans="1:8" x14ac:dyDescent="0.2">
      <c r="A2350" s="270"/>
      <c r="B2350" s="296"/>
      <c r="C2350" s="296"/>
      <c r="D2350" s="345"/>
      <c r="E2350" s="345"/>
      <c r="F2350" s="345"/>
      <c r="G2350" s="345"/>
      <c r="H2350" s="345"/>
    </row>
    <row r="2351" spans="1:8" x14ac:dyDescent="0.2">
      <c r="A2351" s="270"/>
      <c r="B2351" s="296"/>
      <c r="C2351" s="296"/>
      <c r="D2351" s="345"/>
      <c r="E2351" s="345"/>
      <c r="F2351" s="345"/>
      <c r="G2351" s="345"/>
      <c r="H2351" s="345"/>
    </row>
    <row r="2352" spans="1:8" x14ac:dyDescent="0.2">
      <c r="A2352" s="270"/>
      <c r="B2352" s="296"/>
      <c r="C2352" s="296"/>
      <c r="D2352" s="345"/>
      <c r="E2352" s="345"/>
      <c r="F2352" s="345"/>
      <c r="G2352" s="345"/>
      <c r="H2352" s="345"/>
    </row>
    <row r="2353" spans="1:8" x14ac:dyDescent="0.2">
      <c r="A2353" s="270"/>
      <c r="B2353" s="296"/>
      <c r="C2353" s="296"/>
      <c r="D2353" s="345"/>
      <c r="E2353" s="345"/>
      <c r="F2353" s="345"/>
      <c r="G2353" s="345"/>
      <c r="H2353" s="345"/>
    </row>
    <row r="2354" spans="1:8" x14ac:dyDescent="0.2">
      <c r="A2354" s="270"/>
      <c r="B2354" s="296"/>
      <c r="C2354" s="296"/>
      <c r="D2354" s="345"/>
      <c r="E2354" s="345"/>
      <c r="F2354" s="345"/>
      <c r="G2354" s="345"/>
      <c r="H2354" s="345"/>
    </row>
    <row r="2355" spans="1:8" x14ac:dyDescent="0.2">
      <c r="A2355" s="270"/>
      <c r="B2355" s="296"/>
      <c r="C2355" s="296"/>
      <c r="D2355" s="345"/>
      <c r="E2355" s="345"/>
      <c r="F2355" s="345"/>
      <c r="G2355" s="345"/>
      <c r="H2355" s="345"/>
    </row>
    <row r="2356" spans="1:8" x14ac:dyDescent="0.2">
      <c r="A2356" s="270"/>
      <c r="B2356" s="296"/>
      <c r="C2356" s="296"/>
      <c r="D2356" s="345"/>
      <c r="E2356" s="345"/>
      <c r="F2356" s="345"/>
      <c r="G2356" s="345"/>
      <c r="H2356" s="345"/>
    </row>
    <row r="2357" spans="1:8" x14ac:dyDescent="0.2">
      <c r="A2357" s="270"/>
      <c r="B2357" s="296"/>
      <c r="C2357" s="296"/>
      <c r="D2357" s="345"/>
      <c r="E2357" s="345"/>
      <c r="F2357" s="345"/>
      <c r="G2357" s="345"/>
      <c r="H2357" s="345"/>
    </row>
    <row r="2358" spans="1:8" x14ac:dyDescent="0.2">
      <c r="A2358" s="270"/>
      <c r="B2358" s="296"/>
      <c r="C2358" s="296"/>
      <c r="D2358" s="345"/>
      <c r="E2358" s="345"/>
      <c r="F2358" s="345"/>
      <c r="G2358" s="345"/>
      <c r="H2358" s="345"/>
    </row>
    <row r="2359" spans="1:8" x14ac:dyDescent="0.2">
      <c r="A2359" s="270"/>
      <c r="B2359" s="296"/>
      <c r="C2359" s="296"/>
      <c r="D2359" s="345"/>
      <c r="E2359" s="345"/>
      <c r="F2359" s="345"/>
      <c r="G2359" s="345"/>
      <c r="H2359" s="345"/>
    </row>
    <row r="2360" spans="1:8" x14ac:dyDescent="0.2">
      <c r="A2360" s="270"/>
      <c r="B2360" s="296"/>
      <c r="C2360" s="296"/>
      <c r="D2360" s="345"/>
      <c r="E2360" s="345"/>
      <c r="F2360" s="345"/>
      <c r="G2360" s="345"/>
      <c r="H2360" s="345"/>
    </row>
    <row r="2361" spans="1:8" x14ac:dyDescent="0.2">
      <c r="A2361" s="270"/>
      <c r="B2361" s="296"/>
      <c r="C2361" s="296"/>
      <c r="D2361" s="345"/>
      <c r="E2361" s="345"/>
      <c r="F2361" s="345"/>
      <c r="G2361" s="345"/>
      <c r="H2361" s="345"/>
    </row>
    <row r="2362" spans="1:8" x14ac:dyDescent="0.2">
      <c r="A2362" s="270"/>
      <c r="B2362" s="296"/>
      <c r="C2362" s="296"/>
      <c r="D2362" s="345"/>
      <c r="E2362" s="345"/>
      <c r="F2362" s="345"/>
      <c r="G2362" s="345"/>
      <c r="H2362" s="345"/>
    </row>
    <row r="2363" spans="1:8" x14ac:dyDescent="0.2">
      <c r="A2363" s="270"/>
      <c r="B2363" s="296"/>
      <c r="C2363" s="296"/>
      <c r="D2363" s="345"/>
      <c r="E2363" s="345"/>
      <c r="F2363" s="345"/>
      <c r="G2363" s="345"/>
      <c r="H2363" s="345"/>
    </row>
    <row r="2364" spans="1:8" x14ac:dyDescent="0.2">
      <c r="A2364" s="270"/>
      <c r="B2364" s="296"/>
      <c r="C2364" s="296"/>
      <c r="D2364" s="345"/>
      <c r="E2364" s="345"/>
      <c r="F2364" s="345"/>
      <c r="G2364" s="345"/>
      <c r="H2364" s="345"/>
    </row>
    <row r="2365" spans="1:8" x14ac:dyDescent="0.2">
      <c r="A2365" s="270"/>
      <c r="B2365" s="296"/>
      <c r="C2365" s="296"/>
      <c r="D2365" s="345"/>
      <c r="E2365" s="345"/>
      <c r="F2365" s="345"/>
      <c r="G2365" s="345"/>
      <c r="H2365" s="345"/>
    </row>
    <row r="2366" spans="1:8" x14ac:dyDescent="0.2">
      <c r="A2366" s="270"/>
      <c r="B2366" s="296"/>
      <c r="C2366" s="296"/>
      <c r="D2366" s="345"/>
      <c r="E2366" s="345"/>
      <c r="F2366" s="345"/>
      <c r="G2366" s="345"/>
      <c r="H2366" s="345"/>
    </row>
    <row r="2367" spans="1:8" x14ac:dyDescent="0.2">
      <c r="A2367" s="270"/>
      <c r="B2367" s="296"/>
      <c r="C2367" s="296"/>
      <c r="D2367" s="345"/>
      <c r="E2367" s="345"/>
      <c r="F2367" s="345"/>
      <c r="G2367" s="345"/>
      <c r="H2367" s="345"/>
    </row>
    <row r="2368" spans="1:8" x14ac:dyDescent="0.2">
      <c r="A2368" s="270"/>
      <c r="B2368" s="296"/>
      <c r="C2368" s="296"/>
      <c r="D2368" s="345"/>
      <c r="E2368" s="345"/>
      <c r="F2368" s="345"/>
      <c r="G2368" s="345"/>
      <c r="H2368" s="345"/>
    </row>
    <row r="2369" spans="1:8" x14ac:dyDescent="0.2">
      <c r="A2369" s="270"/>
      <c r="B2369" s="296"/>
      <c r="C2369" s="296"/>
      <c r="D2369" s="345"/>
      <c r="E2369" s="345"/>
      <c r="F2369" s="345"/>
      <c r="G2369" s="345"/>
      <c r="H2369" s="345"/>
    </row>
    <row r="2370" spans="1:8" x14ac:dyDescent="0.2">
      <c r="A2370" s="270"/>
      <c r="B2370" s="296"/>
      <c r="C2370" s="296"/>
      <c r="D2370" s="345"/>
      <c r="E2370" s="345"/>
      <c r="F2370" s="345"/>
      <c r="G2370" s="345"/>
      <c r="H2370" s="345"/>
    </row>
    <row r="2371" spans="1:8" x14ac:dyDescent="0.2">
      <c r="A2371" s="270"/>
      <c r="B2371" s="296"/>
      <c r="C2371" s="296"/>
      <c r="D2371" s="345"/>
      <c r="E2371" s="345"/>
      <c r="F2371" s="345"/>
      <c r="G2371" s="345"/>
      <c r="H2371" s="345"/>
    </row>
    <row r="2372" spans="1:8" x14ac:dyDescent="0.2">
      <c r="A2372" s="270"/>
      <c r="B2372" s="296"/>
      <c r="C2372" s="296"/>
      <c r="D2372" s="345"/>
      <c r="E2372" s="345"/>
      <c r="F2372" s="345"/>
      <c r="G2372" s="345"/>
      <c r="H2372" s="345"/>
    </row>
    <row r="2373" spans="1:8" x14ac:dyDescent="0.2">
      <c r="A2373" s="270"/>
      <c r="B2373" s="296"/>
      <c r="C2373" s="296"/>
      <c r="D2373" s="345"/>
      <c r="E2373" s="345"/>
      <c r="F2373" s="345"/>
      <c r="G2373" s="345"/>
      <c r="H2373" s="345"/>
    </row>
    <row r="2374" spans="1:8" x14ac:dyDescent="0.2">
      <c r="A2374" s="270"/>
      <c r="B2374" s="296"/>
      <c r="C2374" s="296"/>
      <c r="D2374" s="345"/>
      <c r="E2374" s="345"/>
      <c r="F2374" s="345"/>
      <c r="G2374" s="345"/>
      <c r="H2374" s="345"/>
    </row>
    <row r="2375" spans="1:8" x14ac:dyDescent="0.2">
      <c r="A2375" s="270"/>
      <c r="B2375" s="296"/>
      <c r="C2375" s="296"/>
      <c r="D2375" s="345"/>
      <c r="E2375" s="345"/>
      <c r="F2375" s="345"/>
      <c r="G2375" s="345"/>
      <c r="H2375" s="345"/>
    </row>
    <row r="2376" spans="1:8" x14ac:dyDescent="0.2">
      <c r="A2376" s="270"/>
      <c r="B2376" s="296"/>
      <c r="C2376" s="296"/>
      <c r="D2376" s="345"/>
      <c r="E2376" s="345"/>
      <c r="F2376" s="345"/>
      <c r="G2376" s="345"/>
      <c r="H2376" s="345"/>
    </row>
    <row r="2377" spans="1:8" x14ac:dyDescent="0.2">
      <c r="A2377" s="270"/>
      <c r="B2377" s="296"/>
      <c r="C2377" s="296"/>
      <c r="D2377" s="345"/>
      <c r="E2377" s="345"/>
      <c r="F2377" s="345"/>
      <c r="G2377" s="345"/>
      <c r="H2377" s="345"/>
    </row>
    <row r="2378" spans="1:8" x14ac:dyDescent="0.2">
      <c r="A2378" s="270"/>
      <c r="B2378" s="296"/>
      <c r="C2378" s="296"/>
      <c r="D2378" s="345"/>
      <c r="E2378" s="345"/>
      <c r="F2378" s="345"/>
      <c r="G2378" s="345"/>
      <c r="H2378" s="345"/>
    </row>
    <row r="2379" spans="1:8" x14ac:dyDescent="0.2">
      <c r="A2379" s="270"/>
      <c r="B2379" s="296"/>
      <c r="C2379" s="296"/>
      <c r="D2379" s="345"/>
      <c r="E2379" s="345"/>
      <c r="F2379" s="345"/>
      <c r="G2379" s="345"/>
      <c r="H2379" s="345"/>
    </row>
    <row r="2380" spans="1:8" x14ac:dyDescent="0.2">
      <c r="A2380" s="270"/>
      <c r="B2380" s="296"/>
      <c r="C2380" s="296"/>
      <c r="D2380" s="345"/>
      <c r="E2380" s="345"/>
      <c r="F2380" s="345"/>
      <c r="G2380" s="345"/>
      <c r="H2380" s="345"/>
    </row>
    <row r="2381" spans="1:8" x14ac:dyDescent="0.2">
      <c r="A2381" s="270"/>
      <c r="B2381" s="296"/>
      <c r="C2381" s="296"/>
      <c r="D2381" s="345"/>
      <c r="E2381" s="345"/>
      <c r="F2381" s="345"/>
      <c r="G2381" s="345"/>
      <c r="H2381" s="345"/>
    </row>
    <row r="2382" spans="1:8" x14ac:dyDescent="0.2">
      <c r="A2382" s="270"/>
      <c r="B2382" s="296"/>
      <c r="C2382" s="296"/>
      <c r="D2382" s="345"/>
      <c r="E2382" s="345"/>
      <c r="F2382" s="345"/>
      <c r="G2382" s="345"/>
      <c r="H2382" s="345"/>
    </row>
    <row r="2383" spans="1:8" x14ac:dyDescent="0.2">
      <c r="A2383" s="270"/>
      <c r="B2383" s="296"/>
      <c r="C2383" s="296"/>
      <c r="D2383" s="345"/>
      <c r="E2383" s="345"/>
      <c r="F2383" s="345"/>
      <c r="G2383" s="345"/>
      <c r="H2383" s="345"/>
    </row>
    <row r="2384" spans="1:8" x14ac:dyDescent="0.2">
      <c r="A2384" s="270"/>
      <c r="B2384" s="296"/>
      <c r="C2384" s="296"/>
      <c r="D2384" s="345"/>
      <c r="E2384" s="345"/>
      <c r="F2384" s="345"/>
      <c r="G2384" s="345"/>
      <c r="H2384" s="345"/>
    </row>
    <row r="2385" spans="1:8" x14ac:dyDescent="0.2">
      <c r="A2385" s="270"/>
      <c r="B2385" s="296"/>
      <c r="C2385" s="296"/>
      <c r="D2385" s="345"/>
      <c r="E2385" s="345"/>
      <c r="F2385" s="345"/>
      <c r="G2385" s="345"/>
      <c r="H2385" s="345"/>
    </row>
    <row r="2386" spans="1:8" x14ac:dyDescent="0.2">
      <c r="A2386" s="270"/>
      <c r="B2386" s="296"/>
      <c r="C2386" s="296"/>
      <c r="D2386" s="345"/>
      <c r="E2386" s="345"/>
      <c r="F2386" s="345"/>
      <c r="G2386" s="345"/>
      <c r="H2386" s="345"/>
    </row>
    <row r="2387" spans="1:8" x14ac:dyDescent="0.2">
      <c r="A2387" s="270"/>
      <c r="B2387" s="296"/>
      <c r="C2387" s="296"/>
      <c r="D2387" s="345"/>
      <c r="E2387" s="345"/>
      <c r="F2387" s="345"/>
      <c r="G2387" s="345"/>
      <c r="H2387" s="345"/>
    </row>
    <row r="2388" spans="1:8" x14ac:dyDescent="0.2">
      <c r="A2388" s="270"/>
      <c r="B2388" s="296"/>
      <c r="C2388" s="296"/>
      <c r="D2388" s="345"/>
      <c r="E2388" s="345"/>
      <c r="F2388" s="345"/>
      <c r="G2388" s="345"/>
      <c r="H2388" s="345"/>
    </row>
    <row r="2389" spans="1:8" x14ac:dyDescent="0.2">
      <c r="A2389" s="270"/>
      <c r="B2389" s="296"/>
      <c r="C2389" s="296"/>
      <c r="D2389" s="345"/>
      <c r="E2389" s="345"/>
      <c r="F2389" s="345"/>
      <c r="G2389" s="345"/>
      <c r="H2389" s="345"/>
    </row>
    <row r="2390" spans="1:8" x14ac:dyDescent="0.2">
      <c r="A2390" s="270"/>
      <c r="B2390" s="296"/>
      <c r="C2390" s="296"/>
      <c r="D2390" s="345"/>
      <c r="E2390" s="345"/>
      <c r="F2390" s="345"/>
      <c r="G2390" s="345"/>
      <c r="H2390" s="345"/>
    </row>
    <row r="2391" spans="1:8" x14ac:dyDescent="0.2">
      <c r="A2391" s="270"/>
      <c r="B2391" s="296"/>
      <c r="C2391" s="296"/>
      <c r="D2391" s="345"/>
      <c r="E2391" s="345"/>
      <c r="F2391" s="345"/>
      <c r="G2391" s="345"/>
      <c r="H2391" s="345"/>
    </row>
    <row r="2392" spans="1:8" x14ac:dyDescent="0.2">
      <c r="A2392" s="270"/>
      <c r="B2392" s="296"/>
      <c r="C2392" s="296"/>
      <c r="D2392" s="345"/>
      <c r="E2392" s="345"/>
      <c r="F2392" s="345"/>
      <c r="G2392" s="345"/>
      <c r="H2392" s="345"/>
    </row>
    <row r="2393" spans="1:8" x14ac:dyDescent="0.2">
      <c r="A2393" s="270"/>
      <c r="B2393" s="296"/>
      <c r="C2393" s="296"/>
      <c r="D2393" s="345"/>
      <c r="E2393" s="345"/>
      <c r="F2393" s="345"/>
      <c r="G2393" s="345"/>
      <c r="H2393" s="345"/>
    </row>
    <row r="2394" spans="1:8" x14ac:dyDescent="0.2">
      <c r="A2394" s="270"/>
      <c r="B2394" s="296"/>
      <c r="C2394" s="296"/>
      <c r="D2394" s="345"/>
      <c r="E2394" s="345"/>
      <c r="F2394" s="345"/>
      <c r="G2394" s="345"/>
      <c r="H2394" s="345"/>
    </row>
    <row r="2395" spans="1:8" x14ac:dyDescent="0.2">
      <c r="A2395" s="270"/>
      <c r="B2395" s="296"/>
      <c r="C2395" s="296"/>
      <c r="D2395" s="345"/>
      <c r="E2395" s="345"/>
      <c r="F2395" s="345"/>
      <c r="G2395" s="345"/>
      <c r="H2395" s="345"/>
    </row>
    <row r="2396" spans="1:8" x14ac:dyDescent="0.2">
      <c r="A2396" s="270"/>
      <c r="B2396" s="296"/>
      <c r="C2396" s="296"/>
      <c r="D2396" s="345"/>
      <c r="E2396" s="345"/>
      <c r="F2396" s="345"/>
      <c r="G2396" s="345"/>
      <c r="H2396" s="345"/>
    </row>
    <row r="2397" spans="1:8" x14ac:dyDescent="0.2">
      <c r="A2397" s="270"/>
      <c r="B2397" s="296"/>
      <c r="C2397" s="296"/>
      <c r="D2397" s="345"/>
      <c r="E2397" s="345"/>
      <c r="F2397" s="345"/>
      <c r="G2397" s="345"/>
      <c r="H2397" s="345"/>
    </row>
    <row r="2398" spans="1:8" x14ac:dyDescent="0.2">
      <c r="A2398" s="270"/>
      <c r="B2398" s="296"/>
      <c r="C2398" s="296"/>
      <c r="D2398" s="345"/>
      <c r="E2398" s="345"/>
      <c r="F2398" s="345"/>
      <c r="G2398" s="345"/>
      <c r="H2398" s="345"/>
    </row>
    <row r="2399" spans="1:8" x14ac:dyDescent="0.2">
      <c r="A2399" s="270"/>
      <c r="B2399" s="296"/>
      <c r="C2399" s="296"/>
      <c r="D2399" s="345"/>
      <c r="E2399" s="345"/>
      <c r="F2399" s="345"/>
      <c r="G2399" s="345"/>
      <c r="H2399" s="345"/>
    </row>
    <row r="2400" spans="1:8" x14ac:dyDescent="0.2">
      <c r="A2400" s="270"/>
      <c r="B2400" s="296"/>
      <c r="C2400" s="296"/>
      <c r="D2400" s="345"/>
      <c r="E2400" s="345"/>
      <c r="F2400" s="345"/>
      <c r="G2400" s="345"/>
      <c r="H2400" s="345"/>
    </row>
    <row r="2401" spans="1:8" x14ac:dyDescent="0.2">
      <c r="A2401" s="270"/>
      <c r="B2401" s="296"/>
      <c r="C2401" s="296"/>
      <c r="D2401" s="345"/>
      <c r="E2401" s="345"/>
      <c r="F2401" s="345"/>
      <c r="G2401" s="345"/>
      <c r="H2401" s="345"/>
    </row>
    <row r="2402" spans="1:8" x14ac:dyDescent="0.2">
      <c r="A2402" s="270"/>
      <c r="B2402" s="296"/>
      <c r="C2402" s="296"/>
      <c r="D2402" s="345"/>
      <c r="E2402" s="345"/>
      <c r="F2402" s="345"/>
      <c r="G2402" s="345"/>
      <c r="H2402" s="345"/>
    </row>
    <row r="2403" spans="1:8" x14ac:dyDescent="0.2">
      <c r="A2403" s="270"/>
      <c r="B2403" s="296"/>
      <c r="C2403" s="296"/>
      <c r="D2403" s="345"/>
      <c r="E2403" s="345"/>
      <c r="F2403" s="345"/>
      <c r="G2403" s="345"/>
      <c r="H2403" s="345"/>
    </row>
    <row r="2404" spans="1:8" x14ac:dyDescent="0.2">
      <c r="A2404" s="270"/>
      <c r="B2404" s="296"/>
      <c r="C2404" s="296"/>
      <c r="D2404" s="345"/>
      <c r="E2404" s="345"/>
      <c r="F2404" s="345"/>
      <c r="G2404" s="345"/>
      <c r="H2404" s="345"/>
    </row>
    <row r="2405" spans="1:8" x14ac:dyDescent="0.2">
      <c r="A2405" s="270"/>
      <c r="B2405" s="296"/>
      <c r="C2405" s="296"/>
      <c r="D2405" s="345"/>
      <c r="E2405" s="345"/>
      <c r="F2405" s="345"/>
      <c r="G2405" s="345"/>
      <c r="H2405" s="345"/>
    </row>
    <row r="2406" spans="1:8" x14ac:dyDescent="0.2">
      <c r="A2406" s="270"/>
      <c r="B2406" s="296"/>
      <c r="C2406" s="296"/>
      <c r="D2406" s="345"/>
      <c r="E2406" s="345"/>
      <c r="F2406" s="345"/>
      <c r="G2406" s="345"/>
      <c r="H2406" s="345"/>
    </row>
    <row r="2407" spans="1:8" x14ac:dyDescent="0.2">
      <c r="A2407" s="270"/>
      <c r="B2407" s="296"/>
      <c r="C2407" s="296"/>
      <c r="D2407" s="345"/>
      <c r="E2407" s="345"/>
      <c r="F2407" s="345"/>
      <c r="G2407" s="345"/>
      <c r="H2407" s="345"/>
    </row>
    <row r="2408" spans="1:8" x14ac:dyDescent="0.2">
      <c r="A2408" s="270"/>
      <c r="B2408" s="296"/>
      <c r="C2408" s="296"/>
      <c r="D2408" s="345"/>
      <c r="E2408" s="345"/>
      <c r="F2408" s="345"/>
      <c r="G2408" s="345"/>
      <c r="H2408" s="345"/>
    </row>
    <row r="2409" spans="1:8" x14ac:dyDescent="0.2">
      <c r="A2409" s="270"/>
      <c r="B2409" s="296"/>
      <c r="C2409" s="296"/>
      <c r="D2409" s="345"/>
      <c r="E2409" s="345"/>
      <c r="F2409" s="345"/>
      <c r="G2409" s="345"/>
      <c r="H2409" s="345"/>
    </row>
    <row r="2410" spans="1:8" x14ac:dyDescent="0.2">
      <c r="A2410" s="270"/>
      <c r="B2410" s="296"/>
      <c r="C2410" s="296"/>
      <c r="D2410" s="345"/>
      <c r="E2410" s="345"/>
      <c r="F2410" s="345"/>
      <c r="G2410" s="345"/>
      <c r="H2410" s="345"/>
    </row>
    <row r="2411" spans="1:8" x14ac:dyDescent="0.2">
      <c r="A2411" s="270"/>
      <c r="B2411" s="296"/>
      <c r="C2411" s="296"/>
      <c r="D2411" s="345"/>
      <c r="E2411" s="345"/>
      <c r="F2411" s="345"/>
      <c r="G2411" s="345"/>
      <c r="H2411" s="345"/>
    </row>
    <row r="2412" spans="1:8" x14ac:dyDescent="0.2">
      <c r="A2412" s="270"/>
      <c r="B2412" s="296"/>
      <c r="C2412" s="296"/>
      <c r="D2412" s="345"/>
      <c r="E2412" s="345"/>
      <c r="F2412" s="345"/>
      <c r="G2412" s="345"/>
      <c r="H2412" s="345"/>
    </row>
    <row r="2413" spans="1:8" x14ac:dyDescent="0.2">
      <c r="A2413" s="270"/>
      <c r="B2413" s="296"/>
      <c r="C2413" s="296"/>
      <c r="D2413" s="345"/>
      <c r="E2413" s="345"/>
      <c r="F2413" s="345"/>
      <c r="G2413" s="345"/>
      <c r="H2413" s="345"/>
    </row>
    <row r="2414" spans="1:8" x14ac:dyDescent="0.2">
      <c r="A2414" s="270"/>
      <c r="B2414" s="296"/>
      <c r="C2414" s="296"/>
      <c r="D2414" s="345"/>
      <c r="E2414" s="345"/>
      <c r="F2414" s="345"/>
      <c r="G2414" s="345"/>
      <c r="H2414" s="345"/>
    </row>
    <row r="2415" spans="1:8" x14ac:dyDescent="0.2">
      <c r="A2415" s="270"/>
      <c r="B2415" s="296"/>
      <c r="C2415" s="296"/>
      <c r="D2415" s="345"/>
      <c r="E2415" s="345"/>
      <c r="F2415" s="345"/>
      <c r="G2415" s="345"/>
      <c r="H2415" s="345"/>
    </row>
    <row r="2416" spans="1:8" x14ac:dyDescent="0.2">
      <c r="A2416" s="270"/>
      <c r="B2416" s="296"/>
      <c r="C2416" s="296"/>
      <c r="D2416" s="345"/>
      <c r="E2416" s="345"/>
      <c r="F2416" s="345"/>
      <c r="G2416" s="345"/>
      <c r="H2416" s="345"/>
    </row>
    <row r="2417" spans="1:8" x14ac:dyDescent="0.2">
      <c r="A2417" s="270"/>
      <c r="B2417" s="296"/>
      <c r="C2417" s="296"/>
      <c r="D2417" s="345"/>
      <c r="E2417" s="345"/>
      <c r="F2417" s="345"/>
      <c r="G2417" s="345"/>
      <c r="H2417" s="345"/>
    </row>
    <row r="2418" spans="1:8" x14ac:dyDescent="0.2">
      <c r="A2418" s="270"/>
      <c r="B2418" s="296"/>
      <c r="C2418" s="296"/>
      <c r="D2418" s="345"/>
      <c r="E2418" s="345"/>
      <c r="F2418" s="345"/>
      <c r="G2418" s="345"/>
      <c r="H2418" s="345"/>
    </row>
    <row r="2419" spans="1:8" x14ac:dyDescent="0.2">
      <c r="A2419" s="270"/>
      <c r="B2419" s="296"/>
      <c r="C2419" s="296"/>
      <c r="D2419" s="345"/>
      <c r="E2419" s="345"/>
      <c r="F2419" s="345"/>
      <c r="G2419" s="345"/>
      <c r="H2419" s="345"/>
    </row>
    <row r="2420" spans="1:8" x14ac:dyDescent="0.2">
      <c r="A2420" s="270"/>
      <c r="B2420" s="296"/>
      <c r="C2420" s="296"/>
      <c r="D2420" s="345"/>
      <c r="E2420" s="345"/>
      <c r="F2420" s="345"/>
      <c r="G2420" s="345"/>
      <c r="H2420" s="345"/>
    </row>
    <row r="2421" spans="1:8" x14ac:dyDescent="0.2">
      <c r="A2421" s="270"/>
      <c r="B2421" s="296"/>
      <c r="C2421" s="296"/>
      <c r="D2421" s="345"/>
      <c r="E2421" s="345"/>
      <c r="F2421" s="345"/>
      <c r="G2421" s="345"/>
      <c r="H2421" s="345"/>
    </row>
    <row r="2422" spans="1:8" x14ac:dyDescent="0.2">
      <c r="A2422" s="270"/>
      <c r="B2422" s="296"/>
      <c r="C2422" s="296"/>
      <c r="D2422" s="345"/>
      <c r="E2422" s="345"/>
      <c r="F2422" s="345"/>
      <c r="G2422" s="345"/>
      <c r="H2422" s="345"/>
    </row>
    <row r="2423" spans="1:8" x14ac:dyDescent="0.2">
      <c r="A2423" s="270"/>
      <c r="B2423" s="296"/>
      <c r="C2423" s="296"/>
      <c r="D2423" s="345"/>
      <c r="E2423" s="345"/>
      <c r="F2423" s="345"/>
      <c r="G2423" s="345"/>
      <c r="H2423" s="345"/>
    </row>
    <row r="2424" spans="1:8" x14ac:dyDescent="0.2">
      <c r="A2424" s="270"/>
      <c r="B2424" s="296"/>
      <c r="C2424" s="296"/>
      <c r="D2424" s="345"/>
      <c r="E2424" s="345"/>
      <c r="F2424" s="345"/>
      <c r="G2424" s="345"/>
      <c r="H2424" s="345"/>
    </row>
    <row r="2425" spans="1:8" x14ac:dyDescent="0.2">
      <c r="A2425" s="270"/>
      <c r="B2425" s="296"/>
      <c r="C2425" s="296"/>
      <c r="D2425" s="345"/>
      <c r="E2425" s="345"/>
      <c r="F2425" s="345"/>
      <c r="G2425" s="345"/>
      <c r="H2425" s="345"/>
    </row>
    <row r="2426" spans="1:8" x14ac:dyDescent="0.2">
      <c r="A2426" s="270"/>
      <c r="B2426" s="296"/>
      <c r="C2426" s="296"/>
      <c r="D2426" s="345"/>
      <c r="E2426" s="345"/>
      <c r="F2426" s="345"/>
      <c r="G2426" s="345"/>
      <c r="H2426" s="345"/>
    </row>
    <row r="2427" spans="1:8" x14ac:dyDescent="0.2">
      <c r="A2427" s="270"/>
      <c r="B2427" s="296"/>
      <c r="C2427" s="296"/>
      <c r="D2427" s="345"/>
      <c r="E2427" s="345"/>
      <c r="F2427" s="345"/>
      <c r="G2427" s="345"/>
      <c r="H2427" s="345"/>
    </row>
    <row r="2428" spans="1:8" x14ac:dyDescent="0.2">
      <c r="A2428" s="270"/>
      <c r="B2428" s="296"/>
      <c r="C2428" s="296"/>
      <c r="D2428" s="345"/>
      <c r="E2428" s="345"/>
      <c r="F2428" s="345"/>
      <c r="G2428" s="345"/>
      <c r="H2428" s="345"/>
    </row>
    <row r="2429" spans="1:8" x14ac:dyDescent="0.2">
      <c r="A2429" s="270"/>
      <c r="B2429" s="296"/>
      <c r="C2429" s="296"/>
      <c r="D2429" s="345"/>
      <c r="E2429" s="345"/>
      <c r="F2429" s="345"/>
      <c r="G2429" s="345"/>
      <c r="H2429" s="345"/>
    </row>
    <row r="2430" spans="1:8" x14ac:dyDescent="0.2">
      <c r="A2430" s="270"/>
      <c r="B2430" s="296"/>
      <c r="C2430" s="296"/>
      <c r="D2430" s="345"/>
      <c r="E2430" s="345"/>
      <c r="F2430" s="345"/>
      <c r="G2430" s="345"/>
      <c r="H2430" s="345"/>
    </row>
    <row r="2431" spans="1:8" x14ac:dyDescent="0.2">
      <c r="A2431" s="270"/>
      <c r="B2431" s="296"/>
      <c r="C2431" s="296"/>
      <c r="D2431" s="345"/>
      <c r="E2431" s="345"/>
      <c r="F2431" s="345"/>
      <c r="G2431" s="345"/>
      <c r="H2431" s="345"/>
    </row>
    <row r="2432" spans="1:8" x14ac:dyDescent="0.2">
      <c r="A2432" s="270"/>
      <c r="B2432" s="296"/>
      <c r="C2432" s="296"/>
      <c r="D2432" s="345"/>
      <c r="E2432" s="345"/>
      <c r="F2432" s="345"/>
      <c r="G2432" s="345"/>
      <c r="H2432" s="345"/>
    </row>
    <row r="2433" spans="1:8" x14ac:dyDescent="0.2">
      <c r="A2433" s="270"/>
      <c r="B2433" s="296"/>
      <c r="C2433" s="296"/>
      <c r="D2433" s="345"/>
      <c r="E2433" s="345"/>
      <c r="F2433" s="345"/>
      <c r="G2433" s="345"/>
      <c r="H2433" s="345"/>
    </row>
    <row r="2434" spans="1:8" x14ac:dyDescent="0.2">
      <c r="A2434" s="270"/>
      <c r="B2434" s="296"/>
      <c r="C2434" s="296"/>
      <c r="D2434" s="345"/>
      <c r="E2434" s="345"/>
      <c r="F2434" s="345"/>
      <c r="G2434" s="345"/>
      <c r="H2434" s="345"/>
    </row>
    <row r="2435" spans="1:8" x14ac:dyDescent="0.2">
      <c r="A2435" s="270"/>
      <c r="B2435" s="296"/>
      <c r="C2435" s="296"/>
      <c r="D2435" s="345"/>
      <c r="E2435" s="345"/>
      <c r="F2435" s="345"/>
      <c r="G2435" s="345"/>
      <c r="H2435" s="345"/>
    </row>
    <row r="2436" spans="1:8" x14ac:dyDescent="0.2">
      <c r="A2436" s="270"/>
      <c r="B2436" s="296"/>
      <c r="C2436" s="296"/>
      <c r="D2436" s="345"/>
      <c r="E2436" s="345"/>
      <c r="F2436" s="345"/>
      <c r="G2436" s="345"/>
      <c r="H2436" s="345"/>
    </row>
    <row r="2437" spans="1:8" x14ac:dyDescent="0.2">
      <c r="A2437" s="270"/>
      <c r="B2437" s="296"/>
      <c r="C2437" s="296"/>
      <c r="D2437" s="345"/>
      <c r="E2437" s="345"/>
      <c r="F2437" s="345"/>
      <c r="G2437" s="345"/>
      <c r="H2437" s="345"/>
    </row>
    <row r="2438" spans="1:8" x14ac:dyDescent="0.2">
      <c r="A2438" s="270"/>
      <c r="B2438" s="296"/>
      <c r="C2438" s="296"/>
      <c r="D2438" s="345"/>
      <c r="E2438" s="345"/>
      <c r="F2438" s="345"/>
      <c r="G2438" s="345"/>
      <c r="H2438" s="345"/>
    </row>
    <row r="2439" spans="1:8" x14ac:dyDescent="0.2">
      <c r="A2439" s="270"/>
      <c r="B2439" s="296"/>
      <c r="C2439" s="296"/>
      <c r="D2439" s="345"/>
      <c r="E2439" s="345"/>
      <c r="F2439" s="345"/>
      <c r="G2439" s="345"/>
      <c r="H2439" s="345"/>
    </row>
    <row r="2440" spans="1:8" x14ac:dyDescent="0.2">
      <c r="A2440" s="270"/>
      <c r="B2440" s="296"/>
      <c r="C2440" s="296"/>
      <c r="D2440" s="345"/>
      <c r="E2440" s="345"/>
      <c r="F2440" s="345"/>
      <c r="G2440" s="345"/>
      <c r="H2440" s="345"/>
    </row>
    <row r="2441" spans="1:8" x14ac:dyDescent="0.2">
      <c r="A2441" s="270"/>
      <c r="B2441" s="296"/>
      <c r="C2441" s="296"/>
      <c r="D2441" s="345"/>
      <c r="E2441" s="345"/>
      <c r="F2441" s="345"/>
      <c r="G2441" s="345"/>
      <c r="H2441" s="345"/>
    </row>
    <row r="2442" spans="1:8" x14ac:dyDescent="0.2">
      <c r="A2442" s="270"/>
      <c r="B2442" s="296"/>
      <c r="C2442" s="296"/>
      <c r="D2442" s="345"/>
      <c r="E2442" s="345"/>
      <c r="F2442" s="345"/>
      <c r="G2442" s="345"/>
      <c r="H2442" s="345"/>
    </row>
    <row r="2443" spans="1:8" x14ac:dyDescent="0.2">
      <c r="A2443" s="270"/>
      <c r="B2443" s="296"/>
      <c r="C2443" s="296"/>
      <c r="D2443" s="345"/>
      <c r="E2443" s="345"/>
      <c r="F2443" s="345"/>
      <c r="G2443" s="345"/>
      <c r="H2443" s="345"/>
    </row>
    <row r="2444" spans="1:8" x14ac:dyDescent="0.2">
      <c r="A2444" s="270"/>
      <c r="B2444" s="296"/>
      <c r="C2444" s="296"/>
      <c r="D2444" s="345"/>
      <c r="E2444" s="345"/>
      <c r="F2444" s="345"/>
      <c r="G2444" s="345"/>
      <c r="H2444" s="345"/>
    </row>
    <row r="2445" spans="1:8" x14ac:dyDescent="0.2">
      <c r="A2445" s="270"/>
      <c r="B2445" s="296"/>
      <c r="C2445" s="296"/>
      <c r="D2445" s="345"/>
      <c r="E2445" s="345"/>
      <c r="F2445" s="345"/>
      <c r="G2445" s="345"/>
      <c r="H2445" s="345"/>
    </row>
    <row r="2446" spans="1:8" x14ac:dyDescent="0.2">
      <c r="A2446" s="270"/>
      <c r="B2446" s="296"/>
      <c r="C2446" s="296"/>
      <c r="D2446" s="345"/>
      <c r="E2446" s="345"/>
      <c r="F2446" s="345"/>
      <c r="G2446" s="345"/>
      <c r="H2446" s="345"/>
    </row>
    <row r="2447" spans="1:8" x14ac:dyDescent="0.2">
      <c r="A2447" s="270"/>
      <c r="B2447" s="296"/>
      <c r="C2447" s="296"/>
      <c r="D2447" s="345"/>
      <c r="E2447" s="345"/>
      <c r="F2447" s="345"/>
      <c r="G2447" s="345"/>
      <c r="H2447" s="345"/>
    </row>
    <row r="2448" spans="1:8" x14ac:dyDescent="0.2">
      <c r="A2448" s="270"/>
      <c r="B2448" s="296"/>
      <c r="C2448" s="296"/>
      <c r="D2448" s="345"/>
      <c r="E2448" s="345"/>
      <c r="F2448" s="345"/>
      <c r="G2448" s="345"/>
      <c r="H2448" s="345"/>
    </row>
    <row r="2449" spans="1:8" x14ac:dyDescent="0.2">
      <c r="A2449" s="270"/>
      <c r="B2449" s="296"/>
      <c r="C2449" s="296"/>
      <c r="D2449" s="345"/>
      <c r="E2449" s="345"/>
      <c r="F2449" s="345"/>
      <c r="G2449" s="345"/>
      <c r="H2449" s="345"/>
    </row>
    <row r="2450" spans="1:8" x14ac:dyDescent="0.2">
      <c r="A2450" s="270"/>
      <c r="B2450" s="296"/>
      <c r="C2450" s="296"/>
      <c r="D2450" s="345"/>
      <c r="E2450" s="345"/>
      <c r="F2450" s="345"/>
      <c r="G2450" s="345"/>
      <c r="H2450" s="345"/>
    </row>
    <row r="2451" spans="1:8" x14ac:dyDescent="0.2">
      <c r="A2451" s="270"/>
      <c r="B2451" s="296"/>
      <c r="C2451" s="296"/>
      <c r="D2451" s="345"/>
      <c r="E2451" s="345"/>
      <c r="F2451" s="345"/>
      <c r="G2451" s="345"/>
      <c r="H2451" s="345"/>
    </row>
    <row r="2452" spans="1:8" x14ac:dyDescent="0.2">
      <c r="A2452" s="270"/>
      <c r="B2452" s="296"/>
      <c r="C2452" s="296"/>
      <c r="D2452" s="345"/>
      <c r="E2452" s="345"/>
      <c r="F2452" s="345"/>
      <c r="G2452" s="345"/>
      <c r="H2452" s="345"/>
    </row>
    <row r="2453" spans="1:8" x14ac:dyDescent="0.2">
      <c r="A2453" s="270"/>
      <c r="B2453" s="296"/>
      <c r="C2453" s="296"/>
      <c r="D2453" s="345"/>
      <c r="E2453" s="345"/>
      <c r="F2453" s="345"/>
      <c r="G2453" s="345"/>
      <c r="H2453" s="345"/>
    </row>
    <row r="2454" spans="1:8" x14ac:dyDescent="0.2">
      <c r="A2454" s="270"/>
      <c r="B2454" s="296"/>
      <c r="C2454" s="296"/>
      <c r="D2454" s="345"/>
      <c r="E2454" s="345"/>
      <c r="F2454" s="345"/>
      <c r="G2454" s="345"/>
      <c r="H2454" s="345"/>
    </row>
    <row r="2455" spans="1:8" x14ac:dyDescent="0.2">
      <c r="A2455" s="270"/>
      <c r="B2455" s="296"/>
      <c r="C2455" s="296"/>
      <c r="D2455" s="345"/>
      <c r="E2455" s="345"/>
      <c r="F2455" s="345"/>
      <c r="G2455" s="345"/>
      <c r="H2455" s="345"/>
    </row>
    <row r="2456" spans="1:8" x14ac:dyDescent="0.2">
      <c r="A2456" s="270"/>
      <c r="B2456" s="296"/>
      <c r="C2456" s="296"/>
      <c r="D2456" s="345"/>
      <c r="E2456" s="345"/>
      <c r="F2456" s="345"/>
      <c r="G2456" s="345"/>
      <c r="H2456" s="345"/>
    </row>
    <row r="2457" spans="1:8" x14ac:dyDescent="0.2">
      <c r="A2457" s="270"/>
      <c r="B2457" s="296"/>
      <c r="C2457" s="296"/>
      <c r="D2457" s="345"/>
      <c r="E2457" s="345"/>
      <c r="F2457" s="345"/>
      <c r="G2457" s="345"/>
      <c r="H2457" s="345"/>
    </row>
    <row r="2458" spans="1:8" x14ac:dyDescent="0.2">
      <c r="A2458" s="270"/>
      <c r="B2458" s="296"/>
      <c r="C2458" s="296"/>
      <c r="D2458" s="345"/>
      <c r="E2458" s="345"/>
      <c r="F2458" s="345"/>
      <c r="G2458" s="345"/>
      <c r="H2458" s="345"/>
    </row>
    <row r="2459" spans="1:8" x14ac:dyDescent="0.2">
      <c r="A2459" s="270"/>
      <c r="B2459" s="296"/>
      <c r="C2459" s="296"/>
      <c r="D2459" s="345"/>
      <c r="E2459" s="345"/>
      <c r="F2459" s="345"/>
      <c r="G2459" s="345"/>
      <c r="H2459" s="345"/>
    </row>
    <row r="2460" spans="1:8" x14ac:dyDescent="0.2">
      <c r="A2460" s="270"/>
      <c r="B2460" s="296"/>
      <c r="C2460" s="296"/>
      <c r="D2460" s="345"/>
      <c r="E2460" s="345"/>
      <c r="F2460" s="345"/>
      <c r="G2460" s="345"/>
      <c r="H2460" s="345"/>
    </row>
    <row r="2461" spans="1:8" x14ac:dyDescent="0.2">
      <c r="A2461" s="270"/>
      <c r="B2461" s="296"/>
      <c r="C2461" s="296"/>
      <c r="D2461" s="345"/>
      <c r="E2461" s="345"/>
      <c r="F2461" s="345"/>
      <c r="G2461" s="345"/>
      <c r="H2461" s="345"/>
    </row>
    <row r="2462" spans="1:8" x14ac:dyDescent="0.2">
      <c r="A2462" s="270"/>
      <c r="B2462" s="296"/>
      <c r="C2462" s="296"/>
      <c r="D2462" s="345"/>
      <c r="E2462" s="345"/>
      <c r="F2462" s="345"/>
      <c r="G2462" s="345"/>
      <c r="H2462" s="345"/>
    </row>
    <row r="2463" spans="1:8" x14ac:dyDescent="0.2">
      <c r="A2463" s="270"/>
      <c r="B2463" s="296"/>
      <c r="C2463" s="296"/>
      <c r="D2463" s="345"/>
      <c r="E2463" s="345"/>
      <c r="F2463" s="345"/>
      <c r="G2463" s="345"/>
      <c r="H2463" s="345"/>
    </row>
    <row r="2464" spans="1:8" x14ac:dyDescent="0.2">
      <c r="A2464" s="270"/>
      <c r="B2464" s="296"/>
      <c r="C2464" s="296"/>
      <c r="D2464" s="345"/>
      <c r="E2464" s="345"/>
      <c r="F2464" s="345"/>
      <c r="G2464" s="345"/>
      <c r="H2464" s="345"/>
    </row>
    <row r="2465" spans="1:8" x14ac:dyDescent="0.2">
      <c r="A2465" s="270"/>
      <c r="B2465" s="296"/>
      <c r="C2465" s="296"/>
      <c r="D2465" s="345"/>
      <c r="E2465" s="345"/>
      <c r="F2465" s="345"/>
      <c r="G2465" s="345"/>
      <c r="H2465" s="345"/>
    </row>
    <row r="2466" spans="1:8" x14ac:dyDescent="0.2">
      <c r="A2466" s="270"/>
      <c r="B2466" s="296"/>
      <c r="C2466" s="296"/>
      <c r="D2466" s="345"/>
      <c r="E2466" s="345"/>
      <c r="F2466" s="345"/>
      <c r="G2466" s="345"/>
      <c r="H2466" s="345"/>
    </row>
    <row r="2467" spans="1:8" x14ac:dyDescent="0.2">
      <c r="A2467" s="270"/>
      <c r="B2467" s="296"/>
      <c r="C2467" s="296"/>
      <c r="D2467" s="345"/>
      <c r="E2467" s="345"/>
      <c r="F2467" s="345"/>
      <c r="G2467" s="345"/>
      <c r="H2467" s="345"/>
    </row>
    <row r="2468" spans="1:8" x14ac:dyDescent="0.2">
      <c r="A2468" s="270"/>
      <c r="B2468" s="296"/>
      <c r="C2468" s="296"/>
      <c r="D2468" s="345"/>
      <c r="E2468" s="345"/>
      <c r="F2468" s="345"/>
      <c r="G2468" s="345"/>
      <c r="H2468" s="345"/>
    </row>
    <row r="2469" spans="1:8" x14ac:dyDescent="0.2">
      <c r="A2469" s="270"/>
      <c r="B2469" s="296"/>
      <c r="C2469" s="296"/>
      <c r="D2469" s="345"/>
      <c r="E2469" s="345"/>
      <c r="F2469" s="345"/>
      <c r="G2469" s="345"/>
      <c r="H2469" s="345"/>
    </row>
    <row r="2470" spans="1:8" x14ac:dyDescent="0.2">
      <c r="A2470" s="270"/>
      <c r="B2470" s="296"/>
      <c r="C2470" s="296"/>
      <c r="D2470" s="345"/>
      <c r="E2470" s="345"/>
      <c r="F2470" s="345"/>
      <c r="G2470" s="345"/>
      <c r="H2470" s="345"/>
    </row>
    <row r="2471" spans="1:8" x14ac:dyDescent="0.2">
      <c r="A2471" s="270"/>
      <c r="B2471" s="296"/>
      <c r="C2471" s="296"/>
      <c r="D2471" s="345"/>
      <c r="E2471" s="345"/>
      <c r="F2471" s="345"/>
      <c r="G2471" s="345"/>
      <c r="H2471" s="345"/>
    </row>
    <row r="2472" spans="1:8" x14ac:dyDescent="0.2">
      <c r="A2472" s="270"/>
      <c r="B2472" s="296"/>
      <c r="C2472" s="296"/>
      <c r="D2472" s="345"/>
      <c r="E2472" s="345"/>
      <c r="F2472" s="345"/>
      <c r="G2472" s="345"/>
      <c r="H2472" s="345"/>
    </row>
    <row r="2473" spans="1:8" x14ac:dyDescent="0.2">
      <c r="A2473" s="270"/>
      <c r="B2473" s="296"/>
      <c r="C2473" s="296"/>
      <c r="D2473" s="345"/>
      <c r="E2473" s="345"/>
      <c r="F2473" s="345"/>
      <c r="G2473" s="345"/>
      <c r="H2473" s="345"/>
    </row>
    <row r="2474" spans="1:8" x14ac:dyDescent="0.2">
      <c r="A2474" s="270"/>
      <c r="B2474" s="296"/>
      <c r="C2474" s="296"/>
      <c r="D2474" s="345"/>
      <c r="E2474" s="345"/>
      <c r="F2474" s="345"/>
      <c r="G2474" s="345"/>
      <c r="H2474" s="345"/>
    </row>
    <row r="2475" spans="1:8" x14ac:dyDescent="0.2">
      <c r="A2475" s="270"/>
      <c r="B2475" s="296"/>
      <c r="C2475" s="296"/>
      <c r="D2475" s="345"/>
      <c r="E2475" s="345"/>
      <c r="F2475" s="345"/>
      <c r="G2475" s="345"/>
      <c r="H2475" s="345"/>
    </row>
    <row r="2476" spans="1:8" x14ac:dyDescent="0.2">
      <c r="A2476" s="270"/>
      <c r="B2476" s="296"/>
      <c r="C2476" s="296"/>
      <c r="D2476" s="345"/>
      <c r="E2476" s="345"/>
      <c r="F2476" s="345"/>
      <c r="G2476" s="345"/>
      <c r="H2476" s="345"/>
    </row>
    <row r="2477" spans="1:8" x14ac:dyDescent="0.2">
      <c r="A2477" s="270"/>
      <c r="B2477" s="296"/>
      <c r="C2477" s="296"/>
      <c r="D2477" s="345"/>
      <c r="E2477" s="345"/>
      <c r="F2477" s="345"/>
      <c r="G2477" s="345"/>
      <c r="H2477" s="345"/>
    </row>
    <row r="2478" spans="1:8" x14ac:dyDescent="0.2">
      <c r="A2478" s="270"/>
      <c r="B2478" s="296"/>
      <c r="C2478" s="296"/>
      <c r="D2478" s="345"/>
      <c r="E2478" s="345"/>
      <c r="F2478" s="345"/>
      <c r="G2478" s="345"/>
      <c r="H2478" s="345"/>
    </row>
    <row r="2479" spans="1:8" x14ac:dyDescent="0.2">
      <c r="A2479" s="270"/>
      <c r="B2479" s="296"/>
      <c r="C2479" s="296"/>
      <c r="D2479" s="345"/>
      <c r="E2479" s="345"/>
      <c r="F2479" s="345"/>
      <c r="G2479" s="345"/>
      <c r="H2479" s="345"/>
    </row>
    <row r="2480" spans="1:8" x14ac:dyDescent="0.2">
      <c r="A2480" s="270"/>
      <c r="B2480" s="296"/>
      <c r="C2480" s="296"/>
      <c r="D2480" s="345"/>
      <c r="E2480" s="345"/>
      <c r="F2480" s="345"/>
      <c r="G2480" s="345"/>
      <c r="H2480" s="345"/>
    </row>
    <row r="2481" spans="1:8" x14ac:dyDescent="0.2">
      <c r="A2481" s="270"/>
      <c r="B2481" s="296"/>
      <c r="C2481" s="296"/>
      <c r="D2481" s="345"/>
      <c r="E2481" s="345"/>
      <c r="F2481" s="345"/>
      <c r="G2481" s="345"/>
      <c r="H2481" s="345"/>
    </row>
    <row r="2482" spans="1:8" x14ac:dyDescent="0.2">
      <c r="A2482" s="270"/>
      <c r="B2482" s="296"/>
      <c r="C2482" s="296"/>
      <c r="D2482" s="345"/>
      <c r="E2482" s="345"/>
      <c r="F2482" s="345"/>
      <c r="G2482" s="345"/>
      <c r="H2482" s="345"/>
    </row>
    <row r="2483" spans="1:8" x14ac:dyDescent="0.2">
      <c r="A2483" s="270"/>
      <c r="B2483" s="296"/>
      <c r="C2483" s="296"/>
      <c r="D2483" s="345"/>
      <c r="E2483" s="345"/>
      <c r="F2483" s="345"/>
      <c r="G2483" s="345"/>
      <c r="H2483" s="345"/>
    </row>
    <row r="2484" spans="1:8" x14ac:dyDescent="0.2">
      <c r="A2484" s="270"/>
      <c r="B2484" s="296"/>
      <c r="C2484" s="296"/>
      <c r="D2484" s="345"/>
      <c r="E2484" s="345"/>
      <c r="F2484" s="345"/>
      <c r="G2484" s="345"/>
      <c r="H2484" s="345"/>
    </row>
    <row r="2485" spans="1:8" x14ac:dyDescent="0.2">
      <c r="A2485" s="270"/>
      <c r="B2485" s="296"/>
      <c r="C2485" s="296"/>
      <c r="D2485" s="345"/>
      <c r="E2485" s="345"/>
      <c r="F2485" s="345"/>
      <c r="G2485" s="345"/>
      <c r="H2485" s="345"/>
    </row>
    <row r="2486" spans="1:8" x14ac:dyDescent="0.2">
      <c r="A2486" s="270"/>
      <c r="B2486" s="296"/>
      <c r="C2486" s="296"/>
      <c r="D2486" s="345"/>
      <c r="E2486" s="345"/>
      <c r="F2486" s="345"/>
      <c r="G2486" s="345"/>
      <c r="H2486" s="345"/>
    </row>
    <row r="2487" spans="1:8" x14ac:dyDescent="0.2">
      <c r="A2487" s="270"/>
      <c r="B2487" s="296"/>
      <c r="C2487" s="296"/>
      <c r="D2487" s="345"/>
      <c r="E2487" s="345"/>
      <c r="F2487" s="345"/>
      <c r="G2487" s="345"/>
      <c r="H2487" s="345"/>
    </row>
    <row r="2488" spans="1:8" x14ac:dyDescent="0.2">
      <c r="A2488" s="270"/>
      <c r="B2488" s="296"/>
      <c r="C2488" s="296"/>
      <c r="D2488" s="345"/>
      <c r="E2488" s="345"/>
      <c r="F2488" s="345"/>
      <c r="G2488" s="345"/>
      <c r="H2488" s="345"/>
    </row>
    <row r="2489" spans="1:8" x14ac:dyDescent="0.2">
      <c r="A2489" s="270"/>
      <c r="B2489" s="296"/>
      <c r="C2489" s="296"/>
      <c r="D2489" s="345"/>
      <c r="E2489" s="345"/>
      <c r="F2489" s="345"/>
      <c r="G2489" s="345"/>
      <c r="H2489" s="345"/>
    </row>
    <row r="2490" spans="1:8" x14ac:dyDescent="0.2">
      <c r="A2490" s="270"/>
      <c r="B2490" s="296"/>
      <c r="C2490" s="296"/>
      <c r="D2490" s="345"/>
      <c r="E2490" s="345"/>
      <c r="F2490" s="345"/>
      <c r="G2490" s="345"/>
      <c r="H2490" s="345"/>
    </row>
    <row r="2491" spans="1:8" x14ac:dyDescent="0.2">
      <c r="A2491" s="270"/>
      <c r="B2491" s="296"/>
      <c r="C2491" s="296"/>
      <c r="D2491" s="345"/>
      <c r="E2491" s="345"/>
      <c r="F2491" s="345"/>
      <c r="G2491" s="345"/>
      <c r="H2491" s="345"/>
    </row>
    <row r="2492" spans="1:8" x14ac:dyDescent="0.2">
      <c r="A2492" s="270"/>
      <c r="B2492" s="296"/>
      <c r="C2492" s="296"/>
      <c r="D2492" s="345"/>
      <c r="E2492" s="345"/>
      <c r="F2492" s="345"/>
      <c r="G2492" s="345"/>
      <c r="H2492" s="345"/>
    </row>
    <row r="2493" spans="1:8" x14ac:dyDescent="0.2">
      <c r="A2493" s="270"/>
      <c r="B2493" s="296"/>
      <c r="C2493" s="296"/>
      <c r="D2493" s="345"/>
      <c r="E2493" s="345"/>
      <c r="F2493" s="345"/>
      <c r="G2493" s="345"/>
      <c r="H2493" s="345"/>
    </row>
    <row r="2494" spans="1:8" x14ac:dyDescent="0.2">
      <c r="A2494" s="270"/>
      <c r="B2494" s="296"/>
      <c r="C2494" s="296"/>
      <c r="D2494" s="345"/>
      <c r="E2494" s="345"/>
      <c r="F2494" s="345"/>
      <c r="G2494" s="345"/>
      <c r="H2494" s="345"/>
    </row>
    <row r="2495" spans="1:8" x14ac:dyDescent="0.2">
      <c r="A2495" s="270"/>
      <c r="B2495" s="296"/>
      <c r="C2495" s="296"/>
      <c r="D2495" s="345"/>
      <c r="E2495" s="345"/>
      <c r="F2495" s="345"/>
      <c r="G2495" s="345"/>
      <c r="H2495" s="345"/>
    </row>
    <row r="2496" spans="1:8" x14ac:dyDescent="0.2">
      <c r="A2496" s="270"/>
      <c r="B2496" s="296"/>
      <c r="C2496" s="296"/>
      <c r="D2496" s="345"/>
      <c r="E2496" s="345"/>
      <c r="F2496" s="345"/>
      <c r="G2496" s="345"/>
      <c r="H2496" s="345"/>
    </row>
    <row r="2497" spans="1:8" x14ac:dyDescent="0.2">
      <c r="A2497" s="270"/>
      <c r="B2497" s="296"/>
      <c r="C2497" s="296"/>
      <c r="D2497" s="345"/>
      <c r="E2497" s="345"/>
      <c r="F2497" s="345"/>
      <c r="G2497" s="345"/>
      <c r="H2497" s="345"/>
    </row>
    <row r="2498" spans="1:8" x14ac:dyDescent="0.2">
      <c r="A2498" s="270"/>
      <c r="B2498" s="296"/>
      <c r="C2498" s="296"/>
      <c r="D2498" s="345"/>
      <c r="E2498" s="345"/>
      <c r="F2498" s="345"/>
      <c r="G2498" s="345"/>
      <c r="H2498" s="345"/>
    </row>
    <row r="2499" spans="1:8" x14ac:dyDescent="0.2">
      <c r="A2499" s="270"/>
      <c r="B2499" s="296"/>
      <c r="C2499" s="296"/>
      <c r="D2499" s="345"/>
      <c r="E2499" s="345"/>
      <c r="F2499" s="345"/>
      <c r="G2499" s="345"/>
      <c r="H2499" s="345"/>
    </row>
    <row r="2500" spans="1:8" x14ac:dyDescent="0.2">
      <c r="A2500" s="270"/>
      <c r="B2500" s="296"/>
      <c r="C2500" s="296"/>
      <c r="D2500" s="345"/>
      <c r="E2500" s="345"/>
      <c r="F2500" s="345"/>
      <c r="G2500" s="345"/>
      <c r="H2500" s="345"/>
    </row>
    <row r="2501" spans="1:8" x14ac:dyDescent="0.2">
      <c r="A2501" s="270"/>
      <c r="B2501" s="296"/>
      <c r="C2501" s="296"/>
      <c r="D2501" s="345"/>
      <c r="E2501" s="345"/>
      <c r="F2501" s="345"/>
      <c r="G2501" s="345"/>
      <c r="H2501" s="345"/>
    </row>
    <row r="2502" spans="1:8" x14ac:dyDescent="0.2">
      <c r="A2502" s="270"/>
      <c r="B2502" s="296"/>
      <c r="C2502" s="296"/>
      <c r="D2502" s="345"/>
      <c r="E2502" s="345"/>
      <c r="F2502" s="345"/>
      <c r="G2502" s="345"/>
      <c r="H2502" s="345"/>
    </row>
    <row r="2503" spans="1:8" x14ac:dyDescent="0.2">
      <c r="A2503" s="270"/>
      <c r="B2503" s="296"/>
      <c r="C2503" s="296"/>
      <c r="D2503" s="345"/>
      <c r="E2503" s="345"/>
      <c r="F2503" s="345"/>
      <c r="G2503" s="345"/>
      <c r="H2503" s="345"/>
    </row>
    <row r="2504" spans="1:8" x14ac:dyDescent="0.2">
      <c r="A2504" s="270"/>
      <c r="B2504" s="296"/>
      <c r="C2504" s="296"/>
      <c r="D2504" s="345"/>
      <c r="E2504" s="345"/>
      <c r="F2504" s="345"/>
      <c r="G2504" s="345"/>
      <c r="H2504" s="345"/>
    </row>
    <row r="2505" spans="1:8" x14ac:dyDescent="0.2">
      <c r="A2505" s="270"/>
      <c r="B2505" s="296"/>
      <c r="C2505" s="296"/>
      <c r="D2505" s="345"/>
      <c r="E2505" s="345"/>
      <c r="F2505" s="345"/>
      <c r="G2505" s="345"/>
      <c r="H2505" s="345"/>
    </row>
    <row r="2506" spans="1:8" x14ac:dyDescent="0.2">
      <c r="A2506" s="270"/>
      <c r="B2506" s="296"/>
      <c r="C2506" s="296"/>
      <c r="D2506" s="345"/>
      <c r="E2506" s="345"/>
      <c r="F2506" s="345"/>
      <c r="G2506" s="345"/>
      <c r="H2506" s="345"/>
    </row>
    <row r="2507" spans="1:8" x14ac:dyDescent="0.2">
      <c r="A2507" s="270"/>
      <c r="B2507" s="296"/>
      <c r="C2507" s="296"/>
      <c r="D2507" s="345"/>
      <c r="E2507" s="345"/>
      <c r="F2507" s="345"/>
      <c r="G2507" s="345"/>
      <c r="H2507" s="345"/>
    </row>
    <row r="2508" spans="1:8" x14ac:dyDescent="0.2">
      <c r="A2508" s="270"/>
      <c r="B2508" s="296"/>
      <c r="C2508" s="296"/>
      <c r="D2508" s="345"/>
      <c r="E2508" s="345"/>
      <c r="F2508" s="345"/>
      <c r="G2508" s="345"/>
      <c r="H2508" s="345"/>
    </row>
    <row r="2509" spans="1:8" x14ac:dyDescent="0.2">
      <c r="A2509" s="270"/>
      <c r="B2509" s="296"/>
      <c r="C2509" s="296"/>
      <c r="D2509" s="345"/>
      <c r="E2509" s="345"/>
      <c r="F2509" s="345"/>
      <c r="G2509" s="345"/>
      <c r="H2509" s="345"/>
    </row>
    <row r="2510" spans="1:8" x14ac:dyDescent="0.2">
      <c r="A2510" s="270"/>
      <c r="B2510" s="296"/>
      <c r="C2510" s="296"/>
      <c r="D2510" s="345"/>
      <c r="E2510" s="345"/>
      <c r="F2510" s="345"/>
      <c r="G2510" s="345"/>
      <c r="H2510" s="345"/>
    </row>
    <row r="2511" spans="1:8" x14ac:dyDescent="0.2">
      <c r="A2511" s="270"/>
      <c r="B2511" s="296"/>
      <c r="C2511" s="296"/>
      <c r="D2511" s="345"/>
      <c r="E2511" s="345"/>
      <c r="F2511" s="345"/>
      <c r="G2511" s="345"/>
      <c r="H2511" s="345"/>
    </row>
    <row r="2512" spans="1:8" x14ac:dyDescent="0.2">
      <c r="A2512" s="270"/>
      <c r="B2512" s="296"/>
      <c r="C2512" s="296"/>
      <c r="D2512" s="345"/>
      <c r="E2512" s="345"/>
      <c r="F2512" s="345"/>
      <c r="G2512" s="345"/>
      <c r="H2512" s="345"/>
    </row>
    <row r="2513" spans="1:8" x14ac:dyDescent="0.2">
      <c r="A2513" s="270"/>
      <c r="B2513" s="296"/>
      <c r="C2513" s="296"/>
      <c r="D2513" s="345"/>
      <c r="E2513" s="345"/>
      <c r="F2513" s="345"/>
      <c r="G2513" s="345"/>
      <c r="H2513" s="345"/>
    </row>
    <row r="2514" spans="1:8" x14ac:dyDescent="0.2">
      <c r="A2514" s="270"/>
      <c r="B2514" s="296"/>
      <c r="C2514" s="296"/>
      <c r="D2514" s="345"/>
      <c r="E2514" s="345"/>
      <c r="F2514" s="345"/>
      <c r="G2514" s="345"/>
      <c r="H2514" s="345"/>
    </row>
    <row r="2515" spans="1:8" x14ac:dyDescent="0.2">
      <c r="A2515" s="270"/>
      <c r="B2515" s="296"/>
      <c r="C2515" s="296"/>
      <c r="D2515" s="345"/>
      <c r="E2515" s="345"/>
      <c r="F2515" s="345"/>
      <c r="G2515" s="345"/>
      <c r="H2515" s="345"/>
    </row>
    <row r="2516" spans="1:8" x14ac:dyDescent="0.2">
      <c r="A2516" s="270"/>
      <c r="B2516" s="296"/>
      <c r="C2516" s="296"/>
      <c r="D2516" s="345"/>
      <c r="E2516" s="345"/>
      <c r="F2516" s="345"/>
      <c r="G2516" s="345"/>
      <c r="H2516" s="345"/>
    </row>
    <row r="2517" spans="1:8" x14ac:dyDescent="0.2">
      <c r="A2517" s="270"/>
      <c r="B2517" s="296"/>
      <c r="C2517" s="296"/>
      <c r="D2517" s="345"/>
      <c r="E2517" s="345"/>
      <c r="F2517" s="345"/>
      <c r="G2517" s="345"/>
      <c r="H2517" s="345"/>
    </row>
    <row r="2518" spans="1:8" x14ac:dyDescent="0.2">
      <c r="A2518" s="270"/>
      <c r="B2518" s="296"/>
      <c r="C2518" s="296"/>
      <c r="D2518" s="345"/>
      <c r="E2518" s="345"/>
      <c r="F2518" s="345"/>
      <c r="G2518" s="345"/>
      <c r="H2518" s="345"/>
    </row>
    <row r="2519" spans="1:8" x14ac:dyDescent="0.2">
      <c r="A2519" s="270"/>
      <c r="B2519" s="296"/>
      <c r="C2519" s="296"/>
      <c r="D2519" s="345"/>
      <c r="E2519" s="345"/>
      <c r="F2519" s="345"/>
      <c r="G2519" s="345"/>
      <c r="H2519" s="345"/>
    </row>
    <row r="2520" spans="1:8" x14ac:dyDescent="0.2">
      <c r="A2520" s="270"/>
      <c r="B2520" s="296"/>
      <c r="C2520" s="296"/>
      <c r="D2520" s="345"/>
      <c r="E2520" s="345"/>
      <c r="F2520" s="345"/>
      <c r="G2520" s="345"/>
      <c r="H2520" s="345"/>
    </row>
    <row r="2521" spans="1:8" x14ac:dyDescent="0.2">
      <c r="A2521" s="270"/>
      <c r="B2521" s="296"/>
      <c r="C2521" s="296"/>
      <c r="D2521" s="345"/>
      <c r="E2521" s="345"/>
      <c r="F2521" s="345"/>
      <c r="G2521" s="345"/>
      <c r="H2521" s="345"/>
    </row>
    <row r="2522" spans="1:8" x14ac:dyDescent="0.2">
      <c r="A2522" s="270"/>
      <c r="B2522" s="296"/>
      <c r="C2522" s="296"/>
      <c r="D2522" s="345"/>
      <c r="E2522" s="345"/>
      <c r="F2522" s="345"/>
      <c r="G2522" s="345"/>
      <c r="H2522" s="345"/>
    </row>
    <row r="2523" spans="1:8" x14ac:dyDescent="0.2">
      <c r="A2523" s="270"/>
      <c r="B2523" s="296"/>
      <c r="C2523" s="296"/>
      <c r="D2523" s="345"/>
      <c r="E2523" s="345"/>
      <c r="F2523" s="345"/>
      <c r="G2523" s="345"/>
      <c r="H2523" s="345"/>
    </row>
    <row r="2524" spans="1:8" x14ac:dyDescent="0.2">
      <c r="A2524" s="270"/>
      <c r="B2524" s="296"/>
      <c r="C2524" s="296"/>
      <c r="D2524" s="345"/>
      <c r="E2524" s="345"/>
      <c r="F2524" s="345"/>
      <c r="G2524" s="345"/>
      <c r="H2524" s="345"/>
    </row>
    <row r="2525" spans="1:8" x14ac:dyDescent="0.2">
      <c r="A2525" s="270"/>
      <c r="B2525" s="296"/>
      <c r="C2525" s="296"/>
      <c r="D2525" s="345"/>
      <c r="E2525" s="345"/>
      <c r="F2525" s="345"/>
      <c r="G2525" s="345"/>
      <c r="H2525" s="345"/>
    </row>
    <row r="2526" spans="1:8" x14ac:dyDescent="0.2">
      <c r="A2526" s="270"/>
      <c r="B2526" s="296"/>
      <c r="C2526" s="296"/>
      <c r="D2526" s="345"/>
      <c r="E2526" s="345"/>
      <c r="F2526" s="345"/>
      <c r="G2526" s="345"/>
      <c r="H2526" s="345"/>
    </row>
    <row r="2527" spans="1:8" x14ac:dyDescent="0.2">
      <c r="A2527" s="270"/>
      <c r="B2527" s="296"/>
      <c r="C2527" s="296"/>
      <c r="D2527" s="345"/>
      <c r="E2527" s="345"/>
      <c r="F2527" s="345"/>
      <c r="G2527" s="345"/>
      <c r="H2527" s="345"/>
    </row>
    <row r="2528" spans="1:8" x14ac:dyDescent="0.2">
      <c r="A2528" s="270"/>
      <c r="B2528" s="296"/>
      <c r="C2528" s="296"/>
      <c r="D2528" s="345"/>
      <c r="E2528" s="345"/>
      <c r="F2528" s="345"/>
      <c r="G2528" s="345"/>
      <c r="H2528" s="345"/>
    </row>
    <row r="2529" spans="1:8" x14ac:dyDescent="0.2">
      <c r="A2529" s="270"/>
      <c r="B2529" s="296"/>
      <c r="C2529" s="296"/>
      <c r="D2529" s="345"/>
      <c r="E2529" s="345"/>
      <c r="F2529" s="345"/>
      <c r="G2529" s="345"/>
      <c r="H2529" s="345"/>
    </row>
    <row r="2530" spans="1:8" x14ac:dyDescent="0.2">
      <c r="A2530" s="270"/>
      <c r="B2530" s="296"/>
      <c r="C2530" s="296"/>
      <c r="D2530" s="345"/>
      <c r="E2530" s="345"/>
      <c r="F2530" s="345"/>
      <c r="G2530" s="345"/>
      <c r="H2530" s="345"/>
    </row>
    <row r="2531" spans="1:8" x14ac:dyDescent="0.2">
      <c r="A2531" s="270"/>
      <c r="B2531" s="296"/>
      <c r="C2531" s="296"/>
      <c r="D2531" s="345"/>
      <c r="E2531" s="345"/>
      <c r="F2531" s="345"/>
      <c r="G2531" s="345"/>
      <c r="H2531" s="345"/>
    </row>
    <row r="2532" spans="1:8" x14ac:dyDescent="0.2">
      <c r="A2532" s="270"/>
      <c r="B2532" s="296"/>
      <c r="C2532" s="296"/>
      <c r="D2532" s="345"/>
      <c r="E2532" s="345"/>
      <c r="F2532" s="345"/>
      <c r="G2532" s="345"/>
      <c r="H2532" s="345"/>
    </row>
    <row r="2533" spans="1:8" x14ac:dyDescent="0.2">
      <c r="A2533" s="270"/>
      <c r="B2533" s="296"/>
      <c r="C2533" s="296"/>
      <c r="D2533" s="345"/>
      <c r="E2533" s="345"/>
      <c r="F2533" s="345"/>
      <c r="G2533" s="345"/>
      <c r="H2533" s="345"/>
    </row>
    <row r="2534" spans="1:8" x14ac:dyDescent="0.2">
      <c r="A2534" s="270"/>
      <c r="B2534" s="296"/>
      <c r="C2534" s="296"/>
      <c r="D2534" s="345"/>
      <c r="E2534" s="345"/>
      <c r="F2534" s="345"/>
      <c r="G2534" s="345"/>
      <c r="H2534" s="345"/>
    </row>
    <row r="2535" spans="1:8" x14ac:dyDescent="0.2">
      <c r="A2535" s="270"/>
      <c r="B2535" s="296"/>
      <c r="C2535" s="296"/>
      <c r="D2535" s="345"/>
      <c r="E2535" s="345"/>
      <c r="F2535" s="345"/>
      <c r="G2535" s="345"/>
      <c r="H2535" s="345"/>
    </row>
    <row r="2536" spans="1:8" x14ac:dyDescent="0.2">
      <c r="A2536" s="270"/>
      <c r="B2536" s="296"/>
      <c r="C2536" s="296"/>
      <c r="D2536" s="345"/>
      <c r="E2536" s="345"/>
      <c r="F2536" s="345"/>
      <c r="G2536" s="345"/>
      <c r="H2536" s="345"/>
    </row>
    <row r="2537" spans="1:8" x14ac:dyDescent="0.2">
      <c r="A2537" s="270"/>
      <c r="B2537" s="296"/>
      <c r="C2537" s="296"/>
      <c r="D2537" s="345"/>
      <c r="E2537" s="345"/>
      <c r="F2537" s="345"/>
      <c r="G2537" s="345"/>
      <c r="H2537" s="345"/>
    </row>
    <row r="2538" spans="1:8" x14ac:dyDescent="0.2">
      <c r="A2538" s="270"/>
      <c r="B2538" s="296"/>
      <c r="C2538" s="296"/>
      <c r="D2538" s="345"/>
      <c r="E2538" s="345"/>
      <c r="F2538" s="345"/>
      <c r="G2538" s="345"/>
      <c r="H2538" s="345"/>
    </row>
    <row r="2539" spans="1:8" x14ac:dyDescent="0.2">
      <c r="A2539" s="270"/>
      <c r="B2539" s="296"/>
      <c r="C2539" s="296"/>
      <c r="D2539" s="345"/>
      <c r="E2539" s="345"/>
      <c r="F2539" s="345"/>
      <c r="G2539" s="345"/>
      <c r="H2539" s="345"/>
    </row>
    <row r="2540" spans="1:8" x14ac:dyDescent="0.2">
      <c r="A2540" s="270"/>
      <c r="B2540" s="296"/>
      <c r="C2540" s="296"/>
      <c r="D2540" s="345"/>
      <c r="E2540" s="345"/>
      <c r="F2540" s="345"/>
      <c r="G2540" s="345"/>
      <c r="H2540" s="345"/>
    </row>
    <row r="2541" spans="1:8" x14ac:dyDescent="0.2">
      <c r="A2541" s="270"/>
      <c r="B2541" s="296"/>
      <c r="C2541" s="296"/>
      <c r="D2541" s="345"/>
      <c r="E2541" s="345"/>
      <c r="F2541" s="345"/>
      <c r="G2541" s="345"/>
      <c r="H2541" s="345"/>
    </row>
    <row r="2542" spans="1:8" x14ac:dyDescent="0.2">
      <c r="A2542" s="270"/>
      <c r="B2542" s="296"/>
      <c r="C2542" s="296"/>
      <c r="D2542" s="345"/>
      <c r="E2542" s="345"/>
      <c r="F2542" s="345"/>
      <c r="G2542" s="345"/>
      <c r="H2542" s="345"/>
    </row>
    <row r="2543" spans="1:8" x14ac:dyDescent="0.2">
      <c r="A2543" s="270"/>
      <c r="B2543" s="296"/>
      <c r="C2543" s="296"/>
      <c r="D2543" s="345"/>
      <c r="E2543" s="345"/>
      <c r="F2543" s="345"/>
      <c r="G2543" s="345"/>
      <c r="H2543" s="345"/>
    </row>
    <row r="2544" spans="1:8" x14ac:dyDescent="0.2">
      <c r="A2544" s="270"/>
      <c r="B2544" s="296"/>
      <c r="C2544" s="296"/>
      <c r="D2544" s="345"/>
      <c r="E2544" s="345"/>
      <c r="F2544" s="345"/>
      <c r="G2544" s="345"/>
      <c r="H2544" s="345"/>
    </row>
    <row r="2545" spans="1:8" x14ac:dyDescent="0.2">
      <c r="A2545" s="270"/>
      <c r="B2545" s="296"/>
      <c r="C2545" s="296"/>
      <c r="D2545" s="345"/>
      <c r="E2545" s="345"/>
      <c r="F2545" s="345"/>
      <c r="G2545" s="345"/>
      <c r="H2545" s="345"/>
    </row>
    <row r="2546" spans="1:8" x14ac:dyDescent="0.2">
      <c r="A2546" s="270"/>
      <c r="B2546" s="296"/>
      <c r="C2546" s="296"/>
      <c r="D2546" s="345"/>
      <c r="E2546" s="345"/>
      <c r="F2546" s="345"/>
      <c r="G2546" s="345"/>
      <c r="H2546" s="345"/>
    </row>
    <row r="2547" spans="1:8" x14ac:dyDescent="0.2">
      <c r="A2547" s="270"/>
      <c r="B2547" s="296"/>
      <c r="C2547" s="296"/>
      <c r="D2547" s="345"/>
      <c r="E2547" s="345"/>
      <c r="F2547" s="345"/>
      <c r="G2547" s="345"/>
      <c r="H2547" s="345"/>
    </row>
    <row r="2548" spans="1:8" x14ac:dyDescent="0.2">
      <c r="A2548" s="270"/>
      <c r="B2548" s="296"/>
      <c r="C2548" s="296"/>
      <c r="D2548" s="345"/>
      <c r="E2548" s="345"/>
      <c r="F2548" s="345"/>
      <c r="G2548" s="345"/>
      <c r="H2548" s="345"/>
    </row>
    <row r="2549" spans="1:8" x14ac:dyDescent="0.2">
      <c r="A2549" s="270"/>
      <c r="B2549" s="296"/>
      <c r="C2549" s="296"/>
      <c r="D2549" s="345"/>
      <c r="E2549" s="345"/>
      <c r="F2549" s="345"/>
      <c r="G2549" s="345"/>
      <c r="H2549" s="345"/>
    </row>
    <row r="2550" spans="1:8" x14ac:dyDescent="0.2">
      <c r="A2550" s="270"/>
      <c r="B2550" s="296"/>
      <c r="C2550" s="296"/>
      <c r="D2550" s="345"/>
      <c r="E2550" s="345"/>
      <c r="F2550" s="345"/>
      <c r="G2550" s="345"/>
      <c r="H2550" s="345"/>
    </row>
    <row r="2551" spans="1:8" x14ac:dyDescent="0.2">
      <c r="A2551" s="270"/>
      <c r="B2551" s="296"/>
      <c r="C2551" s="296"/>
      <c r="D2551" s="345"/>
      <c r="E2551" s="345"/>
      <c r="F2551" s="345"/>
      <c r="G2551" s="345"/>
      <c r="H2551" s="345"/>
    </row>
    <row r="2552" spans="1:8" x14ac:dyDescent="0.2">
      <c r="A2552" s="270"/>
      <c r="B2552" s="296"/>
      <c r="C2552" s="296"/>
      <c r="D2552" s="345"/>
      <c r="E2552" s="345"/>
      <c r="F2552" s="345"/>
      <c r="G2552" s="345"/>
      <c r="H2552" s="345"/>
    </row>
    <row r="2553" spans="1:8" x14ac:dyDescent="0.2">
      <c r="A2553" s="270"/>
      <c r="B2553" s="296"/>
      <c r="C2553" s="296"/>
      <c r="D2553" s="345"/>
      <c r="E2553" s="345"/>
      <c r="F2553" s="345"/>
      <c r="G2553" s="345"/>
      <c r="H2553" s="345"/>
    </row>
    <row r="2554" spans="1:8" x14ac:dyDescent="0.2">
      <c r="A2554" s="270"/>
      <c r="B2554" s="296"/>
      <c r="C2554" s="296"/>
      <c r="D2554" s="345"/>
      <c r="E2554" s="345"/>
      <c r="F2554" s="345"/>
      <c r="G2554" s="345"/>
      <c r="H2554" s="345"/>
    </row>
    <row r="2555" spans="1:8" x14ac:dyDescent="0.2">
      <c r="A2555" s="270"/>
      <c r="B2555" s="296"/>
      <c r="C2555" s="296"/>
      <c r="D2555" s="345"/>
      <c r="E2555" s="345"/>
      <c r="F2555" s="345"/>
      <c r="G2555" s="345"/>
      <c r="H2555" s="345"/>
    </row>
    <row r="2556" spans="1:8" x14ac:dyDescent="0.2">
      <c r="A2556" s="270"/>
      <c r="B2556" s="296"/>
      <c r="C2556" s="296"/>
      <c r="D2556" s="345"/>
      <c r="E2556" s="345"/>
      <c r="F2556" s="345"/>
      <c r="G2556" s="345"/>
      <c r="H2556" s="345"/>
    </row>
    <row r="2557" spans="1:8" x14ac:dyDescent="0.2">
      <c r="A2557" s="270"/>
      <c r="B2557" s="296"/>
      <c r="C2557" s="296"/>
      <c r="D2557" s="345"/>
      <c r="E2557" s="345"/>
      <c r="F2557" s="345"/>
      <c r="G2557" s="345"/>
      <c r="H2557" s="345"/>
    </row>
    <row r="2558" spans="1:8" x14ac:dyDescent="0.2">
      <c r="A2558" s="270"/>
      <c r="B2558" s="296"/>
      <c r="C2558" s="296"/>
      <c r="D2558" s="345"/>
      <c r="E2558" s="345"/>
      <c r="F2558" s="345"/>
      <c r="G2558" s="345"/>
      <c r="H2558" s="345"/>
    </row>
    <row r="2559" spans="1:8" x14ac:dyDescent="0.2">
      <c r="A2559" s="270"/>
      <c r="B2559" s="296"/>
      <c r="C2559" s="296"/>
      <c r="D2559" s="345"/>
      <c r="E2559" s="345"/>
      <c r="F2559" s="345"/>
      <c r="G2559" s="345"/>
      <c r="H2559" s="345"/>
    </row>
    <row r="2560" spans="1:8" x14ac:dyDescent="0.2">
      <c r="A2560" s="270"/>
      <c r="B2560" s="296"/>
      <c r="C2560" s="296"/>
      <c r="D2560" s="345"/>
      <c r="E2560" s="345"/>
      <c r="F2560" s="345"/>
      <c r="G2560" s="345"/>
      <c r="H2560" s="345"/>
    </row>
    <row r="2561" spans="1:8" x14ac:dyDescent="0.2">
      <c r="A2561" s="270"/>
      <c r="B2561" s="296"/>
      <c r="C2561" s="296"/>
      <c r="D2561" s="345"/>
      <c r="E2561" s="345"/>
      <c r="F2561" s="345"/>
      <c r="G2561" s="345"/>
      <c r="H2561" s="345"/>
    </row>
    <row r="2562" spans="1:8" x14ac:dyDescent="0.2">
      <c r="A2562" s="270"/>
      <c r="B2562" s="296"/>
      <c r="C2562" s="296"/>
      <c r="D2562" s="345"/>
      <c r="E2562" s="345"/>
      <c r="F2562" s="345"/>
      <c r="G2562" s="345"/>
      <c r="H2562" s="345"/>
    </row>
    <row r="2563" spans="1:8" x14ac:dyDescent="0.2">
      <c r="A2563" s="270"/>
      <c r="B2563" s="296"/>
      <c r="C2563" s="296"/>
      <c r="D2563" s="345"/>
      <c r="E2563" s="345"/>
      <c r="F2563" s="345"/>
      <c r="G2563" s="345"/>
      <c r="H2563" s="345"/>
    </row>
    <row r="2564" spans="1:8" x14ac:dyDescent="0.2">
      <c r="A2564" s="270"/>
      <c r="B2564" s="296"/>
      <c r="C2564" s="296"/>
      <c r="D2564" s="345"/>
      <c r="E2564" s="345"/>
      <c r="F2564" s="345"/>
      <c r="G2564" s="345"/>
      <c r="H2564" s="345"/>
    </row>
    <row r="2565" spans="1:8" x14ac:dyDescent="0.2">
      <c r="A2565" s="270"/>
      <c r="B2565" s="296"/>
      <c r="C2565" s="296"/>
      <c r="D2565" s="345"/>
      <c r="E2565" s="345"/>
      <c r="F2565" s="345"/>
      <c r="G2565" s="345"/>
      <c r="H2565" s="345"/>
    </row>
    <row r="2566" spans="1:8" x14ac:dyDescent="0.2">
      <c r="A2566" s="270"/>
      <c r="B2566" s="296"/>
      <c r="C2566" s="296"/>
      <c r="D2566" s="345"/>
      <c r="E2566" s="345"/>
      <c r="F2566" s="345"/>
      <c r="G2566" s="345"/>
      <c r="H2566" s="345"/>
    </row>
    <row r="2567" spans="1:8" x14ac:dyDescent="0.2">
      <c r="A2567" s="270"/>
      <c r="B2567" s="296"/>
      <c r="C2567" s="296"/>
      <c r="D2567" s="345"/>
      <c r="E2567" s="345"/>
      <c r="F2567" s="345"/>
      <c r="G2567" s="345"/>
      <c r="H2567" s="345"/>
    </row>
    <row r="2568" spans="1:8" x14ac:dyDescent="0.2">
      <c r="A2568" s="270"/>
      <c r="B2568" s="296"/>
      <c r="C2568" s="296"/>
      <c r="D2568" s="345"/>
      <c r="E2568" s="345"/>
      <c r="F2568" s="345"/>
      <c r="G2568" s="345"/>
      <c r="H2568" s="345"/>
    </row>
    <row r="2569" spans="1:8" x14ac:dyDescent="0.2">
      <c r="A2569" s="270"/>
      <c r="B2569" s="296"/>
      <c r="C2569" s="296"/>
      <c r="D2569" s="345"/>
      <c r="E2569" s="345"/>
      <c r="F2569" s="345"/>
      <c r="G2569" s="345"/>
      <c r="H2569" s="345"/>
    </row>
    <row r="2570" spans="1:8" x14ac:dyDescent="0.2">
      <c r="A2570" s="270"/>
      <c r="B2570" s="296"/>
      <c r="C2570" s="296"/>
      <c r="D2570" s="345"/>
      <c r="E2570" s="345"/>
      <c r="F2570" s="345"/>
      <c r="G2570" s="345"/>
      <c r="H2570" s="345"/>
    </row>
    <row r="2571" spans="1:8" x14ac:dyDescent="0.2">
      <c r="A2571" s="270"/>
      <c r="B2571" s="296"/>
      <c r="C2571" s="296"/>
      <c r="D2571" s="345"/>
      <c r="E2571" s="345"/>
      <c r="F2571" s="345"/>
      <c r="G2571" s="345"/>
      <c r="H2571" s="345"/>
    </row>
    <row r="2572" spans="1:8" x14ac:dyDescent="0.2">
      <c r="A2572" s="270"/>
      <c r="B2572" s="296"/>
      <c r="C2572" s="296"/>
      <c r="D2572" s="345"/>
      <c r="E2572" s="345"/>
      <c r="F2572" s="345"/>
      <c r="G2572" s="345"/>
      <c r="H2572" s="345"/>
    </row>
    <row r="2573" spans="1:8" x14ac:dyDescent="0.2">
      <c r="A2573" s="270"/>
      <c r="B2573" s="296"/>
      <c r="C2573" s="296"/>
      <c r="D2573" s="345"/>
      <c r="E2573" s="345"/>
      <c r="F2573" s="345"/>
      <c r="G2573" s="345"/>
      <c r="H2573" s="345"/>
    </row>
    <row r="2574" spans="1:8" x14ac:dyDescent="0.2">
      <c r="A2574" s="270"/>
      <c r="B2574" s="296"/>
      <c r="C2574" s="296"/>
      <c r="D2574" s="345"/>
      <c r="E2574" s="345"/>
      <c r="F2574" s="345"/>
      <c r="G2574" s="345"/>
      <c r="H2574" s="345"/>
    </row>
    <row r="2575" spans="1:8" x14ac:dyDescent="0.2">
      <c r="A2575" s="270"/>
      <c r="B2575" s="296"/>
      <c r="C2575" s="296"/>
      <c r="D2575" s="345"/>
      <c r="E2575" s="345"/>
      <c r="F2575" s="345"/>
      <c r="G2575" s="345"/>
      <c r="H2575" s="345"/>
    </row>
    <row r="2576" spans="1:8" x14ac:dyDescent="0.2">
      <c r="A2576" s="270"/>
      <c r="B2576" s="296"/>
      <c r="C2576" s="296"/>
      <c r="D2576" s="345"/>
      <c r="E2576" s="345"/>
      <c r="F2576" s="345"/>
      <c r="G2576" s="345"/>
      <c r="H2576" s="345"/>
    </row>
    <row r="2577" spans="1:8" x14ac:dyDescent="0.2">
      <c r="A2577" s="270"/>
      <c r="B2577" s="296"/>
      <c r="C2577" s="296"/>
      <c r="D2577" s="345"/>
      <c r="E2577" s="345"/>
      <c r="F2577" s="345"/>
      <c r="G2577" s="345"/>
      <c r="H2577" s="345"/>
    </row>
    <row r="2578" spans="1:8" x14ac:dyDescent="0.2">
      <c r="A2578" s="270"/>
      <c r="B2578" s="296"/>
      <c r="C2578" s="296"/>
      <c r="D2578" s="345"/>
      <c r="E2578" s="345"/>
      <c r="F2578" s="345"/>
      <c r="G2578" s="345"/>
      <c r="H2578" s="345"/>
    </row>
    <row r="2579" spans="1:8" x14ac:dyDescent="0.2">
      <c r="A2579" s="270"/>
      <c r="B2579" s="296"/>
      <c r="C2579" s="296"/>
      <c r="D2579" s="345"/>
      <c r="E2579" s="345"/>
      <c r="F2579" s="345"/>
      <c r="G2579" s="345"/>
      <c r="H2579" s="345"/>
    </row>
    <row r="2580" spans="1:8" x14ac:dyDescent="0.2">
      <c r="A2580" s="270"/>
      <c r="B2580" s="296"/>
      <c r="C2580" s="296"/>
      <c r="D2580" s="345"/>
      <c r="E2580" s="345"/>
      <c r="F2580" s="345"/>
      <c r="G2580" s="345"/>
      <c r="H2580" s="345"/>
    </row>
    <row r="2581" spans="1:8" x14ac:dyDescent="0.2">
      <c r="A2581" s="270"/>
      <c r="B2581" s="296"/>
      <c r="C2581" s="296"/>
      <c r="D2581" s="345"/>
      <c r="E2581" s="345"/>
      <c r="F2581" s="345"/>
      <c r="G2581" s="345"/>
      <c r="H2581" s="345"/>
    </row>
    <row r="2582" spans="1:8" x14ac:dyDescent="0.2">
      <c r="A2582" s="270"/>
      <c r="B2582" s="296"/>
      <c r="C2582" s="296"/>
      <c r="D2582" s="345"/>
      <c r="E2582" s="345"/>
      <c r="F2582" s="345"/>
      <c r="G2582" s="345"/>
      <c r="H2582" s="345"/>
    </row>
    <row r="2583" spans="1:8" x14ac:dyDescent="0.2">
      <c r="A2583" s="270"/>
      <c r="B2583" s="296"/>
      <c r="C2583" s="296"/>
      <c r="D2583" s="345"/>
      <c r="E2583" s="345"/>
      <c r="F2583" s="345"/>
      <c r="G2583" s="345"/>
      <c r="H2583" s="345"/>
    </row>
    <row r="2584" spans="1:8" x14ac:dyDescent="0.2">
      <c r="A2584" s="270"/>
      <c r="B2584" s="296"/>
      <c r="C2584" s="296"/>
      <c r="D2584" s="345"/>
      <c r="E2584" s="345"/>
      <c r="F2584" s="345"/>
      <c r="G2584" s="345"/>
      <c r="H2584" s="345"/>
    </row>
    <row r="2585" spans="1:8" x14ac:dyDescent="0.2">
      <c r="A2585" s="270"/>
      <c r="B2585" s="296"/>
      <c r="C2585" s="296"/>
      <c r="D2585" s="345"/>
      <c r="E2585" s="345"/>
      <c r="F2585" s="345"/>
      <c r="G2585" s="345"/>
      <c r="H2585" s="345"/>
    </row>
    <row r="2586" spans="1:8" x14ac:dyDescent="0.2">
      <c r="A2586" s="270"/>
      <c r="B2586" s="296"/>
      <c r="C2586" s="296"/>
      <c r="D2586" s="345"/>
      <c r="E2586" s="345"/>
      <c r="F2586" s="345"/>
      <c r="G2586" s="345"/>
      <c r="H2586" s="345"/>
    </row>
    <row r="2587" spans="1:8" x14ac:dyDescent="0.2">
      <c r="A2587" s="270"/>
      <c r="B2587" s="296"/>
      <c r="C2587" s="296"/>
      <c r="D2587" s="345"/>
      <c r="E2587" s="345"/>
      <c r="F2587" s="345"/>
      <c r="G2587" s="345"/>
      <c r="H2587" s="345"/>
    </row>
    <row r="2588" spans="1:8" x14ac:dyDescent="0.2">
      <c r="A2588" s="270"/>
      <c r="B2588" s="296"/>
      <c r="C2588" s="296"/>
      <c r="D2588" s="345"/>
      <c r="E2588" s="345"/>
      <c r="F2588" s="345"/>
      <c r="G2588" s="345"/>
      <c r="H2588" s="345"/>
    </row>
    <row r="2589" spans="1:8" x14ac:dyDescent="0.2">
      <c r="A2589" s="270"/>
      <c r="B2589" s="296"/>
      <c r="C2589" s="296"/>
      <c r="D2589" s="345"/>
      <c r="E2589" s="345"/>
      <c r="F2589" s="345"/>
      <c r="G2589" s="345"/>
      <c r="H2589" s="345"/>
    </row>
    <row r="2590" spans="1:8" x14ac:dyDescent="0.2">
      <c r="A2590" s="270"/>
      <c r="B2590" s="296"/>
      <c r="C2590" s="296"/>
      <c r="D2590" s="345"/>
      <c r="E2590" s="345"/>
      <c r="F2590" s="345"/>
      <c r="G2590" s="345"/>
      <c r="H2590" s="345"/>
    </row>
    <row r="2591" spans="1:8" x14ac:dyDescent="0.2">
      <c r="A2591" s="270"/>
      <c r="B2591" s="296"/>
      <c r="C2591" s="296"/>
      <c r="D2591" s="345"/>
      <c r="E2591" s="345"/>
      <c r="F2591" s="345"/>
      <c r="G2591" s="345"/>
      <c r="H2591" s="345"/>
    </row>
    <row r="2592" spans="1:8" x14ac:dyDescent="0.2">
      <c r="A2592" s="270"/>
      <c r="B2592" s="296"/>
      <c r="C2592" s="296"/>
      <c r="D2592" s="345"/>
      <c r="E2592" s="345"/>
      <c r="F2592" s="345"/>
      <c r="G2592" s="345"/>
      <c r="H2592" s="345"/>
    </row>
    <row r="2593" spans="1:8" x14ac:dyDescent="0.2">
      <c r="A2593" s="270"/>
      <c r="B2593" s="296"/>
      <c r="C2593" s="296"/>
      <c r="D2593" s="345"/>
      <c r="E2593" s="345"/>
      <c r="F2593" s="345"/>
      <c r="G2593" s="345"/>
      <c r="H2593" s="345"/>
    </row>
    <row r="2594" spans="1:8" x14ac:dyDescent="0.2">
      <c r="A2594" s="270"/>
      <c r="B2594" s="296"/>
      <c r="C2594" s="296"/>
      <c r="D2594" s="345"/>
      <c r="E2594" s="345"/>
      <c r="F2594" s="345"/>
      <c r="G2594" s="345"/>
      <c r="H2594" s="345"/>
    </row>
    <row r="2595" spans="1:8" x14ac:dyDescent="0.2">
      <c r="A2595" s="270"/>
      <c r="B2595" s="296"/>
      <c r="C2595" s="296"/>
      <c r="D2595" s="345"/>
      <c r="E2595" s="345"/>
      <c r="F2595" s="345"/>
      <c r="G2595" s="345"/>
      <c r="H2595" s="345"/>
    </row>
    <row r="2596" spans="1:8" x14ac:dyDescent="0.2">
      <c r="A2596" s="270"/>
      <c r="B2596" s="296"/>
      <c r="C2596" s="296"/>
      <c r="D2596" s="345"/>
      <c r="E2596" s="345"/>
      <c r="F2596" s="345"/>
      <c r="G2596" s="345"/>
      <c r="H2596" s="345"/>
    </row>
    <row r="2597" spans="1:8" x14ac:dyDescent="0.2">
      <c r="A2597" s="270"/>
      <c r="B2597" s="296"/>
      <c r="C2597" s="296"/>
      <c r="D2597" s="345"/>
      <c r="E2597" s="345"/>
      <c r="F2597" s="345"/>
      <c r="G2597" s="345"/>
      <c r="H2597" s="345"/>
    </row>
    <row r="2598" spans="1:8" x14ac:dyDescent="0.2">
      <c r="A2598" s="270"/>
      <c r="B2598" s="296"/>
      <c r="C2598" s="296"/>
      <c r="D2598" s="345"/>
      <c r="E2598" s="345"/>
      <c r="F2598" s="345"/>
      <c r="G2598" s="345"/>
      <c r="H2598" s="345"/>
    </row>
    <row r="2599" spans="1:8" x14ac:dyDescent="0.2">
      <c r="A2599" s="270"/>
      <c r="B2599" s="296"/>
      <c r="C2599" s="296"/>
      <c r="D2599" s="345"/>
      <c r="E2599" s="345"/>
      <c r="F2599" s="345"/>
      <c r="G2599" s="345"/>
      <c r="H2599" s="345"/>
    </row>
    <row r="2600" spans="1:8" x14ac:dyDescent="0.2">
      <c r="A2600" s="270"/>
      <c r="B2600" s="296"/>
      <c r="C2600" s="296"/>
      <c r="D2600" s="345"/>
      <c r="E2600" s="345"/>
      <c r="F2600" s="345"/>
      <c r="G2600" s="345"/>
      <c r="H2600" s="345"/>
    </row>
    <row r="2601" spans="1:8" x14ac:dyDescent="0.2">
      <c r="A2601" s="270"/>
      <c r="B2601" s="296"/>
      <c r="C2601" s="296"/>
      <c r="D2601" s="345"/>
      <c r="E2601" s="345"/>
      <c r="F2601" s="345"/>
      <c r="G2601" s="345"/>
      <c r="H2601" s="345"/>
    </row>
    <row r="2602" spans="1:8" x14ac:dyDescent="0.2">
      <c r="A2602" s="270"/>
      <c r="B2602" s="296"/>
      <c r="C2602" s="296"/>
      <c r="D2602" s="345"/>
      <c r="E2602" s="345"/>
      <c r="F2602" s="345"/>
      <c r="G2602" s="345"/>
      <c r="H2602" s="345"/>
    </row>
    <row r="2603" spans="1:8" x14ac:dyDescent="0.2">
      <c r="A2603" s="270"/>
      <c r="B2603" s="296"/>
      <c r="C2603" s="296"/>
      <c r="D2603" s="345"/>
      <c r="E2603" s="345"/>
      <c r="F2603" s="345"/>
      <c r="G2603" s="345"/>
      <c r="H2603" s="345"/>
    </row>
    <row r="2604" spans="1:8" x14ac:dyDescent="0.2">
      <c r="A2604" s="270"/>
      <c r="B2604" s="296"/>
      <c r="C2604" s="296"/>
      <c r="D2604" s="345"/>
      <c r="E2604" s="345"/>
      <c r="F2604" s="345"/>
      <c r="G2604" s="345"/>
      <c r="H2604" s="345"/>
    </row>
    <row r="2605" spans="1:8" x14ac:dyDescent="0.2">
      <c r="A2605" s="270"/>
      <c r="B2605" s="296"/>
      <c r="C2605" s="296"/>
      <c r="D2605" s="345"/>
      <c r="E2605" s="345"/>
      <c r="F2605" s="345"/>
      <c r="G2605" s="345"/>
      <c r="H2605" s="345"/>
    </row>
    <row r="2606" spans="1:8" x14ac:dyDescent="0.2">
      <c r="A2606" s="270"/>
      <c r="B2606" s="296"/>
      <c r="C2606" s="296"/>
      <c r="D2606" s="345"/>
      <c r="E2606" s="345"/>
      <c r="F2606" s="345"/>
      <c r="G2606" s="345"/>
      <c r="H2606" s="345"/>
    </row>
    <row r="2607" spans="1:8" x14ac:dyDescent="0.2">
      <c r="A2607" s="270"/>
      <c r="B2607" s="296"/>
      <c r="C2607" s="296"/>
      <c r="D2607" s="345"/>
      <c r="E2607" s="345"/>
      <c r="F2607" s="345"/>
      <c r="G2607" s="345"/>
      <c r="H2607" s="345"/>
    </row>
    <row r="2608" spans="1:8" x14ac:dyDescent="0.2">
      <c r="A2608" s="270"/>
      <c r="B2608" s="296"/>
      <c r="C2608" s="296"/>
      <c r="D2608" s="345"/>
      <c r="E2608" s="345"/>
      <c r="F2608" s="345"/>
      <c r="G2608" s="345"/>
      <c r="H2608" s="345"/>
    </row>
    <row r="2609" spans="1:8" x14ac:dyDescent="0.2">
      <c r="A2609" s="270"/>
      <c r="B2609" s="296"/>
      <c r="C2609" s="296"/>
      <c r="D2609" s="345"/>
      <c r="E2609" s="345"/>
      <c r="F2609" s="345"/>
      <c r="G2609" s="345"/>
      <c r="H2609" s="345"/>
    </row>
    <row r="2610" spans="1:8" x14ac:dyDescent="0.2">
      <c r="A2610" s="270"/>
      <c r="B2610" s="296"/>
      <c r="C2610" s="296"/>
      <c r="D2610" s="345"/>
      <c r="E2610" s="345"/>
      <c r="F2610" s="345"/>
      <c r="G2610" s="345"/>
      <c r="H2610" s="345"/>
    </row>
    <row r="2611" spans="1:8" x14ac:dyDescent="0.2">
      <c r="A2611" s="270"/>
      <c r="B2611" s="296"/>
      <c r="C2611" s="296"/>
      <c r="D2611" s="345"/>
      <c r="E2611" s="345"/>
      <c r="F2611" s="345"/>
      <c r="G2611" s="345"/>
      <c r="H2611" s="345"/>
    </row>
    <row r="2612" spans="1:8" x14ac:dyDescent="0.2">
      <c r="A2612" s="270"/>
      <c r="B2612" s="296"/>
      <c r="C2612" s="296"/>
      <c r="D2612" s="345"/>
      <c r="E2612" s="345"/>
      <c r="F2612" s="345"/>
      <c r="G2612" s="345"/>
      <c r="H2612" s="345"/>
    </row>
    <row r="2613" spans="1:8" x14ac:dyDescent="0.2">
      <c r="A2613" s="270"/>
      <c r="B2613" s="296"/>
      <c r="C2613" s="296"/>
      <c r="D2613" s="345"/>
      <c r="E2613" s="345"/>
      <c r="F2613" s="345"/>
      <c r="G2613" s="345"/>
      <c r="H2613" s="345"/>
    </row>
    <row r="2614" spans="1:8" x14ac:dyDescent="0.2">
      <c r="A2614" s="270"/>
      <c r="B2614" s="296"/>
      <c r="C2614" s="296"/>
      <c r="D2614" s="345"/>
      <c r="E2614" s="345"/>
      <c r="F2614" s="345"/>
      <c r="G2614" s="345"/>
      <c r="H2614" s="345"/>
    </row>
    <row r="2615" spans="1:8" x14ac:dyDescent="0.2">
      <c r="A2615" s="270"/>
      <c r="B2615" s="296"/>
      <c r="C2615" s="296"/>
      <c r="D2615" s="345"/>
      <c r="E2615" s="345"/>
      <c r="F2615" s="345"/>
      <c r="G2615" s="345"/>
      <c r="H2615" s="345"/>
    </row>
    <row r="2616" spans="1:8" x14ac:dyDescent="0.2">
      <c r="A2616" s="270"/>
      <c r="B2616" s="296"/>
      <c r="C2616" s="296"/>
      <c r="D2616" s="345"/>
      <c r="E2616" s="345"/>
      <c r="F2616" s="345"/>
      <c r="G2616" s="345"/>
      <c r="H2616" s="345"/>
    </row>
    <row r="2617" spans="1:8" x14ac:dyDescent="0.2">
      <c r="A2617" s="270"/>
      <c r="B2617" s="296"/>
      <c r="C2617" s="296"/>
      <c r="D2617" s="345"/>
      <c r="E2617" s="345"/>
      <c r="F2617" s="345"/>
      <c r="G2617" s="345"/>
      <c r="H2617" s="345"/>
    </row>
    <row r="2618" spans="1:8" x14ac:dyDescent="0.2">
      <c r="A2618" s="270"/>
      <c r="B2618" s="296"/>
      <c r="C2618" s="296"/>
      <c r="D2618" s="345"/>
      <c r="E2618" s="345"/>
      <c r="F2618" s="345"/>
      <c r="G2618" s="345"/>
      <c r="H2618" s="345"/>
    </row>
    <row r="2619" spans="1:8" x14ac:dyDescent="0.2">
      <c r="A2619" s="270"/>
      <c r="B2619" s="296"/>
      <c r="C2619" s="296"/>
      <c r="D2619" s="345"/>
      <c r="E2619" s="345"/>
      <c r="F2619" s="345"/>
      <c r="G2619" s="345"/>
      <c r="H2619" s="345"/>
    </row>
    <row r="2620" spans="1:8" x14ac:dyDescent="0.2">
      <c r="A2620" s="270"/>
      <c r="B2620" s="296"/>
      <c r="C2620" s="296"/>
      <c r="D2620" s="345"/>
      <c r="E2620" s="345"/>
      <c r="F2620" s="345"/>
      <c r="G2620" s="345"/>
      <c r="H2620" s="345"/>
    </row>
    <row r="2621" spans="1:8" x14ac:dyDescent="0.2">
      <c r="A2621" s="270"/>
      <c r="B2621" s="296"/>
      <c r="C2621" s="296"/>
      <c r="D2621" s="345"/>
      <c r="E2621" s="345"/>
      <c r="F2621" s="345"/>
      <c r="G2621" s="345"/>
      <c r="H2621" s="345"/>
    </row>
    <row r="2622" spans="1:8" x14ac:dyDescent="0.2">
      <c r="A2622" s="270"/>
      <c r="B2622" s="296"/>
      <c r="C2622" s="296"/>
      <c r="D2622" s="345"/>
      <c r="E2622" s="345"/>
      <c r="F2622" s="345"/>
      <c r="G2622" s="345"/>
      <c r="H2622" s="345"/>
    </row>
    <row r="2623" spans="1:8" x14ac:dyDescent="0.2">
      <c r="A2623" s="270"/>
      <c r="B2623" s="296"/>
      <c r="C2623" s="296"/>
      <c r="D2623" s="345"/>
      <c r="E2623" s="345"/>
      <c r="F2623" s="345"/>
      <c r="G2623" s="345"/>
      <c r="H2623" s="345"/>
    </row>
    <row r="2624" spans="1:8" x14ac:dyDescent="0.2">
      <c r="A2624" s="270"/>
      <c r="B2624" s="296"/>
      <c r="C2624" s="296"/>
      <c r="D2624" s="345"/>
      <c r="E2624" s="345"/>
      <c r="F2624" s="345"/>
      <c r="G2624" s="345"/>
      <c r="H2624" s="345"/>
    </row>
    <row r="2625" spans="1:8" x14ac:dyDescent="0.2">
      <c r="A2625" s="270"/>
      <c r="B2625" s="296"/>
      <c r="C2625" s="296"/>
      <c r="D2625" s="345"/>
      <c r="E2625" s="345"/>
      <c r="F2625" s="345"/>
      <c r="G2625" s="345"/>
      <c r="H2625" s="345"/>
    </row>
    <row r="2626" spans="1:8" x14ac:dyDescent="0.2">
      <c r="A2626" s="270"/>
      <c r="B2626" s="296"/>
      <c r="C2626" s="296"/>
      <c r="D2626" s="345"/>
      <c r="E2626" s="345"/>
      <c r="F2626" s="345"/>
      <c r="G2626" s="345"/>
      <c r="H2626" s="345"/>
    </row>
    <row r="2627" spans="1:8" x14ac:dyDescent="0.2">
      <c r="A2627" s="270"/>
      <c r="B2627" s="296"/>
      <c r="C2627" s="296"/>
      <c r="D2627" s="345"/>
      <c r="E2627" s="345"/>
      <c r="F2627" s="345"/>
      <c r="G2627" s="345"/>
      <c r="H2627" s="345"/>
    </row>
    <row r="2628" spans="1:8" x14ac:dyDescent="0.2">
      <c r="A2628" s="270"/>
      <c r="B2628" s="296"/>
      <c r="C2628" s="296"/>
      <c r="D2628" s="345"/>
      <c r="E2628" s="345"/>
      <c r="F2628" s="345"/>
      <c r="G2628" s="345"/>
      <c r="H2628" s="345"/>
    </row>
    <row r="2629" spans="1:8" x14ac:dyDescent="0.2">
      <c r="A2629" s="270"/>
      <c r="B2629" s="296"/>
      <c r="C2629" s="296"/>
      <c r="D2629" s="345"/>
      <c r="E2629" s="345"/>
      <c r="F2629" s="345"/>
      <c r="G2629" s="345"/>
      <c r="H2629" s="345"/>
    </row>
    <row r="2630" spans="1:8" x14ac:dyDescent="0.2">
      <c r="A2630" s="270"/>
      <c r="B2630" s="296"/>
      <c r="C2630" s="296"/>
      <c r="D2630" s="345"/>
      <c r="E2630" s="345"/>
      <c r="F2630" s="345"/>
      <c r="G2630" s="345"/>
      <c r="H2630" s="345"/>
    </row>
    <row r="2631" spans="1:8" x14ac:dyDescent="0.2">
      <c r="A2631" s="270"/>
      <c r="B2631" s="296"/>
      <c r="C2631" s="296"/>
      <c r="D2631" s="345"/>
      <c r="E2631" s="345"/>
      <c r="F2631" s="345"/>
      <c r="G2631" s="345"/>
      <c r="H2631" s="345"/>
    </row>
    <row r="2632" spans="1:8" x14ac:dyDescent="0.2">
      <c r="A2632" s="270"/>
      <c r="B2632" s="296"/>
      <c r="C2632" s="296"/>
      <c r="D2632" s="345"/>
      <c r="E2632" s="345"/>
      <c r="F2632" s="345"/>
      <c r="G2632" s="345"/>
      <c r="H2632" s="345"/>
    </row>
    <row r="2633" spans="1:8" x14ac:dyDescent="0.2">
      <c r="A2633" s="270"/>
      <c r="B2633" s="296"/>
      <c r="C2633" s="296"/>
      <c r="D2633" s="345"/>
      <c r="E2633" s="345"/>
      <c r="F2633" s="345"/>
      <c r="G2633" s="345"/>
      <c r="H2633" s="345"/>
    </row>
    <row r="2634" spans="1:8" x14ac:dyDescent="0.2">
      <c r="A2634" s="270"/>
      <c r="B2634" s="296"/>
      <c r="C2634" s="296"/>
      <c r="D2634" s="345"/>
      <c r="E2634" s="345"/>
      <c r="F2634" s="345"/>
      <c r="G2634" s="345"/>
      <c r="H2634" s="345"/>
    </row>
    <row r="2635" spans="1:8" x14ac:dyDescent="0.2">
      <c r="A2635" s="270"/>
      <c r="B2635" s="296"/>
      <c r="C2635" s="296"/>
      <c r="D2635" s="345"/>
      <c r="E2635" s="345"/>
      <c r="F2635" s="345"/>
      <c r="G2635" s="345"/>
      <c r="H2635" s="345"/>
    </row>
    <row r="2636" spans="1:8" x14ac:dyDescent="0.2">
      <c r="A2636" s="270"/>
      <c r="B2636" s="296"/>
      <c r="C2636" s="296"/>
      <c r="D2636" s="345"/>
      <c r="E2636" s="345"/>
      <c r="F2636" s="345"/>
      <c r="G2636" s="345"/>
      <c r="H2636" s="345"/>
    </row>
    <row r="2637" spans="1:8" x14ac:dyDescent="0.2">
      <c r="A2637" s="270"/>
      <c r="B2637" s="296"/>
      <c r="C2637" s="296"/>
      <c r="D2637" s="345"/>
      <c r="E2637" s="345"/>
      <c r="F2637" s="345"/>
      <c r="G2637" s="345"/>
      <c r="H2637" s="345"/>
    </row>
    <row r="2638" spans="1:8" x14ac:dyDescent="0.2">
      <c r="A2638" s="270"/>
      <c r="B2638" s="296"/>
      <c r="C2638" s="296"/>
      <c r="D2638" s="345"/>
      <c r="E2638" s="345"/>
      <c r="F2638" s="345"/>
      <c r="G2638" s="345"/>
      <c r="H2638" s="345"/>
    </row>
    <row r="2639" spans="1:8" x14ac:dyDescent="0.2">
      <c r="A2639" s="270"/>
      <c r="B2639" s="296"/>
      <c r="C2639" s="296"/>
      <c r="D2639" s="345"/>
      <c r="E2639" s="345"/>
      <c r="F2639" s="345"/>
      <c r="G2639" s="345"/>
      <c r="H2639" s="345"/>
    </row>
    <row r="2640" spans="1:8" x14ac:dyDescent="0.2">
      <c r="A2640" s="270"/>
      <c r="B2640" s="296"/>
      <c r="C2640" s="296"/>
      <c r="D2640" s="345"/>
      <c r="E2640" s="345"/>
      <c r="F2640" s="345"/>
      <c r="G2640" s="345"/>
      <c r="H2640" s="345"/>
    </row>
    <row r="2641" spans="1:8" x14ac:dyDescent="0.2">
      <c r="A2641" s="270"/>
      <c r="B2641" s="296"/>
      <c r="C2641" s="296"/>
      <c r="D2641" s="345"/>
      <c r="E2641" s="345"/>
      <c r="F2641" s="345"/>
      <c r="G2641" s="345"/>
      <c r="H2641" s="345"/>
    </row>
    <row r="2642" spans="1:8" x14ac:dyDescent="0.2">
      <c r="A2642" s="270"/>
      <c r="B2642" s="296"/>
      <c r="C2642" s="296"/>
      <c r="D2642" s="345"/>
      <c r="E2642" s="345"/>
      <c r="F2642" s="345"/>
      <c r="G2642" s="345"/>
      <c r="H2642" s="345"/>
    </row>
    <row r="2643" spans="1:8" x14ac:dyDescent="0.2">
      <c r="A2643" s="270"/>
      <c r="B2643" s="296"/>
      <c r="C2643" s="296"/>
      <c r="D2643" s="345"/>
      <c r="E2643" s="345"/>
      <c r="F2643" s="345"/>
      <c r="G2643" s="345"/>
      <c r="H2643" s="345"/>
    </row>
    <row r="2644" spans="1:8" x14ac:dyDescent="0.2">
      <c r="A2644" s="270"/>
      <c r="B2644" s="296"/>
      <c r="C2644" s="296"/>
      <c r="D2644" s="345"/>
      <c r="E2644" s="345"/>
      <c r="F2644" s="345"/>
      <c r="G2644" s="345"/>
      <c r="H2644" s="345"/>
    </row>
    <row r="2645" spans="1:8" x14ac:dyDescent="0.2">
      <c r="A2645" s="270"/>
      <c r="B2645" s="296"/>
      <c r="C2645" s="296"/>
      <c r="D2645" s="345"/>
      <c r="E2645" s="345"/>
      <c r="F2645" s="345"/>
      <c r="G2645" s="345"/>
      <c r="H2645" s="345"/>
    </row>
    <row r="2646" spans="1:8" x14ac:dyDescent="0.2">
      <c r="A2646" s="270"/>
      <c r="B2646" s="296"/>
      <c r="C2646" s="296"/>
      <c r="D2646" s="345"/>
      <c r="E2646" s="345"/>
      <c r="F2646" s="345"/>
      <c r="G2646" s="345"/>
      <c r="H2646" s="345"/>
    </row>
    <row r="2647" spans="1:8" x14ac:dyDescent="0.2">
      <c r="A2647" s="270"/>
      <c r="B2647" s="296"/>
      <c r="C2647" s="296"/>
      <c r="D2647" s="345"/>
      <c r="E2647" s="345"/>
      <c r="F2647" s="345"/>
      <c r="G2647" s="345"/>
      <c r="H2647" s="345"/>
    </row>
    <row r="2648" spans="1:8" x14ac:dyDescent="0.2">
      <c r="A2648" s="270"/>
      <c r="B2648" s="296"/>
      <c r="C2648" s="296"/>
      <c r="D2648" s="345"/>
      <c r="E2648" s="345"/>
      <c r="F2648" s="345"/>
      <c r="G2648" s="345"/>
      <c r="H2648" s="345"/>
    </row>
    <row r="2649" spans="1:8" x14ac:dyDescent="0.2">
      <c r="A2649" s="270"/>
      <c r="B2649" s="296"/>
      <c r="C2649" s="296"/>
      <c r="D2649" s="345"/>
      <c r="E2649" s="345"/>
      <c r="F2649" s="345"/>
      <c r="G2649" s="345"/>
      <c r="H2649" s="345"/>
    </row>
    <row r="2650" spans="1:8" x14ac:dyDescent="0.2">
      <c r="A2650" s="270"/>
      <c r="B2650" s="296"/>
      <c r="C2650" s="296"/>
      <c r="D2650" s="345"/>
      <c r="E2650" s="345"/>
      <c r="F2650" s="345"/>
      <c r="G2650" s="345"/>
      <c r="H2650" s="345"/>
    </row>
    <row r="2651" spans="1:8" x14ac:dyDescent="0.2">
      <c r="A2651" s="270"/>
      <c r="B2651" s="296"/>
      <c r="C2651" s="296"/>
      <c r="D2651" s="345"/>
      <c r="E2651" s="345"/>
      <c r="F2651" s="345"/>
      <c r="G2651" s="345"/>
      <c r="H2651" s="345"/>
    </row>
    <row r="2652" spans="1:8" x14ac:dyDescent="0.2">
      <c r="A2652" s="270"/>
      <c r="B2652" s="296"/>
      <c r="C2652" s="296"/>
      <c r="D2652" s="345"/>
      <c r="E2652" s="345"/>
      <c r="F2652" s="345"/>
      <c r="G2652" s="345"/>
      <c r="H2652" s="345"/>
    </row>
    <row r="2653" spans="1:8" x14ac:dyDescent="0.2">
      <c r="A2653" s="270"/>
      <c r="B2653" s="296"/>
      <c r="C2653" s="296"/>
      <c r="D2653" s="345"/>
      <c r="E2653" s="345"/>
      <c r="F2653" s="345"/>
      <c r="G2653" s="345"/>
      <c r="H2653" s="345"/>
    </row>
    <row r="2654" spans="1:8" x14ac:dyDescent="0.2">
      <c r="A2654" s="270"/>
      <c r="B2654" s="296"/>
      <c r="C2654" s="296"/>
      <c r="D2654" s="345"/>
      <c r="E2654" s="345"/>
      <c r="F2654" s="345"/>
      <c r="G2654" s="345"/>
      <c r="H2654" s="345"/>
    </row>
    <row r="2655" spans="1:8" x14ac:dyDescent="0.2">
      <c r="A2655" s="270"/>
      <c r="B2655" s="296"/>
      <c r="C2655" s="296"/>
      <c r="D2655" s="345"/>
      <c r="E2655" s="345"/>
      <c r="F2655" s="345"/>
      <c r="G2655" s="345"/>
      <c r="H2655" s="345"/>
    </row>
    <row r="2656" spans="1:8" x14ac:dyDescent="0.2">
      <c r="A2656" s="270"/>
      <c r="B2656" s="296"/>
      <c r="C2656" s="296"/>
      <c r="D2656" s="345"/>
      <c r="E2656" s="345"/>
      <c r="F2656" s="345"/>
      <c r="G2656" s="345"/>
      <c r="H2656" s="345"/>
    </row>
    <row r="2657" spans="1:8" x14ac:dyDescent="0.2">
      <c r="A2657" s="270"/>
      <c r="B2657" s="296"/>
      <c r="C2657" s="296"/>
      <c r="D2657" s="345"/>
      <c r="E2657" s="345"/>
      <c r="F2657" s="345"/>
      <c r="G2657" s="345"/>
      <c r="H2657" s="345"/>
    </row>
    <row r="2658" spans="1:8" x14ac:dyDescent="0.2">
      <c r="A2658" s="270"/>
      <c r="B2658" s="296"/>
      <c r="C2658" s="296"/>
      <c r="D2658" s="345"/>
      <c r="E2658" s="345"/>
      <c r="F2658" s="345"/>
      <c r="G2658" s="345"/>
      <c r="H2658" s="345"/>
    </row>
    <row r="2659" spans="1:8" x14ac:dyDescent="0.2">
      <c r="A2659" s="270"/>
      <c r="B2659" s="296"/>
      <c r="C2659" s="296"/>
      <c r="D2659" s="345"/>
      <c r="E2659" s="345"/>
      <c r="F2659" s="345"/>
      <c r="G2659" s="345"/>
      <c r="H2659" s="345"/>
    </row>
    <row r="2660" spans="1:8" x14ac:dyDescent="0.2">
      <c r="A2660" s="270"/>
      <c r="B2660" s="296"/>
      <c r="C2660" s="296"/>
      <c r="D2660" s="345"/>
      <c r="E2660" s="345"/>
      <c r="F2660" s="345"/>
      <c r="G2660" s="345"/>
      <c r="H2660" s="345"/>
    </row>
    <row r="2661" spans="1:8" x14ac:dyDescent="0.2">
      <c r="A2661" s="270"/>
      <c r="B2661" s="296"/>
      <c r="C2661" s="296"/>
      <c r="D2661" s="345"/>
      <c r="E2661" s="345"/>
      <c r="F2661" s="345"/>
      <c r="G2661" s="345"/>
      <c r="H2661" s="345"/>
    </row>
    <row r="2662" spans="1:8" x14ac:dyDescent="0.2">
      <c r="A2662" s="270"/>
      <c r="B2662" s="296"/>
      <c r="C2662" s="296"/>
      <c r="D2662" s="345"/>
      <c r="E2662" s="345"/>
      <c r="F2662" s="345"/>
      <c r="G2662" s="345"/>
      <c r="H2662" s="345"/>
    </row>
    <row r="2663" spans="1:8" x14ac:dyDescent="0.2">
      <c r="A2663" s="270"/>
      <c r="B2663" s="296"/>
      <c r="C2663" s="296"/>
      <c r="D2663" s="345"/>
      <c r="E2663" s="345"/>
      <c r="F2663" s="345"/>
      <c r="G2663" s="345"/>
      <c r="H2663" s="345"/>
    </row>
    <row r="2664" spans="1:8" x14ac:dyDescent="0.2">
      <c r="A2664" s="270"/>
      <c r="B2664" s="296"/>
      <c r="C2664" s="296"/>
      <c r="D2664" s="345"/>
      <c r="E2664" s="345"/>
      <c r="F2664" s="345"/>
      <c r="G2664" s="345"/>
      <c r="H2664" s="345"/>
    </row>
    <row r="2665" spans="1:8" x14ac:dyDescent="0.2">
      <c r="A2665" s="270"/>
      <c r="B2665" s="296"/>
      <c r="C2665" s="296"/>
      <c r="D2665" s="345"/>
      <c r="E2665" s="345"/>
      <c r="F2665" s="345"/>
      <c r="G2665" s="345"/>
      <c r="H2665" s="345"/>
    </row>
    <row r="2666" spans="1:8" x14ac:dyDescent="0.2">
      <c r="A2666" s="270"/>
      <c r="B2666" s="296"/>
      <c r="C2666" s="296"/>
      <c r="D2666" s="345"/>
      <c r="E2666" s="345"/>
      <c r="F2666" s="345"/>
      <c r="G2666" s="345"/>
      <c r="H2666" s="345"/>
    </row>
    <row r="2667" spans="1:8" x14ac:dyDescent="0.2">
      <c r="A2667" s="270"/>
      <c r="B2667" s="296"/>
      <c r="C2667" s="296"/>
      <c r="D2667" s="345"/>
      <c r="E2667" s="345"/>
      <c r="F2667" s="345"/>
      <c r="G2667" s="345"/>
      <c r="H2667" s="345"/>
    </row>
    <row r="2668" spans="1:8" x14ac:dyDescent="0.2">
      <c r="A2668" s="270"/>
      <c r="B2668" s="296"/>
      <c r="C2668" s="296"/>
      <c r="D2668" s="345"/>
      <c r="E2668" s="345"/>
      <c r="F2668" s="345"/>
      <c r="G2668" s="345"/>
      <c r="H2668" s="345"/>
    </row>
    <row r="2669" spans="1:8" x14ac:dyDescent="0.2">
      <c r="A2669" s="270"/>
      <c r="B2669" s="296"/>
      <c r="C2669" s="296"/>
      <c r="D2669" s="345"/>
      <c r="E2669" s="345"/>
      <c r="F2669" s="345"/>
      <c r="G2669" s="345"/>
      <c r="H2669" s="345"/>
    </row>
    <row r="2670" spans="1:8" x14ac:dyDescent="0.2">
      <c r="A2670" s="270"/>
      <c r="B2670" s="296"/>
      <c r="C2670" s="296"/>
      <c r="D2670" s="345"/>
      <c r="E2670" s="345"/>
      <c r="F2670" s="345"/>
      <c r="G2670" s="345"/>
      <c r="H2670" s="345"/>
    </row>
    <row r="2671" spans="1:8" x14ac:dyDescent="0.2">
      <c r="A2671" s="270"/>
      <c r="B2671" s="296"/>
      <c r="C2671" s="296"/>
      <c r="D2671" s="345"/>
      <c r="E2671" s="345"/>
      <c r="F2671" s="345"/>
      <c r="G2671" s="345"/>
      <c r="H2671" s="345"/>
    </row>
    <row r="2672" spans="1:8" x14ac:dyDescent="0.2">
      <c r="A2672" s="270"/>
      <c r="B2672" s="296"/>
      <c r="C2672" s="296"/>
      <c r="D2672" s="345"/>
      <c r="E2672" s="345"/>
      <c r="F2672" s="345"/>
      <c r="G2672" s="345"/>
      <c r="H2672" s="345"/>
    </row>
    <row r="2673" spans="1:8" x14ac:dyDescent="0.2">
      <c r="A2673" s="270"/>
      <c r="B2673" s="296"/>
      <c r="C2673" s="296"/>
      <c r="D2673" s="345"/>
      <c r="E2673" s="345"/>
      <c r="F2673" s="345"/>
      <c r="G2673" s="345"/>
      <c r="H2673" s="345"/>
    </row>
    <row r="2674" spans="1:8" x14ac:dyDescent="0.2">
      <c r="A2674" s="270"/>
      <c r="B2674" s="296"/>
      <c r="C2674" s="296"/>
      <c r="D2674" s="345"/>
      <c r="E2674" s="345"/>
      <c r="F2674" s="345"/>
      <c r="G2674" s="345"/>
      <c r="H2674" s="345"/>
    </row>
    <row r="2675" spans="1:8" x14ac:dyDescent="0.2">
      <c r="A2675" s="270"/>
      <c r="B2675" s="296"/>
      <c r="C2675" s="296"/>
      <c r="D2675" s="345"/>
      <c r="E2675" s="345"/>
      <c r="F2675" s="345"/>
      <c r="G2675" s="345"/>
      <c r="H2675" s="345"/>
    </row>
    <row r="2676" spans="1:8" x14ac:dyDescent="0.2">
      <c r="A2676" s="270"/>
      <c r="B2676" s="296"/>
      <c r="C2676" s="296"/>
      <c r="D2676" s="345"/>
      <c r="E2676" s="345"/>
      <c r="F2676" s="345"/>
      <c r="G2676" s="345"/>
      <c r="H2676" s="345"/>
    </row>
    <row r="2677" spans="1:8" x14ac:dyDescent="0.2">
      <c r="A2677" s="270"/>
      <c r="B2677" s="296"/>
      <c r="C2677" s="296"/>
      <c r="D2677" s="345"/>
      <c r="E2677" s="345"/>
      <c r="F2677" s="345"/>
      <c r="G2677" s="345"/>
      <c r="H2677" s="345"/>
    </row>
    <row r="2678" spans="1:8" x14ac:dyDescent="0.2">
      <c r="A2678" s="270"/>
      <c r="B2678" s="296"/>
      <c r="C2678" s="296"/>
      <c r="D2678" s="345"/>
      <c r="E2678" s="345"/>
      <c r="F2678" s="345"/>
      <c r="G2678" s="345"/>
      <c r="H2678" s="345"/>
    </row>
    <row r="2679" spans="1:8" x14ac:dyDescent="0.2">
      <c r="A2679" s="270"/>
      <c r="B2679" s="296"/>
      <c r="C2679" s="296"/>
      <c r="D2679" s="345"/>
      <c r="E2679" s="345"/>
      <c r="F2679" s="345"/>
      <c r="G2679" s="345"/>
      <c r="H2679" s="345"/>
    </row>
    <row r="2680" spans="1:8" x14ac:dyDescent="0.2">
      <c r="A2680" s="270"/>
      <c r="B2680" s="296"/>
      <c r="C2680" s="296"/>
      <c r="D2680" s="345"/>
      <c r="E2680" s="345"/>
      <c r="F2680" s="345"/>
      <c r="G2680" s="345"/>
      <c r="H2680" s="345"/>
    </row>
    <row r="2681" spans="1:8" x14ac:dyDescent="0.2">
      <c r="A2681" s="270"/>
      <c r="B2681" s="296"/>
      <c r="C2681" s="296"/>
      <c r="D2681" s="345"/>
      <c r="E2681" s="345"/>
      <c r="F2681" s="345"/>
      <c r="G2681" s="345"/>
      <c r="H2681" s="345"/>
    </row>
    <row r="2682" spans="1:8" x14ac:dyDescent="0.2">
      <c r="A2682" s="270"/>
      <c r="B2682" s="296"/>
      <c r="C2682" s="296"/>
      <c r="D2682" s="345"/>
      <c r="E2682" s="345"/>
      <c r="F2682" s="345"/>
      <c r="G2682" s="345"/>
      <c r="H2682" s="345"/>
    </row>
    <row r="2683" spans="1:8" x14ac:dyDescent="0.2">
      <c r="A2683" s="270"/>
      <c r="B2683" s="296"/>
      <c r="C2683" s="296"/>
      <c r="D2683" s="345"/>
      <c r="E2683" s="345"/>
      <c r="F2683" s="345"/>
      <c r="G2683" s="345"/>
      <c r="H2683" s="345"/>
    </row>
    <row r="2684" spans="1:8" x14ac:dyDescent="0.2">
      <c r="A2684" s="270"/>
      <c r="B2684" s="296"/>
      <c r="C2684" s="296"/>
      <c r="D2684" s="345"/>
      <c r="E2684" s="345"/>
      <c r="F2684" s="345"/>
      <c r="G2684" s="345"/>
      <c r="H2684" s="345"/>
    </row>
    <row r="2685" spans="1:8" x14ac:dyDescent="0.2">
      <c r="A2685" s="270"/>
      <c r="B2685" s="296"/>
      <c r="C2685" s="296"/>
      <c r="D2685" s="345"/>
      <c r="E2685" s="345"/>
      <c r="F2685" s="345"/>
      <c r="G2685" s="345"/>
      <c r="H2685" s="345"/>
    </row>
    <row r="2686" spans="1:8" x14ac:dyDescent="0.2">
      <c r="A2686" s="270"/>
      <c r="B2686" s="296"/>
      <c r="C2686" s="296"/>
      <c r="D2686" s="345"/>
      <c r="E2686" s="345"/>
      <c r="F2686" s="345"/>
      <c r="G2686" s="345"/>
      <c r="H2686" s="345"/>
    </row>
    <row r="2687" spans="1:8" x14ac:dyDescent="0.2">
      <c r="A2687" s="270"/>
      <c r="B2687" s="296"/>
      <c r="C2687" s="296"/>
      <c r="D2687" s="345"/>
      <c r="E2687" s="345"/>
      <c r="F2687" s="345"/>
      <c r="G2687" s="345"/>
      <c r="H2687" s="345"/>
    </row>
    <row r="2688" spans="1:8" x14ac:dyDescent="0.2">
      <c r="A2688" s="270"/>
      <c r="B2688" s="296"/>
      <c r="C2688" s="296"/>
      <c r="D2688" s="345"/>
      <c r="E2688" s="345"/>
      <c r="F2688" s="345"/>
      <c r="G2688" s="345"/>
      <c r="H2688" s="345"/>
    </row>
    <row r="2689" spans="1:8" x14ac:dyDescent="0.2">
      <c r="A2689" s="270"/>
      <c r="B2689" s="296"/>
      <c r="C2689" s="296"/>
      <c r="D2689" s="345"/>
      <c r="E2689" s="345"/>
      <c r="F2689" s="345"/>
      <c r="G2689" s="345"/>
      <c r="H2689" s="345"/>
    </row>
    <row r="2690" spans="1:8" x14ac:dyDescent="0.2">
      <c r="A2690" s="270"/>
      <c r="B2690" s="296"/>
      <c r="C2690" s="296"/>
      <c r="D2690" s="345"/>
      <c r="E2690" s="345"/>
      <c r="F2690" s="345"/>
      <c r="G2690" s="345"/>
      <c r="H2690" s="345"/>
    </row>
    <row r="2691" spans="1:8" x14ac:dyDescent="0.2">
      <c r="A2691" s="270"/>
      <c r="B2691" s="296"/>
      <c r="C2691" s="296"/>
      <c r="D2691" s="345"/>
      <c r="E2691" s="345"/>
      <c r="F2691" s="345"/>
      <c r="G2691" s="345"/>
      <c r="H2691" s="345"/>
    </row>
    <row r="2692" spans="1:8" x14ac:dyDescent="0.2">
      <c r="A2692" s="270"/>
      <c r="B2692" s="296"/>
      <c r="C2692" s="296"/>
      <c r="D2692" s="345"/>
      <c r="E2692" s="345"/>
      <c r="F2692" s="345"/>
      <c r="G2692" s="345"/>
      <c r="H2692" s="345"/>
    </row>
    <row r="2693" spans="1:8" x14ac:dyDescent="0.2">
      <c r="A2693" s="270"/>
      <c r="B2693" s="296"/>
      <c r="C2693" s="296"/>
      <c r="D2693" s="345"/>
      <c r="E2693" s="345"/>
      <c r="F2693" s="345"/>
      <c r="G2693" s="345"/>
      <c r="H2693" s="345"/>
    </row>
    <row r="2694" spans="1:8" x14ac:dyDescent="0.2">
      <c r="A2694" s="270"/>
      <c r="B2694" s="296"/>
      <c r="C2694" s="296"/>
      <c r="D2694" s="345"/>
      <c r="E2694" s="345"/>
      <c r="F2694" s="345"/>
      <c r="G2694" s="345"/>
      <c r="H2694" s="345"/>
    </row>
    <row r="2695" spans="1:8" x14ac:dyDescent="0.2">
      <c r="A2695" s="270"/>
      <c r="B2695" s="296"/>
      <c r="C2695" s="296"/>
      <c r="D2695" s="345"/>
      <c r="E2695" s="345"/>
      <c r="F2695" s="345"/>
      <c r="G2695" s="345"/>
      <c r="H2695" s="345"/>
    </row>
    <row r="2696" spans="1:8" x14ac:dyDescent="0.2">
      <c r="A2696" s="270"/>
      <c r="B2696" s="296"/>
      <c r="C2696" s="296"/>
      <c r="D2696" s="345"/>
      <c r="E2696" s="345"/>
      <c r="F2696" s="345"/>
      <c r="G2696" s="345"/>
      <c r="H2696" s="345"/>
    </row>
    <row r="2697" spans="1:8" x14ac:dyDescent="0.2">
      <c r="A2697" s="270"/>
      <c r="B2697" s="296"/>
      <c r="C2697" s="296"/>
      <c r="D2697" s="345"/>
      <c r="E2697" s="345"/>
      <c r="F2697" s="345"/>
      <c r="G2697" s="345"/>
      <c r="H2697" s="345"/>
    </row>
    <row r="2698" spans="1:8" x14ac:dyDescent="0.2">
      <c r="A2698" s="270"/>
      <c r="B2698" s="296"/>
      <c r="C2698" s="296"/>
      <c r="D2698" s="345"/>
      <c r="E2698" s="345"/>
      <c r="F2698" s="345"/>
      <c r="G2698" s="345"/>
      <c r="H2698" s="345"/>
    </row>
    <row r="2699" spans="1:8" x14ac:dyDescent="0.2">
      <c r="A2699" s="270"/>
      <c r="B2699" s="296"/>
      <c r="C2699" s="296"/>
      <c r="D2699" s="345"/>
      <c r="E2699" s="345"/>
      <c r="F2699" s="345"/>
      <c r="G2699" s="345"/>
      <c r="H2699" s="345"/>
    </row>
    <row r="2700" spans="1:8" x14ac:dyDescent="0.2">
      <c r="A2700" s="270"/>
      <c r="B2700" s="296"/>
      <c r="C2700" s="296"/>
      <c r="D2700" s="345"/>
      <c r="E2700" s="345"/>
      <c r="F2700" s="345"/>
      <c r="G2700" s="345"/>
      <c r="H2700" s="345"/>
    </row>
    <row r="2701" spans="1:8" x14ac:dyDescent="0.2">
      <c r="A2701" s="270"/>
      <c r="B2701" s="296"/>
      <c r="C2701" s="296"/>
      <c r="D2701" s="345"/>
      <c r="E2701" s="345"/>
      <c r="F2701" s="345"/>
      <c r="G2701" s="345"/>
      <c r="H2701" s="345"/>
    </row>
    <row r="2702" spans="1:8" x14ac:dyDescent="0.2">
      <c r="A2702" s="270"/>
      <c r="B2702" s="296"/>
      <c r="C2702" s="296"/>
      <c r="D2702" s="345"/>
      <c r="E2702" s="345"/>
      <c r="F2702" s="345"/>
      <c r="G2702" s="345"/>
      <c r="H2702" s="345"/>
    </row>
    <row r="2703" spans="1:8" x14ac:dyDescent="0.2">
      <c r="A2703" s="270"/>
      <c r="B2703" s="296"/>
      <c r="C2703" s="296"/>
      <c r="D2703" s="345"/>
      <c r="E2703" s="345"/>
      <c r="F2703" s="345"/>
      <c r="G2703" s="345"/>
      <c r="H2703" s="345"/>
    </row>
    <row r="2704" spans="1:8" x14ac:dyDescent="0.2">
      <c r="A2704" s="270"/>
      <c r="B2704" s="296"/>
      <c r="C2704" s="296"/>
      <c r="D2704" s="345"/>
      <c r="E2704" s="345"/>
      <c r="F2704" s="345"/>
      <c r="G2704" s="345"/>
      <c r="H2704" s="345"/>
    </row>
    <row r="2705" spans="1:8" x14ac:dyDescent="0.2">
      <c r="A2705" s="270"/>
      <c r="B2705" s="296"/>
      <c r="C2705" s="296"/>
      <c r="D2705" s="345"/>
      <c r="E2705" s="345"/>
      <c r="F2705" s="345"/>
      <c r="G2705" s="345"/>
      <c r="H2705" s="345"/>
    </row>
    <row r="2706" spans="1:8" x14ac:dyDescent="0.2">
      <c r="A2706" s="270"/>
      <c r="B2706" s="296"/>
      <c r="C2706" s="296"/>
      <c r="D2706" s="345"/>
      <c r="E2706" s="345"/>
      <c r="F2706" s="345"/>
      <c r="G2706" s="345"/>
      <c r="H2706" s="345"/>
    </row>
    <row r="2707" spans="1:8" x14ac:dyDescent="0.2">
      <c r="A2707" s="270"/>
      <c r="B2707" s="296"/>
      <c r="C2707" s="296"/>
      <c r="D2707" s="345"/>
      <c r="E2707" s="345"/>
      <c r="F2707" s="345"/>
      <c r="G2707" s="345"/>
      <c r="H2707" s="345"/>
    </row>
    <row r="2708" spans="1:8" x14ac:dyDescent="0.2">
      <c r="A2708" s="270"/>
      <c r="B2708" s="296"/>
      <c r="C2708" s="296"/>
      <c r="D2708" s="345"/>
      <c r="E2708" s="345"/>
      <c r="F2708" s="345"/>
      <c r="G2708" s="345"/>
      <c r="H2708" s="345"/>
    </row>
    <row r="2709" spans="1:8" x14ac:dyDescent="0.2">
      <c r="A2709" s="270"/>
      <c r="B2709" s="296"/>
      <c r="C2709" s="296"/>
      <c r="D2709" s="345"/>
      <c r="E2709" s="345"/>
      <c r="F2709" s="345"/>
      <c r="G2709" s="345"/>
      <c r="H2709" s="345"/>
    </row>
    <row r="2710" spans="1:8" x14ac:dyDescent="0.2">
      <c r="A2710" s="270"/>
      <c r="B2710" s="296"/>
      <c r="C2710" s="296"/>
      <c r="D2710" s="345"/>
      <c r="E2710" s="345"/>
      <c r="F2710" s="345"/>
      <c r="G2710" s="345"/>
      <c r="H2710" s="345"/>
    </row>
    <row r="2711" spans="1:8" x14ac:dyDescent="0.2">
      <c r="A2711" s="270"/>
      <c r="B2711" s="296"/>
      <c r="C2711" s="296"/>
      <c r="D2711" s="345"/>
      <c r="E2711" s="345"/>
      <c r="F2711" s="345"/>
      <c r="G2711" s="345"/>
      <c r="H2711" s="345"/>
    </row>
    <row r="2712" spans="1:8" x14ac:dyDescent="0.2">
      <c r="A2712" s="270"/>
      <c r="B2712" s="296"/>
      <c r="C2712" s="296"/>
      <c r="D2712" s="345"/>
      <c r="E2712" s="345"/>
      <c r="F2712" s="345"/>
      <c r="G2712" s="345"/>
      <c r="H2712" s="345"/>
    </row>
    <row r="2713" spans="1:8" x14ac:dyDescent="0.2">
      <c r="A2713" s="270"/>
      <c r="B2713" s="296"/>
      <c r="C2713" s="296"/>
      <c r="D2713" s="345"/>
      <c r="E2713" s="345"/>
      <c r="F2713" s="345"/>
      <c r="G2713" s="345"/>
      <c r="H2713" s="345"/>
    </row>
    <row r="2714" spans="1:8" x14ac:dyDescent="0.2">
      <c r="A2714" s="270"/>
      <c r="B2714" s="296"/>
      <c r="C2714" s="296"/>
      <c r="D2714" s="345"/>
      <c r="E2714" s="345"/>
      <c r="F2714" s="345"/>
      <c r="G2714" s="345"/>
      <c r="H2714" s="345"/>
    </row>
    <row r="2715" spans="1:8" x14ac:dyDescent="0.2">
      <c r="A2715" s="270"/>
      <c r="B2715" s="296"/>
      <c r="C2715" s="296"/>
      <c r="D2715" s="345"/>
      <c r="E2715" s="345"/>
      <c r="F2715" s="345"/>
      <c r="G2715" s="345"/>
      <c r="H2715" s="345"/>
    </row>
    <row r="2716" spans="1:8" x14ac:dyDescent="0.2">
      <c r="A2716" s="270"/>
      <c r="B2716" s="296"/>
      <c r="C2716" s="296"/>
      <c r="D2716" s="345"/>
      <c r="E2716" s="345"/>
      <c r="F2716" s="345"/>
      <c r="G2716" s="345"/>
      <c r="H2716" s="345"/>
    </row>
    <row r="2717" spans="1:8" x14ac:dyDescent="0.2">
      <c r="A2717" s="270"/>
      <c r="B2717" s="296"/>
      <c r="C2717" s="296"/>
      <c r="D2717" s="345"/>
      <c r="E2717" s="345"/>
      <c r="F2717" s="345"/>
      <c r="G2717" s="345"/>
      <c r="H2717" s="345"/>
    </row>
    <row r="2718" spans="1:8" x14ac:dyDescent="0.2">
      <c r="A2718" s="270"/>
      <c r="B2718" s="296"/>
      <c r="C2718" s="296"/>
      <c r="D2718" s="345"/>
      <c r="E2718" s="345"/>
      <c r="F2718" s="345"/>
      <c r="G2718" s="345"/>
      <c r="H2718" s="345"/>
    </row>
    <row r="2719" spans="1:8" x14ac:dyDescent="0.2">
      <c r="A2719" s="270"/>
      <c r="B2719" s="296"/>
      <c r="C2719" s="296"/>
      <c r="D2719" s="345"/>
      <c r="E2719" s="345"/>
      <c r="F2719" s="345"/>
      <c r="G2719" s="345"/>
      <c r="H2719" s="345"/>
    </row>
    <row r="2720" spans="1:8" x14ac:dyDescent="0.2">
      <c r="A2720" s="270"/>
      <c r="B2720" s="296"/>
      <c r="C2720" s="296"/>
      <c r="D2720" s="345"/>
      <c r="E2720" s="345"/>
      <c r="F2720" s="345"/>
      <c r="G2720" s="345"/>
      <c r="H2720" s="345"/>
    </row>
    <row r="2721" spans="1:8" x14ac:dyDescent="0.2">
      <c r="A2721" s="270"/>
      <c r="B2721" s="296"/>
      <c r="C2721" s="296"/>
      <c r="D2721" s="345"/>
      <c r="E2721" s="345"/>
      <c r="F2721" s="345"/>
      <c r="G2721" s="345"/>
      <c r="H2721" s="345"/>
    </row>
    <row r="2722" spans="1:8" x14ac:dyDescent="0.2">
      <c r="A2722" s="270"/>
      <c r="B2722" s="296"/>
      <c r="C2722" s="296"/>
      <c r="D2722" s="345"/>
      <c r="E2722" s="345"/>
      <c r="F2722" s="345"/>
      <c r="G2722" s="345"/>
      <c r="H2722" s="345"/>
    </row>
    <row r="2723" spans="1:8" x14ac:dyDescent="0.2">
      <c r="A2723" s="270"/>
      <c r="B2723" s="296"/>
      <c r="C2723" s="296"/>
      <c r="D2723" s="345"/>
      <c r="E2723" s="345"/>
      <c r="F2723" s="345"/>
      <c r="G2723" s="345"/>
      <c r="H2723" s="345"/>
    </row>
    <row r="2724" spans="1:8" x14ac:dyDescent="0.2">
      <c r="A2724" s="270"/>
      <c r="B2724" s="296"/>
      <c r="C2724" s="296"/>
      <c r="D2724" s="345"/>
      <c r="E2724" s="345"/>
      <c r="F2724" s="345"/>
      <c r="G2724" s="345"/>
      <c r="H2724" s="345"/>
    </row>
    <row r="2725" spans="1:8" x14ac:dyDescent="0.2">
      <c r="A2725" s="270"/>
      <c r="B2725" s="296"/>
      <c r="C2725" s="296"/>
      <c r="D2725" s="345"/>
      <c r="E2725" s="345"/>
      <c r="F2725" s="345"/>
      <c r="G2725" s="345"/>
      <c r="H2725" s="345"/>
    </row>
    <row r="2726" spans="1:8" x14ac:dyDescent="0.2">
      <c r="A2726" s="270"/>
      <c r="B2726" s="296"/>
      <c r="C2726" s="296"/>
      <c r="D2726" s="345"/>
      <c r="E2726" s="345"/>
      <c r="F2726" s="345"/>
      <c r="G2726" s="345"/>
      <c r="H2726" s="345"/>
    </row>
    <row r="2727" spans="1:8" x14ac:dyDescent="0.2">
      <c r="A2727" s="270"/>
      <c r="B2727" s="296"/>
      <c r="C2727" s="296"/>
      <c r="D2727" s="345"/>
      <c r="E2727" s="345"/>
      <c r="F2727" s="345"/>
      <c r="G2727" s="345"/>
      <c r="H2727" s="345"/>
    </row>
    <row r="2728" spans="1:8" x14ac:dyDescent="0.2">
      <c r="A2728" s="270"/>
      <c r="B2728" s="296"/>
      <c r="C2728" s="296"/>
      <c r="D2728" s="345"/>
      <c r="E2728" s="345"/>
      <c r="F2728" s="345"/>
      <c r="G2728" s="345"/>
      <c r="H2728" s="345"/>
    </row>
    <row r="2729" spans="1:8" x14ac:dyDescent="0.2">
      <c r="A2729" s="270"/>
      <c r="B2729" s="296"/>
      <c r="C2729" s="296"/>
      <c r="D2729" s="345"/>
      <c r="E2729" s="345"/>
      <c r="F2729" s="345"/>
      <c r="G2729" s="345"/>
      <c r="H2729" s="345"/>
    </row>
    <row r="2730" spans="1:8" x14ac:dyDescent="0.2">
      <c r="A2730" s="270"/>
      <c r="B2730" s="296"/>
      <c r="C2730" s="296"/>
      <c r="D2730" s="345"/>
      <c r="E2730" s="345"/>
      <c r="F2730" s="345"/>
      <c r="G2730" s="345"/>
      <c r="H2730" s="345"/>
    </row>
    <row r="2731" spans="1:8" x14ac:dyDescent="0.2">
      <c r="A2731" s="270"/>
      <c r="B2731" s="296"/>
      <c r="C2731" s="296"/>
      <c r="D2731" s="345"/>
      <c r="E2731" s="345"/>
      <c r="F2731" s="345"/>
      <c r="G2731" s="345"/>
      <c r="H2731" s="345"/>
    </row>
    <row r="2732" spans="1:8" x14ac:dyDescent="0.2">
      <c r="A2732" s="270"/>
      <c r="B2732" s="296"/>
      <c r="C2732" s="296"/>
      <c r="D2732" s="345"/>
      <c r="E2732" s="345"/>
      <c r="F2732" s="345"/>
      <c r="G2732" s="345"/>
      <c r="H2732" s="345"/>
    </row>
    <row r="2733" spans="1:8" x14ac:dyDescent="0.2">
      <c r="A2733" s="270"/>
      <c r="B2733" s="296"/>
      <c r="C2733" s="296"/>
      <c r="D2733" s="345"/>
      <c r="E2733" s="345"/>
      <c r="F2733" s="345"/>
      <c r="G2733" s="345"/>
      <c r="H2733" s="345"/>
    </row>
    <row r="2734" spans="1:8" x14ac:dyDescent="0.2">
      <c r="A2734" s="270"/>
      <c r="B2734" s="296"/>
      <c r="C2734" s="296"/>
      <c r="D2734" s="345"/>
      <c r="E2734" s="345"/>
      <c r="F2734" s="345"/>
      <c r="G2734" s="345"/>
      <c r="H2734" s="345"/>
    </row>
    <row r="2735" spans="1:8" x14ac:dyDescent="0.2">
      <c r="A2735" s="270"/>
      <c r="B2735" s="296"/>
      <c r="C2735" s="296"/>
      <c r="D2735" s="345"/>
      <c r="E2735" s="345"/>
      <c r="F2735" s="345"/>
      <c r="G2735" s="345"/>
      <c r="H2735" s="345"/>
    </row>
    <row r="2736" spans="1:8" x14ac:dyDescent="0.2">
      <c r="A2736" s="270"/>
      <c r="B2736" s="296"/>
      <c r="C2736" s="296"/>
      <c r="D2736" s="345"/>
      <c r="E2736" s="345"/>
      <c r="F2736" s="345"/>
      <c r="G2736" s="345"/>
      <c r="H2736" s="345"/>
    </row>
    <row r="2737" spans="1:8" x14ac:dyDescent="0.2">
      <c r="A2737" s="270"/>
      <c r="B2737" s="296"/>
      <c r="C2737" s="296"/>
      <c r="D2737" s="345"/>
      <c r="E2737" s="345"/>
      <c r="F2737" s="345"/>
      <c r="G2737" s="345"/>
      <c r="H2737" s="345"/>
    </row>
    <row r="2738" spans="1:8" x14ac:dyDescent="0.2">
      <c r="A2738" s="270"/>
      <c r="B2738" s="296"/>
      <c r="C2738" s="296"/>
      <c r="D2738" s="345"/>
      <c r="E2738" s="345"/>
      <c r="F2738" s="345"/>
      <c r="G2738" s="345"/>
      <c r="H2738" s="345"/>
    </row>
    <row r="2739" spans="1:8" x14ac:dyDescent="0.2">
      <c r="A2739" s="270"/>
      <c r="B2739" s="296"/>
      <c r="C2739" s="296"/>
      <c r="D2739" s="345"/>
      <c r="E2739" s="345"/>
      <c r="F2739" s="345"/>
      <c r="G2739" s="345"/>
      <c r="H2739" s="345"/>
    </row>
    <row r="2740" spans="1:8" x14ac:dyDescent="0.2">
      <c r="A2740" s="270"/>
      <c r="B2740" s="296"/>
      <c r="C2740" s="296"/>
      <c r="D2740" s="345"/>
      <c r="E2740" s="345"/>
      <c r="F2740" s="345"/>
      <c r="G2740" s="345"/>
      <c r="H2740" s="345"/>
    </row>
    <row r="2741" spans="1:8" x14ac:dyDescent="0.2">
      <c r="A2741" s="270"/>
      <c r="B2741" s="296"/>
      <c r="C2741" s="296"/>
      <c r="D2741" s="345"/>
      <c r="E2741" s="345"/>
      <c r="F2741" s="345"/>
      <c r="G2741" s="345"/>
      <c r="H2741" s="345"/>
    </row>
    <row r="2742" spans="1:8" x14ac:dyDescent="0.2">
      <c r="A2742" s="270"/>
      <c r="B2742" s="296"/>
      <c r="C2742" s="296"/>
      <c r="D2742" s="345"/>
      <c r="E2742" s="345"/>
      <c r="F2742" s="345"/>
      <c r="G2742" s="345"/>
      <c r="H2742" s="345"/>
    </row>
    <row r="2743" spans="1:8" x14ac:dyDescent="0.2">
      <c r="A2743" s="270"/>
      <c r="B2743" s="296"/>
      <c r="C2743" s="296"/>
      <c r="D2743" s="345"/>
      <c r="E2743" s="345"/>
      <c r="F2743" s="345"/>
      <c r="G2743" s="345"/>
      <c r="H2743" s="345"/>
    </row>
    <row r="2744" spans="1:8" x14ac:dyDescent="0.2">
      <c r="A2744" s="270"/>
      <c r="B2744" s="296"/>
      <c r="C2744" s="296"/>
      <c r="D2744" s="345"/>
      <c r="E2744" s="345"/>
      <c r="F2744" s="345"/>
      <c r="G2744" s="345"/>
      <c r="H2744" s="345"/>
    </row>
    <row r="2745" spans="1:8" x14ac:dyDescent="0.2">
      <c r="A2745" s="270"/>
      <c r="B2745" s="296"/>
      <c r="C2745" s="296"/>
      <c r="D2745" s="345"/>
      <c r="E2745" s="345"/>
      <c r="F2745" s="345"/>
      <c r="G2745" s="345"/>
      <c r="H2745" s="345"/>
    </row>
    <row r="2746" spans="1:8" x14ac:dyDescent="0.2">
      <c r="A2746" s="270"/>
      <c r="B2746" s="296"/>
      <c r="C2746" s="296"/>
      <c r="D2746" s="345"/>
      <c r="E2746" s="345"/>
      <c r="F2746" s="345"/>
      <c r="G2746" s="345"/>
      <c r="H2746" s="345"/>
    </row>
    <row r="2747" spans="1:8" x14ac:dyDescent="0.2">
      <c r="A2747" s="270"/>
      <c r="B2747" s="296"/>
      <c r="C2747" s="296"/>
      <c r="D2747" s="345"/>
      <c r="E2747" s="345"/>
      <c r="F2747" s="345"/>
      <c r="G2747" s="345"/>
      <c r="H2747" s="345"/>
    </row>
    <row r="2748" spans="1:8" x14ac:dyDescent="0.2">
      <c r="A2748" s="270"/>
      <c r="B2748" s="296"/>
      <c r="C2748" s="296"/>
      <c r="D2748" s="345"/>
      <c r="E2748" s="345"/>
      <c r="F2748" s="345"/>
      <c r="G2748" s="345"/>
      <c r="H2748" s="345"/>
    </row>
    <row r="2749" spans="1:8" x14ac:dyDescent="0.2">
      <c r="A2749" s="270"/>
      <c r="B2749" s="296"/>
      <c r="C2749" s="296"/>
      <c r="D2749" s="345"/>
      <c r="E2749" s="345"/>
      <c r="F2749" s="345"/>
      <c r="G2749" s="345"/>
      <c r="H2749" s="345"/>
    </row>
    <row r="2750" spans="1:8" x14ac:dyDescent="0.2">
      <c r="A2750" s="270"/>
      <c r="B2750" s="296"/>
      <c r="C2750" s="296"/>
      <c r="D2750" s="345"/>
      <c r="E2750" s="345"/>
      <c r="F2750" s="345"/>
      <c r="G2750" s="345"/>
      <c r="H2750" s="345"/>
    </row>
    <row r="2751" spans="1:8" x14ac:dyDescent="0.2">
      <c r="A2751" s="270"/>
      <c r="B2751" s="296"/>
      <c r="C2751" s="296"/>
      <c r="D2751" s="345"/>
      <c r="E2751" s="345"/>
      <c r="F2751" s="345"/>
      <c r="G2751" s="345"/>
      <c r="H2751" s="345"/>
    </row>
    <row r="2752" spans="1:8" x14ac:dyDescent="0.2">
      <c r="A2752" s="270"/>
      <c r="B2752" s="296"/>
      <c r="C2752" s="296"/>
      <c r="D2752" s="345"/>
      <c r="E2752" s="345"/>
      <c r="F2752" s="345"/>
      <c r="G2752" s="345"/>
      <c r="H2752" s="345"/>
    </row>
    <row r="2753" spans="1:8" x14ac:dyDescent="0.2">
      <c r="A2753" s="270"/>
      <c r="B2753" s="296"/>
      <c r="C2753" s="296"/>
      <c r="D2753" s="345"/>
      <c r="E2753" s="345"/>
      <c r="F2753" s="345"/>
      <c r="G2753" s="345"/>
      <c r="H2753" s="345"/>
    </row>
    <row r="2754" spans="1:8" x14ac:dyDescent="0.2">
      <c r="A2754" s="270"/>
      <c r="B2754" s="296"/>
      <c r="C2754" s="296"/>
      <c r="D2754" s="345"/>
      <c r="E2754" s="345"/>
      <c r="F2754" s="345"/>
      <c r="G2754" s="345"/>
      <c r="H2754" s="345"/>
    </row>
    <row r="2755" spans="1:8" x14ac:dyDescent="0.2">
      <c r="A2755" s="270"/>
      <c r="B2755" s="296"/>
      <c r="C2755" s="296"/>
      <c r="D2755" s="345"/>
      <c r="E2755" s="345"/>
      <c r="F2755" s="345"/>
      <c r="G2755" s="345"/>
      <c r="H2755" s="345"/>
    </row>
    <row r="2756" spans="1:8" x14ac:dyDescent="0.2">
      <c r="A2756" s="270"/>
      <c r="B2756" s="296"/>
      <c r="C2756" s="296"/>
      <c r="D2756" s="345"/>
      <c r="E2756" s="345"/>
      <c r="F2756" s="345"/>
      <c r="G2756" s="345"/>
      <c r="H2756" s="345"/>
    </row>
    <row r="2757" spans="1:8" x14ac:dyDescent="0.2">
      <c r="A2757" s="270"/>
      <c r="B2757" s="296"/>
      <c r="C2757" s="296"/>
      <c r="D2757" s="345"/>
      <c r="E2757" s="345"/>
      <c r="F2757" s="345"/>
      <c r="G2757" s="345"/>
      <c r="H2757" s="345"/>
    </row>
    <row r="2758" spans="1:8" x14ac:dyDescent="0.2">
      <c r="A2758" s="270"/>
      <c r="B2758" s="296"/>
      <c r="C2758" s="296"/>
      <c r="D2758" s="345"/>
      <c r="E2758" s="345"/>
      <c r="F2758" s="345"/>
      <c r="G2758" s="345"/>
      <c r="H2758" s="345"/>
    </row>
    <row r="2759" spans="1:8" x14ac:dyDescent="0.2">
      <c r="A2759" s="270"/>
      <c r="B2759" s="296"/>
      <c r="C2759" s="296"/>
      <c r="D2759" s="345"/>
      <c r="E2759" s="345"/>
      <c r="F2759" s="345"/>
      <c r="G2759" s="345"/>
      <c r="H2759" s="345"/>
    </row>
    <row r="2760" spans="1:8" x14ac:dyDescent="0.2">
      <c r="A2760" s="270"/>
      <c r="B2760" s="296"/>
      <c r="C2760" s="296"/>
      <c r="D2760" s="345"/>
      <c r="E2760" s="345"/>
      <c r="F2760" s="345"/>
      <c r="G2760" s="345"/>
      <c r="H2760" s="345"/>
    </row>
    <row r="2761" spans="1:8" x14ac:dyDescent="0.2">
      <c r="A2761" s="270"/>
      <c r="B2761" s="296"/>
      <c r="C2761" s="296"/>
      <c r="D2761" s="345"/>
      <c r="E2761" s="345"/>
      <c r="F2761" s="345"/>
      <c r="G2761" s="345"/>
      <c r="H2761" s="345"/>
    </row>
    <row r="2762" spans="1:8" x14ac:dyDescent="0.2">
      <c r="A2762" s="270"/>
      <c r="B2762" s="296"/>
      <c r="C2762" s="296"/>
      <c r="D2762" s="345"/>
      <c r="E2762" s="345"/>
      <c r="F2762" s="345"/>
      <c r="G2762" s="345"/>
      <c r="H2762" s="345"/>
    </row>
    <row r="2763" spans="1:8" x14ac:dyDescent="0.2">
      <c r="A2763" s="270"/>
      <c r="B2763" s="296"/>
      <c r="C2763" s="296"/>
      <c r="D2763" s="345"/>
      <c r="E2763" s="345"/>
      <c r="F2763" s="345"/>
      <c r="G2763" s="345"/>
      <c r="H2763" s="345"/>
    </row>
    <row r="2764" spans="1:8" x14ac:dyDescent="0.2">
      <c r="A2764" s="270"/>
      <c r="B2764" s="296"/>
      <c r="C2764" s="296"/>
      <c r="D2764" s="345"/>
      <c r="E2764" s="345"/>
      <c r="F2764" s="345"/>
      <c r="G2764" s="345"/>
      <c r="H2764" s="345"/>
    </row>
    <row r="2765" spans="1:8" x14ac:dyDescent="0.2">
      <c r="A2765" s="270"/>
      <c r="B2765" s="296"/>
      <c r="C2765" s="296"/>
      <c r="D2765" s="345"/>
      <c r="E2765" s="345"/>
      <c r="F2765" s="345"/>
      <c r="G2765" s="345"/>
      <c r="H2765" s="345"/>
    </row>
    <row r="2766" spans="1:8" x14ac:dyDescent="0.2">
      <c r="A2766" s="270"/>
      <c r="B2766" s="296"/>
      <c r="C2766" s="296"/>
      <c r="D2766" s="345"/>
      <c r="E2766" s="345"/>
      <c r="F2766" s="345"/>
      <c r="G2766" s="345"/>
      <c r="H2766" s="345"/>
    </row>
    <row r="2767" spans="1:8" x14ac:dyDescent="0.2">
      <c r="A2767" s="270"/>
      <c r="B2767" s="296"/>
      <c r="C2767" s="296"/>
      <c r="D2767" s="345"/>
      <c r="E2767" s="345"/>
      <c r="F2767" s="345"/>
      <c r="G2767" s="345"/>
      <c r="H2767" s="345"/>
    </row>
    <row r="2768" spans="1:8" x14ac:dyDescent="0.2">
      <c r="A2768" s="270"/>
      <c r="B2768" s="296"/>
      <c r="C2768" s="296"/>
      <c r="D2768" s="345"/>
      <c r="E2768" s="345"/>
      <c r="F2768" s="345"/>
      <c r="G2768" s="345"/>
      <c r="H2768" s="345"/>
    </row>
    <row r="2769" spans="1:8" x14ac:dyDescent="0.2">
      <c r="A2769" s="270"/>
      <c r="B2769" s="296"/>
      <c r="C2769" s="296"/>
      <c r="D2769" s="345"/>
      <c r="E2769" s="345"/>
      <c r="F2769" s="345"/>
      <c r="G2769" s="345"/>
      <c r="H2769" s="345"/>
    </row>
    <row r="2770" spans="1:8" x14ac:dyDescent="0.2">
      <c r="A2770" s="270"/>
      <c r="B2770" s="296"/>
      <c r="C2770" s="296"/>
      <c r="D2770" s="345"/>
      <c r="E2770" s="345"/>
      <c r="F2770" s="345"/>
      <c r="G2770" s="345"/>
      <c r="H2770" s="345"/>
    </row>
    <row r="2771" spans="1:8" x14ac:dyDescent="0.2">
      <c r="A2771" s="270"/>
      <c r="B2771" s="296"/>
      <c r="C2771" s="296"/>
      <c r="D2771" s="345"/>
      <c r="E2771" s="345"/>
      <c r="F2771" s="345"/>
      <c r="G2771" s="345"/>
      <c r="H2771" s="345"/>
    </row>
    <row r="2772" spans="1:8" x14ac:dyDescent="0.2">
      <c r="A2772" s="270"/>
      <c r="B2772" s="296"/>
      <c r="C2772" s="296"/>
      <c r="D2772" s="345"/>
      <c r="E2772" s="345"/>
      <c r="F2772" s="345"/>
      <c r="G2772" s="345"/>
      <c r="H2772" s="345"/>
    </row>
    <row r="2773" spans="1:8" x14ac:dyDescent="0.2">
      <c r="A2773" s="270"/>
      <c r="B2773" s="296"/>
      <c r="C2773" s="296"/>
      <c r="D2773" s="345"/>
      <c r="E2773" s="345"/>
      <c r="F2773" s="345"/>
      <c r="G2773" s="345"/>
      <c r="H2773" s="345"/>
    </row>
    <row r="2774" spans="1:8" x14ac:dyDescent="0.2">
      <c r="A2774" s="270"/>
      <c r="B2774" s="296"/>
      <c r="C2774" s="296"/>
      <c r="D2774" s="345"/>
      <c r="E2774" s="345"/>
      <c r="F2774" s="345"/>
      <c r="G2774" s="345"/>
      <c r="H2774" s="345"/>
    </row>
    <row r="2775" spans="1:8" x14ac:dyDescent="0.2">
      <c r="A2775" s="270"/>
      <c r="B2775" s="296"/>
      <c r="C2775" s="296"/>
      <c r="D2775" s="345"/>
      <c r="E2775" s="345"/>
      <c r="F2775" s="345"/>
      <c r="G2775" s="345"/>
      <c r="H2775" s="345"/>
    </row>
    <row r="2776" spans="1:8" x14ac:dyDescent="0.2">
      <c r="A2776" s="270"/>
      <c r="B2776" s="296"/>
      <c r="C2776" s="296"/>
      <c r="D2776" s="345"/>
      <c r="E2776" s="345"/>
      <c r="F2776" s="345"/>
      <c r="G2776" s="345"/>
      <c r="H2776" s="345"/>
    </row>
    <row r="2777" spans="1:8" x14ac:dyDescent="0.2">
      <c r="A2777" s="270"/>
      <c r="B2777" s="296"/>
      <c r="C2777" s="296"/>
      <c r="D2777" s="345"/>
      <c r="E2777" s="345"/>
      <c r="F2777" s="345"/>
      <c r="G2777" s="345"/>
      <c r="H2777" s="345"/>
    </row>
    <row r="2778" spans="1:8" x14ac:dyDescent="0.2">
      <c r="A2778" s="270"/>
      <c r="B2778" s="296"/>
      <c r="C2778" s="296"/>
      <c r="D2778" s="345"/>
      <c r="E2778" s="345"/>
      <c r="F2778" s="345"/>
      <c r="G2778" s="345"/>
      <c r="H2778" s="345"/>
    </row>
    <row r="2779" spans="1:8" x14ac:dyDescent="0.2">
      <c r="A2779" s="270"/>
      <c r="B2779" s="296"/>
      <c r="C2779" s="296"/>
      <c r="D2779" s="345"/>
      <c r="E2779" s="345"/>
      <c r="F2779" s="345"/>
      <c r="G2779" s="345"/>
      <c r="H2779" s="345"/>
    </row>
    <row r="2780" spans="1:8" x14ac:dyDescent="0.2">
      <c r="A2780" s="270"/>
      <c r="B2780" s="296"/>
      <c r="C2780" s="296"/>
      <c r="D2780" s="345"/>
      <c r="E2780" s="345"/>
      <c r="F2780" s="345"/>
      <c r="G2780" s="345"/>
      <c r="H2780" s="345"/>
    </row>
    <row r="2781" spans="1:8" x14ac:dyDescent="0.2">
      <c r="A2781" s="270"/>
      <c r="B2781" s="296"/>
      <c r="C2781" s="296"/>
      <c r="D2781" s="345"/>
      <c r="E2781" s="345"/>
      <c r="F2781" s="345"/>
      <c r="G2781" s="345"/>
      <c r="H2781" s="345"/>
    </row>
    <row r="2782" spans="1:8" x14ac:dyDescent="0.2">
      <c r="A2782" s="270"/>
      <c r="B2782" s="296"/>
      <c r="C2782" s="296"/>
      <c r="D2782" s="345"/>
      <c r="E2782" s="345"/>
      <c r="F2782" s="345"/>
      <c r="G2782" s="345"/>
      <c r="H2782" s="345"/>
    </row>
    <row r="2783" spans="1:8" x14ac:dyDescent="0.2">
      <c r="A2783" s="270"/>
      <c r="B2783" s="296"/>
      <c r="C2783" s="296"/>
      <c r="D2783" s="345"/>
      <c r="E2783" s="345"/>
      <c r="F2783" s="345"/>
      <c r="G2783" s="345"/>
      <c r="H2783" s="345"/>
    </row>
    <row r="2784" spans="1:8" x14ac:dyDescent="0.2">
      <c r="A2784" s="270"/>
      <c r="B2784" s="296"/>
      <c r="C2784" s="296"/>
      <c r="D2784" s="345"/>
      <c r="E2784" s="345"/>
      <c r="F2784" s="345"/>
      <c r="G2784" s="345"/>
      <c r="H2784" s="345"/>
    </row>
    <row r="2785" spans="1:8" x14ac:dyDescent="0.2">
      <c r="A2785" s="270"/>
      <c r="B2785" s="296"/>
      <c r="C2785" s="296"/>
      <c r="D2785" s="345"/>
      <c r="E2785" s="345"/>
      <c r="F2785" s="345"/>
      <c r="G2785" s="345"/>
      <c r="H2785" s="345"/>
    </row>
    <row r="2786" spans="1:8" x14ac:dyDescent="0.2">
      <c r="A2786" s="270"/>
      <c r="B2786" s="296"/>
      <c r="C2786" s="296"/>
      <c r="D2786" s="345"/>
      <c r="E2786" s="345"/>
      <c r="F2786" s="345"/>
      <c r="G2786" s="345"/>
      <c r="H2786" s="345"/>
    </row>
    <row r="2787" spans="1:8" x14ac:dyDescent="0.2">
      <c r="A2787" s="270"/>
      <c r="B2787" s="296"/>
      <c r="C2787" s="296"/>
      <c r="D2787" s="345"/>
      <c r="E2787" s="345"/>
      <c r="F2787" s="345"/>
      <c r="G2787" s="345"/>
      <c r="H2787" s="345"/>
    </row>
    <row r="2788" spans="1:8" x14ac:dyDescent="0.2">
      <c r="A2788" s="270"/>
      <c r="B2788" s="296"/>
      <c r="C2788" s="296"/>
      <c r="D2788" s="345"/>
      <c r="E2788" s="345"/>
      <c r="F2788" s="345"/>
      <c r="G2788" s="345"/>
      <c r="H2788" s="345"/>
    </row>
    <row r="2789" spans="1:8" x14ac:dyDescent="0.2">
      <c r="A2789" s="270"/>
      <c r="B2789" s="296"/>
      <c r="C2789" s="296"/>
      <c r="D2789" s="345"/>
      <c r="E2789" s="345"/>
      <c r="F2789" s="345"/>
      <c r="G2789" s="345"/>
      <c r="H2789" s="345"/>
    </row>
    <row r="2790" spans="1:8" x14ac:dyDescent="0.2">
      <c r="A2790" s="270"/>
      <c r="B2790" s="296"/>
      <c r="C2790" s="296"/>
      <c r="D2790" s="345"/>
      <c r="E2790" s="345"/>
      <c r="F2790" s="345"/>
      <c r="G2790" s="345"/>
      <c r="H2790" s="345"/>
    </row>
    <row r="2791" spans="1:8" x14ac:dyDescent="0.2">
      <c r="A2791" s="270"/>
      <c r="B2791" s="296"/>
      <c r="C2791" s="296"/>
      <c r="D2791" s="345"/>
      <c r="E2791" s="345"/>
      <c r="F2791" s="345"/>
      <c r="G2791" s="345"/>
      <c r="H2791" s="345"/>
    </row>
    <row r="2792" spans="1:8" x14ac:dyDescent="0.2">
      <c r="A2792" s="270"/>
      <c r="B2792" s="296"/>
      <c r="C2792" s="296"/>
      <c r="D2792" s="345"/>
      <c r="E2792" s="345"/>
      <c r="F2792" s="345"/>
      <c r="G2792" s="345"/>
      <c r="H2792" s="345"/>
    </row>
    <row r="2793" spans="1:8" x14ac:dyDescent="0.2">
      <c r="A2793" s="270"/>
      <c r="B2793" s="296"/>
      <c r="C2793" s="296"/>
      <c r="D2793" s="345"/>
      <c r="E2793" s="345"/>
      <c r="F2793" s="345"/>
      <c r="G2793" s="345"/>
      <c r="H2793" s="345"/>
    </row>
    <row r="2794" spans="1:8" x14ac:dyDescent="0.2">
      <c r="A2794" s="270"/>
      <c r="B2794" s="296"/>
      <c r="C2794" s="296"/>
      <c r="D2794" s="345"/>
      <c r="E2794" s="345"/>
      <c r="F2794" s="345"/>
      <c r="G2794" s="345"/>
      <c r="H2794" s="345"/>
    </row>
    <row r="2795" spans="1:8" x14ac:dyDescent="0.2">
      <c r="A2795" s="270"/>
      <c r="B2795" s="296"/>
      <c r="C2795" s="296"/>
      <c r="D2795" s="345"/>
      <c r="E2795" s="345"/>
      <c r="F2795" s="345"/>
      <c r="G2795" s="345"/>
      <c r="H2795" s="345"/>
    </row>
    <row r="2796" spans="1:8" x14ac:dyDescent="0.2">
      <c r="A2796" s="270"/>
      <c r="B2796" s="296"/>
      <c r="C2796" s="296"/>
      <c r="D2796" s="345"/>
      <c r="E2796" s="345"/>
      <c r="F2796" s="345"/>
      <c r="G2796" s="345"/>
      <c r="H2796" s="345"/>
    </row>
    <row r="2797" spans="1:8" x14ac:dyDescent="0.2">
      <c r="A2797" s="270"/>
      <c r="B2797" s="296"/>
      <c r="C2797" s="296"/>
      <c r="D2797" s="345"/>
      <c r="E2797" s="345"/>
      <c r="F2797" s="345"/>
      <c r="G2797" s="345"/>
      <c r="H2797" s="345"/>
    </row>
    <row r="2798" spans="1:8" x14ac:dyDescent="0.2">
      <c r="A2798" s="270"/>
      <c r="B2798" s="296"/>
      <c r="C2798" s="296"/>
      <c r="D2798" s="345"/>
      <c r="E2798" s="345"/>
      <c r="F2798" s="345"/>
      <c r="G2798" s="345"/>
      <c r="H2798" s="345"/>
    </row>
    <row r="2799" spans="1:8" x14ac:dyDescent="0.2">
      <c r="A2799" s="270"/>
      <c r="B2799" s="296"/>
      <c r="C2799" s="296"/>
      <c r="D2799" s="345"/>
      <c r="E2799" s="345"/>
      <c r="F2799" s="345"/>
      <c r="G2799" s="345"/>
      <c r="H2799" s="345"/>
    </row>
    <row r="2800" spans="1:8" x14ac:dyDescent="0.2">
      <c r="A2800" s="270"/>
      <c r="B2800" s="296"/>
      <c r="C2800" s="296"/>
      <c r="D2800" s="345"/>
      <c r="E2800" s="345"/>
      <c r="F2800" s="345"/>
      <c r="G2800" s="345"/>
      <c r="H2800" s="345"/>
    </row>
    <row r="2801" spans="1:8" x14ac:dyDescent="0.2">
      <c r="A2801" s="270"/>
      <c r="B2801" s="296"/>
      <c r="C2801" s="296"/>
      <c r="D2801" s="345"/>
      <c r="E2801" s="345"/>
      <c r="F2801" s="345"/>
      <c r="G2801" s="345"/>
      <c r="H2801" s="345"/>
    </row>
    <row r="2802" spans="1:8" x14ac:dyDescent="0.2">
      <c r="A2802" s="270"/>
      <c r="B2802" s="296"/>
      <c r="C2802" s="296"/>
      <c r="D2802" s="345"/>
      <c r="E2802" s="345"/>
      <c r="F2802" s="345"/>
      <c r="G2802" s="345"/>
      <c r="H2802" s="345"/>
    </row>
    <row r="2803" spans="1:8" x14ac:dyDescent="0.2">
      <c r="A2803" s="270"/>
      <c r="B2803" s="296"/>
      <c r="C2803" s="296"/>
      <c r="D2803" s="345"/>
      <c r="E2803" s="345"/>
      <c r="F2803" s="345"/>
      <c r="G2803" s="345"/>
      <c r="H2803" s="345"/>
    </row>
    <row r="2804" spans="1:8" x14ac:dyDescent="0.2">
      <c r="A2804" s="270"/>
      <c r="B2804" s="296"/>
      <c r="C2804" s="296"/>
      <c r="D2804" s="345"/>
      <c r="E2804" s="345"/>
      <c r="F2804" s="345"/>
      <c r="G2804" s="345"/>
      <c r="H2804" s="345"/>
    </row>
    <row r="2805" spans="1:8" x14ac:dyDescent="0.2">
      <c r="A2805" s="270"/>
      <c r="B2805" s="296"/>
      <c r="C2805" s="296"/>
      <c r="D2805" s="345"/>
      <c r="E2805" s="345"/>
      <c r="F2805" s="345"/>
      <c r="G2805" s="345"/>
      <c r="H2805" s="345"/>
    </row>
    <row r="2806" spans="1:8" x14ac:dyDescent="0.2">
      <c r="A2806" s="270"/>
      <c r="B2806" s="296"/>
      <c r="C2806" s="296"/>
      <c r="D2806" s="345"/>
      <c r="E2806" s="345"/>
      <c r="F2806" s="345"/>
      <c r="G2806" s="345"/>
      <c r="H2806" s="345"/>
    </row>
    <row r="2807" spans="1:8" x14ac:dyDescent="0.2">
      <c r="A2807" s="270"/>
      <c r="B2807" s="296"/>
      <c r="C2807" s="296"/>
      <c r="D2807" s="345"/>
      <c r="E2807" s="345"/>
      <c r="F2807" s="345"/>
      <c r="G2807" s="345"/>
      <c r="H2807" s="345"/>
    </row>
    <row r="2808" spans="1:8" x14ac:dyDescent="0.2">
      <c r="A2808" s="270"/>
      <c r="B2808" s="296"/>
      <c r="C2808" s="296"/>
      <c r="D2808" s="345"/>
      <c r="E2808" s="345"/>
      <c r="F2808" s="345"/>
      <c r="G2808" s="345"/>
      <c r="H2808" s="345"/>
    </row>
    <row r="2809" spans="1:8" x14ac:dyDescent="0.2">
      <c r="A2809" s="270"/>
      <c r="B2809" s="296"/>
      <c r="C2809" s="296"/>
      <c r="D2809" s="345"/>
      <c r="E2809" s="345"/>
      <c r="F2809" s="345"/>
      <c r="G2809" s="345"/>
      <c r="H2809" s="345"/>
    </row>
    <row r="2810" spans="1:8" x14ac:dyDescent="0.2">
      <c r="A2810" s="270"/>
      <c r="B2810" s="296"/>
      <c r="C2810" s="296"/>
      <c r="D2810" s="345"/>
      <c r="E2810" s="345"/>
      <c r="F2810" s="345"/>
      <c r="G2810" s="345"/>
      <c r="H2810" s="345"/>
    </row>
    <row r="2811" spans="1:8" x14ac:dyDescent="0.2">
      <c r="A2811" s="270"/>
      <c r="B2811" s="296"/>
      <c r="C2811" s="296"/>
      <c r="D2811" s="345"/>
      <c r="E2811" s="345"/>
      <c r="F2811" s="345"/>
      <c r="G2811" s="345"/>
      <c r="H2811" s="345"/>
    </row>
    <row r="2812" spans="1:8" x14ac:dyDescent="0.2">
      <c r="A2812" s="270"/>
      <c r="B2812" s="296"/>
      <c r="C2812" s="296"/>
      <c r="D2812" s="345"/>
      <c r="E2812" s="345"/>
      <c r="F2812" s="345"/>
      <c r="G2812" s="345"/>
      <c r="H2812" s="345"/>
    </row>
    <row r="2813" spans="1:8" x14ac:dyDescent="0.2">
      <c r="A2813" s="270"/>
      <c r="B2813" s="296"/>
      <c r="C2813" s="296"/>
      <c r="D2813" s="345"/>
      <c r="E2813" s="345"/>
      <c r="F2813" s="345"/>
      <c r="G2813" s="345"/>
      <c r="H2813" s="345"/>
    </row>
    <row r="2814" spans="1:8" x14ac:dyDescent="0.2">
      <c r="A2814" s="270"/>
      <c r="B2814" s="296"/>
      <c r="C2814" s="296"/>
      <c r="D2814" s="345"/>
      <c r="E2814" s="345"/>
      <c r="F2814" s="345"/>
      <c r="G2814" s="345"/>
      <c r="H2814" s="345"/>
    </row>
    <row r="2815" spans="1:8" x14ac:dyDescent="0.2">
      <c r="A2815" s="270"/>
      <c r="B2815" s="296"/>
      <c r="C2815" s="296"/>
      <c r="D2815" s="345"/>
      <c r="E2815" s="345"/>
      <c r="F2815" s="345"/>
      <c r="G2815" s="345"/>
      <c r="H2815" s="345"/>
    </row>
    <row r="2816" spans="1:8" x14ac:dyDescent="0.2">
      <c r="A2816" s="270"/>
      <c r="B2816" s="296"/>
      <c r="C2816" s="296"/>
      <c r="D2816" s="345"/>
      <c r="E2816" s="345"/>
      <c r="F2816" s="345"/>
      <c r="G2816" s="345"/>
      <c r="H2816" s="345"/>
    </row>
    <row r="2817" spans="1:8" x14ac:dyDescent="0.2">
      <c r="A2817" s="270"/>
      <c r="B2817" s="296"/>
      <c r="C2817" s="296"/>
      <c r="D2817" s="345"/>
      <c r="E2817" s="345"/>
      <c r="F2817" s="345"/>
      <c r="G2817" s="345"/>
      <c r="H2817" s="345"/>
    </row>
    <row r="2818" spans="1:8" x14ac:dyDescent="0.2">
      <c r="A2818" s="270"/>
      <c r="B2818" s="296"/>
      <c r="C2818" s="296"/>
      <c r="D2818" s="345"/>
      <c r="E2818" s="345"/>
      <c r="F2818" s="345"/>
      <c r="G2818" s="345"/>
      <c r="H2818" s="345"/>
    </row>
    <row r="2819" spans="1:8" x14ac:dyDescent="0.2">
      <c r="A2819" s="270"/>
      <c r="B2819" s="296"/>
      <c r="C2819" s="296"/>
      <c r="D2819" s="345"/>
      <c r="E2819" s="345"/>
      <c r="F2819" s="345"/>
      <c r="G2819" s="345"/>
      <c r="H2819" s="345"/>
    </row>
    <row r="2820" spans="1:8" x14ac:dyDescent="0.2">
      <c r="A2820" s="270"/>
      <c r="B2820" s="296"/>
      <c r="C2820" s="296"/>
      <c r="D2820" s="345"/>
      <c r="E2820" s="345"/>
      <c r="F2820" s="345"/>
      <c r="G2820" s="345"/>
      <c r="H2820" s="345"/>
    </row>
    <row r="2821" spans="1:8" x14ac:dyDescent="0.2">
      <c r="A2821" s="270"/>
      <c r="B2821" s="296"/>
      <c r="C2821" s="296"/>
      <c r="D2821" s="345"/>
      <c r="E2821" s="345"/>
      <c r="F2821" s="345"/>
      <c r="G2821" s="345"/>
      <c r="H2821" s="345"/>
    </row>
    <row r="2822" spans="1:8" x14ac:dyDescent="0.2">
      <c r="A2822" s="270"/>
      <c r="B2822" s="296"/>
      <c r="C2822" s="296"/>
      <c r="D2822" s="345"/>
      <c r="E2822" s="345"/>
      <c r="F2822" s="345"/>
      <c r="G2822" s="345"/>
      <c r="H2822" s="345"/>
    </row>
    <row r="2823" spans="1:8" x14ac:dyDescent="0.2">
      <c r="A2823" s="270"/>
      <c r="B2823" s="296"/>
      <c r="C2823" s="296"/>
      <c r="D2823" s="345"/>
      <c r="E2823" s="345"/>
      <c r="F2823" s="345"/>
      <c r="G2823" s="345"/>
      <c r="H2823" s="345"/>
    </row>
    <row r="2824" spans="1:8" x14ac:dyDescent="0.2">
      <c r="A2824" s="270"/>
      <c r="B2824" s="296"/>
      <c r="C2824" s="296"/>
      <c r="D2824" s="345"/>
      <c r="E2824" s="345"/>
      <c r="F2824" s="345"/>
      <c r="G2824" s="345"/>
      <c r="H2824" s="345"/>
    </row>
    <row r="2825" spans="1:8" x14ac:dyDescent="0.2">
      <c r="A2825" s="270"/>
      <c r="B2825" s="296"/>
      <c r="C2825" s="296"/>
      <c r="D2825" s="345"/>
      <c r="E2825" s="345"/>
      <c r="F2825" s="345"/>
      <c r="G2825" s="345"/>
      <c r="H2825" s="345"/>
    </row>
    <row r="2826" spans="1:8" x14ac:dyDescent="0.2">
      <c r="A2826" s="270"/>
      <c r="B2826" s="296"/>
      <c r="C2826" s="296"/>
      <c r="D2826" s="345"/>
      <c r="E2826" s="345"/>
      <c r="F2826" s="345"/>
      <c r="G2826" s="345"/>
      <c r="H2826" s="345"/>
    </row>
    <row r="2827" spans="1:8" x14ac:dyDescent="0.2">
      <c r="A2827" s="270"/>
      <c r="B2827" s="296"/>
      <c r="C2827" s="296"/>
      <c r="D2827" s="345"/>
      <c r="E2827" s="345"/>
      <c r="F2827" s="345"/>
      <c r="G2827" s="345"/>
      <c r="H2827" s="345"/>
    </row>
    <row r="2828" spans="1:8" x14ac:dyDescent="0.2">
      <c r="A2828" s="270"/>
      <c r="B2828" s="296"/>
      <c r="C2828" s="296"/>
      <c r="D2828" s="345"/>
      <c r="E2828" s="345"/>
      <c r="F2828" s="345"/>
      <c r="G2828" s="345"/>
      <c r="H2828" s="345"/>
    </row>
    <row r="2829" spans="1:8" x14ac:dyDescent="0.2">
      <c r="A2829" s="270"/>
      <c r="B2829" s="296"/>
      <c r="C2829" s="296"/>
      <c r="D2829" s="345"/>
      <c r="E2829" s="345"/>
      <c r="F2829" s="345"/>
      <c r="G2829" s="345"/>
      <c r="H2829" s="345"/>
    </row>
    <row r="2830" spans="1:8" x14ac:dyDescent="0.2">
      <c r="A2830" s="270"/>
      <c r="B2830" s="296"/>
      <c r="C2830" s="296"/>
      <c r="D2830" s="345"/>
      <c r="E2830" s="345"/>
      <c r="F2830" s="345"/>
      <c r="G2830" s="345"/>
      <c r="H2830" s="345"/>
    </row>
    <row r="2831" spans="1:8" x14ac:dyDescent="0.2">
      <c r="A2831" s="270"/>
      <c r="B2831" s="296"/>
      <c r="C2831" s="296"/>
      <c r="D2831" s="345"/>
      <c r="E2831" s="345"/>
      <c r="F2831" s="345"/>
      <c r="G2831" s="345"/>
      <c r="H2831" s="345"/>
    </row>
    <row r="2832" spans="1:8" x14ac:dyDescent="0.2">
      <c r="A2832" s="270"/>
      <c r="B2832" s="296"/>
      <c r="C2832" s="296"/>
      <c r="D2832" s="345"/>
      <c r="E2832" s="345"/>
      <c r="F2832" s="345"/>
      <c r="G2832" s="345"/>
      <c r="H2832" s="345"/>
    </row>
    <row r="2833" spans="1:8" x14ac:dyDescent="0.2">
      <c r="A2833" s="270"/>
      <c r="B2833" s="296"/>
      <c r="C2833" s="296"/>
      <c r="D2833" s="345"/>
      <c r="E2833" s="345"/>
      <c r="F2833" s="345"/>
      <c r="G2833" s="345"/>
      <c r="H2833" s="345"/>
    </row>
    <row r="2834" spans="1:8" x14ac:dyDescent="0.2">
      <c r="A2834" s="270"/>
      <c r="B2834" s="296"/>
      <c r="C2834" s="296"/>
      <c r="D2834" s="345"/>
      <c r="E2834" s="345"/>
      <c r="F2834" s="345"/>
      <c r="G2834" s="345"/>
      <c r="H2834" s="345"/>
    </row>
    <row r="2835" spans="1:8" x14ac:dyDescent="0.2">
      <c r="A2835" s="270"/>
      <c r="B2835" s="296"/>
      <c r="C2835" s="296"/>
      <c r="D2835" s="345"/>
      <c r="E2835" s="345"/>
      <c r="F2835" s="345"/>
      <c r="G2835" s="345"/>
      <c r="H2835" s="345"/>
    </row>
    <row r="2836" spans="1:8" x14ac:dyDescent="0.2">
      <c r="A2836" s="270"/>
      <c r="B2836" s="296"/>
      <c r="C2836" s="296"/>
      <c r="D2836" s="345"/>
      <c r="E2836" s="345"/>
      <c r="F2836" s="345"/>
      <c r="G2836" s="345"/>
      <c r="H2836" s="345"/>
    </row>
    <row r="2837" spans="1:8" x14ac:dyDescent="0.2">
      <c r="A2837" s="270"/>
      <c r="B2837" s="296"/>
      <c r="C2837" s="296"/>
      <c r="D2837" s="345"/>
      <c r="E2837" s="345"/>
      <c r="F2837" s="345"/>
      <c r="G2837" s="345"/>
      <c r="H2837" s="345"/>
    </row>
    <row r="2838" spans="1:8" x14ac:dyDescent="0.2">
      <c r="A2838" s="270"/>
      <c r="B2838" s="296"/>
      <c r="C2838" s="296"/>
      <c r="D2838" s="345"/>
      <c r="E2838" s="345"/>
      <c r="F2838" s="345"/>
      <c r="G2838" s="345"/>
      <c r="H2838" s="345"/>
    </row>
    <row r="2839" spans="1:8" x14ac:dyDescent="0.2">
      <c r="A2839" s="270"/>
      <c r="B2839" s="296"/>
      <c r="C2839" s="296"/>
      <c r="D2839" s="345"/>
      <c r="E2839" s="345"/>
      <c r="F2839" s="345"/>
      <c r="G2839" s="345"/>
      <c r="H2839" s="345"/>
    </row>
    <row r="2840" spans="1:8" x14ac:dyDescent="0.2">
      <c r="A2840" s="270"/>
      <c r="B2840" s="296"/>
      <c r="C2840" s="296"/>
      <c r="D2840" s="345"/>
      <c r="E2840" s="345"/>
      <c r="F2840" s="345"/>
      <c r="G2840" s="345"/>
      <c r="H2840" s="345"/>
    </row>
    <row r="2841" spans="1:8" x14ac:dyDescent="0.2">
      <c r="A2841" s="270"/>
      <c r="B2841" s="296"/>
      <c r="C2841" s="296"/>
      <c r="D2841" s="345"/>
      <c r="E2841" s="345"/>
      <c r="F2841" s="345"/>
      <c r="G2841" s="345"/>
      <c r="H2841" s="345"/>
    </row>
    <row r="2842" spans="1:8" x14ac:dyDescent="0.2">
      <c r="A2842" s="270"/>
      <c r="B2842" s="296"/>
      <c r="C2842" s="296"/>
      <c r="D2842" s="345"/>
      <c r="E2842" s="345"/>
      <c r="F2842" s="345"/>
      <c r="G2842" s="345"/>
      <c r="H2842" s="345"/>
    </row>
    <row r="2843" spans="1:8" x14ac:dyDescent="0.2">
      <c r="A2843" s="270"/>
      <c r="B2843" s="296"/>
      <c r="C2843" s="296"/>
      <c r="D2843" s="345"/>
      <c r="E2843" s="345"/>
      <c r="F2843" s="345"/>
      <c r="G2843" s="345"/>
      <c r="H2843" s="345"/>
    </row>
    <row r="2844" spans="1:8" x14ac:dyDescent="0.2">
      <c r="A2844" s="270"/>
      <c r="B2844" s="296"/>
      <c r="C2844" s="296"/>
      <c r="D2844" s="345"/>
      <c r="E2844" s="345"/>
      <c r="F2844" s="345"/>
      <c r="G2844" s="345"/>
      <c r="H2844" s="345"/>
    </row>
    <row r="2845" spans="1:8" x14ac:dyDescent="0.2">
      <c r="A2845" s="270"/>
      <c r="B2845" s="296"/>
      <c r="C2845" s="296"/>
      <c r="D2845" s="345"/>
      <c r="E2845" s="345"/>
      <c r="F2845" s="345"/>
      <c r="G2845" s="345"/>
      <c r="H2845" s="345"/>
    </row>
    <row r="2846" spans="1:8" x14ac:dyDescent="0.2">
      <c r="A2846" s="270"/>
      <c r="B2846" s="296"/>
      <c r="C2846" s="296"/>
      <c r="D2846" s="345"/>
      <c r="E2846" s="345"/>
      <c r="F2846" s="345"/>
      <c r="G2846" s="345"/>
      <c r="H2846" s="345"/>
    </row>
    <row r="2847" spans="1:8" x14ac:dyDescent="0.2">
      <c r="A2847" s="270"/>
      <c r="B2847" s="296"/>
      <c r="C2847" s="296"/>
      <c r="D2847" s="345"/>
      <c r="E2847" s="345"/>
      <c r="F2847" s="345"/>
      <c r="G2847" s="345"/>
      <c r="H2847" s="345"/>
    </row>
    <row r="2848" spans="1:8" x14ac:dyDescent="0.2">
      <c r="A2848" s="270"/>
      <c r="B2848" s="296"/>
      <c r="C2848" s="296"/>
      <c r="D2848" s="345"/>
      <c r="E2848" s="345"/>
      <c r="F2848" s="345"/>
      <c r="G2848" s="345"/>
      <c r="H2848" s="345"/>
    </row>
    <row r="2849" spans="1:8" x14ac:dyDescent="0.2">
      <c r="A2849" s="270"/>
      <c r="B2849" s="296"/>
      <c r="C2849" s="296"/>
      <c r="D2849" s="345"/>
      <c r="E2849" s="345"/>
      <c r="F2849" s="345"/>
      <c r="G2849" s="345"/>
      <c r="H2849" s="345"/>
    </row>
    <row r="2850" spans="1:8" x14ac:dyDescent="0.2">
      <c r="A2850" s="270"/>
      <c r="B2850" s="296"/>
      <c r="C2850" s="296"/>
      <c r="D2850" s="345"/>
      <c r="E2850" s="345"/>
      <c r="F2850" s="345"/>
      <c r="G2850" s="345"/>
      <c r="H2850" s="345"/>
    </row>
    <row r="2851" spans="1:8" x14ac:dyDescent="0.2">
      <c r="A2851" s="270"/>
      <c r="B2851" s="296"/>
      <c r="C2851" s="296"/>
      <c r="D2851" s="345"/>
      <c r="E2851" s="345"/>
      <c r="F2851" s="345"/>
      <c r="G2851" s="345"/>
      <c r="H2851" s="345"/>
    </row>
    <row r="2852" spans="1:8" x14ac:dyDescent="0.2">
      <c r="A2852" s="270"/>
      <c r="B2852" s="296"/>
      <c r="C2852" s="296"/>
      <c r="D2852" s="345"/>
      <c r="E2852" s="345"/>
      <c r="F2852" s="345"/>
      <c r="G2852" s="345"/>
      <c r="H2852" s="345"/>
    </row>
    <row r="2853" spans="1:8" x14ac:dyDescent="0.2">
      <c r="A2853" s="270"/>
      <c r="B2853" s="296"/>
      <c r="C2853" s="296"/>
      <c r="D2853" s="345"/>
      <c r="E2853" s="345"/>
      <c r="F2853" s="345"/>
      <c r="G2853" s="345"/>
      <c r="H2853" s="345"/>
    </row>
    <row r="2854" spans="1:8" x14ac:dyDescent="0.2">
      <c r="A2854" s="270"/>
      <c r="B2854" s="296"/>
      <c r="C2854" s="296"/>
      <c r="D2854" s="345"/>
      <c r="E2854" s="345"/>
      <c r="F2854" s="345"/>
      <c r="G2854" s="345"/>
      <c r="H2854" s="345"/>
    </row>
    <row r="2855" spans="1:8" x14ac:dyDescent="0.2">
      <c r="A2855" s="270"/>
      <c r="B2855" s="296"/>
      <c r="C2855" s="296"/>
      <c r="D2855" s="345"/>
      <c r="E2855" s="345"/>
      <c r="F2855" s="345"/>
      <c r="G2855" s="345"/>
      <c r="H2855" s="345"/>
    </row>
    <row r="2856" spans="1:8" x14ac:dyDescent="0.2">
      <c r="A2856" s="270"/>
      <c r="B2856" s="296"/>
      <c r="C2856" s="296"/>
      <c r="D2856" s="345"/>
      <c r="E2856" s="345"/>
      <c r="F2856" s="345"/>
      <c r="G2856" s="345"/>
      <c r="H2856" s="345"/>
    </row>
    <row r="2857" spans="1:8" x14ac:dyDescent="0.2">
      <c r="A2857" s="270"/>
      <c r="B2857" s="296"/>
      <c r="C2857" s="296"/>
      <c r="D2857" s="345"/>
      <c r="E2857" s="345"/>
      <c r="F2857" s="345"/>
      <c r="G2857" s="345"/>
      <c r="H2857" s="345"/>
    </row>
    <row r="2858" spans="1:8" x14ac:dyDescent="0.2">
      <c r="A2858" s="270"/>
      <c r="B2858" s="296"/>
      <c r="C2858" s="296"/>
      <c r="D2858" s="345"/>
      <c r="E2858" s="345"/>
      <c r="F2858" s="345"/>
      <c r="G2858" s="345"/>
      <c r="H2858" s="345"/>
    </row>
    <row r="2859" spans="1:8" x14ac:dyDescent="0.2">
      <c r="A2859" s="270"/>
      <c r="B2859" s="296"/>
      <c r="C2859" s="296"/>
      <c r="D2859" s="345"/>
      <c r="E2859" s="345"/>
      <c r="F2859" s="345"/>
      <c r="G2859" s="345"/>
      <c r="H2859" s="345"/>
    </row>
    <row r="2860" spans="1:8" x14ac:dyDescent="0.2">
      <c r="A2860" s="270"/>
      <c r="B2860" s="296"/>
      <c r="C2860" s="296"/>
      <c r="D2860" s="345"/>
      <c r="E2860" s="345"/>
      <c r="F2860" s="345"/>
      <c r="G2860" s="345"/>
      <c r="H2860" s="345"/>
    </row>
    <row r="2861" spans="1:8" x14ac:dyDescent="0.2">
      <c r="A2861" s="270"/>
      <c r="B2861" s="296"/>
      <c r="C2861" s="296"/>
      <c r="D2861" s="345"/>
      <c r="E2861" s="345"/>
      <c r="F2861" s="345"/>
      <c r="G2861" s="345"/>
      <c r="H2861" s="345"/>
    </row>
    <row r="2862" spans="1:8" x14ac:dyDescent="0.2">
      <c r="A2862" s="270"/>
      <c r="B2862" s="296"/>
      <c r="C2862" s="296"/>
      <c r="D2862" s="345"/>
      <c r="E2862" s="345"/>
      <c r="F2862" s="345"/>
      <c r="G2862" s="345"/>
      <c r="H2862" s="345"/>
    </row>
    <row r="2863" spans="1:8" x14ac:dyDescent="0.2">
      <c r="A2863" s="270"/>
      <c r="B2863" s="296"/>
      <c r="C2863" s="296"/>
      <c r="D2863" s="345"/>
      <c r="E2863" s="345"/>
      <c r="F2863" s="345"/>
      <c r="G2863" s="345"/>
      <c r="H2863" s="345"/>
    </row>
    <row r="2864" spans="1:8" x14ac:dyDescent="0.2">
      <c r="A2864" s="270"/>
      <c r="B2864" s="296"/>
      <c r="C2864" s="296"/>
      <c r="D2864" s="345"/>
      <c r="E2864" s="345"/>
      <c r="F2864" s="345"/>
      <c r="G2864" s="345"/>
      <c r="H2864" s="345"/>
    </row>
    <row r="2865" spans="1:8" x14ac:dyDescent="0.2">
      <c r="A2865" s="270"/>
      <c r="B2865" s="296"/>
      <c r="C2865" s="296"/>
      <c r="D2865" s="345"/>
      <c r="E2865" s="345"/>
      <c r="F2865" s="345"/>
      <c r="G2865" s="345"/>
      <c r="H2865" s="345"/>
    </row>
    <row r="2866" spans="1:8" x14ac:dyDescent="0.2">
      <c r="A2866" s="270"/>
      <c r="B2866" s="296"/>
      <c r="C2866" s="296"/>
      <c r="D2866" s="345"/>
      <c r="E2866" s="345"/>
      <c r="F2866" s="345"/>
      <c r="G2866" s="345"/>
      <c r="H2866" s="345"/>
    </row>
    <row r="2867" spans="1:8" x14ac:dyDescent="0.2">
      <c r="A2867" s="270"/>
      <c r="B2867" s="296"/>
      <c r="C2867" s="296"/>
      <c r="D2867" s="345"/>
      <c r="E2867" s="345"/>
      <c r="F2867" s="345"/>
      <c r="G2867" s="345"/>
      <c r="H2867" s="345"/>
    </row>
    <row r="2868" spans="1:8" x14ac:dyDescent="0.2">
      <c r="A2868" s="270"/>
      <c r="B2868" s="296"/>
      <c r="C2868" s="296"/>
      <c r="D2868" s="345"/>
      <c r="E2868" s="345"/>
      <c r="F2868" s="345"/>
      <c r="G2868" s="345"/>
      <c r="H2868" s="345"/>
    </row>
    <row r="2869" spans="1:8" x14ac:dyDescent="0.2">
      <c r="A2869" s="270"/>
      <c r="B2869" s="296"/>
      <c r="C2869" s="296"/>
      <c r="D2869" s="345"/>
      <c r="E2869" s="345"/>
      <c r="F2869" s="345"/>
      <c r="G2869" s="345"/>
      <c r="H2869" s="345"/>
    </row>
    <row r="2870" spans="1:8" x14ac:dyDescent="0.2">
      <c r="A2870" s="270"/>
      <c r="B2870" s="296"/>
      <c r="C2870" s="296"/>
      <c r="D2870" s="345"/>
      <c r="E2870" s="345"/>
      <c r="F2870" s="345"/>
      <c r="G2870" s="345"/>
      <c r="H2870" s="345"/>
    </row>
    <row r="2871" spans="1:8" x14ac:dyDescent="0.2">
      <c r="A2871" s="270"/>
      <c r="B2871" s="296"/>
      <c r="C2871" s="296"/>
      <c r="D2871" s="345"/>
      <c r="E2871" s="345"/>
      <c r="F2871" s="345"/>
      <c r="G2871" s="345"/>
      <c r="H2871" s="345"/>
    </row>
    <row r="2872" spans="1:8" x14ac:dyDescent="0.2">
      <c r="A2872" s="270"/>
      <c r="B2872" s="296"/>
      <c r="C2872" s="296"/>
      <c r="D2872" s="345"/>
      <c r="E2872" s="345"/>
      <c r="F2872" s="345"/>
      <c r="G2872" s="345"/>
      <c r="H2872" s="345"/>
    </row>
    <row r="2873" spans="1:8" x14ac:dyDescent="0.2">
      <c r="A2873" s="270"/>
      <c r="B2873" s="296"/>
      <c r="C2873" s="296"/>
      <c r="D2873" s="345"/>
      <c r="E2873" s="345"/>
      <c r="F2873" s="345"/>
      <c r="G2873" s="345"/>
      <c r="H2873" s="345"/>
    </row>
    <row r="2874" spans="1:8" x14ac:dyDescent="0.2">
      <c r="A2874" s="270"/>
      <c r="B2874" s="296"/>
      <c r="C2874" s="296"/>
      <c r="D2874" s="345"/>
      <c r="E2874" s="345"/>
      <c r="F2874" s="345"/>
      <c r="G2874" s="345"/>
      <c r="H2874" s="345"/>
    </row>
    <row r="2875" spans="1:8" x14ac:dyDescent="0.2">
      <c r="A2875" s="270"/>
      <c r="B2875" s="296"/>
      <c r="C2875" s="296"/>
      <c r="D2875" s="345"/>
      <c r="E2875" s="345"/>
      <c r="F2875" s="345"/>
      <c r="G2875" s="345"/>
      <c r="H2875" s="345"/>
    </row>
    <row r="2876" spans="1:8" x14ac:dyDescent="0.2">
      <c r="A2876" s="270"/>
      <c r="B2876" s="296"/>
      <c r="C2876" s="296"/>
      <c r="D2876" s="345"/>
      <c r="E2876" s="345"/>
      <c r="F2876" s="345"/>
      <c r="G2876" s="345"/>
      <c r="H2876" s="345"/>
    </row>
    <row r="2877" spans="1:8" x14ac:dyDescent="0.2">
      <c r="A2877" s="270"/>
      <c r="B2877" s="296"/>
      <c r="C2877" s="296"/>
      <c r="D2877" s="345"/>
      <c r="E2877" s="345"/>
      <c r="F2877" s="345"/>
      <c r="G2877" s="345"/>
      <c r="H2877" s="345"/>
    </row>
    <row r="2878" spans="1:8" x14ac:dyDescent="0.2">
      <c r="A2878" s="270"/>
      <c r="B2878" s="296"/>
      <c r="C2878" s="296"/>
      <c r="D2878" s="345"/>
      <c r="E2878" s="345"/>
      <c r="F2878" s="345"/>
      <c r="G2878" s="345"/>
      <c r="H2878" s="345"/>
    </row>
    <row r="2879" spans="1:8" x14ac:dyDescent="0.2">
      <c r="A2879" s="270"/>
      <c r="B2879" s="296"/>
      <c r="C2879" s="296"/>
      <c r="D2879" s="345"/>
      <c r="E2879" s="345"/>
      <c r="F2879" s="345"/>
      <c r="G2879" s="345"/>
      <c r="H2879" s="345"/>
    </row>
    <row r="2880" spans="1:8" x14ac:dyDescent="0.2">
      <c r="A2880" s="270"/>
      <c r="B2880" s="296"/>
      <c r="C2880" s="296"/>
      <c r="D2880" s="345"/>
      <c r="E2880" s="345"/>
      <c r="F2880" s="345"/>
      <c r="G2880" s="345"/>
      <c r="H2880" s="345"/>
    </row>
    <row r="2881" spans="1:8" x14ac:dyDescent="0.2">
      <c r="A2881" s="270"/>
      <c r="B2881" s="296"/>
      <c r="C2881" s="296"/>
      <c r="D2881" s="345"/>
      <c r="E2881" s="345"/>
      <c r="F2881" s="345"/>
      <c r="G2881" s="345"/>
      <c r="H2881" s="345"/>
    </row>
    <row r="2882" spans="1:8" x14ac:dyDescent="0.2">
      <c r="A2882" s="270"/>
      <c r="B2882" s="296"/>
      <c r="C2882" s="296"/>
      <c r="D2882" s="345"/>
      <c r="E2882" s="345"/>
      <c r="F2882" s="345"/>
      <c r="G2882" s="345"/>
      <c r="H2882" s="345"/>
    </row>
    <row r="2883" spans="1:8" x14ac:dyDescent="0.2">
      <c r="A2883" s="270"/>
      <c r="B2883" s="296"/>
      <c r="C2883" s="296"/>
      <c r="D2883" s="345"/>
      <c r="E2883" s="345"/>
      <c r="F2883" s="345"/>
      <c r="G2883" s="345"/>
      <c r="H2883" s="345"/>
    </row>
    <row r="2884" spans="1:8" x14ac:dyDescent="0.2">
      <c r="A2884" s="270"/>
      <c r="B2884" s="296"/>
      <c r="C2884" s="296"/>
      <c r="D2884" s="345"/>
      <c r="E2884" s="345"/>
      <c r="F2884" s="345"/>
      <c r="G2884" s="345"/>
      <c r="H2884" s="345"/>
    </row>
    <row r="2885" spans="1:8" x14ac:dyDescent="0.2">
      <c r="A2885" s="270"/>
      <c r="B2885" s="296"/>
      <c r="C2885" s="296"/>
      <c r="D2885" s="345"/>
      <c r="E2885" s="345"/>
      <c r="F2885" s="345"/>
      <c r="G2885" s="345"/>
      <c r="H2885" s="345"/>
    </row>
    <row r="2886" spans="1:8" x14ac:dyDescent="0.2">
      <c r="A2886" s="270"/>
      <c r="B2886" s="296"/>
      <c r="C2886" s="296"/>
      <c r="D2886" s="345"/>
      <c r="E2886" s="345"/>
      <c r="F2886" s="345"/>
      <c r="G2886" s="345"/>
      <c r="H2886" s="345"/>
    </row>
    <row r="2887" spans="1:8" x14ac:dyDescent="0.2">
      <c r="A2887" s="270"/>
      <c r="B2887" s="296"/>
      <c r="C2887" s="296"/>
      <c r="D2887" s="345"/>
      <c r="E2887" s="345"/>
      <c r="F2887" s="345"/>
      <c r="G2887" s="345"/>
      <c r="H2887" s="345"/>
    </row>
    <row r="2888" spans="1:8" x14ac:dyDescent="0.2">
      <c r="A2888" s="270"/>
      <c r="B2888" s="296"/>
      <c r="C2888" s="296"/>
      <c r="D2888" s="345"/>
      <c r="E2888" s="345"/>
      <c r="F2888" s="345"/>
      <c r="G2888" s="345"/>
      <c r="H2888" s="345"/>
    </row>
    <row r="2889" spans="1:8" x14ac:dyDescent="0.2">
      <c r="A2889" s="270"/>
      <c r="B2889" s="296"/>
      <c r="C2889" s="296"/>
      <c r="D2889" s="345"/>
      <c r="E2889" s="345"/>
      <c r="F2889" s="345"/>
      <c r="G2889" s="345"/>
      <c r="H2889" s="345"/>
    </row>
    <row r="2890" spans="1:8" x14ac:dyDescent="0.2">
      <c r="A2890" s="270"/>
      <c r="B2890" s="296"/>
      <c r="C2890" s="296"/>
      <c r="D2890" s="345"/>
      <c r="E2890" s="345"/>
      <c r="F2890" s="345"/>
      <c r="G2890" s="345"/>
      <c r="H2890" s="345"/>
    </row>
    <row r="2891" spans="1:8" x14ac:dyDescent="0.2">
      <c r="A2891" s="270"/>
      <c r="B2891" s="296"/>
      <c r="C2891" s="296"/>
      <c r="D2891" s="345"/>
      <c r="E2891" s="345"/>
      <c r="F2891" s="345"/>
      <c r="G2891" s="345"/>
      <c r="H2891" s="345"/>
    </row>
    <row r="2892" spans="1:8" x14ac:dyDescent="0.2">
      <c r="A2892" s="270"/>
      <c r="B2892" s="296"/>
      <c r="C2892" s="296"/>
      <c r="D2892" s="345"/>
      <c r="E2892" s="345"/>
      <c r="F2892" s="345"/>
      <c r="G2892" s="345"/>
      <c r="H2892" s="345"/>
    </row>
    <row r="2893" spans="1:8" x14ac:dyDescent="0.2">
      <c r="A2893" s="270"/>
      <c r="B2893" s="296"/>
      <c r="C2893" s="296"/>
      <c r="D2893" s="345"/>
      <c r="E2893" s="345"/>
      <c r="F2893" s="345"/>
      <c r="G2893" s="345"/>
      <c r="H2893" s="345"/>
    </row>
    <row r="2894" spans="1:8" x14ac:dyDescent="0.2">
      <c r="A2894" s="270"/>
      <c r="B2894" s="296"/>
      <c r="C2894" s="296"/>
      <c r="D2894" s="345"/>
      <c r="E2894" s="345"/>
      <c r="F2894" s="345"/>
      <c r="G2894" s="345"/>
      <c r="H2894" s="345"/>
    </row>
    <row r="2895" spans="1:8" x14ac:dyDescent="0.2">
      <c r="A2895" s="270"/>
      <c r="B2895" s="296"/>
      <c r="C2895" s="296"/>
      <c r="D2895" s="345"/>
      <c r="E2895" s="345"/>
      <c r="F2895" s="345"/>
      <c r="G2895" s="345"/>
      <c r="H2895" s="345"/>
    </row>
    <row r="2896" spans="1:8" x14ac:dyDescent="0.2">
      <c r="A2896" s="270"/>
      <c r="B2896" s="296"/>
      <c r="C2896" s="296"/>
      <c r="D2896" s="345"/>
      <c r="E2896" s="345"/>
      <c r="F2896" s="345"/>
      <c r="G2896" s="345"/>
      <c r="H2896" s="345"/>
    </row>
    <row r="2897" spans="1:8" x14ac:dyDescent="0.2">
      <c r="A2897" s="270"/>
      <c r="B2897" s="296"/>
      <c r="C2897" s="296"/>
      <c r="D2897" s="345"/>
      <c r="E2897" s="345"/>
      <c r="F2897" s="345"/>
      <c r="G2897" s="345"/>
      <c r="H2897" s="345"/>
    </row>
    <row r="2898" spans="1:8" x14ac:dyDescent="0.2">
      <c r="A2898" s="270"/>
      <c r="B2898" s="296"/>
      <c r="C2898" s="296"/>
      <c r="D2898" s="345"/>
      <c r="E2898" s="345"/>
      <c r="F2898" s="345"/>
      <c r="G2898" s="345"/>
      <c r="H2898" s="345"/>
    </row>
    <row r="2899" spans="1:8" x14ac:dyDescent="0.2">
      <c r="A2899" s="270"/>
      <c r="B2899" s="296"/>
      <c r="C2899" s="296"/>
      <c r="D2899" s="345"/>
      <c r="E2899" s="345"/>
      <c r="F2899" s="345"/>
      <c r="G2899" s="345"/>
      <c r="H2899" s="345"/>
    </row>
    <row r="2900" spans="1:8" x14ac:dyDescent="0.2">
      <c r="A2900" s="270"/>
      <c r="B2900" s="296"/>
      <c r="C2900" s="296"/>
      <c r="D2900" s="345"/>
      <c r="E2900" s="345"/>
      <c r="F2900" s="345"/>
      <c r="G2900" s="345"/>
      <c r="H2900" s="345"/>
    </row>
    <row r="2901" spans="1:8" x14ac:dyDescent="0.2">
      <c r="A2901" s="270"/>
      <c r="B2901" s="296"/>
      <c r="C2901" s="296"/>
      <c r="D2901" s="345"/>
      <c r="E2901" s="345"/>
      <c r="F2901" s="345"/>
      <c r="G2901" s="345"/>
      <c r="H2901" s="345"/>
    </row>
    <row r="2902" spans="1:8" x14ac:dyDescent="0.2">
      <c r="A2902" s="270"/>
      <c r="B2902" s="296"/>
      <c r="C2902" s="296"/>
      <c r="D2902" s="345"/>
      <c r="E2902" s="345"/>
      <c r="F2902" s="345"/>
      <c r="G2902" s="345"/>
      <c r="H2902" s="345"/>
    </row>
    <row r="2903" spans="1:8" x14ac:dyDescent="0.2">
      <c r="A2903" s="270"/>
      <c r="B2903" s="296"/>
      <c r="C2903" s="296"/>
      <c r="D2903" s="345"/>
      <c r="E2903" s="345"/>
      <c r="F2903" s="345"/>
      <c r="G2903" s="345"/>
      <c r="H2903" s="345"/>
    </row>
    <row r="2904" spans="1:8" x14ac:dyDescent="0.2">
      <c r="A2904" s="270"/>
      <c r="B2904" s="296"/>
      <c r="C2904" s="296"/>
      <c r="D2904" s="345"/>
      <c r="E2904" s="345"/>
      <c r="F2904" s="345"/>
      <c r="G2904" s="345"/>
      <c r="H2904" s="345"/>
    </row>
    <row r="2905" spans="1:8" x14ac:dyDescent="0.2">
      <c r="A2905" s="270"/>
      <c r="B2905" s="296"/>
      <c r="C2905" s="296"/>
      <c r="D2905" s="345"/>
      <c r="E2905" s="345"/>
      <c r="F2905" s="345"/>
      <c r="G2905" s="345"/>
      <c r="H2905" s="345"/>
    </row>
    <row r="2906" spans="1:8" x14ac:dyDescent="0.2">
      <c r="A2906" s="270"/>
      <c r="B2906" s="296"/>
      <c r="C2906" s="296"/>
      <c r="D2906" s="345"/>
      <c r="E2906" s="345"/>
      <c r="F2906" s="345"/>
      <c r="G2906" s="345"/>
      <c r="H2906" s="345"/>
    </row>
    <row r="2907" spans="1:8" x14ac:dyDescent="0.2">
      <c r="A2907" s="270"/>
      <c r="B2907" s="296"/>
      <c r="C2907" s="296"/>
      <c r="D2907" s="345"/>
      <c r="E2907" s="345"/>
      <c r="F2907" s="345"/>
      <c r="G2907" s="345"/>
      <c r="H2907" s="345"/>
    </row>
    <row r="2908" spans="1:8" x14ac:dyDescent="0.2">
      <c r="A2908" s="270"/>
      <c r="B2908" s="296"/>
      <c r="C2908" s="296"/>
      <c r="D2908" s="345"/>
      <c r="E2908" s="345"/>
      <c r="F2908" s="345"/>
      <c r="G2908" s="345"/>
      <c r="H2908" s="345"/>
    </row>
    <row r="2909" spans="1:8" x14ac:dyDescent="0.2">
      <c r="A2909" s="270"/>
      <c r="B2909" s="296"/>
      <c r="C2909" s="296"/>
      <c r="D2909" s="345"/>
      <c r="E2909" s="345"/>
      <c r="F2909" s="345"/>
      <c r="G2909" s="345"/>
      <c r="H2909" s="345"/>
    </row>
    <row r="2910" spans="1:8" x14ac:dyDescent="0.2">
      <c r="A2910" s="270"/>
      <c r="B2910" s="296"/>
      <c r="C2910" s="296"/>
      <c r="D2910" s="345"/>
      <c r="E2910" s="345"/>
      <c r="F2910" s="345"/>
      <c r="G2910" s="345"/>
      <c r="H2910" s="345"/>
    </row>
    <row r="2911" spans="1:8" x14ac:dyDescent="0.2">
      <c r="A2911" s="270"/>
      <c r="B2911" s="296"/>
      <c r="C2911" s="296"/>
      <c r="D2911" s="345"/>
      <c r="E2911" s="345"/>
      <c r="F2911" s="345"/>
      <c r="G2911" s="345"/>
      <c r="H2911" s="345"/>
    </row>
    <row r="2912" spans="1:8" x14ac:dyDescent="0.2">
      <c r="A2912" s="270"/>
      <c r="B2912" s="296"/>
      <c r="C2912" s="296"/>
      <c r="D2912" s="345"/>
      <c r="E2912" s="345"/>
      <c r="F2912" s="345"/>
      <c r="G2912" s="345"/>
      <c r="H2912" s="345"/>
    </row>
    <row r="2913" spans="1:8" x14ac:dyDescent="0.2">
      <c r="A2913" s="270"/>
      <c r="B2913" s="296"/>
      <c r="C2913" s="296"/>
      <c r="D2913" s="345"/>
      <c r="E2913" s="345"/>
      <c r="F2913" s="345"/>
      <c r="G2913" s="345"/>
      <c r="H2913" s="345"/>
    </row>
    <row r="2914" spans="1:8" x14ac:dyDescent="0.2">
      <c r="A2914" s="270"/>
      <c r="B2914" s="296"/>
      <c r="C2914" s="296"/>
      <c r="D2914" s="345"/>
      <c r="E2914" s="345"/>
      <c r="F2914" s="345"/>
      <c r="G2914" s="345"/>
      <c r="H2914" s="345"/>
    </row>
    <row r="2915" spans="1:8" x14ac:dyDescent="0.2">
      <c r="A2915" s="270"/>
      <c r="B2915" s="296"/>
      <c r="C2915" s="296"/>
      <c r="D2915" s="345"/>
      <c r="E2915" s="345"/>
      <c r="F2915" s="345"/>
      <c r="G2915" s="345"/>
      <c r="H2915" s="345"/>
    </row>
    <row r="2916" spans="1:8" x14ac:dyDescent="0.2">
      <c r="A2916" s="270"/>
      <c r="B2916" s="296"/>
      <c r="C2916" s="296"/>
      <c r="D2916" s="345"/>
      <c r="E2916" s="345"/>
      <c r="F2916" s="345"/>
      <c r="G2916" s="345"/>
      <c r="H2916" s="345"/>
    </row>
    <row r="2917" spans="1:8" x14ac:dyDescent="0.2">
      <c r="A2917" s="270"/>
      <c r="B2917" s="296"/>
      <c r="C2917" s="296"/>
      <c r="D2917" s="345"/>
      <c r="E2917" s="345"/>
      <c r="F2917" s="345"/>
      <c r="G2917" s="345"/>
      <c r="H2917" s="345"/>
    </row>
    <row r="2918" spans="1:8" x14ac:dyDescent="0.2">
      <c r="A2918" s="270"/>
      <c r="B2918" s="296"/>
      <c r="C2918" s="296"/>
      <c r="D2918" s="345"/>
      <c r="E2918" s="345"/>
      <c r="F2918" s="345"/>
      <c r="G2918" s="345"/>
      <c r="H2918" s="345"/>
    </row>
    <row r="2919" spans="1:8" x14ac:dyDescent="0.2">
      <c r="A2919" s="270"/>
      <c r="B2919" s="296"/>
      <c r="C2919" s="296"/>
      <c r="D2919" s="345"/>
      <c r="E2919" s="345"/>
      <c r="F2919" s="345"/>
      <c r="G2919" s="345"/>
      <c r="H2919" s="345"/>
    </row>
    <row r="2920" spans="1:8" x14ac:dyDescent="0.2">
      <c r="A2920" s="270"/>
      <c r="B2920" s="296"/>
      <c r="C2920" s="296"/>
      <c r="D2920" s="345"/>
      <c r="E2920" s="345"/>
      <c r="F2920" s="345"/>
      <c r="G2920" s="345"/>
      <c r="H2920" s="345"/>
    </row>
    <row r="2921" spans="1:8" x14ac:dyDescent="0.2">
      <c r="A2921" s="270"/>
      <c r="B2921" s="296"/>
      <c r="C2921" s="296"/>
      <c r="D2921" s="345"/>
      <c r="E2921" s="345"/>
      <c r="F2921" s="345"/>
      <c r="G2921" s="345"/>
      <c r="H2921" s="345"/>
    </row>
    <row r="2922" spans="1:8" x14ac:dyDescent="0.2">
      <c r="A2922" s="270"/>
      <c r="B2922" s="296"/>
      <c r="C2922" s="296"/>
      <c r="D2922" s="345"/>
      <c r="E2922" s="345"/>
      <c r="F2922" s="345"/>
      <c r="G2922" s="345"/>
      <c r="H2922" s="345"/>
    </row>
    <row r="2923" spans="1:8" x14ac:dyDescent="0.2">
      <c r="A2923" s="270"/>
      <c r="B2923" s="296"/>
      <c r="C2923" s="296"/>
      <c r="D2923" s="345"/>
      <c r="E2923" s="345"/>
      <c r="F2923" s="345"/>
      <c r="G2923" s="345"/>
      <c r="H2923" s="345"/>
    </row>
    <row r="2924" spans="1:8" x14ac:dyDescent="0.2">
      <c r="A2924" s="270"/>
      <c r="B2924" s="296"/>
      <c r="C2924" s="296"/>
      <c r="D2924" s="345"/>
      <c r="E2924" s="345"/>
      <c r="F2924" s="345"/>
      <c r="G2924" s="345"/>
      <c r="H2924" s="345"/>
    </row>
    <row r="2925" spans="1:8" x14ac:dyDescent="0.2">
      <c r="A2925" s="270"/>
      <c r="B2925" s="296"/>
      <c r="C2925" s="296"/>
      <c r="D2925" s="345"/>
      <c r="E2925" s="345"/>
      <c r="F2925" s="345"/>
      <c r="G2925" s="345"/>
      <c r="H2925" s="345"/>
    </row>
    <row r="2926" spans="1:8" x14ac:dyDescent="0.2">
      <c r="A2926" s="270"/>
      <c r="B2926" s="296"/>
      <c r="C2926" s="296"/>
      <c r="D2926" s="345"/>
      <c r="E2926" s="345"/>
      <c r="F2926" s="345"/>
      <c r="G2926" s="345"/>
      <c r="H2926" s="345"/>
    </row>
    <row r="2927" spans="1:8" x14ac:dyDescent="0.2">
      <c r="A2927" s="270"/>
      <c r="B2927" s="296"/>
      <c r="C2927" s="296"/>
      <c r="D2927" s="345"/>
      <c r="E2927" s="345"/>
      <c r="F2927" s="345"/>
      <c r="G2927" s="345"/>
      <c r="H2927" s="345"/>
    </row>
    <row r="2928" spans="1:8" x14ac:dyDescent="0.2">
      <c r="A2928" s="270"/>
      <c r="B2928" s="296"/>
      <c r="C2928" s="296"/>
      <c r="D2928" s="345"/>
      <c r="E2928" s="345"/>
      <c r="F2928" s="345"/>
      <c r="G2928" s="345"/>
      <c r="H2928" s="345"/>
    </row>
    <row r="2929" spans="1:8" x14ac:dyDescent="0.2">
      <c r="A2929" s="270"/>
      <c r="B2929" s="296"/>
      <c r="C2929" s="296"/>
      <c r="D2929" s="345"/>
      <c r="E2929" s="345"/>
      <c r="F2929" s="345"/>
      <c r="G2929" s="345"/>
      <c r="H2929" s="345"/>
    </row>
    <row r="2930" spans="1:8" x14ac:dyDescent="0.2">
      <c r="A2930" s="270"/>
      <c r="B2930" s="296"/>
      <c r="C2930" s="296"/>
      <c r="D2930" s="345"/>
      <c r="E2930" s="345"/>
      <c r="F2930" s="345"/>
      <c r="G2930" s="345"/>
      <c r="H2930" s="345"/>
    </row>
    <row r="2931" spans="1:8" x14ac:dyDescent="0.2">
      <c r="A2931" s="270"/>
      <c r="B2931" s="296"/>
      <c r="C2931" s="296"/>
      <c r="D2931" s="345"/>
      <c r="E2931" s="345"/>
      <c r="F2931" s="345"/>
      <c r="G2931" s="345"/>
      <c r="H2931" s="345"/>
    </row>
    <row r="2932" spans="1:8" x14ac:dyDescent="0.2">
      <c r="A2932" s="270"/>
      <c r="B2932" s="296"/>
      <c r="C2932" s="296"/>
      <c r="D2932" s="345"/>
      <c r="E2932" s="345"/>
      <c r="F2932" s="345"/>
      <c r="G2932" s="345"/>
      <c r="H2932" s="345"/>
    </row>
    <row r="2933" spans="1:8" x14ac:dyDescent="0.2">
      <c r="A2933" s="270"/>
      <c r="B2933" s="296"/>
      <c r="C2933" s="296"/>
      <c r="D2933" s="345"/>
      <c r="E2933" s="345"/>
      <c r="F2933" s="345"/>
      <c r="G2933" s="345"/>
      <c r="H2933" s="345"/>
    </row>
    <row r="2934" spans="1:8" x14ac:dyDescent="0.2">
      <c r="A2934" s="270"/>
      <c r="B2934" s="296"/>
      <c r="C2934" s="296"/>
      <c r="D2934" s="345"/>
      <c r="E2934" s="345"/>
      <c r="F2934" s="345"/>
      <c r="G2934" s="345"/>
      <c r="H2934" s="345"/>
    </row>
    <row r="2935" spans="1:8" x14ac:dyDescent="0.2">
      <c r="A2935" s="270"/>
      <c r="B2935" s="296"/>
      <c r="C2935" s="296"/>
      <c r="D2935" s="345"/>
      <c r="E2935" s="345"/>
      <c r="F2935" s="345"/>
      <c r="G2935" s="345"/>
      <c r="H2935" s="345"/>
    </row>
    <row r="2936" spans="1:8" x14ac:dyDescent="0.2">
      <c r="A2936" s="270"/>
      <c r="B2936" s="296"/>
      <c r="C2936" s="296"/>
      <c r="D2936" s="345"/>
      <c r="E2936" s="345"/>
      <c r="F2936" s="345"/>
      <c r="G2936" s="345"/>
      <c r="H2936" s="345"/>
    </row>
    <row r="2937" spans="1:8" x14ac:dyDescent="0.2">
      <c r="A2937" s="270"/>
      <c r="B2937" s="296"/>
      <c r="C2937" s="296"/>
      <c r="D2937" s="345"/>
      <c r="E2937" s="345"/>
      <c r="F2937" s="345"/>
      <c r="G2937" s="345"/>
      <c r="H2937" s="345"/>
    </row>
    <row r="2938" spans="1:8" x14ac:dyDescent="0.2">
      <c r="A2938" s="270"/>
      <c r="B2938" s="296"/>
      <c r="C2938" s="296"/>
      <c r="D2938" s="345"/>
      <c r="E2938" s="345"/>
      <c r="F2938" s="345"/>
      <c r="G2938" s="345"/>
      <c r="H2938" s="345"/>
    </row>
    <row r="2939" spans="1:8" x14ac:dyDescent="0.2">
      <c r="A2939" s="270"/>
      <c r="B2939" s="296"/>
      <c r="C2939" s="296"/>
      <c r="D2939" s="345"/>
      <c r="E2939" s="345"/>
      <c r="F2939" s="345"/>
      <c r="G2939" s="345"/>
      <c r="H2939" s="345"/>
    </row>
    <row r="2940" spans="1:8" x14ac:dyDescent="0.2">
      <c r="A2940" s="270"/>
      <c r="B2940" s="296"/>
      <c r="C2940" s="296"/>
      <c r="D2940" s="345"/>
      <c r="E2940" s="345"/>
      <c r="F2940" s="345"/>
      <c r="G2940" s="345"/>
      <c r="H2940" s="345"/>
    </row>
    <row r="2941" spans="1:8" x14ac:dyDescent="0.2">
      <c r="A2941" s="270"/>
      <c r="B2941" s="296"/>
      <c r="C2941" s="296"/>
      <c r="D2941" s="345"/>
      <c r="E2941" s="345"/>
      <c r="F2941" s="345"/>
      <c r="G2941" s="345"/>
      <c r="H2941" s="345"/>
    </row>
    <row r="2942" spans="1:8" x14ac:dyDescent="0.2">
      <c r="A2942" s="270"/>
      <c r="B2942" s="296"/>
      <c r="C2942" s="296"/>
      <c r="D2942" s="345"/>
      <c r="E2942" s="345"/>
      <c r="F2942" s="345"/>
      <c r="G2942" s="345"/>
      <c r="H2942" s="345"/>
    </row>
    <row r="2943" spans="1:8" x14ac:dyDescent="0.2">
      <c r="A2943" s="270"/>
      <c r="B2943" s="296"/>
      <c r="C2943" s="296"/>
      <c r="D2943" s="345"/>
      <c r="E2943" s="345"/>
      <c r="F2943" s="345"/>
      <c r="G2943" s="345"/>
      <c r="H2943" s="345"/>
    </row>
    <row r="2944" spans="1:8" x14ac:dyDescent="0.2">
      <c r="A2944" s="270"/>
      <c r="B2944" s="296"/>
      <c r="C2944" s="296"/>
      <c r="D2944" s="345"/>
      <c r="E2944" s="345"/>
      <c r="F2944" s="345"/>
      <c r="G2944" s="345"/>
      <c r="H2944" s="345"/>
    </row>
    <row r="2945" spans="1:8" x14ac:dyDescent="0.2">
      <c r="A2945" s="270"/>
      <c r="B2945" s="296"/>
      <c r="C2945" s="296"/>
      <c r="D2945" s="345"/>
      <c r="E2945" s="345"/>
      <c r="F2945" s="345"/>
      <c r="G2945" s="345"/>
      <c r="H2945" s="345"/>
    </row>
    <row r="2946" spans="1:8" x14ac:dyDescent="0.2">
      <c r="A2946" s="270"/>
      <c r="B2946" s="296"/>
      <c r="C2946" s="296"/>
      <c r="D2946" s="345"/>
      <c r="E2946" s="345"/>
      <c r="F2946" s="345"/>
      <c r="G2946" s="345"/>
      <c r="H2946" s="345"/>
    </row>
    <row r="2947" spans="1:8" x14ac:dyDescent="0.2">
      <c r="A2947" s="270"/>
      <c r="B2947" s="296"/>
      <c r="C2947" s="296"/>
      <c r="D2947" s="345"/>
      <c r="E2947" s="345"/>
      <c r="F2947" s="345"/>
      <c r="G2947" s="345"/>
      <c r="H2947" s="345"/>
    </row>
    <row r="2948" spans="1:8" x14ac:dyDescent="0.2">
      <c r="A2948" s="270"/>
      <c r="B2948" s="296"/>
      <c r="C2948" s="296"/>
      <c r="D2948" s="345"/>
      <c r="E2948" s="345"/>
      <c r="F2948" s="345"/>
      <c r="G2948" s="345"/>
      <c r="H2948" s="345"/>
    </row>
    <row r="2949" spans="1:8" x14ac:dyDescent="0.2">
      <c r="A2949" s="270"/>
      <c r="B2949" s="296"/>
      <c r="C2949" s="296"/>
      <c r="D2949" s="345"/>
      <c r="E2949" s="345"/>
      <c r="F2949" s="345"/>
      <c r="G2949" s="345"/>
      <c r="H2949" s="345"/>
    </row>
    <row r="2950" spans="1:8" x14ac:dyDescent="0.2">
      <c r="A2950" s="270"/>
      <c r="B2950" s="296"/>
      <c r="C2950" s="296"/>
      <c r="D2950" s="345"/>
      <c r="E2950" s="345"/>
      <c r="F2950" s="345"/>
      <c r="G2950" s="345"/>
      <c r="H2950" s="345"/>
    </row>
    <row r="2951" spans="1:8" x14ac:dyDescent="0.2">
      <c r="A2951" s="270"/>
      <c r="B2951" s="296"/>
      <c r="C2951" s="296"/>
      <c r="D2951" s="345"/>
      <c r="E2951" s="345"/>
      <c r="F2951" s="345"/>
      <c r="G2951" s="345"/>
      <c r="H2951" s="345"/>
    </row>
    <row r="2952" spans="1:8" x14ac:dyDescent="0.2">
      <c r="A2952" s="270"/>
      <c r="B2952" s="296"/>
      <c r="C2952" s="296"/>
      <c r="D2952" s="345"/>
      <c r="E2952" s="345"/>
      <c r="F2952" s="345"/>
      <c r="G2952" s="345"/>
      <c r="H2952" s="345"/>
    </row>
    <row r="2953" spans="1:8" x14ac:dyDescent="0.2">
      <c r="A2953" s="270"/>
      <c r="B2953" s="296"/>
      <c r="C2953" s="296"/>
      <c r="D2953" s="345"/>
      <c r="E2953" s="345"/>
      <c r="F2953" s="345"/>
      <c r="G2953" s="345"/>
      <c r="H2953" s="345"/>
    </row>
    <row r="2954" spans="1:8" x14ac:dyDescent="0.2">
      <c r="A2954" s="270"/>
      <c r="B2954" s="296"/>
      <c r="C2954" s="296"/>
      <c r="D2954" s="345"/>
      <c r="E2954" s="345"/>
      <c r="F2954" s="345"/>
      <c r="G2954" s="345"/>
      <c r="H2954" s="345"/>
    </row>
    <row r="2955" spans="1:8" x14ac:dyDescent="0.2">
      <c r="A2955" s="270"/>
      <c r="B2955" s="296"/>
      <c r="C2955" s="296"/>
      <c r="D2955" s="345"/>
      <c r="E2955" s="345"/>
      <c r="F2955" s="345"/>
      <c r="G2955" s="345"/>
      <c r="H2955" s="345"/>
    </row>
    <row r="2956" spans="1:8" x14ac:dyDescent="0.2">
      <c r="A2956" s="270"/>
      <c r="B2956" s="296"/>
      <c r="C2956" s="296"/>
      <c r="D2956" s="345"/>
      <c r="E2956" s="345"/>
      <c r="F2956" s="345"/>
      <c r="G2956" s="345"/>
      <c r="H2956" s="345"/>
    </row>
    <row r="2957" spans="1:8" x14ac:dyDescent="0.2">
      <c r="A2957" s="270"/>
      <c r="B2957" s="296"/>
      <c r="C2957" s="296"/>
      <c r="D2957" s="345"/>
      <c r="E2957" s="345"/>
      <c r="F2957" s="345"/>
      <c r="G2957" s="345"/>
      <c r="H2957" s="345"/>
    </row>
    <row r="2958" spans="1:8" x14ac:dyDescent="0.2">
      <c r="A2958" s="270"/>
      <c r="B2958" s="296"/>
      <c r="C2958" s="296"/>
      <c r="D2958" s="345"/>
      <c r="E2958" s="345"/>
      <c r="F2958" s="345"/>
      <c r="G2958" s="345"/>
      <c r="H2958" s="345"/>
    </row>
    <row r="2959" spans="1:8" x14ac:dyDescent="0.2">
      <c r="A2959" s="270"/>
      <c r="B2959" s="296"/>
      <c r="C2959" s="296"/>
      <c r="D2959" s="345"/>
      <c r="E2959" s="345"/>
      <c r="F2959" s="345"/>
      <c r="G2959" s="345"/>
      <c r="H2959" s="345"/>
    </row>
    <row r="2960" spans="1:8" x14ac:dyDescent="0.2">
      <c r="A2960" s="270"/>
      <c r="B2960" s="296"/>
      <c r="C2960" s="296"/>
      <c r="D2960" s="345"/>
      <c r="E2960" s="345"/>
      <c r="F2960" s="345"/>
      <c r="G2960" s="345"/>
      <c r="H2960" s="345"/>
    </row>
    <row r="2961" spans="1:8" x14ac:dyDescent="0.2">
      <c r="A2961" s="270"/>
      <c r="B2961" s="296"/>
      <c r="C2961" s="296"/>
      <c r="D2961" s="345"/>
      <c r="E2961" s="345"/>
      <c r="F2961" s="345"/>
      <c r="G2961" s="345"/>
      <c r="H2961" s="345"/>
    </row>
    <row r="2962" spans="1:8" x14ac:dyDescent="0.2">
      <c r="A2962" s="270"/>
      <c r="B2962" s="296"/>
      <c r="C2962" s="296"/>
      <c r="D2962" s="345"/>
      <c r="E2962" s="345"/>
      <c r="F2962" s="345"/>
      <c r="G2962" s="345"/>
      <c r="H2962" s="345"/>
    </row>
    <row r="2963" spans="1:8" x14ac:dyDescent="0.2">
      <c r="A2963" s="270"/>
      <c r="B2963" s="296"/>
      <c r="C2963" s="296"/>
      <c r="D2963" s="345"/>
      <c r="E2963" s="345"/>
      <c r="F2963" s="345"/>
      <c r="G2963" s="345"/>
      <c r="H2963" s="345"/>
    </row>
    <row r="2964" spans="1:8" x14ac:dyDescent="0.2">
      <c r="A2964" s="270"/>
      <c r="B2964" s="296"/>
      <c r="C2964" s="296"/>
      <c r="D2964" s="345"/>
      <c r="E2964" s="345"/>
      <c r="F2964" s="345"/>
      <c r="G2964" s="345"/>
      <c r="H2964" s="345"/>
    </row>
    <row r="2965" spans="1:8" x14ac:dyDescent="0.2">
      <c r="A2965" s="270"/>
      <c r="B2965" s="296"/>
      <c r="C2965" s="296"/>
      <c r="D2965" s="345"/>
      <c r="E2965" s="345"/>
      <c r="F2965" s="345"/>
      <c r="G2965" s="345"/>
      <c r="H2965" s="345"/>
    </row>
    <row r="2966" spans="1:8" x14ac:dyDescent="0.2">
      <c r="A2966" s="270"/>
      <c r="B2966" s="296"/>
      <c r="C2966" s="296"/>
      <c r="D2966" s="345"/>
      <c r="E2966" s="345"/>
      <c r="F2966" s="345"/>
      <c r="G2966" s="345"/>
      <c r="H2966" s="345"/>
    </row>
    <row r="2967" spans="1:8" x14ac:dyDescent="0.2">
      <c r="A2967" s="270"/>
      <c r="B2967" s="296"/>
      <c r="C2967" s="296"/>
      <c r="D2967" s="345"/>
      <c r="E2967" s="345"/>
      <c r="F2967" s="345"/>
      <c r="G2967" s="345"/>
      <c r="H2967" s="345"/>
    </row>
    <row r="2968" spans="1:8" x14ac:dyDescent="0.2">
      <c r="A2968" s="270"/>
      <c r="B2968" s="296"/>
      <c r="C2968" s="296"/>
      <c r="D2968" s="345"/>
      <c r="E2968" s="345"/>
      <c r="F2968" s="345"/>
      <c r="G2968" s="345"/>
      <c r="H2968" s="345"/>
    </row>
    <row r="2969" spans="1:8" x14ac:dyDescent="0.2">
      <c r="A2969" s="270"/>
      <c r="B2969" s="296"/>
      <c r="C2969" s="296"/>
      <c r="D2969" s="345"/>
      <c r="E2969" s="345"/>
      <c r="F2969" s="345"/>
      <c r="G2969" s="345"/>
      <c r="H2969" s="345"/>
    </row>
    <row r="2970" spans="1:8" x14ac:dyDescent="0.2">
      <c r="A2970" s="270"/>
      <c r="B2970" s="296"/>
      <c r="C2970" s="296"/>
      <c r="D2970" s="345"/>
      <c r="E2970" s="345"/>
      <c r="F2970" s="345"/>
      <c r="G2970" s="345"/>
      <c r="H2970" s="345"/>
    </row>
    <row r="2971" spans="1:8" x14ac:dyDescent="0.2">
      <c r="A2971" s="270"/>
      <c r="B2971" s="296"/>
      <c r="C2971" s="296"/>
      <c r="D2971" s="345"/>
      <c r="E2971" s="345"/>
      <c r="F2971" s="345"/>
      <c r="G2971" s="345"/>
      <c r="H2971" s="345"/>
    </row>
    <row r="2972" spans="1:8" x14ac:dyDescent="0.2">
      <c r="A2972" s="270"/>
      <c r="B2972" s="296"/>
      <c r="C2972" s="296"/>
      <c r="D2972" s="345"/>
      <c r="E2972" s="345"/>
      <c r="F2972" s="345"/>
      <c r="G2972" s="345"/>
      <c r="H2972" s="345"/>
    </row>
    <row r="2973" spans="1:8" x14ac:dyDescent="0.2">
      <c r="A2973" s="270"/>
      <c r="B2973" s="296"/>
      <c r="C2973" s="296"/>
      <c r="D2973" s="345"/>
      <c r="E2973" s="345"/>
      <c r="F2973" s="345"/>
      <c r="G2973" s="345"/>
      <c r="H2973" s="345"/>
    </row>
    <row r="2974" spans="1:8" x14ac:dyDescent="0.2">
      <c r="A2974" s="270"/>
      <c r="B2974" s="296"/>
      <c r="C2974" s="296"/>
      <c r="D2974" s="345"/>
      <c r="E2974" s="345"/>
      <c r="F2974" s="345"/>
      <c r="G2974" s="345"/>
      <c r="H2974" s="345"/>
    </row>
    <row r="2975" spans="1:8" x14ac:dyDescent="0.2">
      <c r="A2975" s="270"/>
      <c r="B2975" s="296"/>
      <c r="C2975" s="296"/>
      <c r="D2975" s="345"/>
      <c r="E2975" s="345"/>
      <c r="F2975" s="345"/>
      <c r="G2975" s="345"/>
      <c r="H2975" s="345"/>
    </row>
    <row r="2976" spans="1:8" x14ac:dyDescent="0.2">
      <c r="A2976" s="270"/>
      <c r="B2976" s="296"/>
      <c r="C2976" s="296"/>
      <c r="D2976" s="345"/>
      <c r="E2976" s="345"/>
      <c r="F2976" s="345"/>
      <c r="G2976" s="345"/>
      <c r="H2976" s="345"/>
    </row>
    <row r="2977" spans="1:8" x14ac:dyDescent="0.2">
      <c r="A2977" s="270"/>
      <c r="B2977" s="296"/>
      <c r="C2977" s="296"/>
      <c r="D2977" s="345"/>
      <c r="E2977" s="345"/>
      <c r="F2977" s="345"/>
      <c r="G2977" s="345"/>
      <c r="H2977" s="345"/>
    </row>
    <row r="2978" spans="1:8" x14ac:dyDescent="0.2">
      <c r="A2978" s="270"/>
      <c r="B2978" s="296"/>
      <c r="C2978" s="296"/>
      <c r="D2978" s="345"/>
      <c r="E2978" s="345"/>
      <c r="F2978" s="345"/>
      <c r="G2978" s="345"/>
      <c r="H2978" s="345"/>
    </row>
    <row r="2979" spans="1:8" x14ac:dyDescent="0.2">
      <c r="A2979" s="270"/>
      <c r="B2979" s="296"/>
      <c r="C2979" s="296"/>
      <c r="D2979" s="345"/>
      <c r="E2979" s="345"/>
      <c r="F2979" s="345"/>
      <c r="G2979" s="345"/>
      <c r="H2979" s="345"/>
    </row>
    <row r="2980" spans="1:8" x14ac:dyDescent="0.2">
      <c r="A2980" s="270"/>
      <c r="B2980" s="296"/>
      <c r="C2980" s="296"/>
      <c r="D2980" s="345"/>
      <c r="E2980" s="345"/>
      <c r="F2980" s="345"/>
      <c r="G2980" s="345"/>
      <c r="H2980" s="345"/>
    </row>
    <row r="2981" spans="1:8" x14ac:dyDescent="0.2">
      <c r="A2981" s="270"/>
      <c r="B2981" s="296"/>
      <c r="C2981" s="296"/>
      <c r="D2981" s="345"/>
      <c r="E2981" s="345"/>
      <c r="F2981" s="345"/>
      <c r="G2981" s="345"/>
      <c r="H2981" s="345"/>
    </row>
    <row r="2982" spans="1:8" x14ac:dyDescent="0.2">
      <c r="A2982" s="270"/>
      <c r="B2982" s="296"/>
      <c r="C2982" s="296"/>
      <c r="D2982" s="345"/>
      <c r="E2982" s="345"/>
      <c r="F2982" s="345"/>
      <c r="G2982" s="345"/>
      <c r="H2982" s="345"/>
    </row>
    <row r="2983" spans="1:8" x14ac:dyDescent="0.2">
      <c r="A2983" s="270"/>
      <c r="B2983" s="296"/>
      <c r="C2983" s="296"/>
      <c r="D2983" s="345"/>
      <c r="E2983" s="345"/>
      <c r="F2983" s="345"/>
      <c r="G2983" s="345"/>
      <c r="H2983" s="345"/>
    </row>
    <row r="2984" spans="1:8" x14ac:dyDescent="0.2">
      <c r="A2984" s="270"/>
      <c r="B2984" s="296"/>
      <c r="C2984" s="296"/>
      <c r="D2984" s="345"/>
      <c r="E2984" s="345"/>
      <c r="F2984" s="345"/>
      <c r="G2984" s="345"/>
      <c r="H2984" s="345"/>
    </row>
    <row r="2985" spans="1:8" x14ac:dyDescent="0.2">
      <c r="A2985" s="270"/>
      <c r="B2985" s="296"/>
      <c r="C2985" s="296"/>
      <c r="D2985" s="345"/>
      <c r="E2985" s="345"/>
      <c r="F2985" s="345"/>
      <c r="G2985" s="345"/>
      <c r="H2985" s="345"/>
    </row>
    <row r="2986" spans="1:8" x14ac:dyDescent="0.2">
      <c r="A2986" s="270"/>
      <c r="B2986" s="296"/>
      <c r="C2986" s="296"/>
      <c r="D2986" s="345"/>
      <c r="E2986" s="345"/>
      <c r="F2986" s="345"/>
      <c r="G2986" s="345"/>
      <c r="H2986" s="345"/>
    </row>
    <row r="2987" spans="1:8" x14ac:dyDescent="0.2">
      <c r="A2987" s="270"/>
      <c r="B2987" s="296"/>
      <c r="C2987" s="296"/>
      <c r="D2987" s="345"/>
      <c r="E2987" s="345"/>
      <c r="F2987" s="345"/>
      <c r="G2987" s="345"/>
      <c r="H2987" s="345"/>
    </row>
    <row r="2988" spans="1:8" x14ac:dyDescent="0.2">
      <c r="A2988" s="270"/>
      <c r="B2988" s="296"/>
      <c r="C2988" s="296"/>
      <c r="D2988" s="345"/>
      <c r="E2988" s="345"/>
      <c r="F2988" s="345"/>
      <c r="G2988" s="345"/>
      <c r="H2988" s="345"/>
    </row>
    <row r="2989" spans="1:8" x14ac:dyDescent="0.2">
      <c r="A2989" s="270"/>
      <c r="B2989" s="296"/>
      <c r="C2989" s="296"/>
      <c r="D2989" s="345"/>
      <c r="E2989" s="345"/>
      <c r="F2989" s="345"/>
      <c r="G2989" s="345"/>
      <c r="H2989" s="345"/>
    </row>
    <row r="2990" spans="1:8" x14ac:dyDescent="0.2">
      <c r="A2990" s="270"/>
      <c r="B2990" s="296"/>
      <c r="C2990" s="296"/>
      <c r="D2990" s="345"/>
      <c r="E2990" s="345"/>
      <c r="F2990" s="345"/>
      <c r="G2990" s="345"/>
      <c r="H2990" s="345"/>
    </row>
    <row r="2991" spans="1:8" x14ac:dyDescent="0.2">
      <c r="A2991" s="270"/>
      <c r="B2991" s="296"/>
      <c r="C2991" s="296"/>
      <c r="D2991" s="345"/>
      <c r="E2991" s="345"/>
      <c r="F2991" s="345"/>
      <c r="G2991" s="345"/>
      <c r="H2991" s="345"/>
    </row>
    <row r="2992" spans="1:8" x14ac:dyDescent="0.2">
      <c r="A2992" s="270"/>
      <c r="B2992" s="296"/>
      <c r="C2992" s="296"/>
      <c r="D2992" s="345"/>
      <c r="E2992" s="345"/>
      <c r="F2992" s="345"/>
      <c r="G2992" s="345"/>
      <c r="H2992" s="345"/>
    </row>
    <row r="2993" spans="1:8" x14ac:dyDescent="0.2">
      <c r="A2993" s="270"/>
      <c r="B2993" s="296"/>
      <c r="C2993" s="296"/>
      <c r="D2993" s="345"/>
      <c r="E2993" s="345"/>
      <c r="F2993" s="345"/>
      <c r="G2993" s="345"/>
      <c r="H2993" s="345"/>
    </row>
    <row r="2994" spans="1:8" x14ac:dyDescent="0.2">
      <c r="A2994" s="270"/>
      <c r="B2994" s="296"/>
      <c r="C2994" s="296"/>
      <c r="D2994" s="345"/>
      <c r="E2994" s="345"/>
      <c r="F2994" s="345"/>
      <c r="G2994" s="345"/>
      <c r="H2994" s="345"/>
    </row>
    <row r="2995" spans="1:8" x14ac:dyDescent="0.2">
      <c r="A2995" s="270"/>
      <c r="B2995" s="296"/>
      <c r="C2995" s="296"/>
      <c r="D2995" s="345"/>
      <c r="E2995" s="345"/>
      <c r="F2995" s="345"/>
      <c r="G2995" s="345"/>
      <c r="H2995" s="345"/>
    </row>
    <row r="2996" spans="1:8" x14ac:dyDescent="0.2">
      <c r="A2996" s="270"/>
      <c r="B2996" s="296"/>
      <c r="C2996" s="296"/>
      <c r="D2996" s="345"/>
      <c r="E2996" s="345"/>
      <c r="F2996" s="345"/>
      <c r="G2996" s="345"/>
      <c r="H2996" s="345"/>
    </row>
    <row r="2997" spans="1:8" x14ac:dyDescent="0.2">
      <c r="A2997" s="270"/>
      <c r="B2997" s="296"/>
      <c r="C2997" s="296"/>
      <c r="D2997" s="345"/>
      <c r="E2997" s="345"/>
      <c r="F2997" s="345"/>
      <c r="G2997" s="345"/>
      <c r="H2997" s="345"/>
    </row>
    <row r="2998" spans="1:8" x14ac:dyDescent="0.2">
      <c r="A2998" s="270"/>
      <c r="B2998" s="296"/>
      <c r="C2998" s="296"/>
      <c r="D2998" s="345"/>
      <c r="E2998" s="345"/>
      <c r="F2998" s="345"/>
      <c r="G2998" s="345"/>
      <c r="H2998" s="345"/>
    </row>
    <row r="2999" spans="1:8" x14ac:dyDescent="0.2">
      <c r="A2999" s="270"/>
      <c r="B2999" s="296"/>
      <c r="C2999" s="296"/>
      <c r="D2999" s="345"/>
      <c r="E2999" s="345"/>
      <c r="F2999" s="345"/>
      <c r="G2999" s="345"/>
      <c r="H2999" s="345"/>
    </row>
    <row r="3000" spans="1:8" x14ac:dyDescent="0.2">
      <c r="A3000" s="270"/>
      <c r="B3000" s="296"/>
      <c r="C3000" s="296"/>
      <c r="D3000" s="345"/>
      <c r="E3000" s="345"/>
      <c r="F3000" s="345"/>
      <c r="G3000" s="345"/>
      <c r="H3000" s="345"/>
    </row>
    <row r="3001" spans="1:8" x14ac:dyDescent="0.2">
      <c r="A3001" s="270"/>
      <c r="B3001" s="296"/>
      <c r="C3001" s="296"/>
      <c r="D3001" s="345"/>
      <c r="E3001" s="345"/>
      <c r="F3001" s="345"/>
      <c r="G3001" s="345"/>
      <c r="H3001" s="345"/>
    </row>
    <row r="3002" spans="1:8" x14ac:dyDescent="0.2">
      <c r="A3002" s="270"/>
      <c r="B3002" s="296"/>
      <c r="C3002" s="296"/>
      <c r="D3002" s="345"/>
      <c r="E3002" s="345"/>
      <c r="F3002" s="345"/>
      <c r="G3002" s="345"/>
      <c r="H3002" s="345"/>
    </row>
    <row r="3003" spans="1:8" x14ac:dyDescent="0.2">
      <c r="A3003" s="270"/>
      <c r="B3003" s="296"/>
      <c r="C3003" s="296"/>
      <c r="D3003" s="345"/>
      <c r="E3003" s="345"/>
      <c r="F3003" s="345"/>
      <c r="G3003" s="345"/>
      <c r="H3003" s="345"/>
    </row>
    <row r="3004" spans="1:8" x14ac:dyDescent="0.2">
      <c r="A3004" s="270"/>
      <c r="B3004" s="296"/>
      <c r="C3004" s="296"/>
      <c r="D3004" s="345"/>
      <c r="E3004" s="345"/>
      <c r="F3004" s="345"/>
      <c r="G3004" s="345"/>
      <c r="H3004" s="345"/>
    </row>
    <row r="3005" spans="1:8" x14ac:dyDescent="0.2">
      <c r="A3005" s="270"/>
      <c r="B3005" s="296"/>
      <c r="C3005" s="296"/>
      <c r="D3005" s="345"/>
      <c r="E3005" s="345"/>
      <c r="F3005" s="345"/>
      <c r="G3005" s="345"/>
      <c r="H3005" s="345"/>
    </row>
    <row r="3006" spans="1:8" x14ac:dyDescent="0.2">
      <c r="A3006" s="270"/>
      <c r="B3006" s="296"/>
      <c r="C3006" s="296"/>
      <c r="D3006" s="345"/>
      <c r="E3006" s="345"/>
      <c r="F3006" s="345"/>
      <c r="G3006" s="345"/>
      <c r="H3006" s="345"/>
    </row>
    <row r="3007" spans="1:8" x14ac:dyDescent="0.2">
      <c r="A3007" s="270"/>
      <c r="B3007" s="296"/>
      <c r="C3007" s="296"/>
      <c r="D3007" s="345"/>
      <c r="E3007" s="345"/>
      <c r="F3007" s="345"/>
      <c r="G3007" s="345"/>
      <c r="H3007" s="345"/>
    </row>
    <row r="3008" spans="1:8" x14ac:dyDescent="0.2">
      <c r="A3008" s="270"/>
      <c r="B3008" s="296"/>
      <c r="C3008" s="296"/>
      <c r="D3008" s="345"/>
      <c r="E3008" s="345"/>
      <c r="F3008" s="345"/>
      <c r="G3008" s="345"/>
      <c r="H3008" s="345"/>
    </row>
    <row r="3009" spans="1:8" x14ac:dyDescent="0.2">
      <c r="A3009" s="270"/>
      <c r="B3009" s="296"/>
      <c r="C3009" s="296"/>
      <c r="D3009" s="345"/>
      <c r="E3009" s="345"/>
      <c r="F3009" s="345"/>
      <c r="G3009" s="345"/>
      <c r="H3009" s="345"/>
    </row>
    <row r="3010" spans="1:8" x14ac:dyDescent="0.2">
      <c r="A3010" s="270"/>
      <c r="B3010" s="296"/>
      <c r="C3010" s="296"/>
      <c r="D3010" s="345"/>
      <c r="E3010" s="345"/>
      <c r="F3010" s="345"/>
      <c r="G3010" s="345"/>
      <c r="H3010" s="345"/>
    </row>
    <row r="3011" spans="1:8" x14ac:dyDescent="0.2">
      <c r="A3011" s="270"/>
      <c r="B3011" s="296"/>
      <c r="C3011" s="296"/>
      <c r="D3011" s="345"/>
      <c r="E3011" s="345"/>
      <c r="F3011" s="345"/>
      <c r="G3011" s="345"/>
      <c r="H3011" s="345"/>
    </row>
    <row r="3012" spans="1:8" x14ac:dyDescent="0.2">
      <c r="A3012" s="270"/>
      <c r="B3012" s="296"/>
      <c r="C3012" s="296"/>
      <c r="D3012" s="345"/>
      <c r="E3012" s="345"/>
      <c r="F3012" s="345"/>
      <c r="G3012" s="345"/>
      <c r="H3012" s="345"/>
    </row>
    <row r="3013" spans="1:8" x14ac:dyDescent="0.2">
      <c r="A3013" s="270"/>
      <c r="B3013" s="296"/>
      <c r="C3013" s="296"/>
      <c r="D3013" s="345"/>
      <c r="E3013" s="345"/>
      <c r="F3013" s="345"/>
      <c r="G3013" s="345"/>
      <c r="H3013" s="345"/>
    </row>
    <row r="3014" spans="1:8" x14ac:dyDescent="0.2">
      <c r="A3014" s="270"/>
      <c r="B3014" s="296"/>
      <c r="C3014" s="296"/>
      <c r="D3014" s="345"/>
      <c r="E3014" s="345"/>
      <c r="F3014" s="345"/>
      <c r="G3014" s="345"/>
      <c r="H3014" s="345"/>
    </row>
    <row r="3015" spans="1:8" x14ac:dyDescent="0.2">
      <c r="A3015" s="270"/>
      <c r="B3015" s="296"/>
      <c r="C3015" s="296"/>
      <c r="D3015" s="345"/>
      <c r="E3015" s="345"/>
      <c r="F3015" s="345"/>
      <c r="G3015" s="345"/>
      <c r="H3015" s="345"/>
    </row>
    <row r="3016" spans="1:8" x14ac:dyDescent="0.2">
      <c r="A3016" s="270"/>
      <c r="B3016" s="296"/>
      <c r="C3016" s="296"/>
      <c r="D3016" s="345"/>
      <c r="E3016" s="345"/>
      <c r="F3016" s="345"/>
      <c r="G3016" s="345"/>
      <c r="H3016" s="345"/>
    </row>
    <row r="3017" spans="1:8" x14ac:dyDescent="0.2">
      <c r="A3017" s="270"/>
      <c r="B3017" s="296"/>
      <c r="C3017" s="296"/>
      <c r="D3017" s="345"/>
      <c r="E3017" s="345"/>
      <c r="F3017" s="345"/>
      <c r="G3017" s="345"/>
      <c r="H3017" s="345"/>
    </row>
    <row r="3018" spans="1:8" x14ac:dyDescent="0.2">
      <c r="A3018" s="270"/>
      <c r="B3018" s="296"/>
      <c r="C3018" s="296"/>
      <c r="D3018" s="345"/>
      <c r="E3018" s="345"/>
      <c r="F3018" s="345"/>
      <c r="G3018" s="345"/>
      <c r="H3018" s="345"/>
    </row>
    <row r="3019" spans="1:8" x14ac:dyDescent="0.2">
      <c r="A3019" s="270"/>
      <c r="B3019" s="296"/>
      <c r="C3019" s="296"/>
      <c r="D3019" s="345"/>
      <c r="E3019" s="345"/>
      <c r="F3019" s="345"/>
      <c r="G3019" s="345"/>
      <c r="H3019" s="345"/>
    </row>
    <row r="3020" spans="1:8" x14ac:dyDescent="0.2">
      <c r="A3020" s="270"/>
      <c r="B3020" s="296"/>
      <c r="C3020" s="296"/>
      <c r="D3020" s="345"/>
      <c r="E3020" s="345"/>
      <c r="F3020" s="345"/>
      <c r="G3020" s="345"/>
      <c r="H3020" s="345"/>
    </row>
    <row r="3021" spans="1:8" x14ac:dyDescent="0.2">
      <c r="A3021" s="270"/>
      <c r="B3021" s="296"/>
      <c r="C3021" s="296"/>
      <c r="D3021" s="345"/>
      <c r="E3021" s="345"/>
      <c r="F3021" s="345"/>
      <c r="G3021" s="345"/>
      <c r="H3021" s="345"/>
    </row>
    <row r="3022" spans="1:8" x14ac:dyDescent="0.2">
      <c r="A3022" s="270"/>
      <c r="B3022" s="296"/>
      <c r="C3022" s="296"/>
      <c r="D3022" s="345"/>
      <c r="E3022" s="345"/>
      <c r="F3022" s="345"/>
      <c r="G3022" s="345"/>
      <c r="H3022" s="345"/>
    </row>
    <row r="3023" spans="1:8" x14ac:dyDescent="0.2">
      <c r="A3023" s="270"/>
      <c r="B3023" s="296"/>
      <c r="C3023" s="296"/>
      <c r="D3023" s="345"/>
      <c r="E3023" s="345"/>
      <c r="F3023" s="345"/>
      <c r="G3023" s="345"/>
      <c r="H3023" s="345"/>
    </row>
    <row r="3024" spans="1:8" x14ac:dyDescent="0.2">
      <c r="A3024" s="270"/>
      <c r="B3024" s="296"/>
      <c r="C3024" s="296"/>
      <c r="D3024" s="345"/>
      <c r="E3024" s="345"/>
      <c r="F3024" s="345"/>
      <c r="G3024" s="345"/>
      <c r="H3024" s="345"/>
    </row>
    <row r="3025" spans="1:8" x14ac:dyDescent="0.2">
      <c r="A3025" s="270"/>
      <c r="B3025" s="296"/>
      <c r="C3025" s="296"/>
      <c r="D3025" s="345"/>
      <c r="E3025" s="345"/>
      <c r="F3025" s="345"/>
      <c r="G3025" s="345"/>
      <c r="H3025" s="345"/>
    </row>
    <row r="3026" spans="1:8" x14ac:dyDescent="0.2">
      <c r="A3026" s="270"/>
      <c r="B3026" s="296"/>
      <c r="C3026" s="296"/>
      <c r="D3026" s="345"/>
      <c r="E3026" s="345"/>
      <c r="F3026" s="345"/>
      <c r="G3026" s="345"/>
      <c r="H3026" s="345"/>
    </row>
    <row r="3027" spans="1:8" x14ac:dyDescent="0.2">
      <c r="A3027" s="270"/>
      <c r="B3027" s="296"/>
      <c r="C3027" s="296"/>
      <c r="D3027" s="345"/>
      <c r="E3027" s="345"/>
      <c r="F3027" s="345"/>
      <c r="G3027" s="345"/>
      <c r="H3027" s="345"/>
    </row>
    <row r="3028" spans="1:8" x14ac:dyDescent="0.2">
      <c r="A3028" s="270"/>
      <c r="B3028" s="296"/>
      <c r="C3028" s="296"/>
      <c r="D3028" s="345"/>
      <c r="E3028" s="345"/>
      <c r="F3028" s="345"/>
      <c r="G3028" s="345"/>
      <c r="H3028" s="345"/>
    </row>
    <row r="3029" spans="1:8" x14ac:dyDescent="0.2">
      <c r="A3029" s="270"/>
      <c r="B3029" s="296"/>
      <c r="C3029" s="296"/>
      <c r="D3029" s="345"/>
      <c r="E3029" s="345"/>
      <c r="F3029" s="345"/>
      <c r="G3029" s="345"/>
      <c r="H3029" s="345"/>
    </row>
    <row r="3030" spans="1:8" x14ac:dyDescent="0.2">
      <c r="A3030" s="270"/>
      <c r="B3030" s="296"/>
      <c r="C3030" s="296"/>
      <c r="D3030" s="345"/>
      <c r="E3030" s="345"/>
      <c r="F3030" s="345"/>
      <c r="G3030" s="345"/>
      <c r="H3030" s="345"/>
    </row>
    <row r="3031" spans="1:8" x14ac:dyDescent="0.2">
      <c r="A3031" s="270"/>
      <c r="B3031" s="296"/>
      <c r="C3031" s="296"/>
      <c r="D3031" s="345"/>
      <c r="E3031" s="345"/>
      <c r="F3031" s="345"/>
      <c r="G3031" s="345"/>
      <c r="H3031" s="345"/>
    </row>
    <row r="3032" spans="1:8" x14ac:dyDescent="0.2">
      <c r="A3032" s="270"/>
      <c r="B3032" s="296"/>
      <c r="C3032" s="296"/>
      <c r="D3032" s="345"/>
      <c r="E3032" s="345"/>
      <c r="F3032" s="345"/>
      <c r="G3032" s="345"/>
      <c r="H3032" s="345"/>
    </row>
    <row r="3033" spans="1:8" x14ac:dyDescent="0.2">
      <c r="A3033" s="270"/>
      <c r="B3033" s="296"/>
      <c r="C3033" s="296"/>
      <c r="D3033" s="345"/>
      <c r="E3033" s="345"/>
      <c r="F3033" s="345"/>
      <c r="G3033" s="345"/>
      <c r="H3033" s="345"/>
    </row>
    <row r="3034" spans="1:8" x14ac:dyDescent="0.2">
      <c r="A3034" s="270"/>
      <c r="B3034" s="296"/>
      <c r="C3034" s="296"/>
      <c r="D3034" s="345"/>
      <c r="E3034" s="345"/>
      <c r="F3034" s="345"/>
      <c r="G3034" s="345"/>
      <c r="H3034" s="345"/>
    </row>
    <row r="3035" spans="1:8" x14ac:dyDescent="0.2">
      <c r="A3035" s="270"/>
      <c r="B3035" s="296"/>
      <c r="C3035" s="296"/>
      <c r="D3035" s="345"/>
      <c r="E3035" s="345"/>
      <c r="F3035" s="345"/>
      <c r="G3035" s="345"/>
      <c r="H3035" s="345"/>
    </row>
    <row r="3036" spans="1:8" x14ac:dyDescent="0.2">
      <c r="A3036" s="270"/>
      <c r="B3036" s="296"/>
      <c r="C3036" s="296"/>
      <c r="D3036" s="345"/>
      <c r="E3036" s="345"/>
      <c r="F3036" s="345"/>
      <c r="G3036" s="345"/>
      <c r="H3036" s="345"/>
    </row>
    <row r="3037" spans="1:8" x14ac:dyDescent="0.2">
      <c r="A3037" s="270"/>
      <c r="B3037" s="296"/>
      <c r="C3037" s="296"/>
      <c r="D3037" s="345"/>
      <c r="E3037" s="345"/>
      <c r="F3037" s="345"/>
      <c r="G3037" s="345"/>
      <c r="H3037" s="345"/>
    </row>
    <row r="3038" spans="1:8" x14ac:dyDescent="0.2">
      <c r="A3038" s="270"/>
      <c r="B3038" s="296"/>
      <c r="C3038" s="296"/>
      <c r="D3038" s="345"/>
      <c r="E3038" s="345"/>
      <c r="F3038" s="345"/>
      <c r="G3038" s="345"/>
      <c r="H3038" s="345"/>
    </row>
    <row r="3039" spans="1:8" x14ac:dyDescent="0.2">
      <c r="A3039" s="270"/>
      <c r="B3039" s="296"/>
      <c r="C3039" s="296"/>
      <c r="D3039" s="345"/>
      <c r="E3039" s="345"/>
      <c r="F3039" s="345"/>
      <c r="G3039" s="345"/>
      <c r="H3039" s="345"/>
    </row>
    <row r="3040" spans="1:8" x14ac:dyDescent="0.2">
      <c r="A3040" s="270"/>
      <c r="B3040" s="296"/>
      <c r="C3040" s="296"/>
      <c r="D3040" s="345"/>
      <c r="E3040" s="345"/>
      <c r="F3040" s="345"/>
      <c r="G3040" s="345"/>
      <c r="H3040" s="345"/>
    </row>
    <row r="3041" spans="1:8" x14ac:dyDescent="0.2">
      <c r="A3041" s="270"/>
      <c r="B3041" s="296"/>
      <c r="C3041" s="296"/>
      <c r="D3041" s="345"/>
      <c r="E3041" s="345"/>
      <c r="F3041" s="345"/>
      <c r="G3041" s="345"/>
      <c r="H3041" s="345"/>
    </row>
    <row r="3042" spans="1:8" x14ac:dyDescent="0.2">
      <c r="A3042" s="270"/>
      <c r="B3042" s="296"/>
      <c r="C3042" s="296"/>
      <c r="D3042" s="345"/>
      <c r="E3042" s="345"/>
      <c r="F3042" s="345"/>
      <c r="G3042" s="345"/>
      <c r="H3042" s="345"/>
    </row>
    <row r="3043" spans="1:8" x14ac:dyDescent="0.2">
      <c r="A3043" s="270"/>
      <c r="B3043" s="296"/>
      <c r="C3043" s="296"/>
      <c r="D3043" s="345"/>
      <c r="E3043" s="345"/>
      <c r="F3043" s="345"/>
      <c r="G3043" s="345"/>
      <c r="H3043" s="345"/>
    </row>
    <row r="3044" spans="1:8" x14ac:dyDescent="0.2">
      <c r="A3044" s="270"/>
      <c r="B3044" s="296"/>
      <c r="C3044" s="296"/>
      <c r="D3044" s="345"/>
      <c r="E3044" s="345"/>
      <c r="F3044" s="345"/>
      <c r="G3044" s="345"/>
      <c r="H3044" s="345"/>
    </row>
    <row r="3045" spans="1:8" x14ac:dyDescent="0.2">
      <c r="A3045" s="270"/>
      <c r="B3045" s="296"/>
      <c r="C3045" s="296"/>
      <c r="D3045" s="345"/>
      <c r="E3045" s="345"/>
      <c r="F3045" s="345"/>
      <c r="G3045" s="345"/>
      <c r="H3045" s="345"/>
    </row>
    <row r="3046" spans="1:8" x14ac:dyDescent="0.2">
      <c r="A3046" s="270"/>
      <c r="B3046" s="296"/>
      <c r="C3046" s="296"/>
      <c r="D3046" s="345"/>
      <c r="E3046" s="345"/>
      <c r="F3046" s="345"/>
      <c r="G3046" s="345"/>
      <c r="H3046" s="345"/>
    </row>
    <row r="3047" spans="1:8" x14ac:dyDescent="0.2">
      <c r="A3047" s="270"/>
      <c r="B3047" s="296"/>
      <c r="C3047" s="296"/>
      <c r="D3047" s="345"/>
      <c r="E3047" s="345"/>
      <c r="F3047" s="345"/>
      <c r="G3047" s="345"/>
      <c r="H3047" s="345"/>
    </row>
    <row r="3048" spans="1:8" x14ac:dyDescent="0.2">
      <c r="A3048" s="270"/>
      <c r="B3048" s="296"/>
      <c r="C3048" s="296"/>
      <c r="D3048" s="345"/>
      <c r="E3048" s="345"/>
      <c r="F3048" s="345"/>
      <c r="G3048" s="345"/>
      <c r="H3048" s="345"/>
    </row>
    <row r="3049" spans="1:8" x14ac:dyDescent="0.2">
      <c r="A3049" s="270"/>
      <c r="B3049" s="296"/>
      <c r="C3049" s="296"/>
      <c r="D3049" s="345"/>
      <c r="E3049" s="345"/>
      <c r="F3049" s="345"/>
      <c r="G3049" s="345"/>
      <c r="H3049" s="345"/>
    </row>
    <row r="3050" spans="1:8" x14ac:dyDescent="0.2">
      <c r="A3050" s="270"/>
      <c r="B3050" s="296"/>
      <c r="C3050" s="296"/>
      <c r="D3050" s="345"/>
      <c r="E3050" s="345"/>
      <c r="F3050" s="345"/>
      <c r="G3050" s="345"/>
      <c r="H3050" s="345"/>
    </row>
    <row r="3051" spans="1:8" x14ac:dyDescent="0.2">
      <c r="A3051" s="270"/>
      <c r="B3051" s="296"/>
      <c r="C3051" s="296"/>
      <c r="D3051" s="345"/>
      <c r="E3051" s="345"/>
      <c r="F3051" s="345"/>
      <c r="G3051" s="345"/>
      <c r="H3051" s="345"/>
    </row>
    <row r="3052" spans="1:8" x14ac:dyDescent="0.2">
      <c r="A3052" s="270"/>
      <c r="B3052" s="296"/>
      <c r="C3052" s="296"/>
      <c r="D3052" s="345"/>
      <c r="E3052" s="345"/>
      <c r="F3052" s="345"/>
      <c r="G3052" s="345"/>
      <c r="H3052" s="345"/>
    </row>
    <row r="3053" spans="1:8" x14ac:dyDescent="0.2">
      <c r="A3053" s="270"/>
      <c r="B3053" s="296"/>
      <c r="C3053" s="296"/>
      <c r="D3053" s="345"/>
      <c r="E3053" s="345"/>
      <c r="F3053" s="345"/>
      <c r="G3053" s="345"/>
      <c r="H3053" s="345"/>
    </row>
    <row r="3054" spans="1:8" x14ac:dyDescent="0.2">
      <c r="A3054" s="270"/>
      <c r="B3054" s="296"/>
      <c r="C3054" s="296"/>
      <c r="D3054" s="345"/>
      <c r="E3054" s="345"/>
      <c r="F3054" s="345"/>
      <c r="G3054" s="345"/>
      <c r="H3054" s="345"/>
    </row>
    <row r="3055" spans="1:8" x14ac:dyDescent="0.2">
      <c r="A3055" s="270"/>
      <c r="B3055" s="296"/>
      <c r="C3055" s="296"/>
      <c r="D3055" s="345"/>
      <c r="E3055" s="345"/>
      <c r="F3055" s="345"/>
      <c r="G3055" s="345"/>
      <c r="H3055" s="345"/>
    </row>
    <row r="3056" spans="1:8" x14ac:dyDescent="0.2">
      <c r="A3056" s="270"/>
      <c r="B3056" s="296"/>
      <c r="C3056" s="296"/>
      <c r="D3056" s="345"/>
      <c r="E3056" s="345"/>
      <c r="F3056" s="345"/>
      <c r="G3056" s="345"/>
      <c r="H3056" s="345"/>
    </row>
    <row r="3057" spans="1:8" x14ac:dyDescent="0.2">
      <c r="A3057" s="270"/>
      <c r="B3057" s="296"/>
      <c r="C3057" s="296"/>
      <c r="D3057" s="345"/>
      <c r="E3057" s="345"/>
      <c r="F3057" s="345"/>
      <c r="G3057" s="345"/>
      <c r="H3057" s="345"/>
    </row>
    <row r="3058" spans="1:8" x14ac:dyDescent="0.2">
      <c r="A3058" s="270"/>
      <c r="B3058" s="296"/>
      <c r="C3058" s="296"/>
      <c r="D3058" s="345"/>
      <c r="E3058" s="345"/>
      <c r="F3058" s="345"/>
      <c r="G3058" s="345"/>
      <c r="H3058" s="345"/>
    </row>
    <row r="3059" spans="1:8" x14ac:dyDescent="0.2">
      <c r="A3059" s="270"/>
      <c r="B3059" s="296"/>
      <c r="C3059" s="296"/>
      <c r="D3059" s="345"/>
      <c r="E3059" s="345"/>
      <c r="F3059" s="345"/>
      <c r="G3059" s="345"/>
      <c r="H3059" s="345"/>
    </row>
    <row r="3060" spans="1:8" x14ac:dyDescent="0.2">
      <c r="A3060" s="270"/>
      <c r="B3060" s="296"/>
      <c r="C3060" s="296"/>
      <c r="D3060" s="345"/>
      <c r="E3060" s="345"/>
      <c r="F3060" s="345"/>
      <c r="G3060" s="345"/>
      <c r="H3060" s="345"/>
    </row>
    <row r="3061" spans="1:8" x14ac:dyDescent="0.2">
      <c r="A3061" s="270"/>
      <c r="B3061" s="296"/>
      <c r="C3061" s="296"/>
      <c r="D3061" s="345"/>
      <c r="E3061" s="345"/>
      <c r="F3061" s="345"/>
      <c r="G3061" s="345"/>
      <c r="H3061" s="345"/>
    </row>
    <row r="3062" spans="1:8" x14ac:dyDescent="0.2">
      <c r="A3062" s="270"/>
      <c r="B3062" s="296"/>
      <c r="C3062" s="296"/>
      <c r="D3062" s="345"/>
      <c r="E3062" s="345"/>
      <c r="F3062" s="345"/>
      <c r="G3062" s="345"/>
      <c r="H3062" s="345"/>
    </row>
    <row r="3063" spans="1:8" x14ac:dyDescent="0.2">
      <c r="A3063" s="270"/>
      <c r="B3063" s="296"/>
      <c r="C3063" s="296"/>
      <c r="D3063" s="345"/>
      <c r="E3063" s="345"/>
      <c r="F3063" s="345"/>
      <c r="G3063" s="345"/>
      <c r="H3063" s="345"/>
    </row>
    <row r="3064" spans="1:8" x14ac:dyDescent="0.2">
      <c r="A3064" s="270"/>
      <c r="B3064" s="296"/>
      <c r="C3064" s="296"/>
      <c r="D3064" s="345"/>
      <c r="E3064" s="345"/>
      <c r="F3064" s="345"/>
      <c r="G3064" s="345"/>
      <c r="H3064" s="345"/>
    </row>
    <row r="3065" spans="1:8" x14ac:dyDescent="0.2">
      <c r="A3065" s="270"/>
      <c r="B3065" s="296"/>
      <c r="C3065" s="296"/>
      <c r="D3065" s="345"/>
      <c r="E3065" s="345"/>
      <c r="F3065" s="345"/>
      <c r="G3065" s="345"/>
      <c r="H3065" s="345"/>
    </row>
    <row r="3066" spans="1:8" x14ac:dyDescent="0.2">
      <c r="A3066" s="270"/>
      <c r="B3066" s="296"/>
      <c r="C3066" s="296"/>
      <c r="D3066" s="345"/>
      <c r="E3066" s="345"/>
      <c r="F3066" s="345"/>
      <c r="G3066" s="345"/>
      <c r="H3066" s="345"/>
    </row>
    <row r="3067" spans="1:8" x14ac:dyDescent="0.2">
      <c r="A3067" s="270"/>
      <c r="B3067" s="296"/>
      <c r="C3067" s="296"/>
      <c r="D3067" s="345"/>
      <c r="E3067" s="345"/>
      <c r="F3067" s="345"/>
      <c r="G3067" s="345"/>
      <c r="H3067" s="345"/>
    </row>
    <row r="3068" spans="1:8" x14ac:dyDescent="0.2">
      <c r="A3068" s="270"/>
      <c r="B3068" s="296"/>
      <c r="C3068" s="296"/>
      <c r="D3068" s="345"/>
      <c r="E3068" s="345"/>
      <c r="F3068" s="345"/>
      <c r="G3068" s="345"/>
      <c r="H3068" s="345"/>
    </row>
    <row r="3069" spans="1:8" x14ac:dyDescent="0.2">
      <c r="A3069" s="270"/>
      <c r="B3069" s="296"/>
      <c r="C3069" s="296"/>
      <c r="D3069" s="345"/>
      <c r="E3069" s="345"/>
      <c r="F3069" s="345"/>
      <c r="G3069" s="345"/>
      <c r="H3069" s="345"/>
    </row>
    <row r="3070" spans="1:8" x14ac:dyDescent="0.2">
      <c r="A3070" s="270"/>
      <c r="B3070" s="296"/>
      <c r="C3070" s="296"/>
      <c r="D3070" s="345"/>
      <c r="E3070" s="345"/>
      <c r="F3070" s="345"/>
      <c r="G3070" s="345"/>
      <c r="H3070" s="345"/>
    </row>
    <row r="3071" spans="1:8" x14ac:dyDescent="0.2">
      <c r="A3071" s="270"/>
      <c r="B3071" s="296"/>
      <c r="C3071" s="296"/>
      <c r="D3071" s="345"/>
      <c r="E3071" s="345"/>
      <c r="F3071" s="345"/>
      <c r="G3071" s="345"/>
      <c r="H3071" s="345"/>
    </row>
    <row r="3072" spans="1:8" x14ac:dyDescent="0.2">
      <c r="A3072" s="270"/>
      <c r="B3072" s="296"/>
      <c r="C3072" s="296"/>
      <c r="D3072" s="345"/>
      <c r="E3072" s="345"/>
      <c r="F3072" s="345"/>
      <c r="G3072" s="345"/>
      <c r="H3072" s="345"/>
    </row>
    <row r="3073" spans="1:8" x14ac:dyDescent="0.2">
      <c r="A3073" s="270"/>
      <c r="B3073" s="296"/>
      <c r="C3073" s="296"/>
      <c r="D3073" s="345"/>
      <c r="E3073" s="345"/>
      <c r="F3073" s="345"/>
      <c r="G3073" s="345"/>
      <c r="H3073" s="345"/>
    </row>
    <row r="3074" spans="1:8" x14ac:dyDescent="0.2">
      <c r="A3074" s="270"/>
      <c r="B3074" s="296"/>
      <c r="C3074" s="296"/>
      <c r="D3074" s="345"/>
      <c r="E3074" s="345"/>
      <c r="F3074" s="345"/>
      <c r="G3074" s="345"/>
      <c r="H3074" s="345"/>
    </row>
    <row r="3075" spans="1:8" x14ac:dyDescent="0.2">
      <c r="A3075" s="270"/>
      <c r="B3075" s="296"/>
      <c r="C3075" s="296"/>
      <c r="D3075" s="345"/>
      <c r="E3075" s="345"/>
      <c r="F3075" s="345"/>
      <c r="G3075" s="345"/>
      <c r="H3075" s="345"/>
    </row>
    <row r="3076" spans="1:8" x14ac:dyDescent="0.2">
      <c r="A3076" s="270"/>
      <c r="B3076" s="296"/>
      <c r="C3076" s="296"/>
      <c r="D3076" s="345"/>
      <c r="E3076" s="345"/>
      <c r="F3076" s="345"/>
      <c r="G3076" s="345"/>
      <c r="H3076" s="345"/>
    </row>
    <row r="3077" spans="1:8" x14ac:dyDescent="0.2">
      <c r="A3077" s="270"/>
      <c r="B3077" s="296"/>
      <c r="C3077" s="296"/>
      <c r="D3077" s="345"/>
      <c r="E3077" s="345"/>
      <c r="F3077" s="345"/>
      <c r="G3077" s="345"/>
      <c r="H3077" s="345"/>
    </row>
    <row r="3078" spans="1:8" x14ac:dyDescent="0.2">
      <c r="A3078" s="270"/>
      <c r="B3078" s="296"/>
      <c r="C3078" s="296"/>
      <c r="D3078" s="345"/>
      <c r="E3078" s="345"/>
      <c r="F3078" s="345"/>
      <c r="G3078" s="345"/>
      <c r="H3078" s="345"/>
    </row>
    <row r="3079" spans="1:8" x14ac:dyDescent="0.2">
      <c r="A3079" s="270"/>
      <c r="B3079" s="296"/>
      <c r="C3079" s="296"/>
      <c r="D3079" s="345"/>
      <c r="E3079" s="345"/>
      <c r="F3079" s="345"/>
      <c r="G3079" s="345"/>
      <c r="H3079" s="345"/>
    </row>
    <row r="3080" spans="1:8" x14ac:dyDescent="0.2">
      <c r="A3080" s="270"/>
      <c r="B3080" s="296"/>
      <c r="C3080" s="296"/>
      <c r="D3080" s="345"/>
      <c r="E3080" s="345"/>
      <c r="F3080" s="345"/>
      <c r="G3080" s="345"/>
      <c r="H3080" s="345"/>
    </row>
    <row r="3081" spans="1:8" x14ac:dyDescent="0.2">
      <c r="A3081" s="270"/>
      <c r="B3081" s="296"/>
      <c r="C3081" s="296"/>
      <c r="D3081" s="345"/>
      <c r="E3081" s="345"/>
      <c r="F3081" s="345"/>
      <c r="G3081" s="345"/>
      <c r="H3081" s="345"/>
    </row>
    <row r="3082" spans="1:8" x14ac:dyDescent="0.2">
      <c r="A3082" s="270"/>
      <c r="B3082" s="296"/>
      <c r="C3082" s="296"/>
      <c r="D3082" s="345"/>
      <c r="E3082" s="345"/>
      <c r="F3082" s="345"/>
      <c r="G3082" s="345"/>
      <c r="H3082" s="345"/>
    </row>
    <row r="3083" spans="1:8" x14ac:dyDescent="0.2">
      <c r="A3083" s="270"/>
      <c r="B3083" s="296"/>
      <c r="C3083" s="296"/>
      <c r="D3083" s="345"/>
      <c r="E3083" s="345"/>
      <c r="F3083" s="345"/>
      <c r="G3083" s="345"/>
      <c r="H3083" s="345"/>
    </row>
    <row r="3084" spans="1:8" x14ac:dyDescent="0.2">
      <c r="A3084" s="270"/>
      <c r="B3084" s="296"/>
      <c r="C3084" s="296"/>
      <c r="D3084" s="345"/>
      <c r="E3084" s="345"/>
      <c r="F3084" s="345"/>
      <c r="G3084" s="345"/>
      <c r="H3084" s="345"/>
    </row>
    <row r="3085" spans="1:8" x14ac:dyDescent="0.2">
      <c r="A3085" s="270"/>
      <c r="B3085" s="296"/>
      <c r="C3085" s="296"/>
      <c r="D3085" s="345"/>
      <c r="E3085" s="345"/>
      <c r="F3085" s="345"/>
      <c r="G3085" s="345"/>
      <c r="H3085" s="345"/>
    </row>
    <row r="3086" spans="1:8" x14ac:dyDescent="0.2">
      <c r="A3086" s="270"/>
      <c r="B3086" s="296"/>
      <c r="C3086" s="296"/>
      <c r="D3086" s="345"/>
      <c r="E3086" s="345"/>
      <c r="F3086" s="345"/>
      <c r="G3086" s="345"/>
      <c r="H3086" s="345"/>
    </row>
    <row r="3087" spans="1:8" x14ac:dyDescent="0.2">
      <c r="A3087" s="270"/>
      <c r="B3087" s="296"/>
      <c r="C3087" s="296"/>
      <c r="D3087" s="345"/>
      <c r="E3087" s="345"/>
      <c r="F3087" s="345"/>
      <c r="G3087" s="345"/>
      <c r="H3087" s="345"/>
    </row>
    <row r="3088" spans="1:8" x14ac:dyDescent="0.2">
      <c r="A3088" s="270"/>
      <c r="B3088" s="296"/>
      <c r="C3088" s="296"/>
      <c r="D3088" s="345"/>
      <c r="E3088" s="345"/>
      <c r="F3088" s="345"/>
      <c r="G3088" s="345"/>
      <c r="H3088" s="345"/>
    </row>
    <row r="3089" spans="1:8" x14ac:dyDescent="0.2">
      <c r="A3089" s="270"/>
      <c r="B3089" s="296"/>
      <c r="C3089" s="296"/>
      <c r="D3089" s="345"/>
      <c r="E3089" s="345"/>
      <c r="F3089" s="345"/>
      <c r="G3089" s="345"/>
      <c r="H3089" s="345"/>
    </row>
    <row r="3090" spans="1:8" x14ac:dyDescent="0.2">
      <c r="A3090" s="270"/>
      <c r="B3090" s="296"/>
      <c r="C3090" s="296"/>
      <c r="D3090" s="345"/>
      <c r="E3090" s="345"/>
      <c r="F3090" s="345"/>
      <c r="G3090" s="345"/>
      <c r="H3090" s="345"/>
    </row>
    <row r="3091" spans="1:8" x14ac:dyDescent="0.2">
      <c r="A3091" s="270"/>
      <c r="B3091" s="296"/>
      <c r="C3091" s="296"/>
      <c r="D3091" s="345"/>
      <c r="E3091" s="345"/>
      <c r="F3091" s="345"/>
      <c r="G3091" s="345"/>
      <c r="H3091" s="345"/>
    </row>
    <row r="3092" spans="1:8" x14ac:dyDescent="0.2">
      <c r="A3092" s="270"/>
      <c r="B3092" s="296"/>
      <c r="C3092" s="296"/>
      <c r="D3092" s="345"/>
      <c r="E3092" s="345"/>
      <c r="F3092" s="345"/>
      <c r="G3092" s="345"/>
      <c r="H3092" s="345"/>
    </row>
    <row r="3093" spans="1:8" x14ac:dyDescent="0.2">
      <c r="A3093" s="270"/>
      <c r="B3093" s="296"/>
      <c r="C3093" s="296"/>
      <c r="D3093" s="345"/>
      <c r="E3093" s="345"/>
      <c r="F3093" s="345"/>
      <c r="G3093" s="345"/>
      <c r="H3093" s="345"/>
    </row>
    <row r="3094" spans="1:8" x14ac:dyDescent="0.2">
      <c r="A3094" s="270"/>
      <c r="B3094" s="296"/>
      <c r="C3094" s="296"/>
      <c r="D3094" s="345"/>
      <c r="E3094" s="345"/>
      <c r="F3094" s="345"/>
      <c r="G3094" s="345"/>
      <c r="H3094" s="345"/>
    </row>
    <row r="3095" spans="1:8" x14ac:dyDescent="0.2">
      <c r="A3095" s="270"/>
      <c r="B3095" s="296"/>
      <c r="C3095" s="296"/>
      <c r="D3095" s="345"/>
      <c r="E3095" s="345"/>
      <c r="F3095" s="345"/>
      <c r="G3095" s="345"/>
      <c r="H3095" s="345"/>
    </row>
    <row r="3096" spans="1:8" x14ac:dyDescent="0.2">
      <c r="A3096" s="270"/>
      <c r="B3096" s="296"/>
      <c r="C3096" s="296"/>
      <c r="D3096" s="345"/>
      <c r="E3096" s="345"/>
      <c r="F3096" s="345"/>
      <c r="G3096" s="345"/>
      <c r="H3096" s="345"/>
    </row>
    <row r="3097" spans="1:8" x14ac:dyDescent="0.2">
      <c r="A3097" s="270"/>
      <c r="B3097" s="296"/>
      <c r="C3097" s="296"/>
      <c r="D3097" s="345"/>
      <c r="E3097" s="345"/>
      <c r="F3097" s="345"/>
      <c r="G3097" s="345"/>
      <c r="H3097" s="345"/>
    </row>
    <row r="3098" spans="1:8" x14ac:dyDescent="0.2">
      <c r="A3098" s="270"/>
      <c r="B3098" s="296"/>
      <c r="C3098" s="296"/>
      <c r="D3098" s="345"/>
      <c r="E3098" s="345"/>
      <c r="F3098" s="345"/>
      <c r="G3098" s="345"/>
      <c r="H3098" s="345"/>
    </row>
    <row r="3099" spans="1:8" x14ac:dyDescent="0.2">
      <c r="A3099" s="270"/>
      <c r="B3099" s="296"/>
      <c r="C3099" s="296"/>
      <c r="D3099" s="345"/>
      <c r="E3099" s="345"/>
      <c r="F3099" s="345"/>
      <c r="G3099" s="345"/>
      <c r="H3099" s="345"/>
    </row>
    <row r="3100" spans="1:8" x14ac:dyDescent="0.2">
      <c r="A3100" s="270"/>
      <c r="B3100" s="296"/>
      <c r="C3100" s="296"/>
      <c r="D3100" s="345"/>
      <c r="E3100" s="345"/>
      <c r="F3100" s="345"/>
      <c r="G3100" s="345"/>
      <c r="H3100" s="345"/>
    </row>
    <row r="3101" spans="1:8" x14ac:dyDescent="0.2">
      <c r="A3101" s="270"/>
      <c r="B3101" s="296"/>
      <c r="C3101" s="296"/>
      <c r="D3101" s="345"/>
      <c r="E3101" s="345"/>
      <c r="F3101" s="345"/>
      <c r="G3101" s="345"/>
      <c r="H3101" s="345"/>
    </row>
    <row r="3102" spans="1:8" x14ac:dyDescent="0.2">
      <c r="A3102" s="270"/>
      <c r="B3102" s="296"/>
      <c r="C3102" s="296"/>
      <c r="D3102" s="345"/>
      <c r="E3102" s="345"/>
      <c r="F3102" s="345"/>
      <c r="G3102" s="345"/>
      <c r="H3102" s="345"/>
    </row>
    <row r="3103" spans="1:8" x14ac:dyDescent="0.2">
      <c r="A3103" s="270"/>
      <c r="B3103" s="296"/>
      <c r="C3103" s="296"/>
      <c r="D3103" s="345"/>
      <c r="E3103" s="345"/>
      <c r="F3103" s="345"/>
      <c r="G3103" s="345"/>
      <c r="H3103" s="345"/>
    </row>
    <row r="3104" spans="1:8" x14ac:dyDescent="0.2">
      <c r="A3104" s="270"/>
      <c r="B3104" s="296"/>
      <c r="C3104" s="296"/>
      <c r="D3104" s="345"/>
      <c r="E3104" s="345"/>
      <c r="F3104" s="345"/>
      <c r="G3104" s="345"/>
      <c r="H3104" s="345"/>
    </row>
    <row r="3105" spans="1:8" x14ac:dyDescent="0.2">
      <c r="A3105" s="270"/>
      <c r="B3105" s="296"/>
      <c r="C3105" s="296"/>
      <c r="D3105" s="345"/>
      <c r="E3105" s="345"/>
      <c r="F3105" s="345"/>
      <c r="G3105" s="345"/>
      <c r="H3105" s="345"/>
    </row>
    <row r="3106" spans="1:8" x14ac:dyDescent="0.2">
      <c r="A3106" s="270"/>
      <c r="B3106" s="296"/>
      <c r="C3106" s="296"/>
      <c r="D3106" s="345"/>
      <c r="E3106" s="345"/>
      <c r="F3106" s="345"/>
      <c r="G3106" s="345"/>
      <c r="H3106" s="345"/>
    </row>
    <row r="3107" spans="1:8" x14ac:dyDescent="0.2">
      <c r="A3107" s="270"/>
      <c r="B3107" s="296"/>
      <c r="C3107" s="296"/>
      <c r="D3107" s="345"/>
      <c r="E3107" s="345"/>
      <c r="F3107" s="345"/>
      <c r="G3107" s="345"/>
      <c r="H3107" s="345"/>
    </row>
    <row r="3108" spans="1:8" x14ac:dyDescent="0.2">
      <c r="A3108" s="270"/>
      <c r="B3108" s="296"/>
      <c r="C3108" s="296"/>
      <c r="D3108" s="345"/>
      <c r="E3108" s="345"/>
      <c r="F3108" s="345"/>
      <c r="G3108" s="345"/>
      <c r="H3108" s="345"/>
    </row>
    <row r="3109" spans="1:8" x14ac:dyDescent="0.2">
      <c r="A3109" s="270"/>
      <c r="B3109" s="296"/>
      <c r="C3109" s="296"/>
      <c r="D3109" s="345"/>
      <c r="E3109" s="345"/>
      <c r="F3109" s="345"/>
      <c r="G3109" s="345"/>
      <c r="H3109" s="345"/>
    </row>
    <row r="3110" spans="1:8" x14ac:dyDescent="0.2">
      <c r="A3110" s="270"/>
      <c r="B3110" s="296"/>
      <c r="C3110" s="296"/>
      <c r="D3110" s="345"/>
      <c r="E3110" s="345"/>
      <c r="F3110" s="345"/>
      <c r="G3110" s="345"/>
      <c r="H3110" s="345"/>
    </row>
    <row r="3111" spans="1:8" x14ac:dyDescent="0.2">
      <c r="A3111" s="270"/>
      <c r="B3111" s="296"/>
      <c r="C3111" s="296"/>
      <c r="D3111" s="345"/>
      <c r="E3111" s="345"/>
      <c r="F3111" s="345"/>
      <c r="G3111" s="345"/>
      <c r="H3111" s="345"/>
    </row>
    <row r="3112" spans="1:8" x14ac:dyDescent="0.2">
      <c r="A3112" s="270"/>
      <c r="B3112" s="296"/>
      <c r="C3112" s="296"/>
      <c r="D3112" s="345"/>
      <c r="E3112" s="345"/>
      <c r="F3112" s="345"/>
      <c r="G3112" s="345"/>
      <c r="H3112" s="345"/>
    </row>
    <row r="3113" spans="1:8" x14ac:dyDescent="0.2">
      <c r="A3113" s="270"/>
      <c r="B3113" s="296"/>
      <c r="C3113" s="296"/>
      <c r="D3113" s="345"/>
      <c r="E3113" s="345"/>
      <c r="F3113" s="345"/>
      <c r="G3113" s="345"/>
      <c r="H3113" s="345"/>
    </row>
    <row r="3114" spans="1:8" x14ac:dyDescent="0.2">
      <c r="A3114" s="270"/>
      <c r="B3114" s="296"/>
      <c r="C3114" s="296"/>
      <c r="D3114" s="345"/>
      <c r="E3114" s="345"/>
      <c r="F3114" s="345"/>
      <c r="G3114" s="345"/>
      <c r="H3114" s="345"/>
    </row>
    <row r="3115" spans="1:8" x14ac:dyDescent="0.2">
      <c r="A3115" s="270"/>
      <c r="B3115" s="296"/>
      <c r="C3115" s="296"/>
      <c r="D3115" s="345"/>
      <c r="E3115" s="345"/>
      <c r="F3115" s="345"/>
      <c r="G3115" s="345"/>
      <c r="H3115" s="345"/>
    </row>
    <row r="3116" spans="1:8" x14ac:dyDescent="0.2">
      <c r="A3116" s="270"/>
      <c r="B3116" s="296"/>
      <c r="C3116" s="296"/>
      <c r="D3116" s="345"/>
      <c r="E3116" s="345"/>
      <c r="F3116" s="345"/>
      <c r="G3116" s="345"/>
      <c r="H3116" s="345"/>
    </row>
    <row r="3117" spans="1:8" x14ac:dyDescent="0.2">
      <c r="A3117" s="270"/>
      <c r="B3117" s="296"/>
      <c r="C3117" s="296"/>
      <c r="D3117" s="345"/>
      <c r="E3117" s="345"/>
      <c r="F3117" s="345"/>
      <c r="G3117" s="345"/>
      <c r="H3117" s="345"/>
    </row>
    <row r="3118" spans="1:8" x14ac:dyDescent="0.2">
      <c r="A3118" s="270"/>
      <c r="B3118" s="296"/>
      <c r="C3118" s="296"/>
      <c r="D3118" s="345"/>
      <c r="E3118" s="345"/>
      <c r="F3118" s="345"/>
      <c r="G3118" s="345"/>
      <c r="H3118" s="345"/>
    </row>
    <row r="3119" spans="1:8" x14ac:dyDescent="0.2">
      <c r="A3119" s="270"/>
      <c r="B3119" s="296"/>
      <c r="C3119" s="296"/>
      <c r="D3119" s="345"/>
      <c r="E3119" s="345"/>
      <c r="F3119" s="345"/>
      <c r="G3119" s="345"/>
      <c r="H3119" s="345"/>
    </row>
    <row r="3120" spans="1:8" x14ac:dyDescent="0.2">
      <c r="A3120" s="270"/>
      <c r="B3120" s="296"/>
      <c r="C3120" s="296"/>
      <c r="D3120" s="345"/>
      <c r="E3120" s="345"/>
      <c r="F3120" s="345"/>
      <c r="G3120" s="345"/>
      <c r="H3120" s="345"/>
    </row>
    <row r="3121" spans="1:8" x14ac:dyDescent="0.2">
      <c r="A3121" s="270"/>
      <c r="B3121" s="296"/>
      <c r="C3121" s="296"/>
      <c r="D3121" s="345"/>
      <c r="E3121" s="345"/>
      <c r="F3121" s="345"/>
      <c r="G3121" s="345"/>
      <c r="H3121" s="345"/>
    </row>
    <row r="3122" spans="1:8" x14ac:dyDescent="0.2">
      <c r="A3122" s="270"/>
      <c r="B3122" s="296"/>
      <c r="C3122" s="296"/>
      <c r="D3122" s="345"/>
      <c r="E3122" s="345"/>
      <c r="F3122" s="345"/>
      <c r="G3122" s="345"/>
      <c r="H3122" s="345"/>
    </row>
    <row r="3123" spans="1:8" x14ac:dyDescent="0.2">
      <c r="A3123" s="270"/>
      <c r="B3123" s="296"/>
      <c r="C3123" s="296"/>
      <c r="D3123" s="345"/>
      <c r="E3123" s="345"/>
      <c r="F3123" s="345"/>
      <c r="G3123" s="345"/>
      <c r="H3123" s="345"/>
    </row>
    <row r="3124" spans="1:8" x14ac:dyDescent="0.2">
      <c r="A3124" s="270"/>
      <c r="B3124" s="296"/>
      <c r="C3124" s="296"/>
      <c r="D3124" s="345"/>
      <c r="E3124" s="345"/>
      <c r="F3124" s="345"/>
      <c r="G3124" s="345"/>
      <c r="H3124" s="345"/>
    </row>
    <row r="3125" spans="1:8" x14ac:dyDescent="0.2">
      <c r="A3125" s="270"/>
      <c r="B3125" s="296"/>
      <c r="C3125" s="296"/>
      <c r="D3125" s="345"/>
      <c r="E3125" s="345"/>
      <c r="F3125" s="345"/>
      <c r="G3125" s="345"/>
      <c r="H3125" s="345"/>
    </row>
    <row r="3126" spans="1:8" x14ac:dyDescent="0.2">
      <c r="A3126" s="270"/>
      <c r="B3126" s="296"/>
      <c r="C3126" s="296"/>
      <c r="D3126" s="345"/>
      <c r="E3126" s="345"/>
      <c r="F3126" s="345"/>
      <c r="G3126" s="345"/>
      <c r="H3126" s="345"/>
    </row>
    <row r="3127" spans="1:8" x14ac:dyDescent="0.2">
      <c r="A3127" s="270"/>
      <c r="B3127" s="296"/>
      <c r="C3127" s="296"/>
      <c r="D3127" s="345"/>
      <c r="E3127" s="345"/>
      <c r="F3127" s="345"/>
      <c r="G3127" s="345"/>
      <c r="H3127" s="345"/>
    </row>
    <row r="3128" spans="1:8" x14ac:dyDescent="0.2">
      <c r="A3128" s="270"/>
      <c r="B3128" s="296"/>
      <c r="C3128" s="296"/>
      <c r="D3128" s="345"/>
      <c r="E3128" s="345"/>
      <c r="F3128" s="345"/>
      <c r="G3128" s="345"/>
      <c r="H3128" s="345"/>
    </row>
    <row r="3129" spans="1:8" x14ac:dyDescent="0.2">
      <c r="A3129" s="270"/>
      <c r="B3129" s="296"/>
      <c r="C3129" s="296"/>
      <c r="D3129" s="345"/>
      <c r="E3129" s="345"/>
      <c r="F3129" s="345"/>
      <c r="G3129" s="345"/>
      <c r="H3129" s="345"/>
    </row>
    <row r="3130" spans="1:8" x14ac:dyDescent="0.2">
      <c r="A3130" s="270"/>
      <c r="B3130" s="296"/>
      <c r="C3130" s="296"/>
      <c r="D3130" s="345"/>
      <c r="E3130" s="345"/>
      <c r="F3130" s="345"/>
      <c r="G3130" s="345"/>
      <c r="H3130" s="345"/>
    </row>
    <row r="3131" spans="1:8" x14ac:dyDescent="0.2">
      <c r="A3131" s="270"/>
      <c r="B3131" s="296"/>
      <c r="C3131" s="296"/>
      <c r="D3131" s="345"/>
      <c r="E3131" s="345"/>
      <c r="F3131" s="345"/>
      <c r="G3131" s="345"/>
      <c r="H3131" s="345"/>
    </row>
    <row r="3132" spans="1:8" x14ac:dyDescent="0.2">
      <c r="A3132" s="270"/>
      <c r="B3132" s="296"/>
      <c r="C3132" s="296"/>
      <c r="D3132" s="345"/>
      <c r="E3132" s="345"/>
      <c r="F3132" s="345"/>
      <c r="G3132" s="345"/>
      <c r="H3132" s="345"/>
    </row>
    <row r="3133" spans="1:8" x14ac:dyDescent="0.2">
      <c r="A3133" s="270"/>
      <c r="B3133" s="296"/>
      <c r="C3133" s="296"/>
      <c r="D3133" s="345"/>
      <c r="E3133" s="345"/>
      <c r="F3133" s="345"/>
      <c r="G3133" s="345"/>
      <c r="H3133" s="345"/>
    </row>
    <row r="3134" spans="1:8" x14ac:dyDescent="0.2">
      <c r="A3134" s="270"/>
      <c r="B3134" s="296"/>
      <c r="C3134" s="296"/>
      <c r="D3134" s="345"/>
      <c r="E3134" s="345"/>
      <c r="F3134" s="345"/>
      <c r="G3134" s="345"/>
      <c r="H3134" s="345"/>
    </row>
    <row r="3135" spans="1:8" x14ac:dyDescent="0.2">
      <c r="A3135" s="270"/>
      <c r="B3135" s="296"/>
      <c r="C3135" s="296"/>
      <c r="D3135" s="345"/>
      <c r="E3135" s="345"/>
      <c r="F3135" s="345"/>
      <c r="G3135" s="345"/>
      <c r="H3135" s="345"/>
    </row>
    <row r="3136" spans="1:8" x14ac:dyDescent="0.2">
      <c r="A3136" s="270"/>
      <c r="B3136" s="296"/>
      <c r="C3136" s="296"/>
      <c r="D3136" s="345"/>
      <c r="E3136" s="345"/>
      <c r="F3136" s="345"/>
      <c r="G3136" s="345"/>
      <c r="H3136" s="345"/>
    </row>
    <row r="3137" spans="1:8" x14ac:dyDescent="0.2">
      <c r="A3137" s="270"/>
      <c r="B3137" s="296"/>
      <c r="C3137" s="296"/>
      <c r="D3137" s="345"/>
      <c r="E3137" s="345"/>
      <c r="F3137" s="345"/>
      <c r="G3137" s="345"/>
      <c r="H3137" s="345"/>
    </row>
    <row r="3138" spans="1:8" x14ac:dyDescent="0.2">
      <c r="A3138" s="270"/>
      <c r="B3138" s="296"/>
      <c r="C3138" s="296"/>
      <c r="D3138" s="345"/>
      <c r="E3138" s="345"/>
      <c r="F3138" s="345"/>
      <c r="G3138" s="345"/>
      <c r="H3138" s="345"/>
    </row>
    <row r="3139" spans="1:8" x14ac:dyDescent="0.2">
      <c r="A3139" s="270"/>
      <c r="B3139" s="296"/>
      <c r="C3139" s="296"/>
      <c r="D3139" s="345"/>
      <c r="E3139" s="345"/>
      <c r="F3139" s="345"/>
      <c r="G3139" s="345"/>
      <c r="H3139" s="345"/>
    </row>
    <row r="3140" spans="1:8" x14ac:dyDescent="0.2">
      <c r="A3140" s="270"/>
      <c r="B3140" s="296"/>
      <c r="C3140" s="296"/>
      <c r="D3140" s="345"/>
      <c r="E3140" s="345"/>
      <c r="F3140" s="345"/>
      <c r="G3140" s="345"/>
      <c r="H3140" s="345"/>
    </row>
    <row r="3141" spans="1:8" x14ac:dyDescent="0.2">
      <c r="A3141" s="270"/>
      <c r="B3141" s="296"/>
      <c r="C3141" s="296"/>
      <c r="D3141" s="345"/>
      <c r="E3141" s="345"/>
      <c r="F3141" s="345"/>
      <c r="G3141" s="345"/>
      <c r="H3141" s="345"/>
    </row>
    <row r="3142" spans="1:8" x14ac:dyDescent="0.2">
      <c r="A3142" s="270"/>
      <c r="B3142" s="296"/>
      <c r="C3142" s="296"/>
      <c r="D3142" s="345"/>
      <c r="E3142" s="345"/>
      <c r="F3142" s="345"/>
      <c r="G3142" s="345"/>
      <c r="H3142" s="345"/>
    </row>
    <row r="3143" spans="1:8" x14ac:dyDescent="0.2">
      <c r="A3143" s="270"/>
      <c r="B3143" s="296"/>
      <c r="C3143" s="296"/>
      <c r="D3143" s="345"/>
      <c r="E3143" s="345"/>
      <c r="F3143" s="345"/>
      <c r="G3143" s="345"/>
      <c r="H3143" s="345"/>
    </row>
    <row r="3144" spans="1:8" x14ac:dyDescent="0.2">
      <c r="A3144" s="270"/>
      <c r="B3144" s="296"/>
      <c r="C3144" s="296"/>
      <c r="D3144" s="345"/>
      <c r="E3144" s="345"/>
      <c r="F3144" s="345"/>
      <c r="G3144" s="345"/>
      <c r="H3144" s="345"/>
    </row>
    <row r="3145" spans="1:8" x14ac:dyDescent="0.2">
      <c r="A3145" s="270"/>
      <c r="B3145" s="296"/>
      <c r="C3145" s="296"/>
      <c r="D3145" s="345"/>
      <c r="E3145" s="345"/>
      <c r="F3145" s="345"/>
      <c r="G3145" s="345"/>
      <c r="H3145" s="345"/>
    </row>
    <row r="3146" spans="1:8" x14ac:dyDescent="0.2">
      <c r="A3146" s="270"/>
      <c r="B3146" s="296"/>
      <c r="C3146" s="296"/>
      <c r="D3146" s="345"/>
      <c r="E3146" s="345"/>
      <c r="F3146" s="345"/>
      <c r="G3146" s="345"/>
      <c r="H3146" s="345"/>
    </row>
    <row r="3147" spans="1:8" x14ac:dyDescent="0.2">
      <c r="A3147" s="270"/>
      <c r="B3147" s="296"/>
      <c r="C3147" s="296"/>
      <c r="D3147" s="345"/>
      <c r="E3147" s="345"/>
      <c r="F3147" s="345"/>
      <c r="G3147" s="345"/>
      <c r="H3147" s="345"/>
    </row>
    <row r="3148" spans="1:8" x14ac:dyDescent="0.2">
      <c r="A3148" s="270"/>
      <c r="B3148" s="296"/>
      <c r="C3148" s="296"/>
      <c r="D3148" s="345"/>
      <c r="E3148" s="345"/>
      <c r="F3148" s="345"/>
      <c r="G3148" s="345"/>
      <c r="H3148" s="345"/>
    </row>
    <row r="3149" spans="1:8" x14ac:dyDescent="0.2">
      <c r="A3149" s="270"/>
      <c r="B3149" s="296"/>
      <c r="C3149" s="296"/>
      <c r="D3149" s="345"/>
      <c r="E3149" s="345"/>
      <c r="F3149" s="345"/>
      <c r="G3149" s="345"/>
      <c r="H3149" s="345"/>
    </row>
    <row r="3150" spans="1:8" x14ac:dyDescent="0.2">
      <c r="A3150" s="270"/>
      <c r="B3150" s="296"/>
      <c r="C3150" s="296"/>
      <c r="D3150" s="345"/>
      <c r="E3150" s="345"/>
      <c r="F3150" s="345"/>
      <c r="G3150" s="345"/>
      <c r="H3150" s="345"/>
    </row>
    <row r="3151" spans="1:8" x14ac:dyDescent="0.2">
      <c r="A3151" s="270"/>
      <c r="B3151" s="296"/>
      <c r="C3151" s="296"/>
      <c r="D3151" s="345"/>
      <c r="E3151" s="345"/>
      <c r="F3151" s="345"/>
      <c r="G3151" s="345"/>
      <c r="H3151" s="345"/>
    </row>
    <row r="3152" spans="1:8" x14ac:dyDescent="0.2">
      <c r="A3152" s="270"/>
      <c r="B3152" s="296"/>
      <c r="C3152" s="296"/>
      <c r="D3152" s="345"/>
      <c r="E3152" s="345"/>
      <c r="F3152" s="345"/>
      <c r="G3152" s="345"/>
      <c r="H3152" s="345"/>
    </row>
    <row r="3153" spans="1:8" x14ac:dyDescent="0.2">
      <c r="A3153" s="270"/>
      <c r="B3153" s="296"/>
      <c r="C3153" s="296"/>
      <c r="D3153" s="345"/>
      <c r="E3153" s="345"/>
      <c r="F3153" s="345"/>
      <c r="G3153" s="345"/>
      <c r="H3153" s="345"/>
    </row>
    <row r="3154" spans="1:8" x14ac:dyDescent="0.2">
      <c r="A3154" s="270"/>
      <c r="B3154" s="296"/>
      <c r="C3154" s="296"/>
      <c r="D3154" s="345"/>
      <c r="E3154" s="345"/>
      <c r="F3154" s="345"/>
      <c r="G3154" s="345"/>
      <c r="H3154" s="345"/>
    </row>
    <row r="3155" spans="1:8" x14ac:dyDescent="0.2">
      <c r="A3155" s="270"/>
      <c r="B3155" s="296"/>
      <c r="C3155" s="296"/>
      <c r="D3155" s="345"/>
      <c r="E3155" s="345"/>
      <c r="F3155" s="345"/>
      <c r="G3155" s="345"/>
      <c r="H3155" s="345"/>
    </row>
    <row r="3156" spans="1:8" x14ac:dyDescent="0.2">
      <c r="A3156" s="270"/>
      <c r="B3156" s="296"/>
      <c r="C3156" s="296"/>
      <c r="D3156" s="345"/>
      <c r="E3156" s="345"/>
      <c r="F3156" s="345"/>
      <c r="G3156" s="345"/>
      <c r="H3156" s="345"/>
    </row>
    <row r="3157" spans="1:8" x14ac:dyDescent="0.2">
      <c r="A3157" s="270"/>
      <c r="B3157" s="296"/>
      <c r="C3157" s="296"/>
      <c r="D3157" s="345"/>
      <c r="E3157" s="345"/>
      <c r="F3157" s="345"/>
      <c r="G3157" s="345"/>
      <c r="H3157" s="345"/>
    </row>
    <row r="3158" spans="1:8" x14ac:dyDescent="0.2">
      <c r="A3158" s="270"/>
      <c r="B3158" s="296"/>
      <c r="C3158" s="296"/>
      <c r="D3158" s="345"/>
      <c r="E3158" s="345"/>
      <c r="F3158" s="345"/>
      <c r="G3158" s="345"/>
      <c r="H3158" s="345"/>
    </row>
    <row r="3159" spans="1:8" x14ac:dyDescent="0.2">
      <c r="A3159" s="270"/>
      <c r="B3159" s="296"/>
      <c r="C3159" s="296"/>
      <c r="D3159" s="345"/>
      <c r="E3159" s="345"/>
      <c r="F3159" s="345"/>
      <c r="G3159" s="345"/>
      <c r="H3159" s="345"/>
    </row>
    <row r="3160" spans="1:8" x14ac:dyDescent="0.2">
      <c r="A3160" s="270"/>
      <c r="B3160" s="296"/>
      <c r="C3160" s="296"/>
      <c r="D3160" s="345"/>
      <c r="E3160" s="345"/>
      <c r="F3160" s="345"/>
      <c r="G3160" s="345"/>
      <c r="H3160" s="345"/>
    </row>
    <row r="3161" spans="1:8" x14ac:dyDescent="0.2">
      <c r="A3161" s="270"/>
      <c r="B3161" s="296"/>
      <c r="C3161" s="296"/>
      <c r="D3161" s="345"/>
      <c r="E3161" s="345"/>
      <c r="F3161" s="345"/>
      <c r="G3161" s="345"/>
      <c r="H3161" s="345"/>
    </row>
    <row r="3162" spans="1:8" x14ac:dyDescent="0.2">
      <c r="A3162" s="270"/>
      <c r="B3162" s="296"/>
      <c r="C3162" s="296"/>
      <c r="D3162" s="345"/>
      <c r="E3162" s="345"/>
      <c r="F3162" s="345"/>
      <c r="G3162" s="345"/>
      <c r="H3162" s="345"/>
    </row>
    <row r="3163" spans="1:8" x14ac:dyDescent="0.2">
      <c r="A3163" s="270"/>
      <c r="B3163" s="296"/>
      <c r="C3163" s="296"/>
      <c r="D3163" s="345"/>
      <c r="E3163" s="345"/>
      <c r="F3163" s="345"/>
      <c r="G3163" s="345"/>
      <c r="H3163" s="345"/>
    </row>
    <row r="3164" spans="1:8" x14ac:dyDescent="0.2">
      <c r="A3164" s="270"/>
      <c r="B3164" s="296"/>
      <c r="C3164" s="296"/>
      <c r="D3164" s="345"/>
      <c r="E3164" s="345"/>
      <c r="F3164" s="345"/>
      <c r="G3164" s="345"/>
      <c r="H3164" s="345"/>
    </row>
    <row r="3165" spans="1:8" x14ac:dyDescent="0.2">
      <c r="A3165" s="270"/>
      <c r="B3165" s="296"/>
      <c r="C3165" s="296"/>
      <c r="D3165" s="345"/>
      <c r="E3165" s="345"/>
      <c r="F3165" s="345"/>
      <c r="G3165" s="345"/>
      <c r="H3165" s="345"/>
    </row>
    <row r="3166" spans="1:8" x14ac:dyDescent="0.2">
      <c r="A3166" s="270"/>
      <c r="B3166" s="296"/>
      <c r="C3166" s="296"/>
      <c r="D3166" s="345"/>
      <c r="E3166" s="345"/>
      <c r="F3166" s="345"/>
      <c r="G3166" s="345"/>
      <c r="H3166" s="345"/>
    </row>
    <row r="3167" spans="1:8" x14ac:dyDescent="0.2">
      <c r="A3167" s="270"/>
      <c r="B3167" s="296"/>
      <c r="C3167" s="296"/>
      <c r="D3167" s="345"/>
      <c r="E3167" s="345"/>
      <c r="F3167" s="345"/>
      <c r="G3167" s="345"/>
      <c r="H3167" s="345"/>
    </row>
    <row r="3168" spans="1:8" x14ac:dyDescent="0.2">
      <c r="A3168" s="270"/>
      <c r="B3168" s="296"/>
      <c r="C3168" s="296"/>
      <c r="D3168" s="345"/>
      <c r="E3168" s="345"/>
      <c r="F3168" s="345"/>
      <c r="G3168" s="345"/>
      <c r="H3168" s="345"/>
    </row>
    <row r="3169" spans="1:8" x14ac:dyDescent="0.2">
      <c r="A3169" s="270"/>
      <c r="B3169" s="296"/>
      <c r="C3169" s="296"/>
      <c r="D3169" s="345"/>
      <c r="E3169" s="345"/>
      <c r="F3169" s="345"/>
      <c r="G3169" s="345"/>
      <c r="H3169" s="345"/>
    </row>
    <row r="3170" spans="1:8" x14ac:dyDescent="0.2">
      <c r="A3170" s="270"/>
      <c r="B3170" s="296"/>
      <c r="C3170" s="296"/>
      <c r="D3170" s="345"/>
      <c r="E3170" s="345"/>
      <c r="F3170" s="345"/>
      <c r="G3170" s="345"/>
      <c r="H3170" s="345"/>
    </row>
    <row r="3171" spans="1:8" x14ac:dyDescent="0.2">
      <c r="A3171" s="270"/>
      <c r="B3171" s="296"/>
      <c r="C3171" s="296"/>
      <c r="D3171" s="345"/>
      <c r="E3171" s="345"/>
      <c r="F3171" s="345"/>
      <c r="G3171" s="345"/>
      <c r="H3171" s="345"/>
    </row>
    <row r="3172" spans="1:8" x14ac:dyDescent="0.2">
      <c r="A3172" s="270"/>
      <c r="B3172" s="296"/>
      <c r="C3172" s="296"/>
      <c r="D3172" s="345"/>
      <c r="E3172" s="345"/>
      <c r="F3172" s="345"/>
      <c r="G3172" s="345"/>
      <c r="H3172" s="345"/>
    </row>
    <row r="3173" spans="1:8" x14ac:dyDescent="0.2">
      <c r="A3173" s="270"/>
      <c r="B3173" s="296"/>
      <c r="C3173" s="296"/>
      <c r="D3173" s="345"/>
      <c r="E3173" s="345"/>
      <c r="F3173" s="345"/>
      <c r="G3173" s="345"/>
      <c r="H3173" s="345"/>
    </row>
    <row r="3174" spans="1:8" x14ac:dyDescent="0.2">
      <c r="A3174" s="270"/>
      <c r="B3174" s="296"/>
      <c r="C3174" s="296"/>
      <c r="D3174" s="345"/>
      <c r="E3174" s="345"/>
      <c r="F3174" s="345"/>
      <c r="G3174" s="345"/>
      <c r="H3174" s="345"/>
    </row>
    <row r="3175" spans="1:8" x14ac:dyDescent="0.2">
      <c r="A3175" s="270"/>
      <c r="B3175" s="296"/>
      <c r="C3175" s="296"/>
      <c r="D3175" s="345"/>
      <c r="E3175" s="345"/>
      <c r="F3175" s="345"/>
      <c r="G3175" s="345"/>
      <c r="H3175" s="345"/>
    </row>
    <row r="3176" spans="1:8" x14ac:dyDescent="0.2">
      <c r="A3176" s="270"/>
      <c r="B3176" s="296"/>
      <c r="C3176" s="296"/>
      <c r="D3176" s="345"/>
      <c r="E3176" s="345"/>
      <c r="F3176" s="345"/>
      <c r="G3176" s="345"/>
      <c r="H3176" s="345"/>
    </row>
    <row r="3177" spans="1:8" x14ac:dyDescent="0.2">
      <c r="A3177" s="270"/>
      <c r="B3177" s="296"/>
      <c r="C3177" s="296"/>
      <c r="D3177" s="345"/>
      <c r="E3177" s="345"/>
      <c r="F3177" s="345"/>
      <c r="G3177" s="345"/>
      <c r="H3177" s="345"/>
    </row>
    <row r="3178" spans="1:8" x14ac:dyDescent="0.2">
      <c r="A3178" s="270"/>
      <c r="B3178" s="296"/>
      <c r="C3178" s="296"/>
      <c r="D3178" s="345"/>
      <c r="E3178" s="345"/>
      <c r="F3178" s="345"/>
      <c r="G3178" s="345"/>
      <c r="H3178" s="345"/>
    </row>
    <row r="3179" spans="1:8" x14ac:dyDescent="0.2">
      <c r="A3179" s="270"/>
      <c r="B3179" s="296"/>
      <c r="C3179" s="296"/>
      <c r="D3179" s="345"/>
      <c r="E3179" s="345"/>
      <c r="F3179" s="345"/>
      <c r="G3179" s="345"/>
      <c r="H3179" s="345"/>
    </row>
    <row r="3180" spans="1:8" x14ac:dyDescent="0.2">
      <c r="A3180" s="270"/>
      <c r="B3180" s="296"/>
      <c r="C3180" s="296"/>
      <c r="D3180" s="345"/>
      <c r="E3180" s="345"/>
      <c r="F3180" s="345"/>
      <c r="G3180" s="345"/>
      <c r="H3180" s="345"/>
    </row>
    <row r="3181" spans="1:8" x14ac:dyDescent="0.2">
      <c r="A3181" s="270"/>
      <c r="B3181" s="296"/>
      <c r="C3181" s="296"/>
      <c r="D3181" s="345"/>
      <c r="E3181" s="345"/>
      <c r="F3181" s="345"/>
      <c r="G3181" s="345"/>
      <c r="H3181" s="345"/>
    </row>
    <row r="3182" spans="1:8" x14ac:dyDescent="0.2">
      <c r="A3182" s="270"/>
      <c r="B3182" s="296"/>
      <c r="C3182" s="296"/>
      <c r="D3182" s="345"/>
      <c r="E3182" s="345"/>
      <c r="F3182" s="345"/>
      <c r="G3182" s="345"/>
      <c r="H3182" s="345"/>
    </row>
    <row r="3183" spans="1:8" x14ac:dyDescent="0.2">
      <c r="A3183" s="270"/>
      <c r="B3183" s="296"/>
      <c r="C3183" s="296"/>
      <c r="D3183" s="345"/>
      <c r="E3183" s="345"/>
      <c r="F3183" s="345"/>
      <c r="G3183" s="345"/>
      <c r="H3183" s="345"/>
    </row>
    <row r="3184" spans="1:8" x14ac:dyDescent="0.2">
      <c r="A3184" s="270"/>
      <c r="B3184" s="296"/>
      <c r="C3184" s="296"/>
      <c r="D3184" s="345"/>
      <c r="E3184" s="345"/>
      <c r="F3184" s="345"/>
      <c r="G3184" s="345"/>
      <c r="H3184" s="345"/>
    </row>
    <row r="3185" spans="1:8" x14ac:dyDescent="0.2">
      <c r="A3185" s="270"/>
      <c r="B3185" s="296"/>
      <c r="C3185" s="296"/>
      <c r="D3185" s="345"/>
      <c r="E3185" s="345"/>
      <c r="F3185" s="345"/>
      <c r="G3185" s="345"/>
      <c r="H3185" s="345"/>
    </row>
    <row r="3186" spans="1:8" x14ac:dyDescent="0.2">
      <c r="A3186" s="270"/>
      <c r="B3186" s="296"/>
      <c r="C3186" s="296"/>
      <c r="D3186" s="345"/>
      <c r="E3186" s="345"/>
      <c r="F3186" s="345"/>
      <c r="G3186" s="345"/>
      <c r="H3186" s="345"/>
    </row>
    <row r="3187" spans="1:8" x14ac:dyDescent="0.2">
      <c r="A3187" s="270"/>
      <c r="B3187" s="296"/>
      <c r="C3187" s="296"/>
      <c r="D3187" s="345"/>
      <c r="E3187" s="345"/>
      <c r="F3187" s="345"/>
      <c r="G3187" s="345"/>
      <c r="H3187" s="345"/>
    </row>
    <row r="3188" spans="1:8" x14ac:dyDescent="0.2">
      <c r="A3188" s="270"/>
      <c r="B3188" s="296"/>
      <c r="C3188" s="296"/>
      <c r="D3188" s="345"/>
      <c r="E3188" s="345"/>
      <c r="F3188" s="345"/>
      <c r="G3188" s="345"/>
      <c r="H3188" s="345"/>
    </row>
    <row r="3189" spans="1:8" x14ac:dyDescent="0.2">
      <c r="A3189" s="270"/>
      <c r="B3189" s="296"/>
      <c r="C3189" s="296"/>
      <c r="D3189" s="345"/>
      <c r="E3189" s="345"/>
      <c r="F3189" s="345"/>
      <c r="G3189" s="345"/>
      <c r="H3189" s="345"/>
    </row>
    <row r="3190" spans="1:8" x14ac:dyDescent="0.2">
      <c r="A3190" s="270"/>
      <c r="B3190" s="296"/>
      <c r="C3190" s="296"/>
      <c r="D3190" s="345"/>
      <c r="E3190" s="345"/>
      <c r="F3190" s="345"/>
      <c r="G3190" s="345"/>
      <c r="H3190" s="345"/>
    </row>
    <row r="3191" spans="1:8" x14ac:dyDescent="0.2">
      <c r="A3191" s="270"/>
      <c r="B3191" s="296"/>
      <c r="C3191" s="296"/>
      <c r="D3191" s="345"/>
      <c r="E3191" s="345"/>
      <c r="F3191" s="345"/>
      <c r="G3191" s="345"/>
      <c r="H3191" s="345"/>
    </row>
    <row r="3192" spans="1:8" x14ac:dyDescent="0.2">
      <c r="A3192" s="270"/>
      <c r="B3192" s="296"/>
      <c r="C3192" s="296"/>
      <c r="D3192" s="345"/>
      <c r="E3192" s="345"/>
      <c r="F3192" s="345"/>
      <c r="G3192" s="345"/>
      <c r="H3192" s="345"/>
    </row>
    <row r="3193" spans="1:8" x14ac:dyDescent="0.2">
      <c r="A3193" s="270"/>
      <c r="B3193" s="296"/>
      <c r="C3193" s="296"/>
      <c r="D3193" s="345"/>
      <c r="E3193" s="345"/>
      <c r="F3193" s="345"/>
      <c r="G3193" s="345"/>
      <c r="H3193" s="345"/>
    </row>
    <row r="3194" spans="1:8" x14ac:dyDescent="0.2">
      <c r="A3194" s="270"/>
      <c r="B3194" s="296"/>
      <c r="C3194" s="296"/>
      <c r="D3194" s="345"/>
      <c r="E3194" s="345"/>
      <c r="F3194" s="345"/>
      <c r="G3194" s="345"/>
      <c r="H3194" s="345"/>
    </row>
    <row r="3195" spans="1:8" x14ac:dyDescent="0.2">
      <c r="A3195" s="270"/>
      <c r="B3195" s="296"/>
      <c r="C3195" s="296"/>
      <c r="D3195" s="345"/>
      <c r="E3195" s="345"/>
      <c r="F3195" s="345"/>
      <c r="G3195" s="345"/>
      <c r="H3195" s="345"/>
    </row>
    <row r="3196" spans="1:8" x14ac:dyDescent="0.2">
      <c r="A3196" s="270"/>
      <c r="B3196" s="296"/>
      <c r="C3196" s="296"/>
      <c r="D3196" s="345"/>
      <c r="E3196" s="345"/>
      <c r="F3196" s="345"/>
      <c r="G3196" s="345"/>
      <c r="H3196" s="345"/>
    </row>
    <row r="3197" spans="1:8" x14ac:dyDescent="0.2">
      <c r="A3197" s="270"/>
      <c r="B3197" s="296"/>
      <c r="C3197" s="296"/>
      <c r="D3197" s="345"/>
      <c r="E3197" s="345"/>
      <c r="F3197" s="345"/>
      <c r="G3197" s="345"/>
      <c r="H3197" s="345"/>
    </row>
    <row r="3198" spans="1:8" x14ac:dyDescent="0.2">
      <c r="A3198" s="270"/>
      <c r="B3198" s="296"/>
      <c r="C3198" s="296"/>
      <c r="D3198" s="345"/>
      <c r="E3198" s="345"/>
      <c r="F3198" s="345"/>
      <c r="G3198" s="345"/>
      <c r="H3198" s="345"/>
    </row>
    <row r="3199" spans="1:8" x14ac:dyDescent="0.2">
      <c r="A3199" s="270"/>
      <c r="B3199" s="296"/>
      <c r="C3199" s="296"/>
      <c r="D3199" s="345"/>
      <c r="E3199" s="345"/>
      <c r="F3199" s="345"/>
      <c r="G3199" s="345"/>
      <c r="H3199" s="345"/>
    </row>
    <row r="3200" spans="1:8" x14ac:dyDescent="0.2">
      <c r="A3200" s="270"/>
      <c r="B3200" s="296"/>
      <c r="C3200" s="296"/>
      <c r="D3200" s="345"/>
      <c r="E3200" s="345"/>
      <c r="F3200" s="345"/>
      <c r="G3200" s="345"/>
      <c r="H3200" s="345"/>
    </row>
    <row r="3201" spans="1:8" x14ac:dyDescent="0.2">
      <c r="A3201" s="270"/>
      <c r="B3201" s="296"/>
      <c r="C3201" s="296"/>
      <c r="D3201" s="345"/>
      <c r="E3201" s="345"/>
      <c r="F3201" s="345"/>
      <c r="G3201" s="345"/>
      <c r="H3201" s="345"/>
    </row>
    <row r="3202" spans="1:8" x14ac:dyDescent="0.2">
      <c r="A3202" s="270"/>
      <c r="B3202" s="296"/>
      <c r="C3202" s="296"/>
      <c r="D3202" s="345"/>
      <c r="E3202" s="345"/>
      <c r="F3202" s="345"/>
      <c r="G3202" s="345"/>
      <c r="H3202" s="345"/>
    </row>
    <row r="3203" spans="1:8" x14ac:dyDescent="0.2">
      <c r="A3203" s="270"/>
      <c r="B3203" s="296"/>
      <c r="C3203" s="296"/>
      <c r="D3203" s="345"/>
      <c r="E3203" s="345"/>
      <c r="F3203" s="345"/>
      <c r="G3203" s="345"/>
      <c r="H3203" s="345"/>
    </row>
    <row r="3204" spans="1:8" x14ac:dyDescent="0.2">
      <c r="A3204" s="270"/>
      <c r="B3204" s="296"/>
      <c r="C3204" s="296"/>
      <c r="D3204" s="345"/>
      <c r="E3204" s="345"/>
      <c r="F3204" s="345"/>
      <c r="G3204" s="345"/>
      <c r="H3204" s="345"/>
    </row>
    <row r="3205" spans="1:8" x14ac:dyDescent="0.2">
      <c r="A3205" s="270"/>
      <c r="B3205" s="296"/>
      <c r="C3205" s="296"/>
      <c r="D3205" s="345"/>
      <c r="E3205" s="345"/>
      <c r="F3205" s="345"/>
      <c r="G3205" s="345"/>
      <c r="H3205" s="345"/>
    </row>
    <row r="3206" spans="1:8" x14ac:dyDescent="0.2">
      <c r="A3206" s="270"/>
      <c r="B3206" s="296"/>
      <c r="C3206" s="296"/>
      <c r="D3206" s="345"/>
      <c r="E3206" s="345"/>
      <c r="F3206" s="345"/>
      <c r="G3206" s="345"/>
      <c r="H3206" s="345"/>
    </row>
    <row r="3207" spans="1:8" x14ac:dyDescent="0.2">
      <c r="A3207" s="270"/>
      <c r="B3207" s="296"/>
      <c r="C3207" s="296"/>
      <c r="D3207" s="345"/>
      <c r="E3207" s="345"/>
      <c r="F3207" s="345"/>
      <c r="G3207" s="345"/>
      <c r="H3207" s="345"/>
    </row>
    <row r="3208" spans="1:8" x14ac:dyDescent="0.2">
      <c r="A3208" s="270"/>
      <c r="B3208" s="296"/>
      <c r="C3208" s="296"/>
      <c r="D3208" s="345"/>
      <c r="E3208" s="345"/>
      <c r="F3208" s="345"/>
      <c r="G3208" s="345"/>
      <c r="H3208" s="345"/>
    </row>
  </sheetData>
  <mergeCells count="11">
    <mergeCell ref="A1:H1"/>
    <mergeCell ref="A3:H4"/>
    <mergeCell ref="A7:A8"/>
    <mergeCell ref="B7:B8"/>
    <mergeCell ref="C7:C8"/>
    <mergeCell ref="D7:H7"/>
    <mergeCell ref="A965:G965"/>
    <mergeCell ref="A966:G966"/>
    <mergeCell ref="A968:H969"/>
    <mergeCell ref="A970:H970"/>
    <mergeCell ref="A971:F971"/>
  </mergeCells>
  <phoneticPr fontId="57" type="noConversion"/>
  <hyperlinks>
    <hyperlink ref="H971" location="Contenido!A1" display="Volver " xr:uid="{00000000-0004-0000-0900-000000000000}"/>
  </hyperlink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J30"/>
  <sheetViews>
    <sheetView topLeftCell="A4" workbookViewId="0">
      <selection activeCell="J23" sqref="J23"/>
    </sheetView>
  </sheetViews>
  <sheetFormatPr baseColWidth="10" defaultRowHeight="14.25" x14ac:dyDescent="0.25"/>
  <cols>
    <col min="1" max="1" width="25" style="96" customWidth="1"/>
    <col min="2" max="2" width="7.42578125" style="96" customWidth="1"/>
    <col min="3" max="3" width="4.5703125" style="96" customWidth="1"/>
    <col min="4" max="6" width="6.140625" style="96" customWidth="1"/>
    <col min="7" max="7" width="4.5703125" style="96" customWidth="1"/>
    <col min="8" max="8" width="1.85546875" style="96" customWidth="1"/>
    <col min="9" max="10" width="4.5703125" style="96" customWidth="1"/>
    <col min="11" max="11" width="5.7109375" style="96" customWidth="1"/>
    <col min="12" max="15" width="4.5703125" style="96" customWidth="1"/>
    <col min="16" max="16" width="5.42578125" style="404" customWidth="1"/>
    <col min="17" max="18" width="4.5703125" style="96" customWidth="1"/>
    <col min="19" max="19" width="1.85546875" style="96" customWidth="1"/>
    <col min="20" max="21" width="4.5703125" style="96" customWidth="1"/>
    <col min="22" max="22" width="5.7109375" style="96" customWidth="1"/>
    <col min="23" max="24" width="4.5703125" style="96" customWidth="1"/>
    <col min="25" max="25" width="11.42578125" style="96"/>
    <col min="26" max="26" width="12.140625" style="96" bestFit="1" customWidth="1"/>
    <col min="27" max="256" width="11.42578125" style="96"/>
    <col min="257" max="257" width="25" style="96" customWidth="1"/>
    <col min="258" max="258" width="7.42578125" style="96" customWidth="1"/>
    <col min="259" max="260" width="4.5703125" style="96" customWidth="1"/>
    <col min="261" max="261" width="5.7109375" style="96" customWidth="1"/>
    <col min="262" max="263" width="4.5703125" style="96" customWidth="1"/>
    <col min="264" max="264" width="1.85546875" style="96" customWidth="1"/>
    <col min="265" max="266" width="4.5703125" style="96" customWidth="1"/>
    <col min="267" max="267" width="5.7109375" style="96" customWidth="1"/>
    <col min="268" max="271" width="4.5703125" style="96" customWidth="1"/>
    <col min="272" max="272" width="5.42578125" style="96" customWidth="1"/>
    <col min="273" max="274" width="4.5703125" style="96" customWidth="1"/>
    <col min="275" max="275" width="1.85546875" style="96" customWidth="1"/>
    <col min="276" max="277" width="4.5703125" style="96" customWidth="1"/>
    <col min="278" max="278" width="5.7109375" style="96" customWidth="1"/>
    <col min="279" max="280" width="4.5703125" style="96" customWidth="1"/>
    <col min="281" max="281" width="11.42578125" style="96"/>
    <col min="282" max="282" width="12.140625" style="96" bestFit="1" customWidth="1"/>
    <col min="283" max="512" width="11.42578125" style="96"/>
    <col min="513" max="513" width="25" style="96" customWidth="1"/>
    <col min="514" max="514" width="7.42578125" style="96" customWidth="1"/>
    <col min="515" max="516" width="4.5703125" style="96" customWidth="1"/>
    <col min="517" max="517" width="5.7109375" style="96" customWidth="1"/>
    <col min="518" max="519" width="4.5703125" style="96" customWidth="1"/>
    <col min="520" max="520" width="1.85546875" style="96" customWidth="1"/>
    <col min="521" max="522" width="4.5703125" style="96" customWidth="1"/>
    <col min="523" max="523" width="5.7109375" style="96" customWidth="1"/>
    <col min="524" max="527" width="4.5703125" style="96" customWidth="1"/>
    <col min="528" max="528" width="5.42578125" style="96" customWidth="1"/>
    <col min="529" max="530" width="4.5703125" style="96" customWidth="1"/>
    <col min="531" max="531" width="1.85546875" style="96" customWidth="1"/>
    <col min="532" max="533" width="4.5703125" style="96" customWidth="1"/>
    <col min="534" max="534" width="5.7109375" style="96" customWidth="1"/>
    <col min="535" max="536" width="4.5703125" style="96" customWidth="1"/>
    <col min="537" max="537" width="11.42578125" style="96"/>
    <col min="538" max="538" width="12.140625" style="96" bestFit="1" customWidth="1"/>
    <col min="539" max="768" width="11.42578125" style="96"/>
    <col min="769" max="769" width="25" style="96" customWidth="1"/>
    <col min="770" max="770" width="7.42578125" style="96" customWidth="1"/>
    <col min="771" max="772" width="4.5703125" style="96" customWidth="1"/>
    <col min="773" max="773" width="5.7109375" style="96" customWidth="1"/>
    <col min="774" max="775" width="4.5703125" style="96" customWidth="1"/>
    <col min="776" max="776" width="1.85546875" style="96" customWidth="1"/>
    <col min="777" max="778" width="4.5703125" style="96" customWidth="1"/>
    <col min="779" max="779" width="5.7109375" style="96" customWidth="1"/>
    <col min="780" max="783" width="4.5703125" style="96" customWidth="1"/>
    <col min="784" max="784" width="5.42578125" style="96" customWidth="1"/>
    <col min="785" max="786" width="4.5703125" style="96" customWidth="1"/>
    <col min="787" max="787" width="1.85546875" style="96" customWidth="1"/>
    <col min="788" max="789" width="4.5703125" style="96" customWidth="1"/>
    <col min="790" max="790" width="5.7109375" style="96" customWidth="1"/>
    <col min="791" max="792" width="4.5703125" style="96" customWidth="1"/>
    <col min="793" max="793" width="11.42578125" style="96"/>
    <col min="794" max="794" width="12.140625" style="96" bestFit="1" customWidth="1"/>
    <col min="795" max="1024" width="11.42578125" style="96"/>
    <col min="1025" max="1025" width="25" style="96" customWidth="1"/>
    <col min="1026" max="1026" width="7.42578125" style="96" customWidth="1"/>
    <col min="1027" max="1028" width="4.5703125" style="96" customWidth="1"/>
    <col min="1029" max="1029" width="5.7109375" style="96" customWidth="1"/>
    <col min="1030" max="1031" width="4.5703125" style="96" customWidth="1"/>
    <col min="1032" max="1032" width="1.85546875" style="96" customWidth="1"/>
    <col min="1033" max="1034" width="4.5703125" style="96" customWidth="1"/>
    <col min="1035" max="1035" width="5.7109375" style="96" customWidth="1"/>
    <col min="1036" max="1039" width="4.5703125" style="96" customWidth="1"/>
    <col min="1040" max="1040" width="5.42578125" style="96" customWidth="1"/>
    <col min="1041" max="1042" width="4.5703125" style="96" customWidth="1"/>
    <col min="1043" max="1043" width="1.85546875" style="96" customWidth="1"/>
    <col min="1044" max="1045" width="4.5703125" style="96" customWidth="1"/>
    <col min="1046" max="1046" width="5.7109375" style="96" customWidth="1"/>
    <col min="1047" max="1048" width="4.5703125" style="96" customWidth="1"/>
    <col min="1049" max="1049" width="11.42578125" style="96"/>
    <col min="1050" max="1050" width="12.140625" style="96" bestFit="1" customWidth="1"/>
    <col min="1051" max="1280" width="11.42578125" style="96"/>
    <col min="1281" max="1281" width="25" style="96" customWidth="1"/>
    <col min="1282" max="1282" width="7.42578125" style="96" customWidth="1"/>
    <col min="1283" max="1284" width="4.5703125" style="96" customWidth="1"/>
    <col min="1285" max="1285" width="5.7109375" style="96" customWidth="1"/>
    <col min="1286" max="1287" width="4.5703125" style="96" customWidth="1"/>
    <col min="1288" max="1288" width="1.85546875" style="96" customWidth="1"/>
    <col min="1289" max="1290" width="4.5703125" style="96" customWidth="1"/>
    <col min="1291" max="1291" width="5.7109375" style="96" customWidth="1"/>
    <col min="1292" max="1295" width="4.5703125" style="96" customWidth="1"/>
    <col min="1296" max="1296" width="5.42578125" style="96" customWidth="1"/>
    <col min="1297" max="1298" width="4.5703125" style="96" customWidth="1"/>
    <col min="1299" max="1299" width="1.85546875" style="96" customWidth="1"/>
    <col min="1300" max="1301" width="4.5703125" style="96" customWidth="1"/>
    <col min="1302" max="1302" width="5.7109375" style="96" customWidth="1"/>
    <col min="1303" max="1304" width="4.5703125" style="96" customWidth="1"/>
    <col min="1305" max="1305" width="11.42578125" style="96"/>
    <col min="1306" max="1306" width="12.140625" style="96" bestFit="1" customWidth="1"/>
    <col min="1307" max="1536" width="11.42578125" style="96"/>
    <col min="1537" max="1537" width="25" style="96" customWidth="1"/>
    <col min="1538" max="1538" width="7.42578125" style="96" customWidth="1"/>
    <col min="1539" max="1540" width="4.5703125" style="96" customWidth="1"/>
    <col min="1541" max="1541" width="5.7109375" style="96" customWidth="1"/>
    <col min="1542" max="1543" width="4.5703125" style="96" customWidth="1"/>
    <col min="1544" max="1544" width="1.85546875" style="96" customWidth="1"/>
    <col min="1545" max="1546" width="4.5703125" style="96" customWidth="1"/>
    <col min="1547" max="1547" width="5.7109375" style="96" customWidth="1"/>
    <col min="1548" max="1551" width="4.5703125" style="96" customWidth="1"/>
    <col min="1552" max="1552" width="5.42578125" style="96" customWidth="1"/>
    <col min="1553" max="1554" width="4.5703125" style="96" customWidth="1"/>
    <col min="1555" max="1555" width="1.85546875" style="96" customWidth="1"/>
    <col min="1556" max="1557" width="4.5703125" style="96" customWidth="1"/>
    <col min="1558" max="1558" width="5.7109375" style="96" customWidth="1"/>
    <col min="1559" max="1560" width="4.5703125" style="96" customWidth="1"/>
    <col min="1561" max="1561" width="11.42578125" style="96"/>
    <col min="1562" max="1562" width="12.140625" style="96" bestFit="1" customWidth="1"/>
    <col min="1563" max="1792" width="11.42578125" style="96"/>
    <col min="1793" max="1793" width="25" style="96" customWidth="1"/>
    <col min="1794" max="1794" width="7.42578125" style="96" customWidth="1"/>
    <col min="1795" max="1796" width="4.5703125" style="96" customWidth="1"/>
    <col min="1797" max="1797" width="5.7109375" style="96" customWidth="1"/>
    <col min="1798" max="1799" width="4.5703125" style="96" customWidth="1"/>
    <col min="1800" max="1800" width="1.85546875" style="96" customWidth="1"/>
    <col min="1801" max="1802" width="4.5703125" style="96" customWidth="1"/>
    <col min="1803" max="1803" width="5.7109375" style="96" customWidth="1"/>
    <col min="1804" max="1807" width="4.5703125" style="96" customWidth="1"/>
    <col min="1808" max="1808" width="5.42578125" style="96" customWidth="1"/>
    <col min="1809" max="1810" width="4.5703125" style="96" customWidth="1"/>
    <col min="1811" max="1811" width="1.85546875" style="96" customWidth="1"/>
    <col min="1812" max="1813" width="4.5703125" style="96" customWidth="1"/>
    <col min="1814" max="1814" width="5.7109375" style="96" customWidth="1"/>
    <col min="1815" max="1816" width="4.5703125" style="96" customWidth="1"/>
    <col min="1817" max="1817" width="11.42578125" style="96"/>
    <col min="1818" max="1818" width="12.140625" style="96" bestFit="1" customWidth="1"/>
    <col min="1819" max="2048" width="11.42578125" style="96"/>
    <col min="2049" max="2049" width="25" style="96" customWidth="1"/>
    <col min="2050" max="2050" width="7.42578125" style="96" customWidth="1"/>
    <col min="2051" max="2052" width="4.5703125" style="96" customWidth="1"/>
    <col min="2053" max="2053" width="5.7109375" style="96" customWidth="1"/>
    <col min="2054" max="2055" width="4.5703125" style="96" customWidth="1"/>
    <col min="2056" max="2056" width="1.85546875" style="96" customWidth="1"/>
    <col min="2057" max="2058" width="4.5703125" style="96" customWidth="1"/>
    <col min="2059" max="2059" width="5.7109375" style="96" customWidth="1"/>
    <col min="2060" max="2063" width="4.5703125" style="96" customWidth="1"/>
    <col min="2064" max="2064" width="5.42578125" style="96" customWidth="1"/>
    <col min="2065" max="2066" width="4.5703125" style="96" customWidth="1"/>
    <col min="2067" max="2067" width="1.85546875" style="96" customWidth="1"/>
    <col min="2068" max="2069" width="4.5703125" style="96" customWidth="1"/>
    <col min="2070" max="2070" width="5.7109375" style="96" customWidth="1"/>
    <col min="2071" max="2072" width="4.5703125" style="96" customWidth="1"/>
    <col min="2073" max="2073" width="11.42578125" style="96"/>
    <col min="2074" max="2074" width="12.140625" style="96" bestFit="1" customWidth="1"/>
    <col min="2075" max="2304" width="11.42578125" style="96"/>
    <col min="2305" max="2305" width="25" style="96" customWidth="1"/>
    <col min="2306" max="2306" width="7.42578125" style="96" customWidth="1"/>
    <col min="2307" max="2308" width="4.5703125" style="96" customWidth="1"/>
    <col min="2309" max="2309" width="5.7109375" style="96" customWidth="1"/>
    <col min="2310" max="2311" width="4.5703125" style="96" customWidth="1"/>
    <col min="2312" max="2312" width="1.85546875" style="96" customWidth="1"/>
    <col min="2313" max="2314" width="4.5703125" style="96" customWidth="1"/>
    <col min="2315" max="2315" width="5.7109375" style="96" customWidth="1"/>
    <col min="2316" max="2319" width="4.5703125" style="96" customWidth="1"/>
    <col min="2320" max="2320" width="5.42578125" style="96" customWidth="1"/>
    <col min="2321" max="2322" width="4.5703125" style="96" customWidth="1"/>
    <col min="2323" max="2323" width="1.85546875" style="96" customWidth="1"/>
    <col min="2324" max="2325" width="4.5703125" style="96" customWidth="1"/>
    <col min="2326" max="2326" width="5.7109375" style="96" customWidth="1"/>
    <col min="2327" max="2328" width="4.5703125" style="96" customWidth="1"/>
    <col min="2329" max="2329" width="11.42578125" style="96"/>
    <col min="2330" max="2330" width="12.140625" style="96" bestFit="1" customWidth="1"/>
    <col min="2331" max="2560" width="11.42578125" style="96"/>
    <col min="2561" max="2561" width="25" style="96" customWidth="1"/>
    <col min="2562" max="2562" width="7.42578125" style="96" customWidth="1"/>
    <col min="2563" max="2564" width="4.5703125" style="96" customWidth="1"/>
    <col min="2565" max="2565" width="5.7109375" style="96" customWidth="1"/>
    <col min="2566" max="2567" width="4.5703125" style="96" customWidth="1"/>
    <col min="2568" max="2568" width="1.85546875" style="96" customWidth="1"/>
    <col min="2569" max="2570" width="4.5703125" style="96" customWidth="1"/>
    <col min="2571" max="2571" width="5.7109375" style="96" customWidth="1"/>
    <col min="2572" max="2575" width="4.5703125" style="96" customWidth="1"/>
    <col min="2576" max="2576" width="5.42578125" style="96" customWidth="1"/>
    <col min="2577" max="2578" width="4.5703125" style="96" customWidth="1"/>
    <col min="2579" max="2579" width="1.85546875" style="96" customWidth="1"/>
    <col min="2580" max="2581" width="4.5703125" style="96" customWidth="1"/>
    <col min="2582" max="2582" width="5.7109375" style="96" customWidth="1"/>
    <col min="2583" max="2584" width="4.5703125" style="96" customWidth="1"/>
    <col min="2585" max="2585" width="11.42578125" style="96"/>
    <col min="2586" max="2586" width="12.140625" style="96" bestFit="1" customWidth="1"/>
    <col min="2587" max="2816" width="11.42578125" style="96"/>
    <col min="2817" max="2817" width="25" style="96" customWidth="1"/>
    <col min="2818" max="2818" width="7.42578125" style="96" customWidth="1"/>
    <col min="2819" max="2820" width="4.5703125" style="96" customWidth="1"/>
    <col min="2821" max="2821" width="5.7109375" style="96" customWidth="1"/>
    <col min="2822" max="2823" width="4.5703125" style="96" customWidth="1"/>
    <col min="2824" max="2824" width="1.85546875" style="96" customWidth="1"/>
    <col min="2825" max="2826" width="4.5703125" style="96" customWidth="1"/>
    <col min="2827" max="2827" width="5.7109375" style="96" customWidth="1"/>
    <col min="2828" max="2831" width="4.5703125" style="96" customWidth="1"/>
    <col min="2832" max="2832" width="5.42578125" style="96" customWidth="1"/>
    <col min="2833" max="2834" width="4.5703125" style="96" customWidth="1"/>
    <col min="2835" max="2835" width="1.85546875" style="96" customWidth="1"/>
    <col min="2836" max="2837" width="4.5703125" style="96" customWidth="1"/>
    <col min="2838" max="2838" width="5.7109375" style="96" customWidth="1"/>
    <col min="2839" max="2840" width="4.5703125" style="96" customWidth="1"/>
    <col min="2841" max="2841" width="11.42578125" style="96"/>
    <col min="2842" max="2842" width="12.140625" style="96" bestFit="1" customWidth="1"/>
    <col min="2843" max="3072" width="11.42578125" style="96"/>
    <col min="3073" max="3073" width="25" style="96" customWidth="1"/>
    <col min="3074" max="3074" width="7.42578125" style="96" customWidth="1"/>
    <col min="3075" max="3076" width="4.5703125" style="96" customWidth="1"/>
    <col min="3077" max="3077" width="5.7109375" style="96" customWidth="1"/>
    <col min="3078" max="3079" width="4.5703125" style="96" customWidth="1"/>
    <col min="3080" max="3080" width="1.85546875" style="96" customWidth="1"/>
    <col min="3081" max="3082" width="4.5703125" style="96" customWidth="1"/>
    <col min="3083" max="3083" width="5.7109375" style="96" customWidth="1"/>
    <col min="3084" max="3087" width="4.5703125" style="96" customWidth="1"/>
    <col min="3088" max="3088" width="5.42578125" style="96" customWidth="1"/>
    <col min="3089" max="3090" width="4.5703125" style="96" customWidth="1"/>
    <col min="3091" max="3091" width="1.85546875" style="96" customWidth="1"/>
    <col min="3092" max="3093" width="4.5703125" style="96" customWidth="1"/>
    <col min="3094" max="3094" width="5.7109375" style="96" customWidth="1"/>
    <col min="3095" max="3096" width="4.5703125" style="96" customWidth="1"/>
    <col min="3097" max="3097" width="11.42578125" style="96"/>
    <col min="3098" max="3098" width="12.140625" style="96" bestFit="1" customWidth="1"/>
    <col min="3099" max="3328" width="11.42578125" style="96"/>
    <col min="3329" max="3329" width="25" style="96" customWidth="1"/>
    <col min="3330" max="3330" width="7.42578125" style="96" customWidth="1"/>
    <col min="3331" max="3332" width="4.5703125" style="96" customWidth="1"/>
    <col min="3333" max="3333" width="5.7109375" style="96" customWidth="1"/>
    <col min="3334" max="3335" width="4.5703125" style="96" customWidth="1"/>
    <col min="3336" max="3336" width="1.85546875" style="96" customWidth="1"/>
    <col min="3337" max="3338" width="4.5703125" style="96" customWidth="1"/>
    <col min="3339" max="3339" width="5.7109375" style="96" customWidth="1"/>
    <col min="3340" max="3343" width="4.5703125" style="96" customWidth="1"/>
    <col min="3344" max="3344" width="5.42578125" style="96" customWidth="1"/>
    <col min="3345" max="3346" width="4.5703125" style="96" customWidth="1"/>
    <col min="3347" max="3347" width="1.85546875" style="96" customWidth="1"/>
    <col min="3348" max="3349" width="4.5703125" style="96" customWidth="1"/>
    <col min="3350" max="3350" width="5.7109375" style="96" customWidth="1"/>
    <col min="3351" max="3352" width="4.5703125" style="96" customWidth="1"/>
    <col min="3353" max="3353" width="11.42578125" style="96"/>
    <col min="3354" max="3354" width="12.140625" style="96" bestFit="1" customWidth="1"/>
    <col min="3355" max="3584" width="11.42578125" style="96"/>
    <col min="3585" max="3585" width="25" style="96" customWidth="1"/>
    <col min="3586" max="3586" width="7.42578125" style="96" customWidth="1"/>
    <col min="3587" max="3588" width="4.5703125" style="96" customWidth="1"/>
    <col min="3589" max="3589" width="5.7109375" style="96" customWidth="1"/>
    <col min="3590" max="3591" width="4.5703125" style="96" customWidth="1"/>
    <col min="3592" max="3592" width="1.85546875" style="96" customWidth="1"/>
    <col min="3593" max="3594" width="4.5703125" style="96" customWidth="1"/>
    <col min="3595" max="3595" width="5.7109375" style="96" customWidth="1"/>
    <col min="3596" max="3599" width="4.5703125" style="96" customWidth="1"/>
    <col min="3600" max="3600" width="5.42578125" style="96" customWidth="1"/>
    <col min="3601" max="3602" width="4.5703125" style="96" customWidth="1"/>
    <col min="3603" max="3603" width="1.85546875" style="96" customWidth="1"/>
    <col min="3604" max="3605" width="4.5703125" style="96" customWidth="1"/>
    <col min="3606" max="3606" width="5.7109375" style="96" customWidth="1"/>
    <col min="3607" max="3608" width="4.5703125" style="96" customWidth="1"/>
    <col min="3609" max="3609" width="11.42578125" style="96"/>
    <col min="3610" max="3610" width="12.140625" style="96" bestFit="1" customWidth="1"/>
    <col min="3611" max="3840" width="11.42578125" style="96"/>
    <col min="3841" max="3841" width="25" style="96" customWidth="1"/>
    <col min="3842" max="3842" width="7.42578125" style="96" customWidth="1"/>
    <col min="3843" max="3844" width="4.5703125" style="96" customWidth="1"/>
    <col min="3845" max="3845" width="5.7109375" style="96" customWidth="1"/>
    <col min="3846" max="3847" width="4.5703125" style="96" customWidth="1"/>
    <col min="3848" max="3848" width="1.85546875" style="96" customWidth="1"/>
    <col min="3849" max="3850" width="4.5703125" style="96" customWidth="1"/>
    <col min="3851" max="3851" width="5.7109375" style="96" customWidth="1"/>
    <col min="3852" max="3855" width="4.5703125" style="96" customWidth="1"/>
    <col min="3856" max="3856" width="5.42578125" style="96" customWidth="1"/>
    <col min="3857" max="3858" width="4.5703125" style="96" customWidth="1"/>
    <col min="3859" max="3859" width="1.85546875" style="96" customWidth="1"/>
    <col min="3860" max="3861" width="4.5703125" style="96" customWidth="1"/>
    <col min="3862" max="3862" width="5.7109375" style="96" customWidth="1"/>
    <col min="3863" max="3864" width="4.5703125" style="96" customWidth="1"/>
    <col min="3865" max="3865" width="11.42578125" style="96"/>
    <col min="3866" max="3866" width="12.140625" style="96" bestFit="1" customWidth="1"/>
    <col min="3867" max="4096" width="11.42578125" style="96"/>
    <col min="4097" max="4097" width="25" style="96" customWidth="1"/>
    <col min="4098" max="4098" width="7.42578125" style="96" customWidth="1"/>
    <col min="4099" max="4100" width="4.5703125" style="96" customWidth="1"/>
    <col min="4101" max="4101" width="5.7109375" style="96" customWidth="1"/>
    <col min="4102" max="4103" width="4.5703125" style="96" customWidth="1"/>
    <col min="4104" max="4104" width="1.85546875" style="96" customWidth="1"/>
    <col min="4105" max="4106" width="4.5703125" style="96" customWidth="1"/>
    <col min="4107" max="4107" width="5.7109375" style="96" customWidth="1"/>
    <col min="4108" max="4111" width="4.5703125" style="96" customWidth="1"/>
    <col min="4112" max="4112" width="5.42578125" style="96" customWidth="1"/>
    <col min="4113" max="4114" width="4.5703125" style="96" customWidth="1"/>
    <col min="4115" max="4115" width="1.85546875" style="96" customWidth="1"/>
    <col min="4116" max="4117" width="4.5703125" style="96" customWidth="1"/>
    <col min="4118" max="4118" width="5.7109375" style="96" customWidth="1"/>
    <col min="4119" max="4120" width="4.5703125" style="96" customWidth="1"/>
    <col min="4121" max="4121" width="11.42578125" style="96"/>
    <col min="4122" max="4122" width="12.140625" style="96" bestFit="1" customWidth="1"/>
    <col min="4123" max="4352" width="11.42578125" style="96"/>
    <col min="4353" max="4353" width="25" style="96" customWidth="1"/>
    <col min="4354" max="4354" width="7.42578125" style="96" customWidth="1"/>
    <col min="4355" max="4356" width="4.5703125" style="96" customWidth="1"/>
    <col min="4357" max="4357" width="5.7109375" style="96" customWidth="1"/>
    <col min="4358" max="4359" width="4.5703125" style="96" customWidth="1"/>
    <col min="4360" max="4360" width="1.85546875" style="96" customWidth="1"/>
    <col min="4361" max="4362" width="4.5703125" style="96" customWidth="1"/>
    <col min="4363" max="4363" width="5.7109375" style="96" customWidth="1"/>
    <col min="4364" max="4367" width="4.5703125" style="96" customWidth="1"/>
    <col min="4368" max="4368" width="5.42578125" style="96" customWidth="1"/>
    <col min="4369" max="4370" width="4.5703125" style="96" customWidth="1"/>
    <col min="4371" max="4371" width="1.85546875" style="96" customWidth="1"/>
    <col min="4372" max="4373" width="4.5703125" style="96" customWidth="1"/>
    <col min="4374" max="4374" width="5.7109375" style="96" customWidth="1"/>
    <col min="4375" max="4376" width="4.5703125" style="96" customWidth="1"/>
    <col min="4377" max="4377" width="11.42578125" style="96"/>
    <col min="4378" max="4378" width="12.140625" style="96" bestFit="1" customWidth="1"/>
    <col min="4379" max="4608" width="11.42578125" style="96"/>
    <col min="4609" max="4609" width="25" style="96" customWidth="1"/>
    <col min="4610" max="4610" width="7.42578125" style="96" customWidth="1"/>
    <col min="4611" max="4612" width="4.5703125" style="96" customWidth="1"/>
    <col min="4613" max="4613" width="5.7109375" style="96" customWidth="1"/>
    <col min="4614" max="4615" width="4.5703125" style="96" customWidth="1"/>
    <col min="4616" max="4616" width="1.85546875" style="96" customWidth="1"/>
    <col min="4617" max="4618" width="4.5703125" style="96" customWidth="1"/>
    <col min="4619" max="4619" width="5.7109375" style="96" customWidth="1"/>
    <col min="4620" max="4623" width="4.5703125" style="96" customWidth="1"/>
    <col min="4624" max="4624" width="5.42578125" style="96" customWidth="1"/>
    <col min="4625" max="4626" width="4.5703125" style="96" customWidth="1"/>
    <col min="4627" max="4627" width="1.85546875" style="96" customWidth="1"/>
    <col min="4628" max="4629" width="4.5703125" style="96" customWidth="1"/>
    <col min="4630" max="4630" width="5.7109375" style="96" customWidth="1"/>
    <col min="4631" max="4632" width="4.5703125" style="96" customWidth="1"/>
    <col min="4633" max="4633" width="11.42578125" style="96"/>
    <col min="4634" max="4634" width="12.140625" style="96" bestFit="1" customWidth="1"/>
    <col min="4635" max="4864" width="11.42578125" style="96"/>
    <col min="4865" max="4865" width="25" style="96" customWidth="1"/>
    <col min="4866" max="4866" width="7.42578125" style="96" customWidth="1"/>
    <col min="4867" max="4868" width="4.5703125" style="96" customWidth="1"/>
    <col min="4869" max="4869" width="5.7109375" style="96" customWidth="1"/>
    <col min="4870" max="4871" width="4.5703125" style="96" customWidth="1"/>
    <col min="4872" max="4872" width="1.85546875" style="96" customWidth="1"/>
    <col min="4873" max="4874" width="4.5703125" style="96" customWidth="1"/>
    <col min="4875" max="4875" width="5.7109375" style="96" customWidth="1"/>
    <col min="4876" max="4879" width="4.5703125" style="96" customWidth="1"/>
    <col min="4880" max="4880" width="5.42578125" style="96" customWidth="1"/>
    <col min="4881" max="4882" width="4.5703125" style="96" customWidth="1"/>
    <col min="4883" max="4883" width="1.85546875" style="96" customWidth="1"/>
    <col min="4884" max="4885" width="4.5703125" style="96" customWidth="1"/>
    <col min="4886" max="4886" width="5.7109375" style="96" customWidth="1"/>
    <col min="4887" max="4888" width="4.5703125" style="96" customWidth="1"/>
    <col min="4889" max="4889" width="11.42578125" style="96"/>
    <col min="4890" max="4890" width="12.140625" style="96" bestFit="1" customWidth="1"/>
    <col min="4891" max="5120" width="11.42578125" style="96"/>
    <col min="5121" max="5121" width="25" style="96" customWidth="1"/>
    <col min="5122" max="5122" width="7.42578125" style="96" customWidth="1"/>
    <col min="5123" max="5124" width="4.5703125" style="96" customWidth="1"/>
    <col min="5125" max="5125" width="5.7109375" style="96" customWidth="1"/>
    <col min="5126" max="5127" width="4.5703125" style="96" customWidth="1"/>
    <col min="5128" max="5128" width="1.85546875" style="96" customWidth="1"/>
    <col min="5129" max="5130" width="4.5703125" style="96" customWidth="1"/>
    <col min="5131" max="5131" width="5.7109375" style="96" customWidth="1"/>
    <col min="5132" max="5135" width="4.5703125" style="96" customWidth="1"/>
    <col min="5136" max="5136" width="5.42578125" style="96" customWidth="1"/>
    <col min="5137" max="5138" width="4.5703125" style="96" customWidth="1"/>
    <col min="5139" max="5139" width="1.85546875" style="96" customWidth="1"/>
    <col min="5140" max="5141" width="4.5703125" style="96" customWidth="1"/>
    <col min="5142" max="5142" width="5.7109375" style="96" customWidth="1"/>
    <col min="5143" max="5144" width="4.5703125" style="96" customWidth="1"/>
    <col min="5145" max="5145" width="11.42578125" style="96"/>
    <col min="5146" max="5146" width="12.140625" style="96" bestFit="1" customWidth="1"/>
    <col min="5147" max="5376" width="11.42578125" style="96"/>
    <col min="5377" max="5377" width="25" style="96" customWidth="1"/>
    <col min="5378" max="5378" width="7.42578125" style="96" customWidth="1"/>
    <col min="5379" max="5380" width="4.5703125" style="96" customWidth="1"/>
    <col min="5381" max="5381" width="5.7109375" style="96" customWidth="1"/>
    <col min="5382" max="5383" width="4.5703125" style="96" customWidth="1"/>
    <col min="5384" max="5384" width="1.85546875" style="96" customWidth="1"/>
    <col min="5385" max="5386" width="4.5703125" style="96" customWidth="1"/>
    <col min="5387" max="5387" width="5.7109375" style="96" customWidth="1"/>
    <col min="5388" max="5391" width="4.5703125" style="96" customWidth="1"/>
    <col min="5392" max="5392" width="5.42578125" style="96" customWidth="1"/>
    <col min="5393" max="5394" width="4.5703125" style="96" customWidth="1"/>
    <col min="5395" max="5395" width="1.85546875" style="96" customWidth="1"/>
    <col min="5396" max="5397" width="4.5703125" style="96" customWidth="1"/>
    <col min="5398" max="5398" width="5.7109375" style="96" customWidth="1"/>
    <col min="5399" max="5400" width="4.5703125" style="96" customWidth="1"/>
    <col min="5401" max="5401" width="11.42578125" style="96"/>
    <col min="5402" max="5402" width="12.140625" style="96" bestFit="1" customWidth="1"/>
    <col min="5403" max="5632" width="11.42578125" style="96"/>
    <col min="5633" max="5633" width="25" style="96" customWidth="1"/>
    <col min="5634" max="5634" width="7.42578125" style="96" customWidth="1"/>
    <col min="5635" max="5636" width="4.5703125" style="96" customWidth="1"/>
    <col min="5637" max="5637" width="5.7109375" style="96" customWidth="1"/>
    <col min="5638" max="5639" width="4.5703125" style="96" customWidth="1"/>
    <col min="5640" max="5640" width="1.85546875" style="96" customWidth="1"/>
    <col min="5641" max="5642" width="4.5703125" style="96" customWidth="1"/>
    <col min="5643" max="5643" width="5.7109375" style="96" customWidth="1"/>
    <col min="5644" max="5647" width="4.5703125" style="96" customWidth="1"/>
    <col min="5648" max="5648" width="5.42578125" style="96" customWidth="1"/>
    <col min="5649" max="5650" width="4.5703125" style="96" customWidth="1"/>
    <col min="5651" max="5651" width="1.85546875" style="96" customWidth="1"/>
    <col min="5652" max="5653" width="4.5703125" style="96" customWidth="1"/>
    <col min="5654" max="5654" width="5.7109375" style="96" customWidth="1"/>
    <col min="5655" max="5656" width="4.5703125" style="96" customWidth="1"/>
    <col min="5657" max="5657" width="11.42578125" style="96"/>
    <col min="5658" max="5658" width="12.140625" style="96" bestFit="1" customWidth="1"/>
    <col min="5659" max="5888" width="11.42578125" style="96"/>
    <col min="5889" max="5889" width="25" style="96" customWidth="1"/>
    <col min="5890" max="5890" width="7.42578125" style="96" customWidth="1"/>
    <col min="5891" max="5892" width="4.5703125" style="96" customWidth="1"/>
    <col min="5893" max="5893" width="5.7109375" style="96" customWidth="1"/>
    <col min="5894" max="5895" width="4.5703125" style="96" customWidth="1"/>
    <col min="5896" max="5896" width="1.85546875" style="96" customWidth="1"/>
    <col min="5897" max="5898" width="4.5703125" style="96" customWidth="1"/>
    <col min="5899" max="5899" width="5.7109375" style="96" customWidth="1"/>
    <col min="5900" max="5903" width="4.5703125" style="96" customWidth="1"/>
    <col min="5904" max="5904" width="5.42578125" style="96" customWidth="1"/>
    <col min="5905" max="5906" width="4.5703125" style="96" customWidth="1"/>
    <col min="5907" max="5907" width="1.85546875" style="96" customWidth="1"/>
    <col min="5908" max="5909" width="4.5703125" style="96" customWidth="1"/>
    <col min="5910" max="5910" width="5.7109375" style="96" customWidth="1"/>
    <col min="5911" max="5912" width="4.5703125" style="96" customWidth="1"/>
    <col min="5913" max="5913" width="11.42578125" style="96"/>
    <col min="5914" max="5914" width="12.140625" style="96" bestFit="1" customWidth="1"/>
    <col min="5915" max="6144" width="11.42578125" style="96"/>
    <col min="6145" max="6145" width="25" style="96" customWidth="1"/>
    <col min="6146" max="6146" width="7.42578125" style="96" customWidth="1"/>
    <col min="6147" max="6148" width="4.5703125" style="96" customWidth="1"/>
    <col min="6149" max="6149" width="5.7109375" style="96" customWidth="1"/>
    <col min="6150" max="6151" width="4.5703125" style="96" customWidth="1"/>
    <col min="6152" max="6152" width="1.85546875" style="96" customWidth="1"/>
    <col min="6153" max="6154" width="4.5703125" style="96" customWidth="1"/>
    <col min="6155" max="6155" width="5.7109375" style="96" customWidth="1"/>
    <col min="6156" max="6159" width="4.5703125" style="96" customWidth="1"/>
    <col min="6160" max="6160" width="5.42578125" style="96" customWidth="1"/>
    <col min="6161" max="6162" width="4.5703125" style="96" customWidth="1"/>
    <col min="6163" max="6163" width="1.85546875" style="96" customWidth="1"/>
    <col min="6164" max="6165" width="4.5703125" style="96" customWidth="1"/>
    <col min="6166" max="6166" width="5.7109375" style="96" customWidth="1"/>
    <col min="6167" max="6168" width="4.5703125" style="96" customWidth="1"/>
    <col min="6169" max="6169" width="11.42578125" style="96"/>
    <col min="6170" max="6170" width="12.140625" style="96" bestFit="1" customWidth="1"/>
    <col min="6171" max="6400" width="11.42578125" style="96"/>
    <col min="6401" max="6401" width="25" style="96" customWidth="1"/>
    <col min="6402" max="6402" width="7.42578125" style="96" customWidth="1"/>
    <col min="6403" max="6404" width="4.5703125" style="96" customWidth="1"/>
    <col min="6405" max="6405" width="5.7109375" style="96" customWidth="1"/>
    <col min="6406" max="6407" width="4.5703125" style="96" customWidth="1"/>
    <col min="6408" max="6408" width="1.85546875" style="96" customWidth="1"/>
    <col min="6409" max="6410" width="4.5703125" style="96" customWidth="1"/>
    <col min="6411" max="6411" width="5.7109375" style="96" customWidth="1"/>
    <col min="6412" max="6415" width="4.5703125" style="96" customWidth="1"/>
    <col min="6416" max="6416" width="5.42578125" style="96" customWidth="1"/>
    <col min="6417" max="6418" width="4.5703125" style="96" customWidth="1"/>
    <col min="6419" max="6419" width="1.85546875" style="96" customWidth="1"/>
    <col min="6420" max="6421" width="4.5703125" style="96" customWidth="1"/>
    <col min="6422" max="6422" width="5.7109375" style="96" customWidth="1"/>
    <col min="6423" max="6424" width="4.5703125" style="96" customWidth="1"/>
    <col min="6425" max="6425" width="11.42578125" style="96"/>
    <col min="6426" max="6426" width="12.140625" style="96" bestFit="1" customWidth="1"/>
    <col min="6427" max="6656" width="11.42578125" style="96"/>
    <col min="6657" max="6657" width="25" style="96" customWidth="1"/>
    <col min="6658" max="6658" width="7.42578125" style="96" customWidth="1"/>
    <col min="6659" max="6660" width="4.5703125" style="96" customWidth="1"/>
    <col min="6661" max="6661" width="5.7109375" style="96" customWidth="1"/>
    <col min="6662" max="6663" width="4.5703125" style="96" customWidth="1"/>
    <col min="6664" max="6664" width="1.85546875" style="96" customWidth="1"/>
    <col min="6665" max="6666" width="4.5703125" style="96" customWidth="1"/>
    <col min="6667" max="6667" width="5.7109375" style="96" customWidth="1"/>
    <col min="6668" max="6671" width="4.5703125" style="96" customWidth="1"/>
    <col min="6672" max="6672" width="5.42578125" style="96" customWidth="1"/>
    <col min="6673" max="6674" width="4.5703125" style="96" customWidth="1"/>
    <col min="6675" max="6675" width="1.85546875" style="96" customWidth="1"/>
    <col min="6676" max="6677" width="4.5703125" style="96" customWidth="1"/>
    <col min="6678" max="6678" width="5.7109375" style="96" customWidth="1"/>
    <col min="6679" max="6680" width="4.5703125" style="96" customWidth="1"/>
    <col min="6681" max="6681" width="11.42578125" style="96"/>
    <col min="6682" max="6682" width="12.140625" style="96" bestFit="1" customWidth="1"/>
    <col min="6683" max="6912" width="11.42578125" style="96"/>
    <col min="6913" max="6913" width="25" style="96" customWidth="1"/>
    <col min="6914" max="6914" width="7.42578125" style="96" customWidth="1"/>
    <col min="6915" max="6916" width="4.5703125" style="96" customWidth="1"/>
    <col min="6917" max="6917" width="5.7109375" style="96" customWidth="1"/>
    <col min="6918" max="6919" width="4.5703125" style="96" customWidth="1"/>
    <col min="6920" max="6920" width="1.85546875" style="96" customWidth="1"/>
    <col min="6921" max="6922" width="4.5703125" style="96" customWidth="1"/>
    <col min="6923" max="6923" width="5.7109375" style="96" customWidth="1"/>
    <col min="6924" max="6927" width="4.5703125" style="96" customWidth="1"/>
    <col min="6928" max="6928" width="5.42578125" style="96" customWidth="1"/>
    <col min="6929" max="6930" width="4.5703125" style="96" customWidth="1"/>
    <col min="6931" max="6931" width="1.85546875" style="96" customWidth="1"/>
    <col min="6932" max="6933" width="4.5703125" style="96" customWidth="1"/>
    <col min="6934" max="6934" width="5.7109375" style="96" customWidth="1"/>
    <col min="6935" max="6936" width="4.5703125" style="96" customWidth="1"/>
    <col min="6937" max="6937" width="11.42578125" style="96"/>
    <col min="6938" max="6938" width="12.140625" style="96" bestFit="1" customWidth="1"/>
    <col min="6939" max="7168" width="11.42578125" style="96"/>
    <col min="7169" max="7169" width="25" style="96" customWidth="1"/>
    <col min="7170" max="7170" width="7.42578125" style="96" customWidth="1"/>
    <col min="7171" max="7172" width="4.5703125" style="96" customWidth="1"/>
    <col min="7173" max="7173" width="5.7109375" style="96" customWidth="1"/>
    <col min="7174" max="7175" width="4.5703125" style="96" customWidth="1"/>
    <col min="7176" max="7176" width="1.85546875" style="96" customWidth="1"/>
    <col min="7177" max="7178" width="4.5703125" style="96" customWidth="1"/>
    <col min="7179" max="7179" width="5.7109375" style="96" customWidth="1"/>
    <col min="7180" max="7183" width="4.5703125" style="96" customWidth="1"/>
    <col min="7184" max="7184" width="5.42578125" style="96" customWidth="1"/>
    <col min="7185" max="7186" width="4.5703125" style="96" customWidth="1"/>
    <col min="7187" max="7187" width="1.85546875" style="96" customWidth="1"/>
    <col min="7188" max="7189" width="4.5703125" style="96" customWidth="1"/>
    <col min="7190" max="7190" width="5.7109375" style="96" customWidth="1"/>
    <col min="7191" max="7192" width="4.5703125" style="96" customWidth="1"/>
    <col min="7193" max="7193" width="11.42578125" style="96"/>
    <col min="7194" max="7194" width="12.140625" style="96" bestFit="1" customWidth="1"/>
    <col min="7195" max="7424" width="11.42578125" style="96"/>
    <col min="7425" max="7425" width="25" style="96" customWidth="1"/>
    <col min="7426" max="7426" width="7.42578125" style="96" customWidth="1"/>
    <col min="7427" max="7428" width="4.5703125" style="96" customWidth="1"/>
    <col min="7429" max="7429" width="5.7109375" style="96" customWidth="1"/>
    <col min="7430" max="7431" width="4.5703125" style="96" customWidth="1"/>
    <col min="7432" max="7432" width="1.85546875" style="96" customWidth="1"/>
    <col min="7433" max="7434" width="4.5703125" style="96" customWidth="1"/>
    <col min="7435" max="7435" width="5.7109375" style="96" customWidth="1"/>
    <col min="7436" max="7439" width="4.5703125" style="96" customWidth="1"/>
    <col min="7440" max="7440" width="5.42578125" style="96" customWidth="1"/>
    <col min="7441" max="7442" width="4.5703125" style="96" customWidth="1"/>
    <col min="7443" max="7443" width="1.85546875" style="96" customWidth="1"/>
    <col min="7444" max="7445" width="4.5703125" style="96" customWidth="1"/>
    <col min="7446" max="7446" width="5.7109375" style="96" customWidth="1"/>
    <col min="7447" max="7448" width="4.5703125" style="96" customWidth="1"/>
    <col min="7449" max="7449" width="11.42578125" style="96"/>
    <col min="7450" max="7450" width="12.140625" style="96" bestFit="1" customWidth="1"/>
    <col min="7451" max="7680" width="11.42578125" style="96"/>
    <col min="7681" max="7681" width="25" style="96" customWidth="1"/>
    <col min="7682" max="7682" width="7.42578125" style="96" customWidth="1"/>
    <col min="7683" max="7684" width="4.5703125" style="96" customWidth="1"/>
    <col min="7685" max="7685" width="5.7109375" style="96" customWidth="1"/>
    <col min="7686" max="7687" width="4.5703125" style="96" customWidth="1"/>
    <col min="7688" max="7688" width="1.85546875" style="96" customWidth="1"/>
    <col min="7689" max="7690" width="4.5703125" style="96" customWidth="1"/>
    <col min="7691" max="7691" width="5.7109375" style="96" customWidth="1"/>
    <col min="7692" max="7695" width="4.5703125" style="96" customWidth="1"/>
    <col min="7696" max="7696" width="5.42578125" style="96" customWidth="1"/>
    <col min="7697" max="7698" width="4.5703125" style="96" customWidth="1"/>
    <col min="7699" max="7699" width="1.85546875" style="96" customWidth="1"/>
    <col min="7700" max="7701" width="4.5703125" style="96" customWidth="1"/>
    <col min="7702" max="7702" width="5.7109375" style="96" customWidth="1"/>
    <col min="7703" max="7704" width="4.5703125" style="96" customWidth="1"/>
    <col min="7705" max="7705" width="11.42578125" style="96"/>
    <col min="7706" max="7706" width="12.140625" style="96" bestFit="1" customWidth="1"/>
    <col min="7707" max="7936" width="11.42578125" style="96"/>
    <col min="7937" max="7937" width="25" style="96" customWidth="1"/>
    <col min="7938" max="7938" width="7.42578125" style="96" customWidth="1"/>
    <col min="7939" max="7940" width="4.5703125" style="96" customWidth="1"/>
    <col min="7941" max="7941" width="5.7109375" style="96" customWidth="1"/>
    <col min="7942" max="7943" width="4.5703125" style="96" customWidth="1"/>
    <col min="7944" max="7944" width="1.85546875" style="96" customWidth="1"/>
    <col min="7945" max="7946" width="4.5703125" style="96" customWidth="1"/>
    <col min="7947" max="7947" width="5.7109375" style="96" customWidth="1"/>
    <col min="7948" max="7951" width="4.5703125" style="96" customWidth="1"/>
    <col min="7952" max="7952" width="5.42578125" style="96" customWidth="1"/>
    <col min="7953" max="7954" width="4.5703125" style="96" customWidth="1"/>
    <col min="7955" max="7955" width="1.85546875" style="96" customWidth="1"/>
    <col min="7956" max="7957" width="4.5703125" style="96" customWidth="1"/>
    <col min="7958" max="7958" width="5.7109375" style="96" customWidth="1"/>
    <col min="7959" max="7960" width="4.5703125" style="96" customWidth="1"/>
    <col min="7961" max="7961" width="11.42578125" style="96"/>
    <col min="7962" max="7962" width="12.140625" style="96" bestFit="1" customWidth="1"/>
    <col min="7963" max="8192" width="11.42578125" style="96"/>
    <col min="8193" max="8193" width="25" style="96" customWidth="1"/>
    <col min="8194" max="8194" width="7.42578125" style="96" customWidth="1"/>
    <col min="8195" max="8196" width="4.5703125" style="96" customWidth="1"/>
    <col min="8197" max="8197" width="5.7109375" style="96" customWidth="1"/>
    <col min="8198" max="8199" width="4.5703125" style="96" customWidth="1"/>
    <col min="8200" max="8200" width="1.85546875" style="96" customWidth="1"/>
    <col min="8201" max="8202" width="4.5703125" style="96" customWidth="1"/>
    <col min="8203" max="8203" width="5.7109375" style="96" customWidth="1"/>
    <col min="8204" max="8207" width="4.5703125" style="96" customWidth="1"/>
    <col min="8208" max="8208" width="5.42578125" style="96" customWidth="1"/>
    <col min="8209" max="8210" width="4.5703125" style="96" customWidth="1"/>
    <col min="8211" max="8211" width="1.85546875" style="96" customWidth="1"/>
    <col min="8212" max="8213" width="4.5703125" style="96" customWidth="1"/>
    <col min="8214" max="8214" width="5.7109375" style="96" customWidth="1"/>
    <col min="8215" max="8216" width="4.5703125" style="96" customWidth="1"/>
    <col min="8217" max="8217" width="11.42578125" style="96"/>
    <col min="8218" max="8218" width="12.140625" style="96" bestFit="1" customWidth="1"/>
    <col min="8219" max="8448" width="11.42578125" style="96"/>
    <col min="8449" max="8449" width="25" style="96" customWidth="1"/>
    <col min="8450" max="8450" width="7.42578125" style="96" customWidth="1"/>
    <col min="8451" max="8452" width="4.5703125" style="96" customWidth="1"/>
    <col min="8453" max="8453" width="5.7109375" style="96" customWidth="1"/>
    <col min="8454" max="8455" width="4.5703125" style="96" customWidth="1"/>
    <col min="8456" max="8456" width="1.85546875" style="96" customWidth="1"/>
    <col min="8457" max="8458" width="4.5703125" style="96" customWidth="1"/>
    <col min="8459" max="8459" width="5.7109375" style="96" customWidth="1"/>
    <col min="8460" max="8463" width="4.5703125" style="96" customWidth="1"/>
    <col min="8464" max="8464" width="5.42578125" style="96" customWidth="1"/>
    <col min="8465" max="8466" width="4.5703125" style="96" customWidth="1"/>
    <col min="8467" max="8467" width="1.85546875" style="96" customWidth="1"/>
    <col min="8468" max="8469" width="4.5703125" style="96" customWidth="1"/>
    <col min="8470" max="8470" width="5.7109375" style="96" customWidth="1"/>
    <col min="8471" max="8472" width="4.5703125" style="96" customWidth="1"/>
    <col min="8473" max="8473" width="11.42578125" style="96"/>
    <col min="8474" max="8474" width="12.140625" style="96" bestFit="1" customWidth="1"/>
    <col min="8475" max="8704" width="11.42578125" style="96"/>
    <col min="8705" max="8705" width="25" style="96" customWidth="1"/>
    <col min="8706" max="8706" width="7.42578125" style="96" customWidth="1"/>
    <col min="8707" max="8708" width="4.5703125" style="96" customWidth="1"/>
    <col min="8709" max="8709" width="5.7109375" style="96" customWidth="1"/>
    <col min="8710" max="8711" width="4.5703125" style="96" customWidth="1"/>
    <col min="8712" max="8712" width="1.85546875" style="96" customWidth="1"/>
    <col min="8713" max="8714" width="4.5703125" style="96" customWidth="1"/>
    <col min="8715" max="8715" width="5.7109375" style="96" customWidth="1"/>
    <col min="8716" max="8719" width="4.5703125" style="96" customWidth="1"/>
    <col min="8720" max="8720" width="5.42578125" style="96" customWidth="1"/>
    <col min="8721" max="8722" width="4.5703125" style="96" customWidth="1"/>
    <col min="8723" max="8723" width="1.85546875" style="96" customWidth="1"/>
    <col min="8724" max="8725" width="4.5703125" style="96" customWidth="1"/>
    <col min="8726" max="8726" width="5.7109375" style="96" customWidth="1"/>
    <col min="8727" max="8728" width="4.5703125" style="96" customWidth="1"/>
    <col min="8729" max="8729" width="11.42578125" style="96"/>
    <col min="8730" max="8730" width="12.140625" style="96" bestFit="1" customWidth="1"/>
    <col min="8731" max="8960" width="11.42578125" style="96"/>
    <col min="8961" max="8961" width="25" style="96" customWidth="1"/>
    <col min="8962" max="8962" width="7.42578125" style="96" customWidth="1"/>
    <col min="8963" max="8964" width="4.5703125" style="96" customWidth="1"/>
    <col min="8965" max="8965" width="5.7109375" style="96" customWidth="1"/>
    <col min="8966" max="8967" width="4.5703125" style="96" customWidth="1"/>
    <col min="8968" max="8968" width="1.85546875" style="96" customWidth="1"/>
    <col min="8969" max="8970" width="4.5703125" style="96" customWidth="1"/>
    <col min="8971" max="8971" width="5.7109375" style="96" customWidth="1"/>
    <col min="8972" max="8975" width="4.5703125" style="96" customWidth="1"/>
    <col min="8976" max="8976" width="5.42578125" style="96" customWidth="1"/>
    <col min="8977" max="8978" width="4.5703125" style="96" customWidth="1"/>
    <col min="8979" max="8979" width="1.85546875" style="96" customWidth="1"/>
    <col min="8980" max="8981" width="4.5703125" style="96" customWidth="1"/>
    <col min="8982" max="8982" width="5.7109375" style="96" customWidth="1"/>
    <col min="8983" max="8984" width="4.5703125" style="96" customWidth="1"/>
    <col min="8985" max="8985" width="11.42578125" style="96"/>
    <col min="8986" max="8986" width="12.140625" style="96" bestFit="1" customWidth="1"/>
    <col min="8987" max="9216" width="11.42578125" style="96"/>
    <col min="9217" max="9217" width="25" style="96" customWidth="1"/>
    <col min="9218" max="9218" width="7.42578125" style="96" customWidth="1"/>
    <col min="9219" max="9220" width="4.5703125" style="96" customWidth="1"/>
    <col min="9221" max="9221" width="5.7109375" style="96" customWidth="1"/>
    <col min="9222" max="9223" width="4.5703125" style="96" customWidth="1"/>
    <col min="9224" max="9224" width="1.85546875" style="96" customWidth="1"/>
    <col min="9225" max="9226" width="4.5703125" style="96" customWidth="1"/>
    <col min="9227" max="9227" width="5.7109375" style="96" customWidth="1"/>
    <col min="9228" max="9231" width="4.5703125" style="96" customWidth="1"/>
    <col min="9232" max="9232" width="5.42578125" style="96" customWidth="1"/>
    <col min="9233" max="9234" width="4.5703125" style="96" customWidth="1"/>
    <col min="9235" max="9235" width="1.85546875" style="96" customWidth="1"/>
    <col min="9236" max="9237" width="4.5703125" style="96" customWidth="1"/>
    <col min="9238" max="9238" width="5.7109375" style="96" customWidth="1"/>
    <col min="9239" max="9240" width="4.5703125" style="96" customWidth="1"/>
    <col min="9241" max="9241" width="11.42578125" style="96"/>
    <col min="9242" max="9242" width="12.140625" style="96" bestFit="1" customWidth="1"/>
    <col min="9243" max="9472" width="11.42578125" style="96"/>
    <col min="9473" max="9473" width="25" style="96" customWidth="1"/>
    <col min="9474" max="9474" width="7.42578125" style="96" customWidth="1"/>
    <col min="9475" max="9476" width="4.5703125" style="96" customWidth="1"/>
    <col min="9477" max="9477" width="5.7109375" style="96" customWidth="1"/>
    <col min="9478" max="9479" width="4.5703125" style="96" customWidth="1"/>
    <col min="9480" max="9480" width="1.85546875" style="96" customWidth="1"/>
    <col min="9481" max="9482" width="4.5703125" style="96" customWidth="1"/>
    <col min="9483" max="9483" width="5.7109375" style="96" customWidth="1"/>
    <col min="9484" max="9487" width="4.5703125" style="96" customWidth="1"/>
    <col min="9488" max="9488" width="5.42578125" style="96" customWidth="1"/>
    <col min="9489" max="9490" width="4.5703125" style="96" customWidth="1"/>
    <col min="9491" max="9491" width="1.85546875" style="96" customWidth="1"/>
    <col min="9492" max="9493" width="4.5703125" style="96" customWidth="1"/>
    <col min="9494" max="9494" width="5.7109375" style="96" customWidth="1"/>
    <col min="9495" max="9496" width="4.5703125" style="96" customWidth="1"/>
    <col min="9497" max="9497" width="11.42578125" style="96"/>
    <col min="9498" max="9498" width="12.140625" style="96" bestFit="1" customWidth="1"/>
    <col min="9499" max="9728" width="11.42578125" style="96"/>
    <col min="9729" max="9729" width="25" style="96" customWidth="1"/>
    <col min="9730" max="9730" width="7.42578125" style="96" customWidth="1"/>
    <col min="9731" max="9732" width="4.5703125" style="96" customWidth="1"/>
    <col min="9733" max="9733" width="5.7109375" style="96" customWidth="1"/>
    <col min="9734" max="9735" width="4.5703125" style="96" customWidth="1"/>
    <col min="9736" max="9736" width="1.85546875" style="96" customWidth="1"/>
    <col min="9737" max="9738" width="4.5703125" style="96" customWidth="1"/>
    <col min="9739" max="9739" width="5.7109375" style="96" customWidth="1"/>
    <col min="9740" max="9743" width="4.5703125" style="96" customWidth="1"/>
    <col min="9744" max="9744" width="5.42578125" style="96" customWidth="1"/>
    <col min="9745" max="9746" width="4.5703125" style="96" customWidth="1"/>
    <col min="9747" max="9747" width="1.85546875" style="96" customWidth="1"/>
    <col min="9748" max="9749" width="4.5703125" style="96" customWidth="1"/>
    <col min="9750" max="9750" width="5.7109375" style="96" customWidth="1"/>
    <col min="9751" max="9752" width="4.5703125" style="96" customWidth="1"/>
    <col min="9753" max="9753" width="11.42578125" style="96"/>
    <col min="9754" max="9754" width="12.140625" style="96" bestFit="1" customWidth="1"/>
    <col min="9755" max="9984" width="11.42578125" style="96"/>
    <col min="9985" max="9985" width="25" style="96" customWidth="1"/>
    <col min="9986" max="9986" width="7.42578125" style="96" customWidth="1"/>
    <col min="9987" max="9988" width="4.5703125" style="96" customWidth="1"/>
    <col min="9989" max="9989" width="5.7109375" style="96" customWidth="1"/>
    <col min="9990" max="9991" width="4.5703125" style="96" customWidth="1"/>
    <col min="9992" max="9992" width="1.85546875" style="96" customWidth="1"/>
    <col min="9993" max="9994" width="4.5703125" style="96" customWidth="1"/>
    <col min="9995" max="9995" width="5.7109375" style="96" customWidth="1"/>
    <col min="9996" max="9999" width="4.5703125" style="96" customWidth="1"/>
    <col min="10000" max="10000" width="5.42578125" style="96" customWidth="1"/>
    <col min="10001" max="10002" width="4.5703125" style="96" customWidth="1"/>
    <col min="10003" max="10003" width="1.85546875" style="96" customWidth="1"/>
    <col min="10004" max="10005" width="4.5703125" style="96" customWidth="1"/>
    <col min="10006" max="10006" width="5.7109375" style="96" customWidth="1"/>
    <col min="10007" max="10008" width="4.5703125" style="96" customWidth="1"/>
    <col min="10009" max="10009" width="11.42578125" style="96"/>
    <col min="10010" max="10010" width="12.140625" style="96" bestFit="1" customWidth="1"/>
    <col min="10011" max="10240" width="11.42578125" style="96"/>
    <col min="10241" max="10241" width="25" style="96" customWidth="1"/>
    <col min="10242" max="10242" width="7.42578125" style="96" customWidth="1"/>
    <col min="10243" max="10244" width="4.5703125" style="96" customWidth="1"/>
    <col min="10245" max="10245" width="5.7109375" style="96" customWidth="1"/>
    <col min="10246" max="10247" width="4.5703125" style="96" customWidth="1"/>
    <col min="10248" max="10248" width="1.85546875" style="96" customWidth="1"/>
    <col min="10249" max="10250" width="4.5703125" style="96" customWidth="1"/>
    <col min="10251" max="10251" width="5.7109375" style="96" customWidth="1"/>
    <col min="10252" max="10255" width="4.5703125" style="96" customWidth="1"/>
    <col min="10256" max="10256" width="5.42578125" style="96" customWidth="1"/>
    <col min="10257" max="10258" width="4.5703125" style="96" customWidth="1"/>
    <col min="10259" max="10259" width="1.85546875" style="96" customWidth="1"/>
    <col min="10260" max="10261" width="4.5703125" style="96" customWidth="1"/>
    <col min="10262" max="10262" width="5.7109375" style="96" customWidth="1"/>
    <col min="10263" max="10264" width="4.5703125" style="96" customWidth="1"/>
    <col min="10265" max="10265" width="11.42578125" style="96"/>
    <col min="10266" max="10266" width="12.140625" style="96" bestFit="1" customWidth="1"/>
    <col min="10267" max="10496" width="11.42578125" style="96"/>
    <col min="10497" max="10497" width="25" style="96" customWidth="1"/>
    <col min="10498" max="10498" width="7.42578125" style="96" customWidth="1"/>
    <col min="10499" max="10500" width="4.5703125" style="96" customWidth="1"/>
    <col min="10501" max="10501" width="5.7109375" style="96" customWidth="1"/>
    <col min="10502" max="10503" width="4.5703125" style="96" customWidth="1"/>
    <col min="10504" max="10504" width="1.85546875" style="96" customWidth="1"/>
    <col min="10505" max="10506" width="4.5703125" style="96" customWidth="1"/>
    <col min="10507" max="10507" width="5.7109375" style="96" customWidth="1"/>
    <col min="10508" max="10511" width="4.5703125" style="96" customWidth="1"/>
    <col min="10512" max="10512" width="5.42578125" style="96" customWidth="1"/>
    <col min="10513" max="10514" width="4.5703125" style="96" customWidth="1"/>
    <col min="10515" max="10515" width="1.85546875" style="96" customWidth="1"/>
    <col min="10516" max="10517" width="4.5703125" style="96" customWidth="1"/>
    <col min="10518" max="10518" width="5.7109375" style="96" customWidth="1"/>
    <col min="10519" max="10520" width="4.5703125" style="96" customWidth="1"/>
    <col min="10521" max="10521" width="11.42578125" style="96"/>
    <col min="10522" max="10522" width="12.140625" style="96" bestFit="1" customWidth="1"/>
    <col min="10523" max="10752" width="11.42578125" style="96"/>
    <col min="10753" max="10753" width="25" style="96" customWidth="1"/>
    <col min="10754" max="10754" width="7.42578125" style="96" customWidth="1"/>
    <col min="10755" max="10756" width="4.5703125" style="96" customWidth="1"/>
    <col min="10757" max="10757" width="5.7109375" style="96" customWidth="1"/>
    <col min="10758" max="10759" width="4.5703125" style="96" customWidth="1"/>
    <col min="10760" max="10760" width="1.85546875" style="96" customWidth="1"/>
    <col min="10761" max="10762" width="4.5703125" style="96" customWidth="1"/>
    <col min="10763" max="10763" width="5.7109375" style="96" customWidth="1"/>
    <col min="10764" max="10767" width="4.5703125" style="96" customWidth="1"/>
    <col min="10768" max="10768" width="5.42578125" style="96" customWidth="1"/>
    <col min="10769" max="10770" width="4.5703125" style="96" customWidth="1"/>
    <col min="10771" max="10771" width="1.85546875" style="96" customWidth="1"/>
    <col min="10772" max="10773" width="4.5703125" style="96" customWidth="1"/>
    <col min="10774" max="10774" width="5.7109375" style="96" customWidth="1"/>
    <col min="10775" max="10776" width="4.5703125" style="96" customWidth="1"/>
    <col min="10777" max="10777" width="11.42578125" style="96"/>
    <col min="10778" max="10778" width="12.140625" style="96" bestFit="1" customWidth="1"/>
    <col min="10779" max="11008" width="11.42578125" style="96"/>
    <col min="11009" max="11009" width="25" style="96" customWidth="1"/>
    <col min="11010" max="11010" width="7.42578125" style="96" customWidth="1"/>
    <col min="11011" max="11012" width="4.5703125" style="96" customWidth="1"/>
    <col min="11013" max="11013" width="5.7109375" style="96" customWidth="1"/>
    <col min="11014" max="11015" width="4.5703125" style="96" customWidth="1"/>
    <col min="11016" max="11016" width="1.85546875" style="96" customWidth="1"/>
    <col min="11017" max="11018" width="4.5703125" style="96" customWidth="1"/>
    <col min="11019" max="11019" width="5.7109375" style="96" customWidth="1"/>
    <col min="11020" max="11023" width="4.5703125" style="96" customWidth="1"/>
    <col min="11024" max="11024" width="5.42578125" style="96" customWidth="1"/>
    <col min="11025" max="11026" width="4.5703125" style="96" customWidth="1"/>
    <col min="11027" max="11027" width="1.85546875" style="96" customWidth="1"/>
    <col min="11028" max="11029" width="4.5703125" style="96" customWidth="1"/>
    <col min="11030" max="11030" width="5.7109375" style="96" customWidth="1"/>
    <col min="11031" max="11032" width="4.5703125" style="96" customWidth="1"/>
    <col min="11033" max="11033" width="11.42578125" style="96"/>
    <col min="11034" max="11034" width="12.140625" style="96" bestFit="1" customWidth="1"/>
    <col min="11035" max="11264" width="11.42578125" style="96"/>
    <col min="11265" max="11265" width="25" style="96" customWidth="1"/>
    <col min="11266" max="11266" width="7.42578125" style="96" customWidth="1"/>
    <col min="11267" max="11268" width="4.5703125" style="96" customWidth="1"/>
    <col min="11269" max="11269" width="5.7109375" style="96" customWidth="1"/>
    <col min="11270" max="11271" width="4.5703125" style="96" customWidth="1"/>
    <col min="11272" max="11272" width="1.85546875" style="96" customWidth="1"/>
    <col min="11273" max="11274" width="4.5703125" style="96" customWidth="1"/>
    <col min="11275" max="11275" width="5.7109375" style="96" customWidth="1"/>
    <col min="11276" max="11279" width="4.5703125" style="96" customWidth="1"/>
    <col min="11280" max="11280" width="5.42578125" style="96" customWidth="1"/>
    <col min="11281" max="11282" width="4.5703125" style="96" customWidth="1"/>
    <col min="11283" max="11283" width="1.85546875" style="96" customWidth="1"/>
    <col min="11284" max="11285" width="4.5703125" style="96" customWidth="1"/>
    <col min="11286" max="11286" width="5.7109375" style="96" customWidth="1"/>
    <col min="11287" max="11288" width="4.5703125" style="96" customWidth="1"/>
    <col min="11289" max="11289" width="11.42578125" style="96"/>
    <col min="11290" max="11290" width="12.140625" style="96" bestFit="1" customWidth="1"/>
    <col min="11291" max="11520" width="11.42578125" style="96"/>
    <col min="11521" max="11521" width="25" style="96" customWidth="1"/>
    <col min="11522" max="11522" width="7.42578125" style="96" customWidth="1"/>
    <col min="11523" max="11524" width="4.5703125" style="96" customWidth="1"/>
    <col min="11525" max="11525" width="5.7109375" style="96" customWidth="1"/>
    <col min="11526" max="11527" width="4.5703125" style="96" customWidth="1"/>
    <col min="11528" max="11528" width="1.85546875" style="96" customWidth="1"/>
    <col min="11529" max="11530" width="4.5703125" style="96" customWidth="1"/>
    <col min="11531" max="11531" width="5.7109375" style="96" customWidth="1"/>
    <col min="11532" max="11535" width="4.5703125" style="96" customWidth="1"/>
    <col min="11536" max="11536" width="5.42578125" style="96" customWidth="1"/>
    <col min="11537" max="11538" width="4.5703125" style="96" customWidth="1"/>
    <col min="11539" max="11539" width="1.85546875" style="96" customWidth="1"/>
    <col min="11540" max="11541" width="4.5703125" style="96" customWidth="1"/>
    <col min="11542" max="11542" width="5.7109375" style="96" customWidth="1"/>
    <col min="11543" max="11544" width="4.5703125" style="96" customWidth="1"/>
    <col min="11545" max="11545" width="11.42578125" style="96"/>
    <col min="11546" max="11546" width="12.140625" style="96" bestFit="1" customWidth="1"/>
    <col min="11547" max="11776" width="11.42578125" style="96"/>
    <col min="11777" max="11777" width="25" style="96" customWidth="1"/>
    <col min="11778" max="11778" width="7.42578125" style="96" customWidth="1"/>
    <col min="11779" max="11780" width="4.5703125" style="96" customWidth="1"/>
    <col min="11781" max="11781" width="5.7109375" style="96" customWidth="1"/>
    <col min="11782" max="11783" width="4.5703125" style="96" customWidth="1"/>
    <col min="11784" max="11784" width="1.85546875" style="96" customWidth="1"/>
    <col min="11785" max="11786" width="4.5703125" style="96" customWidth="1"/>
    <col min="11787" max="11787" width="5.7109375" style="96" customWidth="1"/>
    <col min="11788" max="11791" width="4.5703125" style="96" customWidth="1"/>
    <col min="11792" max="11792" width="5.42578125" style="96" customWidth="1"/>
    <col min="11793" max="11794" width="4.5703125" style="96" customWidth="1"/>
    <col min="11795" max="11795" width="1.85546875" style="96" customWidth="1"/>
    <col min="11796" max="11797" width="4.5703125" style="96" customWidth="1"/>
    <col min="11798" max="11798" width="5.7109375" style="96" customWidth="1"/>
    <col min="11799" max="11800" width="4.5703125" style="96" customWidth="1"/>
    <col min="11801" max="11801" width="11.42578125" style="96"/>
    <col min="11802" max="11802" width="12.140625" style="96" bestFit="1" customWidth="1"/>
    <col min="11803" max="12032" width="11.42578125" style="96"/>
    <col min="12033" max="12033" width="25" style="96" customWidth="1"/>
    <col min="12034" max="12034" width="7.42578125" style="96" customWidth="1"/>
    <col min="12035" max="12036" width="4.5703125" style="96" customWidth="1"/>
    <col min="12037" max="12037" width="5.7109375" style="96" customWidth="1"/>
    <col min="12038" max="12039" width="4.5703125" style="96" customWidth="1"/>
    <col min="12040" max="12040" width="1.85546875" style="96" customWidth="1"/>
    <col min="12041" max="12042" width="4.5703125" style="96" customWidth="1"/>
    <col min="12043" max="12043" width="5.7109375" style="96" customWidth="1"/>
    <col min="12044" max="12047" width="4.5703125" style="96" customWidth="1"/>
    <col min="12048" max="12048" width="5.42578125" style="96" customWidth="1"/>
    <col min="12049" max="12050" width="4.5703125" style="96" customWidth="1"/>
    <col min="12051" max="12051" width="1.85546875" style="96" customWidth="1"/>
    <col min="12052" max="12053" width="4.5703125" style="96" customWidth="1"/>
    <col min="12054" max="12054" width="5.7109375" style="96" customWidth="1"/>
    <col min="12055" max="12056" width="4.5703125" style="96" customWidth="1"/>
    <col min="12057" max="12057" width="11.42578125" style="96"/>
    <col min="12058" max="12058" width="12.140625" style="96" bestFit="1" customWidth="1"/>
    <col min="12059" max="12288" width="11.42578125" style="96"/>
    <col min="12289" max="12289" width="25" style="96" customWidth="1"/>
    <col min="12290" max="12290" width="7.42578125" style="96" customWidth="1"/>
    <col min="12291" max="12292" width="4.5703125" style="96" customWidth="1"/>
    <col min="12293" max="12293" width="5.7109375" style="96" customWidth="1"/>
    <col min="12294" max="12295" width="4.5703125" style="96" customWidth="1"/>
    <col min="12296" max="12296" width="1.85546875" style="96" customWidth="1"/>
    <col min="12297" max="12298" width="4.5703125" style="96" customWidth="1"/>
    <col min="12299" max="12299" width="5.7109375" style="96" customWidth="1"/>
    <col min="12300" max="12303" width="4.5703125" style="96" customWidth="1"/>
    <col min="12304" max="12304" width="5.42578125" style="96" customWidth="1"/>
    <col min="12305" max="12306" width="4.5703125" style="96" customWidth="1"/>
    <col min="12307" max="12307" width="1.85546875" style="96" customWidth="1"/>
    <col min="12308" max="12309" width="4.5703125" style="96" customWidth="1"/>
    <col min="12310" max="12310" width="5.7109375" style="96" customWidth="1"/>
    <col min="12311" max="12312" width="4.5703125" style="96" customWidth="1"/>
    <col min="12313" max="12313" width="11.42578125" style="96"/>
    <col min="12314" max="12314" width="12.140625" style="96" bestFit="1" customWidth="1"/>
    <col min="12315" max="12544" width="11.42578125" style="96"/>
    <col min="12545" max="12545" width="25" style="96" customWidth="1"/>
    <col min="12546" max="12546" width="7.42578125" style="96" customWidth="1"/>
    <col min="12547" max="12548" width="4.5703125" style="96" customWidth="1"/>
    <col min="12549" max="12549" width="5.7109375" style="96" customWidth="1"/>
    <col min="12550" max="12551" width="4.5703125" style="96" customWidth="1"/>
    <col min="12552" max="12552" width="1.85546875" style="96" customWidth="1"/>
    <col min="12553" max="12554" width="4.5703125" style="96" customWidth="1"/>
    <col min="12555" max="12555" width="5.7109375" style="96" customWidth="1"/>
    <col min="12556" max="12559" width="4.5703125" style="96" customWidth="1"/>
    <col min="12560" max="12560" width="5.42578125" style="96" customWidth="1"/>
    <col min="12561" max="12562" width="4.5703125" style="96" customWidth="1"/>
    <col min="12563" max="12563" width="1.85546875" style="96" customWidth="1"/>
    <col min="12564" max="12565" width="4.5703125" style="96" customWidth="1"/>
    <col min="12566" max="12566" width="5.7109375" style="96" customWidth="1"/>
    <col min="12567" max="12568" width="4.5703125" style="96" customWidth="1"/>
    <col min="12569" max="12569" width="11.42578125" style="96"/>
    <col min="12570" max="12570" width="12.140625" style="96" bestFit="1" customWidth="1"/>
    <col min="12571" max="12800" width="11.42578125" style="96"/>
    <col min="12801" max="12801" width="25" style="96" customWidth="1"/>
    <col min="12802" max="12802" width="7.42578125" style="96" customWidth="1"/>
    <col min="12803" max="12804" width="4.5703125" style="96" customWidth="1"/>
    <col min="12805" max="12805" width="5.7109375" style="96" customWidth="1"/>
    <col min="12806" max="12807" width="4.5703125" style="96" customWidth="1"/>
    <col min="12808" max="12808" width="1.85546875" style="96" customWidth="1"/>
    <col min="12809" max="12810" width="4.5703125" style="96" customWidth="1"/>
    <col min="12811" max="12811" width="5.7109375" style="96" customWidth="1"/>
    <col min="12812" max="12815" width="4.5703125" style="96" customWidth="1"/>
    <col min="12816" max="12816" width="5.42578125" style="96" customWidth="1"/>
    <col min="12817" max="12818" width="4.5703125" style="96" customWidth="1"/>
    <col min="12819" max="12819" width="1.85546875" style="96" customWidth="1"/>
    <col min="12820" max="12821" width="4.5703125" style="96" customWidth="1"/>
    <col min="12822" max="12822" width="5.7109375" style="96" customWidth="1"/>
    <col min="12823" max="12824" width="4.5703125" style="96" customWidth="1"/>
    <col min="12825" max="12825" width="11.42578125" style="96"/>
    <col min="12826" max="12826" width="12.140625" style="96" bestFit="1" customWidth="1"/>
    <col min="12827" max="13056" width="11.42578125" style="96"/>
    <col min="13057" max="13057" width="25" style="96" customWidth="1"/>
    <col min="13058" max="13058" width="7.42578125" style="96" customWidth="1"/>
    <col min="13059" max="13060" width="4.5703125" style="96" customWidth="1"/>
    <col min="13061" max="13061" width="5.7109375" style="96" customWidth="1"/>
    <col min="13062" max="13063" width="4.5703125" style="96" customWidth="1"/>
    <col min="13064" max="13064" width="1.85546875" style="96" customWidth="1"/>
    <col min="13065" max="13066" width="4.5703125" style="96" customWidth="1"/>
    <col min="13067" max="13067" width="5.7109375" style="96" customWidth="1"/>
    <col min="13068" max="13071" width="4.5703125" style="96" customWidth="1"/>
    <col min="13072" max="13072" width="5.42578125" style="96" customWidth="1"/>
    <col min="13073" max="13074" width="4.5703125" style="96" customWidth="1"/>
    <col min="13075" max="13075" width="1.85546875" style="96" customWidth="1"/>
    <col min="13076" max="13077" width="4.5703125" style="96" customWidth="1"/>
    <col min="13078" max="13078" width="5.7109375" style="96" customWidth="1"/>
    <col min="13079" max="13080" width="4.5703125" style="96" customWidth="1"/>
    <col min="13081" max="13081" width="11.42578125" style="96"/>
    <col min="13082" max="13082" width="12.140625" style="96" bestFit="1" customWidth="1"/>
    <col min="13083" max="13312" width="11.42578125" style="96"/>
    <col min="13313" max="13313" width="25" style="96" customWidth="1"/>
    <col min="13314" max="13314" width="7.42578125" style="96" customWidth="1"/>
    <col min="13315" max="13316" width="4.5703125" style="96" customWidth="1"/>
    <col min="13317" max="13317" width="5.7109375" style="96" customWidth="1"/>
    <col min="13318" max="13319" width="4.5703125" style="96" customWidth="1"/>
    <col min="13320" max="13320" width="1.85546875" style="96" customWidth="1"/>
    <col min="13321" max="13322" width="4.5703125" style="96" customWidth="1"/>
    <col min="13323" max="13323" width="5.7109375" style="96" customWidth="1"/>
    <col min="13324" max="13327" width="4.5703125" style="96" customWidth="1"/>
    <col min="13328" max="13328" width="5.42578125" style="96" customWidth="1"/>
    <col min="13329" max="13330" width="4.5703125" style="96" customWidth="1"/>
    <col min="13331" max="13331" width="1.85546875" style="96" customWidth="1"/>
    <col min="13332" max="13333" width="4.5703125" style="96" customWidth="1"/>
    <col min="13334" max="13334" width="5.7109375" style="96" customWidth="1"/>
    <col min="13335" max="13336" width="4.5703125" style="96" customWidth="1"/>
    <col min="13337" max="13337" width="11.42578125" style="96"/>
    <col min="13338" max="13338" width="12.140625" style="96" bestFit="1" customWidth="1"/>
    <col min="13339" max="13568" width="11.42578125" style="96"/>
    <col min="13569" max="13569" width="25" style="96" customWidth="1"/>
    <col min="13570" max="13570" width="7.42578125" style="96" customWidth="1"/>
    <col min="13571" max="13572" width="4.5703125" style="96" customWidth="1"/>
    <col min="13573" max="13573" width="5.7109375" style="96" customWidth="1"/>
    <col min="13574" max="13575" width="4.5703125" style="96" customWidth="1"/>
    <col min="13576" max="13576" width="1.85546875" style="96" customWidth="1"/>
    <col min="13577" max="13578" width="4.5703125" style="96" customWidth="1"/>
    <col min="13579" max="13579" width="5.7109375" style="96" customWidth="1"/>
    <col min="13580" max="13583" width="4.5703125" style="96" customWidth="1"/>
    <col min="13584" max="13584" width="5.42578125" style="96" customWidth="1"/>
    <col min="13585" max="13586" width="4.5703125" style="96" customWidth="1"/>
    <col min="13587" max="13587" width="1.85546875" style="96" customWidth="1"/>
    <col min="13588" max="13589" width="4.5703125" style="96" customWidth="1"/>
    <col min="13590" max="13590" width="5.7109375" style="96" customWidth="1"/>
    <col min="13591" max="13592" width="4.5703125" style="96" customWidth="1"/>
    <col min="13593" max="13593" width="11.42578125" style="96"/>
    <col min="13594" max="13594" width="12.140625" style="96" bestFit="1" customWidth="1"/>
    <col min="13595" max="13824" width="11.42578125" style="96"/>
    <col min="13825" max="13825" width="25" style="96" customWidth="1"/>
    <col min="13826" max="13826" width="7.42578125" style="96" customWidth="1"/>
    <col min="13827" max="13828" width="4.5703125" style="96" customWidth="1"/>
    <col min="13829" max="13829" width="5.7109375" style="96" customWidth="1"/>
    <col min="13830" max="13831" width="4.5703125" style="96" customWidth="1"/>
    <col min="13832" max="13832" width="1.85546875" style="96" customWidth="1"/>
    <col min="13833" max="13834" width="4.5703125" style="96" customWidth="1"/>
    <col min="13835" max="13835" width="5.7109375" style="96" customWidth="1"/>
    <col min="13836" max="13839" width="4.5703125" style="96" customWidth="1"/>
    <col min="13840" max="13840" width="5.42578125" style="96" customWidth="1"/>
    <col min="13841" max="13842" width="4.5703125" style="96" customWidth="1"/>
    <col min="13843" max="13843" width="1.85546875" style="96" customWidth="1"/>
    <col min="13844" max="13845" width="4.5703125" style="96" customWidth="1"/>
    <col min="13846" max="13846" width="5.7109375" style="96" customWidth="1"/>
    <col min="13847" max="13848" width="4.5703125" style="96" customWidth="1"/>
    <col min="13849" max="13849" width="11.42578125" style="96"/>
    <col min="13850" max="13850" width="12.140625" style="96" bestFit="1" customWidth="1"/>
    <col min="13851" max="14080" width="11.42578125" style="96"/>
    <col min="14081" max="14081" width="25" style="96" customWidth="1"/>
    <col min="14082" max="14082" width="7.42578125" style="96" customWidth="1"/>
    <col min="14083" max="14084" width="4.5703125" style="96" customWidth="1"/>
    <col min="14085" max="14085" width="5.7109375" style="96" customWidth="1"/>
    <col min="14086" max="14087" width="4.5703125" style="96" customWidth="1"/>
    <col min="14088" max="14088" width="1.85546875" style="96" customWidth="1"/>
    <col min="14089" max="14090" width="4.5703125" style="96" customWidth="1"/>
    <col min="14091" max="14091" width="5.7109375" style="96" customWidth="1"/>
    <col min="14092" max="14095" width="4.5703125" style="96" customWidth="1"/>
    <col min="14096" max="14096" width="5.42578125" style="96" customWidth="1"/>
    <col min="14097" max="14098" width="4.5703125" style="96" customWidth="1"/>
    <col min="14099" max="14099" width="1.85546875" style="96" customWidth="1"/>
    <col min="14100" max="14101" width="4.5703125" style="96" customWidth="1"/>
    <col min="14102" max="14102" width="5.7109375" style="96" customWidth="1"/>
    <col min="14103" max="14104" width="4.5703125" style="96" customWidth="1"/>
    <col min="14105" max="14105" width="11.42578125" style="96"/>
    <col min="14106" max="14106" width="12.140625" style="96" bestFit="1" customWidth="1"/>
    <col min="14107" max="14336" width="11.42578125" style="96"/>
    <col min="14337" max="14337" width="25" style="96" customWidth="1"/>
    <col min="14338" max="14338" width="7.42578125" style="96" customWidth="1"/>
    <col min="14339" max="14340" width="4.5703125" style="96" customWidth="1"/>
    <col min="14341" max="14341" width="5.7109375" style="96" customWidth="1"/>
    <col min="14342" max="14343" width="4.5703125" style="96" customWidth="1"/>
    <col min="14344" max="14344" width="1.85546875" style="96" customWidth="1"/>
    <col min="14345" max="14346" width="4.5703125" style="96" customWidth="1"/>
    <col min="14347" max="14347" width="5.7109375" style="96" customWidth="1"/>
    <col min="14348" max="14351" width="4.5703125" style="96" customWidth="1"/>
    <col min="14352" max="14352" width="5.42578125" style="96" customWidth="1"/>
    <col min="14353" max="14354" width="4.5703125" style="96" customWidth="1"/>
    <col min="14355" max="14355" width="1.85546875" style="96" customWidth="1"/>
    <col min="14356" max="14357" width="4.5703125" style="96" customWidth="1"/>
    <col min="14358" max="14358" width="5.7109375" style="96" customWidth="1"/>
    <col min="14359" max="14360" width="4.5703125" style="96" customWidth="1"/>
    <col min="14361" max="14361" width="11.42578125" style="96"/>
    <col min="14362" max="14362" width="12.140625" style="96" bestFit="1" customWidth="1"/>
    <col min="14363" max="14592" width="11.42578125" style="96"/>
    <col min="14593" max="14593" width="25" style="96" customWidth="1"/>
    <col min="14594" max="14594" width="7.42578125" style="96" customWidth="1"/>
    <col min="14595" max="14596" width="4.5703125" style="96" customWidth="1"/>
    <col min="14597" max="14597" width="5.7109375" style="96" customWidth="1"/>
    <col min="14598" max="14599" width="4.5703125" style="96" customWidth="1"/>
    <col min="14600" max="14600" width="1.85546875" style="96" customWidth="1"/>
    <col min="14601" max="14602" width="4.5703125" style="96" customWidth="1"/>
    <col min="14603" max="14603" width="5.7109375" style="96" customWidth="1"/>
    <col min="14604" max="14607" width="4.5703125" style="96" customWidth="1"/>
    <col min="14608" max="14608" width="5.42578125" style="96" customWidth="1"/>
    <col min="14609" max="14610" width="4.5703125" style="96" customWidth="1"/>
    <col min="14611" max="14611" width="1.85546875" style="96" customWidth="1"/>
    <col min="14612" max="14613" width="4.5703125" style="96" customWidth="1"/>
    <col min="14614" max="14614" width="5.7109375" style="96" customWidth="1"/>
    <col min="14615" max="14616" width="4.5703125" style="96" customWidth="1"/>
    <col min="14617" max="14617" width="11.42578125" style="96"/>
    <col min="14618" max="14618" width="12.140625" style="96" bestFit="1" customWidth="1"/>
    <col min="14619" max="14848" width="11.42578125" style="96"/>
    <col min="14849" max="14849" width="25" style="96" customWidth="1"/>
    <col min="14850" max="14850" width="7.42578125" style="96" customWidth="1"/>
    <col min="14851" max="14852" width="4.5703125" style="96" customWidth="1"/>
    <col min="14853" max="14853" width="5.7109375" style="96" customWidth="1"/>
    <col min="14854" max="14855" width="4.5703125" style="96" customWidth="1"/>
    <col min="14856" max="14856" width="1.85546875" style="96" customWidth="1"/>
    <col min="14857" max="14858" width="4.5703125" style="96" customWidth="1"/>
    <col min="14859" max="14859" width="5.7109375" style="96" customWidth="1"/>
    <col min="14860" max="14863" width="4.5703125" style="96" customWidth="1"/>
    <col min="14864" max="14864" width="5.42578125" style="96" customWidth="1"/>
    <col min="14865" max="14866" width="4.5703125" style="96" customWidth="1"/>
    <col min="14867" max="14867" width="1.85546875" style="96" customWidth="1"/>
    <col min="14868" max="14869" width="4.5703125" style="96" customWidth="1"/>
    <col min="14870" max="14870" width="5.7109375" style="96" customWidth="1"/>
    <col min="14871" max="14872" width="4.5703125" style="96" customWidth="1"/>
    <col min="14873" max="14873" width="11.42578125" style="96"/>
    <col min="14874" max="14874" width="12.140625" style="96" bestFit="1" customWidth="1"/>
    <col min="14875" max="15104" width="11.42578125" style="96"/>
    <col min="15105" max="15105" width="25" style="96" customWidth="1"/>
    <col min="15106" max="15106" width="7.42578125" style="96" customWidth="1"/>
    <col min="15107" max="15108" width="4.5703125" style="96" customWidth="1"/>
    <col min="15109" max="15109" width="5.7109375" style="96" customWidth="1"/>
    <col min="15110" max="15111" width="4.5703125" style="96" customWidth="1"/>
    <col min="15112" max="15112" width="1.85546875" style="96" customWidth="1"/>
    <col min="15113" max="15114" width="4.5703125" style="96" customWidth="1"/>
    <col min="15115" max="15115" width="5.7109375" style="96" customWidth="1"/>
    <col min="15116" max="15119" width="4.5703125" style="96" customWidth="1"/>
    <col min="15120" max="15120" width="5.42578125" style="96" customWidth="1"/>
    <col min="15121" max="15122" width="4.5703125" style="96" customWidth="1"/>
    <col min="15123" max="15123" width="1.85546875" style="96" customWidth="1"/>
    <col min="15124" max="15125" width="4.5703125" style="96" customWidth="1"/>
    <col min="15126" max="15126" width="5.7109375" style="96" customWidth="1"/>
    <col min="15127" max="15128" width="4.5703125" style="96" customWidth="1"/>
    <col min="15129" max="15129" width="11.42578125" style="96"/>
    <col min="15130" max="15130" width="12.140625" style="96" bestFit="1" customWidth="1"/>
    <col min="15131" max="15360" width="11.42578125" style="96"/>
    <col min="15361" max="15361" width="25" style="96" customWidth="1"/>
    <col min="15362" max="15362" width="7.42578125" style="96" customWidth="1"/>
    <col min="15363" max="15364" width="4.5703125" style="96" customWidth="1"/>
    <col min="15365" max="15365" width="5.7109375" style="96" customWidth="1"/>
    <col min="15366" max="15367" width="4.5703125" style="96" customWidth="1"/>
    <col min="15368" max="15368" width="1.85546875" style="96" customWidth="1"/>
    <col min="15369" max="15370" width="4.5703125" style="96" customWidth="1"/>
    <col min="15371" max="15371" width="5.7109375" style="96" customWidth="1"/>
    <col min="15372" max="15375" width="4.5703125" style="96" customWidth="1"/>
    <col min="15376" max="15376" width="5.42578125" style="96" customWidth="1"/>
    <col min="15377" max="15378" width="4.5703125" style="96" customWidth="1"/>
    <col min="15379" max="15379" width="1.85546875" style="96" customWidth="1"/>
    <col min="15380" max="15381" width="4.5703125" style="96" customWidth="1"/>
    <col min="15382" max="15382" width="5.7109375" style="96" customWidth="1"/>
    <col min="15383" max="15384" width="4.5703125" style="96" customWidth="1"/>
    <col min="15385" max="15385" width="11.42578125" style="96"/>
    <col min="15386" max="15386" width="12.140625" style="96" bestFit="1" customWidth="1"/>
    <col min="15387" max="15616" width="11.42578125" style="96"/>
    <col min="15617" max="15617" width="25" style="96" customWidth="1"/>
    <col min="15618" max="15618" width="7.42578125" style="96" customWidth="1"/>
    <col min="15619" max="15620" width="4.5703125" style="96" customWidth="1"/>
    <col min="15621" max="15621" width="5.7109375" style="96" customWidth="1"/>
    <col min="15622" max="15623" width="4.5703125" style="96" customWidth="1"/>
    <col min="15624" max="15624" width="1.85546875" style="96" customWidth="1"/>
    <col min="15625" max="15626" width="4.5703125" style="96" customWidth="1"/>
    <col min="15627" max="15627" width="5.7109375" style="96" customWidth="1"/>
    <col min="15628" max="15631" width="4.5703125" style="96" customWidth="1"/>
    <col min="15632" max="15632" width="5.42578125" style="96" customWidth="1"/>
    <col min="15633" max="15634" width="4.5703125" style="96" customWidth="1"/>
    <col min="15635" max="15635" width="1.85546875" style="96" customWidth="1"/>
    <col min="15636" max="15637" width="4.5703125" style="96" customWidth="1"/>
    <col min="15638" max="15638" width="5.7109375" style="96" customWidth="1"/>
    <col min="15639" max="15640" width="4.5703125" style="96" customWidth="1"/>
    <col min="15641" max="15641" width="11.42578125" style="96"/>
    <col min="15642" max="15642" width="12.140625" style="96" bestFit="1" customWidth="1"/>
    <col min="15643" max="15872" width="11.42578125" style="96"/>
    <col min="15873" max="15873" width="25" style="96" customWidth="1"/>
    <col min="15874" max="15874" width="7.42578125" style="96" customWidth="1"/>
    <col min="15875" max="15876" width="4.5703125" style="96" customWidth="1"/>
    <col min="15877" max="15877" width="5.7109375" style="96" customWidth="1"/>
    <col min="15878" max="15879" width="4.5703125" style="96" customWidth="1"/>
    <col min="15880" max="15880" width="1.85546875" style="96" customWidth="1"/>
    <col min="15881" max="15882" width="4.5703125" style="96" customWidth="1"/>
    <col min="15883" max="15883" width="5.7109375" style="96" customWidth="1"/>
    <col min="15884" max="15887" width="4.5703125" style="96" customWidth="1"/>
    <col min="15888" max="15888" width="5.42578125" style="96" customWidth="1"/>
    <col min="15889" max="15890" width="4.5703125" style="96" customWidth="1"/>
    <col min="15891" max="15891" width="1.85546875" style="96" customWidth="1"/>
    <col min="15892" max="15893" width="4.5703125" style="96" customWidth="1"/>
    <col min="15894" max="15894" width="5.7109375" style="96" customWidth="1"/>
    <col min="15895" max="15896" width="4.5703125" style="96" customWidth="1"/>
    <col min="15897" max="15897" width="11.42578125" style="96"/>
    <col min="15898" max="15898" width="12.140625" style="96" bestFit="1" customWidth="1"/>
    <col min="15899" max="16128" width="11.42578125" style="96"/>
    <col min="16129" max="16129" width="25" style="96" customWidth="1"/>
    <col min="16130" max="16130" width="7.42578125" style="96" customWidth="1"/>
    <col min="16131" max="16132" width="4.5703125" style="96" customWidth="1"/>
    <col min="16133" max="16133" width="5.7109375" style="96" customWidth="1"/>
    <col min="16134" max="16135" width="4.5703125" style="96" customWidth="1"/>
    <col min="16136" max="16136" width="1.85546875" style="96" customWidth="1"/>
    <col min="16137" max="16138" width="4.5703125" style="96" customWidth="1"/>
    <col min="16139" max="16139" width="5.7109375" style="96" customWidth="1"/>
    <col min="16140" max="16143" width="4.5703125" style="96" customWidth="1"/>
    <col min="16144" max="16144" width="5.42578125" style="96" customWidth="1"/>
    <col min="16145" max="16146" width="4.5703125" style="96" customWidth="1"/>
    <col min="16147" max="16147" width="1.85546875" style="96" customWidth="1"/>
    <col min="16148" max="16149" width="4.5703125" style="96" customWidth="1"/>
    <col min="16150" max="16150" width="5.7109375" style="96" customWidth="1"/>
    <col min="16151" max="16152" width="4.5703125" style="96" customWidth="1"/>
    <col min="16153" max="16153" width="11.42578125" style="96"/>
    <col min="16154" max="16154" width="12.140625" style="96" bestFit="1" customWidth="1"/>
    <col min="16155" max="16384" width="11.42578125" style="96"/>
  </cols>
  <sheetData>
    <row r="1" spans="1:36" ht="42" customHeight="1" x14ac:dyDescent="0.25">
      <c r="A1" s="8"/>
      <c r="B1" s="8"/>
      <c r="C1" s="8"/>
      <c r="D1" s="8"/>
      <c r="E1" s="8"/>
      <c r="F1" s="8"/>
      <c r="G1" s="8"/>
      <c r="H1" s="8"/>
      <c r="I1" s="8"/>
      <c r="J1" s="8"/>
      <c r="K1" s="8"/>
      <c r="L1" s="8"/>
      <c r="M1" s="8"/>
      <c r="N1" s="8"/>
      <c r="O1" s="8"/>
      <c r="P1" s="377"/>
      <c r="Q1" s="8"/>
      <c r="R1" s="8"/>
      <c r="S1" s="8"/>
      <c r="T1" s="8"/>
      <c r="U1" s="8"/>
      <c r="V1" s="8"/>
      <c r="W1" s="8"/>
      <c r="X1" s="8"/>
    </row>
    <row r="2" spans="1:36" ht="42" customHeight="1" x14ac:dyDescent="0.25">
      <c r="A2" s="8"/>
      <c r="B2" s="8"/>
      <c r="C2" s="8"/>
      <c r="D2" s="8"/>
      <c r="E2" s="8"/>
      <c r="F2" s="8"/>
      <c r="G2" s="8"/>
      <c r="H2" s="8"/>
      <c r="I2" s="8"/>
      <c r="J2" s="8"/>
      <c r="K2" s="8"/>
      <c r="L2" s="8"/>
      <c r="M2" s="8"/>
      <c r="N2" s="8"/>
      <c r="O2" s="8"/>
      <c r="P2" s="377"/>
      <c r="Q2" s="8"/>
      <c r="R2" s="8"/>
      <c r="S2" s="8"/>
      <c r="T2" s="8"/>
      <c r="U2" s="8"/>
      <c r="V2" s="8"/>
      <c r="W2" s="8"/>
      <c r="X2" s="8"/>
    </row>
    <row r="3" spans="1:36" x14ac:dyDescent="0.25">
      <c r="A3" s="602" t="s">
        <v>20</v>
      </c>
      <c r="B3" s="602"/>
      <c r="C3" s="602"/>
      <c r="D3" s="602"/>
      <c r="E3" s="602"/>
      <c r="F3" s="602"/>
      <c r="G3" s="602"/>
      <c r="H3" s="602"/>
      <c r="I3" s="602"/>
      <c r="J3" s="602"/>
      <c r="K3" s="602"/>
      <c r="L3" s="602"/>
      <c r="M3" s="602"/>
      <c r="N3" s="602"/>
      <c r="O3" s="602"/>
      <c r="P3" s="602"/>
      <c r="Q3" s="602"/>
      <c r="R3" s="602"/>
      <c r="S3" s="602"/>
      <c r="T3" s="602"/>
      <c r="U3" s="602"/>
      <c r="V3" s="602"/>
      <c r="W3" s="602"/>
      <c r="X3" s="602"/>
    </row>
    <row r="4" spans="1:36" x14ac:dyDescent="0.25">
      <c r="A4" s="602"/>
      <c r="B4" s="602"/>
      <c r="C4" s="602"/>
      <c r="D4" s="602"/>
      <c r="E4" s="602"/>
      <c r="F4" s="602"/>
      <c r="G4" s="602"/>
      <c r="H4" s="602"/>
      <c r="I4" s="602"/>
      <c r="J4" s="602"/>
      <c r="K4" s="602"/>
      <c r="L4" s="602"/>
      <c r="M4" s="602"/>
      <c r="N4" s="602"/>
      <c r="O4" s="602"/>
      <c r="P4" s="602"/>
      <c r="Q4" s="602"/>
      <c r="R4" s="602"/>
      <c r="S4" s="602"/>
      <c r="T4" s="602"/>
      <c r="U4" s="602"/>
      <c r="V4" s="602"/>
      <c r="W4" s="602"/>
      <c r="X4" s="602"/>
    </row>
    <row r="5" spans="1:36" s="106" customFormat="1" x14ac:dyDescent="0.25">
      <c r="A5" s="603" t="s">
        <v>130</v>
      </c>
      <c r="B5" s="604"/>
      <c r="C5" s="604"/>
      <c r="D5" s="604"/>
      <c r="E5" s="604"/>
      <c r="F5" s="604"/>
      <c r="G5" s="604"/>
      <c r="H5" s="604"/>
      <c r="I5" s="604"/>
      <c r="J5" s="604"/>
      <c r="K5" s="604"/>
      <c r="L5" s="604"/>
      <c r="M5" s="604"/>
      <c r="N5" s="604"/>
      <c r="O5" s="604"/>
      <c r="P5" s="604"/>
      <c r="Q5" s="604"/>
      <c r="R5" s="604"/>
      <c r="S5" s="604"/>
      <c r="T5" s="604"/>
      <c r="U5" s="604"/>
      <c r="V5" s="604"/>
      <c r="W5" s="604"/>
      <c r="X5" s="605"/>
      <c r="Y5" s="96"/>
      <c r="Z5" s="96"/>
      <c r="AA5" s="96"/>
      <c r="AB5" s="96"/>
      <c r="AC5" s="96"/>
      <c r="AD5" s="96"/>
      <c r="AE5" s="96"/>
      <c r="AF5" s="96"/>
      <c r="AG5" s="96"/>
      <c r="AH5" s="96"/>
      <c r="AI5" s="96"/>
      <c r="AJ5" s="96"/>
    </row>
    <row r="6" spans="1:36" s="106" customFormat="1" x14ac:dyDescent="0.25">
      <c r="A6" s="603" t="s">
        <v>22</v>
      </c>
      <c r="B6" s="604"/>
      <c r="C6" s="604"/>
      <c r="D6" s="604"/>
      <c r="E6" s="604"/>
      <c r="F6" s="604"/>
      <c r="G6" s="604"/>
      <c r="H6" s="604"/>
      <c r="I6" s="604"/>
      <c r="J6" s="604"/>
      <c r="K6" s="604"/>
      <c r="L6" s="604"/>
      <c r="M6" s="604"/>
      <c r="N6" s="604"/>
      <c r="O6" s="604"/>
      <c r="P6" s="604"/>
      <c r="Q6" s="604"/>
      <c r="R6" s="604"/>
      <c r="S6" s="604"/>
      <c r="T6" s="604"/>
      <c r="U6" s="604"/>
      <c r="V6" s="604"/>
      <c r="W6" s="604"/>
      <c r="X6" s="605"/>
      <c r="Y6" s="96"/>
      <c r="Z6" s="96"/>
      <c r="AA6" s="96"/>
      <c r="AB6" s="96"/>
      <c r="AC6" s="96"/>
      <c r="AD6" s="96"/>
      <c r="AE6" s="96"/>
      <c r="AF6" s="96"/>
      <c r="AG6" s="96"/>
      <c r="AH6" s="96"/>
      <c r="AI6" s="96"/>
      <c r="AJ6" s="96"/>
    </row>
    <row r="7" spans="1:36" s="106" customFormat="1" x14ac:dyDescent="0.25">
      <c r="A7" s="606" t="s">
        <v>163</v>
      </c>
      <c r="B7" s="607"/>
      <c r="C7" s="607"/>
      <c r="D7" s="607"/>
      <c r="E7" s="607"/>
      <c r="F7" s="607"/>
      <c r="G7" s="607"/>
      <c r="H7" s="607"/>
      <c r="I7" s="607"/>
      <c r="J7" s="607"/>
      <c r="K7" s="607"/>
      <c r="L7" s="607"/>
      <c r="M7" s="607"/>
      <c r="N7" s="607"/>
      <c r="O7" s="607"/>
      <c r="P7" s="607"/>
      <c r="Q7" s="607"/>
      <c r="R7" s="607"/>
      <c r="S7" s="607"/>
      <c r="T7" s="607"/>
      <c r="U7" s="607"/>
      <c r="V7" s="607"/>
      <c r="W7" s="607"/>
      <c r="X7" s="608"/>
      <c r="Y7" s="96"/>
      <c r="Z7" s="96"/>
      <c r="AA7" s="96"/>
      <c r="AB7" s="96"/>
      <c r="AC7" s="96"/>
      <c r="AD7" s="96"/>
      <c r="AE7" s="96"/>
      <c r="AF7" s="96"/>
      <c r="AG7" s="96"/>
      <c r="AH7" s="96"/>
      <c r="AI7" s="96"/>
      <c r="AJ7" s="96"/>
    </row>
    <row r="8" spans="1:36" s="106" customFormat="1" x14ac:dyDescent="0.25">
      <c r="A8" s="378"/>
      <c r="B8" s="378"/>
      <c r="C8" s="378"/>
      <c r="D8" s="378"/>
      <c r="E8" s="378"/>
      <c r="F8" s="378"/>
      <c r="G8" s="378"/>
      <c r="H8" s="378"/>
      <c r="I8" s="378"/>
      <c r="J8" s="378"/>
      <c r="K8" s="378"/>
      <c r="L8" s="378"/>
      <c r="M8" s="378"/>
      <c r="N8" s="378"/>
      <c r="O8" s="378"/>
      <c r="P8" s="379"/>
      <c r="Q8" s="378"/>
      <c r="R8" s="378"/>
      <c r="S8" s="378"/>
      <c r="T8" s="378"/>
      <c r="X8" s="380" t="s">
        <v>73</v>
      </c>
      <c r="Y8" s="96"/>
      <c r="Z8" s="96"/>
      <c r="AA8" s="96"/>
      <c r="AB8" s="96"/>
      <c r="AC8" s="96"/>
      <c r="AD8" s="96"/>
      <c r="AE8" s="96"/>
      <c r="AF8" s="96"/>
      <c r="AG8" s="96"/>
      <c r="AH8" s="96"/>
      <c r="AI8" s="96"/>
      <c r="AJ8" s="96"/>
    </row>
    <row r="9" spans="1:36" s="106" customFormat="1" ht="23.25" customHeight="1" x14ac:dyDescent="0.25">
      <c r="A9" s="561" t="s">
        <v>131</v>
      </c>
      <c r="B9" s="381"/>
      <c r="C9" s="609" t="s">
        <v>68</v>
      </c>
      <c r="D9" s="609"/>
      <c r="E9" s="609"/>
      <c r="F9" s="609"/>
      <c r="G9" s="609"/>
      <c r="H9" s="413"/>
      <c r="I9" s="609" t="s">
        <v>158</v>
      </c>
      <c r="J9" s="609"/>
      <c r="K9" s="609"/>
      <c r="L9" s="609"/>
      <c r="M9" s="609"/>
      <c r="N9" s="609" t="s">
        <v>31</v>
      </c>
      <c r="O9" s="609"/>
      <c r="P9" s="609"/>
      <c r="Q9" s="609"/>
      <c r="R9" s="609"/>
      <c r="S9" s="382"/>
      <c r="T9" s="531" t="s">
        <v>32</v>
      </c>
      <c r="U9" s="531"/>
      <c r="V9" s="531"/>
      <c r="W9" s="531"/>
      <c r="X9" s="532"/>
      <c r="Y9" s="96"/>
      <c r="Z9" s="96"/>
      <c r="AA9" s="96"/>
      <c r="AB9" s="96"/>
      <c r="AC9" s="96"/>
      <c r="AD9" s="96"/>
      <c r="AE9" s="96"/>
      <c r="AF9" s="96"/>
      <c r="AG9" s="96"/>
      <c r="AH9" s="96"/>
      <c r="AI9" s="96"/>
      <c r="AJ9" s="96"/>
    </row>
    <row r="10" spans="1:36" s="120" customFormat="1" ht="31.5" customHeight="1" x14ac:dyDescent="0.25">
      <c r="A10" s="562"/>
      <c r="B10" s="383"/>
      <c r="C10" s="610" t="s">
        <v>165</v>
      </c>
      <c r="D10" s="610"/>
      <c r="E10" s="610"/>
      <c r="F10" s="610"/>
      <c r="G10" s="610"/>
      <c r="H10" s="444"/>
      <c r="I10" s="610" t="s">
        <v>166</v>
      </c>
      <c r="J10" s="610"/>
      <c r="K10" s="610"/>
      <c r="L10" s="610"/>
      <c r="M10" s="610"/>
      <c r="N10" s="610" t="s">
        <v>167</v>
      </c>
      <c r="O10" s="610"/>
      <c r="P10" s="610"/>
      <c r="Q10" s="610"/>
      <c r="R10" s="610"/>
      <c r="S10" s="444"/>
      <c r="T10" s="610" t="s">
        <v>168</v>
      </c>
      <c r="U10" s="610"/>
      <c r="V10" s="610"/>
      <c r="W10" s="610"/>
      <c r="X10" s="612"/>
      <c r="Y10" s="96"/>
      <c r="Z10" s="96"/>
      <c r="AA10" s="96"/>
      <c r="AB10" s="96"/>
      <c r="AC10" s="96"/>
      <c r="AD10" s="96"/>
      <c r="AE10" s="96"/>
      <c r="AF10" s="96"/>
      <c r="AG10" s="96"/>
      <c r="AH10" s="96"/>
      <c r="AI10" s="96"/>
      <c r="AJ10" s="96"/>
    </row>
    <row r="11" spans="1:36" s="106" customFormat="1" x14ac:dyDescent="0.25">
      <c r="A11" s="384" t="s">
        <v>132</v>
      </c>
      <c r="B11" s="385"/>
      <c r="C11" s="386"/>
      <c r="D11" s="386"/>
      <c r="E11" s="386">
        <v>7.2913916404973662</v>
      </c>
      <c r="F11" s="62"/>
      <c r="G11" s="62"/>
      <c r="H11" s="387"/>
      <c r="I11" s="386"/>
      <c r="J11" s="386"/>
      <c r="K11" s="386">
        <v>15.933009028013799</v>
      </c>
      <c r="L11" s="62"/>
      <c r="M11" s="62"/>
      <c r="N11" s="387"/>
      <c r="O11" s="387"/>
      <c r="P11" s="386">
        <v>10.358727156495974</v>
      </c>
      <c r="Q11" s="62"/>
      <c r="R11" s="388"/>
      <c r="S11" s="388"/>
      <c r="T11" s="387"/>
      <c r="U11" s="387"/>
      <c r="V11" s="386">
        <v>7.5473705692623128</v>
      </c>
      <c r="W11" s="388"/>
      <c r="X11" s="389"/>
      <c r="Y11" s="96"/>
      <c r="Z11" s="96"/>
      <c r="AA11" s="96"/>
      <c r="AB11" s="96"/>
      <c r="AC11" s="96"/>
      <c r="AD11" s="96"/>
      <c r="AE11" s="96"/>
      <c r="AF11" s="96"/>
      <c r="AG11" s="96"/>
      <c r="AH11" s="96"/>
      <c r="AI11" s="96"/>
      <c r="AJ11" s="96"/>
    </row>
    <row r="12" spans="1:36" s="106" customFormat="1" x14ac:dyDescent="0.25">
      <c r="A12" s="384" t="s">
        <v>29</v>
      </c>
      <c r="B12" s="385"/>
      <c r="C12" s="386"/>
      <c r="D12" s="386"/>
      <c r="E12" s="386">
        <v>4.1950726137055483</v>
      </c>
      <c r="F12" s="62"/>
      <c r="G12" s="62"/>
      <c r="H12" s="387"/>
      <c r="I12" s="386"/>
      <c r="J12" s="386"/>
      <c r="K12" s="386">
        <v>14.041228568244406</v>
      </c>
      <c r="L12" s="62"/>
      <c r="M12" s="62"/>
      <c r="N12" s="387"/>
      <c r="O12" s="387"/>
      <c r="P12" s="386">
        <v>7.1284520252637833</v>
      </c>
      <c r="Q12" s="62"/>
      <c r="R12" s="388"/>
      <c r="S12" s="388"/>
      <c r="T12" s="387"/>
      <c r="U12" s="387"/>
      <c r="V12" s="386">
        <v>5.1907093143158676</v>
      </c>
      <c r="W12" s="388"/>
      <c r="X12" s="389"/>
      <c r="Y12" s="96"/>
      <c r="Z12" s="96"/>
      <c r="AA12" s="96"/>
      <c r="AB12" s="96"/>
      <c r="AC12" s="96"/>
      <c r="AD12" s="96"/>
      <c r="AE12" s="96"/>
      <c r="AF12" s="96"/>
      <c r="AG12" s="96"/>
      <c r="AH12" s="96"/>
      <c r="AI12" s="96"/>
      <c r="AJ12" s="96"/>
    </row>
    <row r="13" spans="1:36" s="106" customFormat="1" x14ac:dyDescent="0.25">
      <c r="A13" s="390" t="s">
        <v>133</v>
      </c>
      <c r="B13" s="391"/>
      <c r="C13" s="392"/>
      <c r="D13" s="392"/>
      <c r="E13" s="392"/>
      <c r="F13" s="391"/>
      <c r="G13" s="391"/>
      <c r="H13" s="391"/>
      <c r="I13" s="392"/>
      <c r="J13" s="392"/>
      <c r="K13" s="392"/>
      <c r="L13" s="391"/>
      <c r="M13" s="391"/>
      <c r="N13" s="391"/>
      <c r="O13" s="391"/>
      <c r="P13" s="393"/>
      <c r="Q13" s="391"/>
      <c r="R13" s="392"/>
      <c r="S13" s="392"/>
      <c r="T13" s="391"/>
      <c r="U13" s="391"/>
      <c r="V13" s="393"/>
      <c r="W13" s="392"/>
      <c r="X13" s="394"/>
      <c r="Y13" s="96"/>
      <c r="Z13" s="96"/>
      <c r="AA13" s="96"/>
      <c r="AB13" s="96"/>
      <c r="AC13" s="96"/>
      <c r="AD13" s="96"/>
      <c r="AE13" s="96"/>
      <c r="AF13" s="96"/>
      <c r="AG13" s="96"/>
      <c r="AH13" s="96"/>
      <c r="AI13" s="96"/>
      <c r="AJ13" s="96"/>
    </row>
    <row r="14" spans="1:36" s="106" customFormat="1" x14ac:dyDescent="0.25">
      <c r="A14" s="395" t="s">
        <v>134</v>
      </c>
      <c r="B14" s="385"/>
      <c r="C14" s="70"/>
      <c r="D14" s="70"/>
      <c r="E14" s="70">
        <v>20.704642858213759</v>
      </c>
      <c r="F14" s="385"/>
      <c r="G14" s="385"/>
      <c r="H14" s="385"/>
      <c r="I14" s="70"/>
      <c r="J14" s="70"/>
      <c r="K14" s="70">
        <v>11.086223973642333</v>
      </c>
      <c r="L14" s="385"/>
      <c r="M14" s="385"/>
      <c r="N14" s="385"/>
      <c r="O14" s="385"/>
      <c r="P14" s="70">
        <v>18.462037449822134</v>
      </c>
      <c r="Q14" s="385"/>
      <c r="R14" s="396"/>
      <c r="S14" s="396"/>
      <c r="T14" s="385"/>
      <c r="U14" s="385"/>
      <c r="V14" s="70">
        <v>15.530851271962192</v>
      </c>
      <c r="W14" s="396"/>
      <c r="X14" s="397"/>
      <c r="Y14" s="96"/>
      <c r="Z14" s="96"/>
      <c r="AA14" s="96"/>
      <c r="AB14" s="96"/>
      <c r="AC14" s="96"/>
      <c r="AD14" s="96"/>
      <c r="AE14" s="96"/>
      <c r="AF14" s="96"/>
      <c r="AG14" s="96"/>
      <c r="AH14" s="96"/>
      <c r="AI14" s="96"/>
      <c r="AJ14" s="96"/>
    </row>
    <row r="15" spans="1:36" s="106" customFormat="1" x14ac:dyDescent="0.25">
      <c r="A15" s="400" t="s">
        <v>135</v>
      </c>
      <c r="B15" s="398"/>
      <c r="C15" s="206"/>
      <c r="D15" s="206"/>
      <c r="E15" s="206">
        <v>-1.9992964747131339</v>
      </c>
      <c r="F15" s="22"/>
      <c r="G15" s="398"/>
      <c r="H15" s="398"/>
      <c r="I15" s="206"/>
      <c r="J15" s="206"/>
      <c r="K15" s="206">
        <v>16.961727594900495</v>
      </c>
      <c r="L15" s="22"/>
      <c r="M15" s="398"/>
      <c r="N15" s="398"/>
      <c r="O15" s="398"/>
      <c r="P15" s="206">
        <v>3.8783295509345521</v>
      </c>
      <c r="Q15" s="398"/>
      <c r="R15" s="206"/>
      <c r="S15" s="206"/>
      <c r="T15" s="398"/>
      <c r="U15" s="22"/>
      <c r="V15" s="60">
        <v>2.7400717215636092</v>
      </c>
      <c r="W15" s="206"/>
      <c r="X15" s="399"/>
      <c r="Y15" s="96"/>
      <c r="Z15" s="96"/>
      <c r="AA15" s="96"/>
      <c r="AB15" s="96"/>
      <c r="AC15" s="96"/>
      <c r="AD15" s="96"/>
      <c r="AE15" s="96"/>
      <c r="AF15" s="96"/>
      <c r="AG15" s="96"/>
      <c r="AH15" s="96"/>
      <c r="AI15" s="96"/>
      <c r="AJ15" s="96"/>
    </row>
    <row r="16" spans="1:36" s="106" customFormat="1" x14ac:dyDescent="0.25">
      <c r="A16" s="395" t="s">
        <v>136</v>
      </c>
      <c r="B16" s="385"/>
      <c r="C16" s="70"/>
      <c r="D16" s="70"/>
      <c r="E16" s="70">
        <v>3.1534249377502874</v>
      </c>
      <c r="F16" s="385"/>
      <c r="G16" s="385"/>
      <c r="H16" s="385"/>
      <c r="I16" s="70"/>
      <c r="J16" s="70"/>
      <c r="K16" s="70">
        <v>2.8258451812227463</v>
      </c>
      <c r="L16" s="385"/>
      <c r="M16" s="385"/>
      <c r="N16" s="385"/>
      <c r="O16" s="385"/>
      <c r="P16" s="70">
        <v>-1.0722365810034375</v>
      </c>
      <c r="Q16" s="385"/>
      <c r="R16" s="396"/>
      <c r="S16" s="396"/>
      <c r="T16" s="385"/>
      <c r="U16" s="385"/>
      <c r="V16" s="70">
        <v>-3.0233892247850775</v>
      </c>
      <c r="W16" s="396"/>
      <c r="X16" s="397"/>
      <c r="Y16" s="96"/>
      <c r="Z16" s="96"/>
      <c r="AA16" s="96"/>
      <c r="AB16" s="96"/>
      <c r="AC16" s="96"/>
      <c r="AD16" s="96"/>
      <c r="AE16" s="96"/>
      <c r="AF16" s="96"/>
      <c r="AG16" s="96"/>
      <c r="AH16" s="96"/>
      <c r="AI16" s="96"/>
      <c r="AJ16" s="96"/>
    </row>
    <row r="17" spans="1:36" s="106" customFormat="1" ht="16.5" x14ac:dyDescent="0.25">
      <c r="A17" s="400" t="s">
        <v>137</v>
      </c>
      <c r="B17" s="398"/>
      <c r="C17" s="206"/>
      <c r="D17" s="206"/>
      <c r="E17" s="206">
        <v>11.374416938142275</v>
      </c>
      <c r="F17" s="22"/>
      <c r="G17" s="398"/>
      <c r="H17" s="398"/>
      <c r="I17" s="206"/>
      <c r="J17" s="206"/>
      <c r="K17" s="206">
        <v>37.925407588831405</v>
      </c>
      <c r="L17" s="22"/>
      <c r="M17" s="398"/>
      <c r="N17" s="398"/>
      <c r="O17" s="398"/>
      <c r="P17" s="206">
        <v>25.541108416529795</v>
      </c>
      <c r="Q17" s="398"/>
      <c r="R17" s="206"/>
      <c r="S17" s="206"/>
      <c r="T17" s="398"/>
      <c r="U17" s="22"/>
      <c r="V17" s="60">
        <v>19.955188353243415</v>
      </c>
      <c r="W17" s="206"/>
      <c r="X17" s="399"/>
      <c r="Y17" s="96"/>
      <c r="Z17" s="96"/>
      <c r="AA17" s="96"/>
      <c r="AB17" s="96"/>
      <c r="AC17" s="96"/>
      <c r="AD17" s="96"/>
      <c r="AE17" s="96"/>
      <c r="AF17" s="96"/>
      <c r="AG17" s="96"/>
      <c r="AH17" s="96"/>
      <c r="AI17" s="96"/>
      <c r="AJ17" s="96"/>
    </row>
    <row r="18" spans="1:36" s="106" customFormat="1" x14ac:dyDescent="0.25">
      <c r="A18" s="390" t="s">
        <v>141</v>
      </c>
      <c r="B18" s="391"/>
      <c r="C18" s="392"/>
      <c r="D18" s="392"/>
      <c r="E18" s="392"/>
      <c r="F18" s="391"/>
      <c r="G18" s="391"/>
      <c r="H18" s="391"/>
      <c r="I18" s="392"/>
      <c r="J18" s="392"/>
      <c r="K18" s="392"/>
      <c r="L18" s="391"/>
      <c r="M18" s="391"/>
      <c r="N18" s="391"/>
      <c r="O18" s="391"/>
      <c r="P18" s="393"/>
      <c r="Q18" s="391"/>
      <c r="R18" s="392"/>
      <c r="S18" s="392"/>
      <c r="T18" s="391"/>
      <c r="U18" s="391"/>
      <c r="V18" s="393"/>
      <c r="W18" s="392"/>
      <c r="X18" s="394"/>
      <c r="Y18" s="96"/>
      <c r="Z18" s="96"/>
      <c r="AA18" s="96"/>
      <c r="AB18" s="96"/>
      <c r="AC18" s="96"/>
      <c r="AD18" s="96"/>
      <c r="AE18" s="96"/>
      <c r="AF18" s="96"/>
      <c r="AG18" s="96"/>
      <c r="AH18" s="96"/>
      <c r="AI18" s="96"/>
      <c r="AJ18" s="96"/>
    </row>
    <row r="19" spans="1:36" s="106" customFormat="1" x14ac:dyDescent="0.25">
      <c r="A19" s="416" t="s">
        <v>142</v>
      </c>
      <c r="B19" s="385"/>
      <c r="C19" s="70"/>
      <c r="D19" s="70"/>
      <c r="E19" s="70">
        <v>14.824714882544086</v>
      </c>
      <c r="F19" s="385"/>
      <c r="G19" s="385"/>
      <c r="H19" s="385"/>
      <c r="I19" s="70"/>
      <c r="J19" s="70"/>
      <c r="K19" s="70">
        <v>15.059290996439501</v>
      </c>
      <c r="L19" s="385"/>
      <c r="M19" s="385"/>
      <c r="N19" s="385"/>
      <c r="O19" s="385"/>
      <c r="P19" s="70">
        <v>14.559891654152949</v>
      </c>
      <c r="Q19" s="385"/>
      <c r="R19" s="396"/>
      <c r="S19" s="396"/>
      <c r="T19" s="385"/>
      <c r="U19" s="385"/>
      <c r="V19" s="70">
        <v>12.376917182354589</v>
      </c>
      <c r="W19" s="396"/>
      <c r="X19" s="397"/>
      <c r="Y19" s="96"/>
      <c r="Z19" s="96"/>
      <c r="AA19" s="96"/>
      <c r="AB19" s="96"/>
      <c r="AC19" s="96"/>
      <c r="AD19" s="96"/>
      <c r="AE19" s="96"/>
      <c r="AF19" s="96"/>
      <c r="AG19" s="96"/>
      <c r="AH19" s="96"/>
      <c r="AI19" s="96"/>
      <c r="AJ19" s="96"/>
    </row>
    <row r="20" spans="1:36" s="106" customFormat="1" x14ac:dyDescent="0.25">
      <c r="A20" s="415" t="s">
        <v>143</v>
      </c>
      <c r="B20" s="401"/>
      <c r="C20" s="402"/>
      <c r="D20" s="402"/>
      <c r="E20" s="402">
        <v>-0.30885433681440588</v>
      </c>
      <c r="F20" s="26"/>
      <c r="G20" s="401"/>
      <c r="H20" s="401"/>
      <c r="I20" s="402"/>
      <c r="J20" s="402"/>
      <c r="K20" s="402">
        <v>13.550891481486985</v>
      </c>
      <c r="L20" s="26"/>
      <c r="M20" s="401"/>
      <c r="N20" s="401"/>
      <c r="O20" s="401"/>
      <c r="P20" s="402">
        <v>3.972547995952084</v>
      </c>
      <c r="Q20" s="401"/>
      <c r="R20" s="402"/>
      <c r="S20" s="402"/>
      <c r="T20" s="401"/>
      <c r="U20" s="26"/>
      <c r="V20" s="372">
        <v>2.1736870250671245</v>
      </c>
      <c r="W20" s="402"/>
      <c r="X20" s="403"/>
      <c r="Y20" s="96"/>
      <c r="Z20" s="96"/>
      <c r="AA20" s="96"/>
      <c r="AB20" s="96"/>
      <c r="AC20" s="96"/>
      <c r="AD20" s="96"/>
      <c r="AE20" s="96"/>
      <c r="AF20" s="96"/>
      <c r="AG20" s="96"/>
      <c r="AH20" s="96"/>
      <c r="AI20" s="96"/>
      <c r="AJ20" s="96"/>
    </row>
    <row r="21" spans="1:36" x14ac:dyDescent="0.25">
      <c r="A21" s="62"/>
      <c r="B21" s="271"/>
      <c r="C21" s="396"/>
      <c r="D21" s="396"/>
      <c r="E21" s="396"/>
      <c r="F21" s="62"/>
      <c r="G21" s="271"/>
      <c r="H21" s="271"/>
      <c r="I21" s="396"/>
      <c r="J21" s="396"/>
      <c r="K21" s="396"/>
      <c r="L21" s="62"/>
      <c r="M21" s="271"/>
      <c r="N21" s="271"/>
      <c r="O21" s="271"/>
      <c r="P21" s="396"/>
      <c r="Q21" s="271"/>
      <c r="R21" s="396"/>
      <c r="S21" s="396"/>
      <c r="T21" s="271"/>
      <c r="U21" s="62"/>
      <c r="V21" s="396"/>
      <c r="W21" s="396"/>
      <c r="X21" s="271"/>
    </row>
    <row r="22" spans="1:36" x14ac:dyDescent="0.25">
      <c r="X22" s="264"/>
    </row>
    <row r="23" spans="1:36" x14ac:dyDescent="0.25">
      <c r="A23" s="222"/>
      <c r="B23" s="188"/>
      <c r="C23" s="223"/>
      <c r="D23" s="223"/>
      <c r="E23" s="224"/>
      <c r="F23" s="224"/>
      <c r="G23" s="223"/>
      <c r="H23" s="223"/>
      <c r="I23" s="223"/>
      <c r="J23" s="223"/>
      <c r="K23" s="224"/>
      <c r="L23" s="224"/>
      <c r="M23" s="223"/>
      <c r="N23" s="223"/>
      <c r="O23" s="223"/>
      <c r="P23" s="223"/>
      <c r="Q23" s="223"/>
      <c r="R23" s="225"/>
      <c r="S23" s="225"/>
      <c r="T23" s="405"/>
      <c r="U23" s="405"/>
      <c r="V23" s="405"/>
      <c r="W23" s="405"/>
      <c r="X23" s="406"/>
    </row>
    <row r="24" spans="1:36" x14ac:dyDescent="0.25">
      <c r="A24" s="518" t="s">
        <v>46</v>
      </c>
      <c r="B24" s="519"/>
      <c r="C24" s="519"/>
      <c r="D24" s="519"/>
      <c r="E24" s="519"/>
      <c r="F24" s="519"/>
      <c r="G24" s="519"/>
      <c r="H24" s="519"/>
      <c r="I24" s="519"/>
      <c r="J24" s="519"/>
      <c r="K24" s="519"/>
      <c r="L24" s="519"/>
      <c r="M24" s="519"/>
      <c r="N24" s="519"/>
      <c r="O24" s="519"/>
      <c r="P24" s="519"/>
      <c r="Q24" s="519"/>
      <c r="R24" s="519"/>
      <c r="S24" s="375"/>
      <c r="T24" s="145"/>
      <c r="U24" s="145"/>
      <c r="V24" s="145"/>
      <c r="W24" s="145"/>
      <c r="X24" s="407"/>
    </row>
    <row r="25" spans="1:36" ht="27" customHeight="1" x14ac:dyDescent="0.25">
      <c r="A25" s="546" t="s">
        <v>148</v>
      </c>
      <c r="B25" s="547"/>
      <c r="C25" s="547"/>
      <c r="D25" s="547"/>
      <c r="E25" s="547"/>
      <c r="F25" s="547"/>
      <c r="G25" s="547"/>
      <c r="H25" s="547"/>
      <c r="I25" s="547"/>
      <c r="J25" s="547"/>
      <c r="K25" s="547"/>
      <c r="L25" s="547"/>
      <c r="M25" s="547"/>
      <c r="N25" s="547"/>
      <c r="O25" s="547"/>
      <c r="P25" s="547"/>
      <c r="Q25" s="547"/>
      <c r="R25" s="547"/>
      <c r="S25" s="547"/>
      <c r="T25" s="547"/>
      <c r="U25" s="547"/>
      <c r="V25" s="547"/>
      <c r="W25" s="547"/>
      <c r="X25" s="548"/>
    </row>
    <row r="26" spans="1:36" ht="15.75" customHeight="1" x14ac:dyDescent="0.25">
      <c r="A26" s="518" t="s">
        <v>59</v>
      </c>
      <c r="B26" s="519"/>
      <c r="C26" s="519"/>
      <c r="D26" s="519"/>
      <c r="E26" s="519"/>
      <c r="F26" s="519"/>
      <c r="G26" s="519"/>
      <c r="H26" s="375"/>
      <c r="I26" s="375"/>
      <c r="J26" s="375"/>
      <c r="K26" s="375"/>
      <c r="L26" s="375"/>
      <c r="M26" s="375"/>
      <c r="N26" s="375"/>
      <c r="O26" s="375"/>
      <c r="P26" s="82"/>
      <c r="Q26" s="375"/>
      <c r="R26" s="375"/>
      <c r="S26" s="375"/>
      <c r="T26" s="8"/>
      <c r="U26" s="8"/>
      <c r="V26" s="8"/>
      <c r="W26" s="8"/>
      <c r="X26" s="408"/>
    </row>
    <row r="27" spans="1:36" ht="37.5" customHeight="1" x14ac:dyDescent="0.25">
      <c r="A27" s="546" t="s">
        <v>159</v>
      </c>
      <c r="B27" s="547"/>
      <c r="C27" s="547"/>
      <c r="D27" s="547"/>
      <c r="E27" s="547"/>
      <c r="F27" s="547"/>
      <c r="G27" s="547"/>
      <c r="H27" s="547"/>
      <c r="I27" s="547"/>
      <c r="J27" s="547"/>
      <c r="K27" s="547"/>
      <c r="L27" s="547"/>
      <c r="M27" s="547"/>
      <c r="N27" s="547"/>
      <c r="O27" s="547"/>
      <c r="P27" s="547"/>
      <c r="Q27" s="547"/>
      <c r="R27" s="547"/>
      <c r="S27" s="547"/>
      <c r="T27" s="547"/>
      <c r="U27" s="547"/>
      <c r="V27" s="547"/>
      <c r="W27" s="547"/>
      <c r="X27" s="548"/>
    </row>
    <row r="28" spans="1:36" ht="15.75" customHeight="1" x14ac:dyDescent="0.25">
      <c r="A28" s="518" t="s">
        <v>138</v>
      </c>
      <c r="B28" s="519"/>
      <c r="C28" s="519"/>
      <c r="D28" s="519"/>
      <c r="E28" s="519"/>
      <c r="F28" s="519"/>
      <c r="G28" s="519"/>
      <c r="H28" s="519"/>
      <c r="I28" s="519"/>
      <c r="J28" s="519"/>
      <c r="K28" s="519"/>
      <c r="L28" s="519"/>
      <c r="M28" s="519"/>
      <c r="N28" s="519"/>
      <c r="O28" s="519"/>
      <c r="P28" s="519"/>
      <c r="Q28" s="519"/>
      <c r="R28" s="519"/>
      <c r="S28" s="519"/>
      <c r="T28" s="519"/>
      <c r="U28" s="519"/>
      <c r="V28" s="519"/>
      <c r="W28" s="519"/>
      <c r="X28" s="611"/>
    </row>
    <row r="29" spans="1:36" x14ac:dyDescent="0.25">
      <c r="A29" s="86" t="str">
        <f>'Anexo 1 '!A176</f>
        <v>Actualizado el 29 de julio de 2022</v>
      </c>
      <c r="B29" s="87"/>
      <c r="C29" s="230"/>
      <c r="D29" s="230"/>
      <c r="E29" s="230"/>
      <c r="F29" s="230"/>
      <c r="G29" s="230"/>
      <c r="H29" s="230"/>
      <c r="I29" s="230"/>
      <c r="J29" s="230"/>
      <c r="K29" s="230"/>
      <c r="L29" s="230"/>
      <c r="M29" s="230"/>
      <c r="N29" s="230"/>
      <c r="O29" s="230"/>
      <c r="P29" s="409"/>
      <c r="Q29" s="230"/>
      <c r="R29" s="230"/>
      <c r="S29" s="230"/>
      <c r="T29" s="8"/>
      <c r="U29" s="8"/>
      <c r="V29" s="8"/>
      <c r="W29" s="8"/>
      <c r="X29" s="408"/>
    </row>
    <row r="30" spans="1:36" x14ac:dyDescent="0.25">
      <c r="A30" s="157"/>
      <c r="B30" s="91"/>
      <c r="C30" s="231"/>
      <c r="D30" s="231"/>
      <c r="E30" s="231"/>
      <c r="F30" s="231"/>
      <c r="G30" s="231"/>
      <c r="H30" s="231"/>
      <c r="I30" s="231"/>
      <c r="J30" s="231"/>
      <c r="K30" s="231"/>
      <c r="L30" s="231"/>
      <c r="M30" s="231"/>
      <c r="N30" s="231"/>
      <c r="O30" s="231"/>
      <c r="P30" s="410"/>
      <c r="Q30" s="231"/>
      <c r="R30" s="231"/>
      <c r="S30" s="231"/>
      <c r="T30" s="411"/>
      <c r="U30" s="411"/>
      <c r="V30" s="411"/>
      <c r="W30" s="411"/>
      <c r="X30" s="412"/>
    </row>
  </sheetData>
  <mergeCells count="18">
    <mergeCell ref="A27:X27"/>
    <mergeCell ref="A28:X28"/>
    <mergeCell ref="I10:M10"/>
    <mergeCell ref="N10:R10"/>
    <mergeCell ref="T10:X10"/>
    <mergeCell ref="A24:R24"/>
    <mergeCell ref="A25:X25"/>
    <mergeCell ref="A26:G26"/>
    <mergeCell ref="A3:X4"/>
    <mergeCell ref="A5:X5"/>
    <mergeCell ref="A6:X6"/>
    <mergeCell ref="A7:X7"/>
    <mergeCell ref="A9:A10"/>
    <mergeCell ref="C9:G9"/>
    <mergeCell ref="I9:M9"/>
    <mergeCell ref="N9:R9"/>
    <mergeCell ref="T9:X9"/>
    <mergeCell ref="C10:G10"/>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178"/>
  <sheetViews>
    <sheetView showGridLines="0" zoomScale="90" zoomScaleNormal="90" workbookViewId="0">
      <pane ySplit="9" topLeftCell="A158" activePane="bottomLeft" state="frozen"/>
      <selection activeCell="AG3" sqref="AG3"/>
      <selection pane="bottomLeft" activeCell="G169" sqref="G169"/>
    </sheetView>
  </sheetViews>
  <sheetFormatPr baseColWidth="10" defaultRowHeight="12.75" x14ac:dyDescent="0.2"/>
  <cols>
    <col min="1" max="1" width="9.140625" style="18" customWidth="1"/>
    <col min="2" max="2" width="2.28515625" style="18" customWidth="1"/>
    <col min="3" max="3" width="6.140625" style="18" customWidth="1"/>
    <col min="4" max="5" width="13.7109375" style="95" customWidth="1"/>
    <col min="6" max="11" width="8.42578125" style="95" customWidth="1"/>
    <col min="12" max="16384" width="11.42578125" style="2"/>
  </cols>
  <sheetData>
    <row r="1" spans="1:11" ht="60" customHeight="1" x14ac:dyDescent="0.2">
      <c r="A1" s="520"/>
      <c r="B1" s="520"/>
      <c r="C1" s="520"/>
      <c r="D1" s="520"/>
      <c r="E1" s="520"/>
      <c r="F1" s="520"/>
      <c r="G1" s="520"/>
      <c r="H1" s="520"/>
      <c r="I1" s="520"/>
      <c r="J1" s="520"/>
      <c r="K1" s="520"/>
    </row>
    <row r="2" spans="1:11" ht="5.25" customHeight="1" x14ac:dyDescent="0.2">
      <c r="A2" s="4"/>
      <c r="B2" s="4"/>
      <c r="C2" s="4"/>
      <c r="D2" s="20"/>
      <c r="E2" s="20"/>
      <c r="F2" s="20"/>
      <c r="G2" s="20"/>
      <c r="H2" s="20"/>
      <c r="I2" s="20"/>
      <c r="J2" s="20"/>
      <c r="K2" s="20"/>
    </row>
    <row r="3" spans="1:11" ht="13.5" customHeight="1" x14ac:dyDescent="0.2">
      <c r="A3" s="521" t="s">
        <v>20</v>
      </c>
      <c r="B3" s="521"/>
      <c r="C3" s="521"/>
      <c r="D3" s="521"/>
      <c r="E3" s="521"/>
      <c r="F3" s="521"/>
      <c r="G3" s="521"/>
      <c r="H3" s="521"/>
      <c r="I3" s="521"/>
      <c r="J3" s="521"/>
      <c r="K3" s="521"/>
    </row>
    <row r="4" spans="1:11" ht="13.5" customHeight="1" x14ac:dyDescent="0.2">
      <c r="A4" s="521"/>
      <c r="B4" s="521"/>
      <c r="C4" s="521"/>
      <c r="D4" s="521"/>
      <c r="E4" s="521"/>
      <c r="F4" s="521"/>
      <c r="G4" s="521"/>
      <c r="H4" s="521"/>
      <c r="I4" s="521"/>
      <c r="J4" s="521"/>
      <c r="K4" s="521"/>
    </row>
    <row r="5" spans="1:11" ht="13.5" customHeight="1" x14ac:dyDescent="0.2">
      <c r="A5" s="21" t="s">
        <v>21</v>
      </c>
      <c r="B5" s="22"/>
      <c r="C5" s="22"/>
      <c r="D5" s="23"/>
      <c r="E5" s="23"/>
      <c r="F5" s="23"/>
      <c r="G5" s="23"/>
      <c r="H5" s="23"/>
      <c r="I5" s="23"/>
      <c r="J5" s="23"/>
      <c r="K5" s="24"/>
    </row>
    <row r="6" spans="1:11" ht="13.5" customHeight="1" x14ac:dyDescent="0.2">
      <c r="A6" s="21" t="s">
        <v>22</v>
      </c>
      <c r="B6" s="22"/>
      <c r="C6" s="22"/>
      <c r="D6" s="23"/>
      <c r="E6" s="23"/>
      <c r="F6" s="23"/>
      <c r="G6" s="23"/>
      <c r="H6" s="23"/>
      <c r="I6" s="23"/>
      <c r="J6" s="23"/>
      <c r="K6" s="24"/>
    </row>
    <row r="7" spans="1:11" ht="13.5" customHeight="1" x14ac:dyDescent="0.2">
      <c r="A7" s="25" t="s">
        <v>161</v>
      </c>
      <c r="B7" s="26"/>
      <c r="C7" s="26"/>
      <c r="D7" s="27"/>
      <c r="E7" s="27"/>
      <c r="F7" s="27"/>
      <c r="G7" s="27"/>
      <c r="H7" s="27"/>
      <c r="I7" s="27"/>
      <c r="J7" s="28"/>
      <c r="K7" s="29"/>
    </row>
    <row r="8" spans="1:11" s="31" customFormat="1" ht="29.25" customHeight="1" x14ac:dyDescent="0.2">
      <c r="A8" s="522" t="s">
        <v>23</v>
      </c>
      <c r="B8" s="30"/>
      <c r="C8" s="524" t="s">
        <v>24</v>
      </c>
      <c r="D8" s="526" t="s">
        <v>25</v>
      </c>
      <c r="E8" s="526"/>
      <c r="F8" s="527" t="s">
        <v>26</v>
      </c>
      <c r="G8" s="527"/>
      <c r="H8" s="527"/>
      <c r="I8" s="528" t="s">
        <v>27</v>
      </c>
      <c r="J8" s="528"/>
      <c r="K8" s="529"/>
    </row>
    <row r="9" spans="1:11" s="31" customFormat="1" ht="24" x14ac:dyDescent="0.2">
      <c r="A9" s="523"/>
      <c r="B9" s="32"/>
      <c r="C9" s="525"/>
      <c r="D9" s="33" t="s">
        <v>28</v>
      </c>
      <c r="E9" s="33" t="s">
        <v>29</v>
      </c>
      <c r="F9" s="33" t="s">
        <v>30</v>
      </c>
      <c r="G9" s="33" t="s">
        <v>31</v>
      </c>
      <c r="H9" s="33" t="s">
        <v>32</v>
      </c>
      <c r="I9" s="34" t="s">
        <v>30</v>
      </c>
      <c r="J9" s="34" t="s">
        <v>31</v>
      </c>
      <c r="K9" s="35" t="s">
        <v>32</v>
      </c>
    </row>
    <row r="10" spans="1:11" s="18" customFormat="1" ht="13.5" customHeight="1" x14ac:dyDescent="0.2">
      <c r="A10" s="36">
        <v>2009</v>
      </c>
      <c r="B10" s="37"/>
      <c r="C10" s="350" t="s">
        <v>33</v>
      </c>
      <c r="D10" s="40">
        <v>757117</v>
      </c>
      <c r="E10" s="40">
        <v>678660.64850000013</v>
      </c>
      <c r="F10" s="351" t="s">
        <v>34</v>
      </c>
      <c r="G10" s="351" t="s">
        <v>34</v>
      </c>
      <c r="H10" s="351" t="s">
        <v>34</v>
      </c>
      <c r="I10" s="351" t="s">
        <v>34</v>
      </c>
      <c r="J10" s="351" t="s">
        <v>34</v>
      </c>
      <c r="K10" s="352" t="s">
        <v>34</v>
      </c>
    </row>
    <row r="11" spans="1:11" ht="13.5" customHeight="1" x14ac:dyDescent="0.2">
      <c r="A11" s="43"/>
      <c r="B11" s="44"/>
      <c r="C11" s="23" t="s">
        <v>35</v>
      </c>
      <c r="D11" s="47">
        <v>816612</v>
      </c>
      <c r="E11" s="47">
        <v>695754.57950000034</v>
      </c>
      <c r="F11" s="60" t="s">
        <v>34</v>
      </c>
      <c r="G11" s="60" t="s">
        <v>34</v>
      </c>
      <c r="H11" s="60" t="s">
        <v>34</v>
      </c>
      <c r="I11" s="60" t="s">
        <v>34</v>
      </c>
      <c r="J11" s="60" t="s">
        <v>34</v>
      </c>
      <c r="K11" s="67" t="s">
        <v>34</v>
      </c>
    </row>
    <row r="12" spans="1:11" s="18" customFormat="1" ht="13.5" customHeight="1" x14ac:dyDescent="0.2">
      <c r="A12" s="43"/>
      <c r="B12" s="44"/>
      <c r="C12" s="353" t="s">
        <v>36</v>
      </c>
      <c r="D12" s="52">
        <v>734996</v>
      </c>
      <c r="E12" s="52">
        <v>635398.91900000011</v>
      </c>
      <c r="F12" s="59" t="s">
        <v>34</v>
      </c>
      <c r="G12" s="59" t="s">
        <v>34</v>
      </c>
      <c r="H12" s="59" t="s">
        <v>34</v>
      </c>
      <c r="I12" s="59" t="s">
        <v>34</v>
      </c>
      <c r="J12" s="59" t="s">
        <v>34</v>
      </c>
      <c r="K12" s="65" t="s">
        <v>34</v>
      </c>
    </row>
    <row r="13" spans="1:11" ht="13.5" customHeight="1" x14ac:dyDescent="0.2">
      <c r="A13" s="43"/>
      <c r="B13" s="44"/>
      <c r="C13" s="23" t="s">
        <v>37</v>
      </c>
      <c r="D13" s="47">
        <v>767767</v>
      </c>
      <c r="E13" s="47">
        <v>741963.02499999979</v>
      </c>
      <c r="F13" s="60" t="s">
        <v>34</v>
      </c>
      <c r="G13" s="60" t="s">
        <v>34</v>
      </c>
      <c r="H13" s="60" t="s">
        <v>34</v>
      </c>
      <c r="I13" s="60" t="s">
        <v>34</v>
      </c>
      <c r="J13" s="60" t="s">
        <v>34</v>
      </c>
      <c r="K13" s="67" t="s">
        <v>34</v>
      </c>
    </row>
    <row r="14" spans="1:11" s="18" customFormat="1" ht="13.5" customHeight="1" x14ac:dyDescent="0.2">
      <c r="A14" s="43"/>
      <c r="B14" s="44"/>
      <c r="C14" s="353" t="s">
        <v>38</v>
      </c>
      <c r="D14" s="52">
        <v>790129</v>
      </c>
      <c r="E14" s="52">
        <v>700399.2784999999</v>
      </c>
      <c r="F14" s="59" t="s">
        <v>34</v>
      </c>
      <c r="G14" s="59" t="s">
        <v>34</v>
      </c>
      <c r="H14" s="59" t="s">
        <v>34</v>
      </c>
      <c r="I14" s="59" t="s">
        <v>34</v>
      </c>
      <c r="J14" s="59" t="s">
        <v>34</v>
      </c>
      <c r="K14" s="65" t="s">
        <v>34</v>
      </c>
    </row>
    <row r="15" spans="1:11" ht="13.5" customHeight="1" x14ac:dyDescent="0.2">
      <c r="A15" s="43"/>
      <c r="B15" s="44"/>
      <c r="C15" s="23" t="s">
        <v>39</v>
      </c>
      <c r="D15" s="47">
        <v>751160</v>
      </c>
      <c r="E15" s="47">
        <v>725187.071</v>
      </c>
      <c r="F15" s="60" t="s">
        <v>34</v>
      </c>
      <c r="G15" s="60" t="s">
        <v>34</v>
      </c>
      <c r="H15" s="60" t="s">
        <v>34</v>
      </c>
      <c r="I15" s="60" t="s">
        <v>34</v>
      </c>
      <c r="J15" s="60" t="s">
        <v>34</v>
      </c>
      <c r="K15" s="67" t="s">
        <v>34</v>
      </c>
    </row>
    <row r="16" spans="1:11" s="18" customFormat="1" ht="13.5" customHeight="1" x14ac:dyDescent="0.2">
      <c r="A16" s="43"/>
      <c r="B16" s="44"/>
      <c r="C16" s="353" t="s">
        <v>40</v>
      </c>
      <c r="D16" s="52">
        <v>750262</v>
      </c>
      <c r="E16" s="52">
        <v>731458.28799999994</v>
      </c>
      <c r="F16" s="59" t="s">
        <v>34</v>
      </c>
      <c r="G16" s="59" t="s">
        <v>34</v>
      </c>
      <c r="H16" s="59" t="s">
        <v>34</v>
      </c>
      <c r="I16" s="59" t="s">
        <v>34</v>
      </c>
      <c r="J16" s="59" t="s">
        <v>34</v>
      </c>
      <c r="K16" s="65" t="s">
        <v>34</v>
      </c>
    </row>
    <row r="17" spans="1:11" ht="13.5" customHeight="1" x14ac:dyDescent="0.2">
      <c r="A17" s="43"/>
      <c r="B17" s="44"/>
      <c r="C17" s="23" t="s">
        <v>41</v>
      </c>
      <c r="D17" s="47">
        <v>800924</v>
      </c>
      <c r="E17" s="47">
        <v>716674.87049999973</v>
      </c>
      <c r="F17" s="60" t="s">
        <v>34</v>
      </c>
      <c r="G17" s="60" t="s">
        <v>34</v>
      </c>
      <c r="H17" s="60" t="s">
        <v>34</v>
      </c>
      <c r="I17" s="60" t="s">
        <v>34</v>
      </c>
      <c r="J17" s="60" t="s">
        <v>34</v>
      </c>
      <c r="K17" s="67" t="s">
        <v>34</v>
      </c>
    </row>
    <row r="18" spans="1:11" s="18" customFormat="1" ht="13.5" customHeight="1" x14ac:dyDescent="0.2">
      <c r="A18" s="43"/>
      <c r="B18" s="44"/>
      <c r="C18" s="353" t="s">
        <v>42</v>
      </c>
      <c r="D18" s="52">
        <v>804175</v>
      </c>
      <c r="E18" s="52">
        <v>701444.9589999998</v>
      </c>
      <c r="F18" s="59" t="s">
        <v>34</v>
      </c>
      <c r="G18" s="59" t="s">
        <v>34</v>
      </c>
      <c r="H18" s="59" t="s">
        <v>34</v>
      </c>
      <c r="I18" s="59" t="s">
        <v>34</v>
      </c>
      <c r="J18" s="59" t="s">
        <v>34</v>
      </c>
      <c r="K18" s="65" t="s">
        <v>34</v>
      </c>
    </row>
    <row r="19" spans="1:11" ht="13.5" customHeight="1" x14ac:dyDescent="0.2">
      <c r="A19" s="55">
        <v>2010</v>
      </c>
      <c r="B19" s="56"/>
      <c r="C19" s="23" t="s">
        <v>43</v>
      </c>
      <c r="D19" s="47">
        <v>692439</v>
      </c>
      <c r="E19" s="47">
        <v>661697.38400000008</v>
      </c>
      <c r="F19" s="60" t="s">
        <v>34</v>
      </c>
      <c r="G19" s="60" t="s">
        <v>34</v>
      </c>
      <c r="H19" s="60" t="s">
        <v>34</v>
      </c>
      <c r="I19" s="60" t="s">
        <v>34</v>
      </c>
      <c r="J19" s="60" t="s">
        <v>34</v>
      </c>
      <c r="K19" s="67" t="s">
        <v>34</v>
      </c>
    </row>
    <row r="20" spans="1:11" s="18" customFormat="1" ht="13.5" customHeight="1" x14ac:dyDescent="0.2">
      <c r="A20" s="55"/>
      <c r="B20" s="56"/>
      <c r="C20" s="57" t="s">
        <v>44</v>
      </c>
      <c r="D20" s="52">
        <v>741123</v>
      </c>
      <c r="E20" s="52">
        <v>711607.67499999993</v>
      </c>
      <c r="F20" s="59" t="s">
        <v>34</v>
      </c>
      <c r="G20" s="59" t="s">
        <v>34</v>
      </c>
      <c r="H20" s="59" t="s">
        <v>34</v>
      </c>
      <c r="I20" s="59" t="s">
        <v>34</v>
      </c>
      <c r="J20" s="59" t="s">
        <v>34</v>
      </c>
      <c r="K20" s="65" t="s">
        <v>34</v>
      </c>
    </row>
    <row r="21" spans="1:11" ht="13.5" customHeight="1" x14ac:dyDescent="0.2">
      <c r="A21" s="55"/>
      <c r="B21" s="56"/>
      <c r="C21" s="23" t="s">
        <v>45</v>
      </c>
      <c r="D21" s="47">
        <v>813412</v>
      </c>
      <c r="E21" s="47">
        <v>761517.15349999978</v>
      </c>
      <c r="F21" s="60" t="s">
        <v>34</v>
      </c>
      <c r="G21" s="60" t="s">
        <v>34</v>
      </c>
      <c r="H21" s="60" t="s">
        <v>34</v>
      </c>
      <c r="I21" s="60" t="s">
        <v>34</v>
      </c>
      <c r="J21" s="60" t="s">
        <v>34</v>
      </c>
      <c r="K21" s="67" t="s">
        <v>34</v>
      </c>
    </row>
    <row r="22" spans="1:11" s="18" customFormat="1" ht="13.5" customHeight="1" x14ac:dyDescent="0.2">
      <c r="A22" s="55"/>
      <c r="B22" s="56"/>
      <c r="C22" s="57" t="s">
        <v>33</v>
      </c>
      <c r="D22" s="52">
        <v>712879.77860099997</v>
      </c>
      <c r="E22" s="52">
        <v>686064.2699999999</v>
      </c>
      <c r="F22" s="59">
        <v>-5.8428514217749807</v>
      </c>
      <c r="G22" s="59" t="s">
        <v>34</v>
      </c>
      <c r="H22" s="59" t="s">
        <v>34</v>
      </c>
      <c r="I22" s="59">
        <v>1.0909165746332263</v>
      </c>
      <c r="J22" s="59" t="s">
        <v>34</v>
      </c>
      <c r="K22" s="65" t="s">
        <v>34</v>
      </c>
    </row>
    <row r="23" spans="1:11" ht="13.5" customHeight="1" x14ac:dyDescent="0.2">
      <c r="A23" s="55"/>
      <c r="B23" s="56"/>
      <c r="C23" s="23" t="s">
        <v>35</v>
      </c>
      <c r="D23" s="47">
        <v>813099.5</v>
      </c>
      <c r="E23" s="47">
        <v>755619.38850000012</v>
      </c>
      <c r="F23" s="60">
        <v>-0.43013083324761681</v>
      </c>
      <c r="G23" s="60" t="s">
        <v>34</v>
      </c>
      <c r="H23" s="60" t="s">
        <v>34</v>
      </c>
      <c r="I23" s="60">
        <v>8.6042996717349922</v>
      </c>
      <c r="J23" s="60" t="s">
        <v>34</v>
      </c>
      <c r="K23" s="67" t="s">
        <v>34</v>
      </c>
    </row>
    <row r="24" spans="1:11" s="18" customFormat="1" ht="13.5" customHeight="1" x14ac:dyDescent="0.2">
      <c r="A24" s="55"/>
      <c r="B24" s="56"/>
      <c r="C24" s="353" t="s">
        <v>36</v>
      </c>
      <c r="D24" s="52">
        <v>735585</v>
      </c>
      <c r="E24" s="52">
        <v>708921.55249999987</v>
      </c>
      <c r="F24" s="59">
        <v>8.0136490538734506E-2</v>
      </c>
      <c r="G24" s="59" t="s">
        <v>34</v>
      </c>
      <c r="H24" s="59" t="s">
        <v>34</v>
      </c>
      <c r="I24" s="59">
        <v>11.571098297697887</v>
      </c>
      <c r="J24" s="59" t="s">
        <v>34</v>
      </c>
      <c r="K24" s="65" t="s">
        <v>34</v>
      </c>
    </row>
    <row r="25" spans="1:11" ht="13.5" customHeight="1" x14ac:dyDescent="0.2">
      <c r="A25" s="61"/>
      <c r="B25" s="62"/>
      <c r="C25" s="23" t="s">
        <v>37</v>
      </c>
      <c r="D25" s="47">
        <v>815345</v>
      </c>
      <c r="E25" s="47">
        <v>754067.74250000017</v>
      </c>
      <c r="F25" s="60">
        <v>6.1969321421733383</v>
      </c>
      <c r="G25" s="60" t="s">
        <v>34</v>
      </c>
      <c r="H25" s="60" t="s">
        <v>34</v>
      </c>
      <c r="I25" s="60">
        <v>1.6314448418774532</v>
      </c>
      <c r="J25" s="60" t="s">
        <v>34</v>
      </c>
      <c r="K25" s="67" t="s">
        <v>34</v>
      </c>
    </row>
    <row r="26" spans="1:11" s="18" customFormat="1" ht="13.5" customHeight="1" x14ac:dyDescent="0.2">
      <c r="A26" s="61"/>
      <c r="B26" s="62"/>
      <c r="C26" s="353" t="s">
        <v>38</v>
      </c>
      <c r="D26" s="52">
        <v>855570</v>
      </c>
      <c r="E26" s="52">
        <v>749920.79799999995</v>
      </c>
      <c r="F26" s="59">
        <v>8.2823184568595849</v>
      </c>
      <c r="G26" s="59" t="s">
        <v>34</v>
      </c>
      <c r="H26" s="59" t="s">
        <v>34</v>
      </c>
      <c r="I26" s="59">
        <v>7.0704698048885888</v>
      </c>
      <c r="J26" s="59" t="s">
        <v>34</v>
      </c>
      <c r="K26" s="65" t="s">
        <v>34</v>
      </c>
    </row>
    <row r="27" spans="1:11" ht="13.5" customHeight="1" x14ac:dyDescent="0.2">
      <c r="A27" s="61"/>
      <c r="B27" s="62"/>
      <c r="C27" s="23" t="s">
        <v>39</v>
      </c>
      <c r="D27" s="47">
        <v>784709</v>
      </c>
      <c r="E27" s="47">
        <v>777478.74600000004</v>
      </c>
      <c r="F27" s="60">
        <v>4.4662921348314484</v>
      </c>
      <c r="G27" s="60" t="s">
        <v>34</v>
      </c>
      <c r="H27" s="60" t="s">
        <v>34</v>
      </c>
      <c r="I27" s="60">
        <v>7.2107842363891166</v>
      </c>
      <c r="J27" s="60" t="s">
        <v>34</v>
      </c>
      <c r="K27" s="67" t="s">
        <v>34</v>
      </c>
    </row>
    <row r="28" spans="1:11" s="18" customFormat="1" ht="13.5" customHeight="1" x14ac:dyDescent="0.2">
      <c r="A28" s="61"/>
      <c r="B28" s="62"/>
      <c r="C28" s="353" t="s">
        <v>40</v>
      </c>
      <c r="D28" s="52">
        <v>834038.5</v>
      </c>
      <c r="E28" s="52">
        <v>795135.37360000017</v>
      </c>
      <c r="F28" s="59">
        <v>11.166299239465687</v>
      </c>
      <c r="G28" s="59" t="s">
        <v>34</v>
      </c>
      <c r="H28" s="59" t="s">
        <v>34</v>
      </c>
      <c r="I28" s="59">
        <v>8.7054978588198395</v>
      </c>
      <c r="J28" s="59" t="s">
        <v>34</v>
      </c>
      <c r="K28" s="65" t="s">
        <v>34</v>
      </c>
    </row>
    <row r="29" spans="1:11" ht="13.5" customHeight="1" x14ac:dyDescent="0.2">
      <c r="A29" s="61"/>
      <c r="B29" s="62"/>
      <c r="C29" s="23" t="s">
        <v>41</v>
      </c>
      <c r="D29" s="47">
        <v>812573.7</v>
      </c>
      <c r="E29" s="47">
        <v>799131.19599999976</v>
      </c>
      <c r="F29" s="60">
        <v>1.4545325149452282</v>
      </c>
      <c r="G29" s="60" t="s">
        <v>34</v>
      </c>
      <c r="H29" s="60" t="s">
        <v>34</v>
      </c>
      <c r="I29" s="60">
        <v>11.5054020859519</v>
      </c>
      <c r="J29" s="60" t="s">
        <v>34</v>
      </c>
      <c r="K29" s="67" t="s">
        <v>34</v>
      </c>
    </row>
    <row r="30" spans="1:11" s="18" customFormat="1" ht="13.5" customHeight="1" x14ac:dyDescent="0.2">
      <c r="A30" s="61"/>
      <c r="B30" s="62"/>
      <c r="C30" s="353" t="s">
        <v>42</v>
      </c>
      <c r="D30" s="52">
        <v>894003</v>
      </c>
      <c r="E30" s="52">
        <v>760219.97700000007</v>
      </c>
      <c r="F30" s="59">
        <v>11.170205490098553</v>
      </c>
      <c r="G30" s="59" t="s">
        <v>34</v>
      </c>
      <c r="H30" s="59" t="s">
        <v>34</v>
      </c>
      <c r="I30" s="59">
        <v>8.3791347055643115</v>
      </c>
      <c r="J30" s="59" t="s">
        <v>34</v>
      </c>
      <c r="K30" s="65" t="s">
        <v>34</v>
      </c>
    </row>
    <row r="31" spans="1:11" s="6" customFormat="1" ht="13.5" customHeight="1" x14ac:dyDescent="0.2">
      <c r="A31" s="55">
        <v>2011</v>
      </c>
      <c r="B31" s="62"/>
      <c r="C31" s="23" t="s">
        <v>43</v>
      </c>
      <c r="D31" s="47">
        <v>760747</v>
      </c>
      <c r="E31" s="47">
        <v>736901.49000000011</v>
      </c>
      <c r="F31" s="60">
        <v>9.8648400797759734</v>
      </c>
      <c r="G31" s="60">
        <v>9.8648400797759734</v>
      </c>
      <c r="H31" s="60" t="s">
        <v>34</v>
      </c>
      <c r="I31" s="60">
        <v>11.365332222622172</v>
      </c>
      <c r="J31" s="60">
        <v>11.365332222622172</v>
      </c>
      <c r="K31" s="67" t="s">
        <v>34</v>
      </c>
    </row>
    <row r="32" spans="1:11" s="4" customFormat="1" ht="13.5" customHeight="1" x14ac:dyDescent="0.2">
      <c r="A32" s="55"/>
      <c r="B32" s="62"/>
      <c r="C32" s="353" t="s">
        <v>44</v>
      </c>
      <c r="D32" s="52">
        <v>754074.6</v>
      </c>
      <c r="E32" s="52">
        <v>726418.95200000005</v>
      </c>
      <c r="F32" s="59">
        <v>1.7475641695103121</v>
      </c>
      <c r="G32" s="59">
        <v>5.6683701158373339</v>
      </c>
      <c r="H32" s="59" t="s">
        <v>34</v>
      </c>
      <c r="I32" s="59">
        <v>2.0813824134204424</v>
      </c>
      <c r="J32" s="59">
        <v>6.5546531275102922</v>
      </c>
      <c r="K32" s="65" t="s">
        <v>34</v>
      </c>
    </row>
    <row r="33" spans="1:11" s="6" customFormat="1" ht="13.5" customHeight="1" x14ac:dyDescent="0.2">
      <c r="A33" s="55"/>
      <c r="B33" s="62"/>
      <c r="C33" s="23" t="s">
        <v>45</v>
      </c>
      <c r="D33" s="47">
        <v>1006055</v>
      </c>
      <c r="E33" s="47">
        <v>914686.76500000025</v>
      </c>
      <c r="F33" s="60">
        <v>23.683324071934038</v>
      </c>
      <c r="G33" s="60">
        <v>12.189842873126253</v>
      </c>
      <c r="H33" s="60">
        <v>6.0581025076148762</v>
      </c>
      <c r="I33" s="60">
        <v>20.113744095719909</v>
      </c>
      <c r="J33" s="60">
        <v>11.39134645855205</v>
      </c>
      <c r="K33" s="81">
        <v>8.3056253038238168</v>
      </c>
    </row>
    <row r="34" spans="1:11" s="4" customFormat="1" ht="13.5" customHeight="1" x14ac:dyDescent="0.2">
      <c r="A34" s="55"/>
      <c r="B34" s="62"/>
      <c r="C34" s="353" t="s">
        <v>33</v>
      </c>
      <c r="D34" s="52">
        <v>850575</v>
      </c>
      <c r="E34" s="52">
        <v>776826.33450000011</v>
      </c>
      <c r="F34" s="59">
        <v>19.31534959081344</v>
      </c>
      <c r="G34" s="59">
        <v>13.906018749127028</v>
      </c>
      <c r="H34" s="59">
        <v>8.0700338274510131</v>
      </c>
      <c r="I34" s="59">
        <v>13.229382212252546</v>
      </c>
      <c r="J34" s="59">
        <v>11.838372833210983</v>
      </c>
      <c r="K34" s="210">
        <v>9.2826224668045398</v>
      </c>
    </row>
    <row r="35" spans="1:11" s="6" customFormat="1" ht="13.5" customHeight="1" x14ac:dyDescent="0.2">
      <c r="A35" s="55"/>
      <c r="B35" s="62"/>
      <c r="C35" s="23" t="s">
        <v>35</v>
      </c>
      <c r="D35" s="47">
        <v>933348</v>
      </c>
      <c r="E35" s="47">
        <v>870177.86449999991</v>
      </c>
      <c r="F35" s="60">
        <v>14.788903449085879</v>
      </c>
      <c r="G35" s="60">
        <v>14.096286970089551</v>
      </c>
      <c r="H35" s="60">
        <v>9.4224052458012011</v>
      </c>
      <c r="I35" s="60">
        <v>15.160870372504974</v>
      </c>
      <c r="J35" s="60">
        <v>12.540327100724085</v>
      </c>
      <c r="K35" s="81">
        <v>9.8587328761150559</v>
      </c>
    </row>
    <row r="36" spans="1:11" s="4" customFormat="1" ht="13.5" customHeight="1" x14ac:dyDescent="0.2">
      <c r="A36" s="55"/>
      <c r="B36" s="62"/>
      <c r="C36" s="353" t="s">
        <v>36</v>
      </c>
      <c r="D36" s="52">
        <v>863386</v>
      </c>
      <c r="E36" s="52">
        <v>807107.1370000001</v>
      </c>
      <c r="F36" s="59">
        <v>17.374062820748122</v>
      </c>
      <c r="G36" s="59">
        <v>14.631068444730786</v>
      </c>
      <c r="H36" s="59">
        <v>10.80861610338313</v>
      </c>
      <c r="I36" s="59">
        <v>13.849992873506295</v>
      </c>
      <c r="J36" s="59">
        <v>12.756980003957381</v>
      </c>
      <c r="K36" s="210">
        <v>10.061167514787044</v>
      </c>
    </row>
    <row r="37" spans="1:11" s="6" customFormat="1" ht="13.5" customHeight="1" x14ac:dyDescent="0.2">
      <c r="A37" s="55"/>
      <c r="B37" s="62"/>
      <c r="C37" s="23" t="s">
        <v>37</v>
      </c>
      <c r="D37" s="47">
        <v>927677</v>
      </c>
      <c r="E37" s="47">
        <v>851728.57899999979</v>
      </c>
      <c r="F37" s="60">
        <v>13.777235403418175</v>
      </c>
      <c r="G37" s="60">
        <v>14.500305153231281</v>
      </c>
      <c r="H37" s="60">
        <v>11.455124009478752</v>
      </c>
      <c r="I37" s="60">
        <v>12.951201993632509</v>
      </c>
      <c r="J37" s="60">
        <v>12.786041751706705</v>
      </c>
      <c r="K37" s="81">
        <v>11.040175934017668</v>
      </c>
    </row>
    <row r="38" spans="1:11" s="4" customFormat="1" ht="13.5" customHeight="1" x14ac:dyDescent="0.2">
      <c r="A38" s="55"/>
      <c r="B38" s="62"/>
      <c r="C38" s="353" t="s">
        <v>38</v>
      </c>
      <c r="D38" s="52">
        <v>937922</v>
      </c>
      <c r="E38" s="52">
        <v>916550.89150000014</v>
      </c>
      <c r="F38" s="59">
        <v>9.6253959348738363</v>
      </c>
      <c r="G38" s="59">
        <v>13.825354491431895</v>
      </c>
      <c r="H38" s="59">
        <v>11.55650973395413</v>
      </c>
      <c r="I38" s="59">
        <v>22.21969225875506</v>
      </c>
      <c r="J38" s="59">
        <v>14.008011421927264</v>
      </c>
      <c r="K38" s="210">
        <v>12.32871444858678</v>
      </c>
    </row>
    <row r="39" spans="1:11" s="6" customFormat="1" ht="13.5" customHeight="1" x14ac:dyDescent="0.2">
      <c r="A39" s="55"/>
      <c r="B39" s="62"/>
      <c r="C39" s="23" t="s">
        <v>39</v>
      </c>
      <c r="D39" s="47">
        <v>937029</v>
      </c>
      <c r="E39" s="47">
        <v>918049.30450000009</v>
      </c>
      <c r="F39" s="60">
        <v>19.411017332539828</v>
      </c>
      <c r="G39" s="60">
        <v>14.454736709570497</v>
      </c>
      <c r="H39" s="60">
        <v>12.789340031327484</v>
      </c>
      <c r="I39" s="60">
        <v>18.080308847439539</v>
      </c>
      <c r="J39" s="60">
        <v>14.490145647546086</v>
      </c>
      <c r="K39" s="81">
        <v>13.267534471643501</v>
      </c>
    </row>
    <row r="40" spans="1:11" s="4" customFormat="1" ht="13.5" customHeight="1" x14ac:dyDescent="0.2">
      <c r="A40" s="55"/>
      <c r="B40" s="62"/>
      <c r="C40" s="353" t="s">
        <v>40</v>
      </c>
      <c r="D40" s="52">
        <v>948855</v>
      </c>
      <c r="E40" s="52">
        <v>887708.91450000007</v>
      </c>
      <c r="F40" s="59">
        <v>13.766330930766372</v>
      </c>
      <c r="G40" s="59">
        <v>14.381109864167811</v>
      </c>
      <c r="H40" s="59">
        <v>13.005493286325361</v>
      </c>
      <c r="I40" s="59">
        <v>11.642488055948292</v>
      </c>
      <c r="J40" s="59">
        <v>14.182584654549885</v>
      </c>
      <c r="K40" s="210">
        <v>13.500424299492252</v>
      </c>
    </row>
    <row r="41" spans="1:11" s="6" customFormat="1" ht="13.5" customHeight="1" x14ac:dyDescent="0.2">
      <c r="A41" s="55"/>
      <c r="B41" s="62"/>
      <c r="C41" s="23" t="s">
        <v>41</v>
      </c>
      <c r="D41" s="47">
        <v>897775</v>
      </c>
      <c r="E41" s="47">
        <v>885829.97699999996</v>
      </c>
      <c r="F41" s="60">
        <v>10.485362743096417</v>
      </c>
      <c r="G41" s="60">
        <v>14.013479558636035</v>
      </c>
      <c r="H41" s="60">
        <v>13.77062218279319</v>
      </c>
      <c r="I41" s="60">
        <v>10.849129834245659</v>
      </c>
      <c r="J41" s="60">
        <v>13.856176727283412</v>
      </c>
      <c r="K41" s="81">
        <v>13.422687591815176</v>
      </c>
    </row>
    <row r="42" spans="1:11" s="4" customFormat="1" ht="13.5" customHeight="1" x14ac:dyDescent="0.2">
      <c r="A42" s="55"/>
      <c r="B42" s="62"/>
      <c r="C42" s="353" t="s">
        <v>42</v>
      </c>
      <c r="D42" s="52">
        <v>961094</v>
      </c>
      <c r="E42" s="52">
        <v>883854.3955000001</v>
      </c>
      <c r="F42" s="59">
        <v>7.5045609466635028</v>
      </c>
      <c r="G42" s="59">
        <v>13.401261884002395</v>
      </c>
      <c r="H42" s="59">
        <v>13.401261884002395</v>
      </c>
      <c r="I42" s="59">
        <v>16.262979432333438</v>
      </c>
      <c r="J42" s="59">
        <v>14.06126823099234</v>
      </c>
      <c r="K42" s="210">
        <v>14.06126823099234</v>
      </c>
    </row>
    <row r="43" spans="1:11" s="6" customFormat="1" ht="13.5" customHeight="1" x14ac:dyDescent="0.2">
      <c r="A43" s="55">
        <v>2012</v>
      </c>
      <c r="B43" s="62"/>
      <c r="C43" s="23" t="s">
        <v>43</v>
      </c>
      <c r="D43" s="47">
        <v>868474</v>
      </c>
      <c r="E43" s="47">
        <v>823283.71750000003</v>
      </c>
      <c r="F43" s="60">
        <v>14.160686798633449</v>
      </c>
      <c r="G43" s="60">
        <v>14.160686798633449</v>
      </c>
      <c r="H43" s="60">
        <v>13.717407249046147</v>
      </c>
      <c r="I43" s="60">
        <v>11.722357556910339</v>
      </c>
      <c r="J43" s="60">
        <v>11.722357556910339</v>
      </c>
      <c r="K43" s="81">
        <v>14.067976003000226</v>
      </c>
    </row>
    <row r="44" spans="1:11" s="4" customFormat="1" ht="13.5" customHeight="1" x14ac:dyDescent="0.2">
      <c r="A44" s="55"/>
      <c r="B44" s="62"/>
      <c r="C44" s="353" t="s">
        <v>44</v>
      </c>
      <c r="D44" s="52">
        <v>865408</v>
      </c>
      <c r="E44" s="52">
        <v>846615.05949999974</v>
      </c>
      <c r="F44" s="59">
        <v>14.764242158534444</v>
      </c>
      <c r="G44" s="59">
        <v>14.461135225428507</v>
      </c>
      <c r="H44" s="59">
        <v>14.725176940427659</v>
      </c>
      <c r="I44" s="59">
        <v>16.546389266011289</v>
      </c>
      <c r="J44" s="59">
        <v>14.117094866634801</v>
      </c>
      <c r="K44" s="65">
        <v>15.21431533015793</v>
      </c>
    </row>
    <row r="45" spans="1:11" s="6" customFormat="1" ht="13.5" customHeight="1" x14ac:dyDescent="0.2">
      <c r="A45" s="55"/>
      <c r="B45" s="62"/>
      <c r="C45" s="23" t="s">
        <v>45</v>
      </c>
      <c r="D45" s="47">
        <v>998847</v>
      </c>
      <c r="E45" s="47">
        <v>950452.89200000023</v>
      </c>
      <c r="F45" s="60">
        <v>-0.71646182365775246</v>
      </c>
      <c r="G45" s="60">
        <v>8.4039179069693546</v>
      </c>
      <c r="H45" s="60">
        <v>12.391344349741246</v>
      </c>
      <c r="I45" s="60">
        <v>3.9102049322862911</v>
      </c>
      <c r="J45" s="60">
        <v>10.191073487356306</v>
      </c>
      <c r="K45" s="67">
        <v>13.6789759771722</v>
      </c>
    </row>
    <row r="46" spans="1:11" s="4" customFormat="1" ht="13.5" customHeight="1" x14ac:dyDescent="0.2">
      <c r="A46" s="55"/>
      <c r="B46" s="62"/>
      <c r="C46" s="353" t="s">
        <v>33</v>
      </c>
      <c r="D46" s="52">
        <v>852138</v>
      </c>
      <c r="E46" s="52">
        <v>789541.98850000021</v>
      </c>
      <c r="F46" s="59">
        <v>0.18375804602767687</v>
      </c>
      <c r="G46" s="59">
        <v>6.3300745589822469</v>
      </c>
      <c r="H46" s="59">
        <v>10.846480366671884</v>
      </c>
      <c r="I46" s="59">
        <v>1.6368721598739739</v>
      </c>
      <c r="J46" s="59">
        <v>8.0847408474910623</v>
      </c>
      <c r="K46" s="65">
        <v>12.701574329011706</v>
      </c>
    </row>
    <row r="47" spans="1:11" s="6" customFormat="1" ht="13.5" customHeight="1" x14ac:dyDescent="0.2">
      <c r="A47" s="55"/>
      <c r="B47" s="62"/>
      <c r="C47" s="23" t="s">
        <v>35</v>
      </c>
      <c r="D47" s="47">
        <v>919675</v>
      </c>
      <c r="E47" s="47">
        <v>904690.56449999986</v>
      </c>
      <c r="F47" s="60">
        <v>-1.4649412652086795</v>
      </c>
      <c r="G47" s="60">
        <v>4.6399929975834482</v>
      </c>
      <c r="H47" s="60">
        <v>9.3822008153777716</v>
      </c>
      <c r="I47" s="60">
        <v>3.9661661607343746</v>
      </c>
      <c r="J47" s="60">
        <v>7.1943352897916952</v>
      </c>
      <c r="K47" s="67">
        <v>11.69199429796879</v>
      </c>
    </row>
    <row r="48" spans="1:11" s="4" customFormat="1" ht="13.5" customHeight="1" x14ac:dyDescent="0.2">
      <c r="A48" s="55"/>
      <c r="B48" s="62"/>
      <c r="C48" s="353" t="s">
        <v>36</v>
      </c>
      <c r="D48" s="52">
        <v>906243</v>
      </c>
      <c r="E48" s="52">
        <v>879219.2855</v>
      </c>
      <c r="F48" s="59">
        <v>4.9638284614297703</v>
      </c>
      <c r="G48" s="59">
        <v>4.6940922555103413</v>
      </c>
      <c r="H48" s="59">
        <v>8.428535965950573</v>
      </c>
      <c r="I48" s="59">
        <v>8.9346438897863294</v>
      </c>
      <c r="J48" s="59">
        <v>7.4850184506328077</v>
      </c>
      <c r="K48" s="65">
        <v>11.295363521930739</v>
      </c>
    </row>
    <row r="49" spans="1:11" s="6" customFormat="1" ht="13.5" customHeight="1" x14ac:dyDescent="0.2">
      <c r="A49" s="55"/>
      <c r="B49" s="62"/>
      <c r="C49" s="23" t="s">
        <v>37</v>
      </c>
      <c r="D49" s="47">
        <v>910743</v>
      </c>
      <c r="E49" s="47">
        <v>879632.56099999975</v>
      </c>
      <c r="F49" s="60">
        <v>-1.8254198390172434</v>
      </c>
      <c r="G49" s="60">
        <v>3.701943675698999</v>
      </c>
      <c r="H49" s="60">
        <v>7.0785580914009643</v>
      </c>
      <c r="I49" s="60">
        <v>3.2761589417090562</v>
      </c>
      <c r="J49" s="60">
        <v>6.8543178262492148</v>
      </c>
      <c r="K49" s="67">
        <v>10.450807237475516</v>
      </c>
    </row>
    <row r="50" spans="1:11" s="4" customFormat="1" ht="13.5" customHeight="1" x14ac:dyDescent="0.2">
      <c r="A50" s="55"/>
      <c r="B50" s="62"/>
      <c r="C50" s="353" t="s">
        <v>38</v>
      </c>
      <c r="D50" s="52">
        <v>942864</v>
      </c>
      <c r="E50" s="52">
        <v>906462.98000000021</v>
      </c>
      <c r="F50" s="59">
        <v>0.52690948714284502</v>
      </c>
      <c r="G50" s="59">
        <v>3.2785678424101832</v>
      </c>
      <c r="H50" s="59">
        <v>6.2750204921102863</v>
      </c>
      <c r="I50" s="59">
        <v>-1.1006384471996284</v>
      </c>
      <c r="J50" s="59">
        <v>5.7496689475967031</v>
      </c>
      <c r="K50" s="65">
        <v>8.456099592831464</v>
      </c>
    </row>
    <row r="51" spans="1:11" s="6" customFormat="1" ht="13.5" customHeight="1" x14ac:dyDescent="0.2">
      <c r="A51" s="55"/>
      <c r="B51" s="62"/>
      <c r="C51" s="23" t="s">
        <v>39</v>
      </c>
      <c r="D51" s="47">
        <v>894974</v>
      </c>
      <c r="E51" s="47">
        <v>862746.65600000019</v>
      </c>
      <c r="F51" s="60">
        <v>-4.4881214989077165</v>
      </c>
      <c r="G51" s="60">
        <v>2.365535182004507</v>
      </c>
      <c r="H51" s="60">
        <v>4.3349121101405217</v>
      </c>
      <c r="I51" s="60">
        <v>-6.0239301123505129</v>
      </c>
      <c r="J51" s="60">
        <v>4.3120390791837195</v>
      </c>
      <c r="K51" s="67">
        <v>6.3517606367092299</v>
      </c>
    </row>
    <row r="52" spans="1:11" s="66" customFormat="1" ht="13.5" customHeight="1" x14ac:dyDescent="0.2">
      <c r="A52" s="55"/>
      <c r="B52" s="62"/>
      <c r="C52" s="57" t="s">
        <v>40</v>
      </c>
      <c r="D52" s="52">
        <v>885860</v>
      </c>
      <c r="E52" s="52">
        <v>906790.64849999989</v>
      </c>
      <c r="F52" s="59">
        <v>-6.6390544392978939</v>
      </c>
      <c r="G52" s="59">
        <v>1.4076464679416461</v>
      </c>
      <c r="H52" s="59">
        <v>2.6147495390493276</v>
      </c>
      <c r="I52" s="59">
        <v>2.1495485387513042</v>
      </c>
      <c r="J52" s="59">
        <v>4.0836752375932122</v>
      </c>
      <c r="K52" s="65">
        <v>5.5552948532701549</v>
      </c>
    </row>
    <row r="53" spans="1:11" s="6" customFormat="1" ht="13.5" customHeight="1" x14ac:dyDescent="0.2">
      <c r="A53" s="55"/>
      <c r="B53" s="62"/>
      <c r="C53" s="23" t="s">
        <v>41</v>
      </c>
      <c r="D53" s="47">
        <v>931125</v>
      </c>
      <c r="E53" s="47">
        <v>915069.58950000012</v>
      </c>
      <c r="F53" s="60">
        <v>3.7147392163960831</v>
      </c>
      <c r="G53" s="60">
        <v>1.6186229987610972</v>
      </c>
      <c r="H53" s="60">
        <v>2.1098774837751648</v>
      </c>
      <c r="I53" s="60">
        <v>3.3008154227320858</v>
      </c>
      <c r="J53" s="60">
        <v>4.0090431109243525</v>
      </c>
      <c r="K53" s="67">
        <v>4.9357737226513478</v>
      </c>
    </row>
    <row r="54" spans="1:11" s="4" customFormat="1" ht="13.5" customHeight="1" x14ac:dyDescent="0.2">
      <c r="A54" s="55"/>
      <c r="B54" s="62"/>
      <c r="C54" s="353" t="s">
        <v>42</v>
      </c>
      <c r="D54" s="52">
        <v>948435</v>
      </c>
      <c r="E54" s="52">
        <v>831485.21549999993</v>
      </c>
      <c r="F54" s="59">
        <v>-1.317144837029474</v>
      </c>
      <c r="G54" s="59">
        <v>1.3568482611221953</v>
      </c>
      <c r="H54" s="59">
        <v>1.3568482611221953</v>
      </c>
      <c r="I54" s="59">
        <v>-5.9250913121696556</v>
      </c>
      <c r="J54" s="59">
        <v>3.1461828602414386</v>
      </c>
      <c r="K54" s="65">
        <v>3.1461828602414386</v>
      </c>
    </row>
    <row r="55" spans="1:11" s="6" customFormat="1" ht="13.5" customHeight="1" x14ac:dyDescent="0.2">
      <c r="A55" s="55">
        <v>2013</v>
      </c>
      <c r="B55" s="62"/>
      <c r="C55" s="23" t="s">
        <v>43</v>
      </c>
      <c r="D55" s="47">
        <v>803846</v>
      </c>
      <c r="E55" s="47">
        <v>797141.56500000006</v>
      </c>
      <c r="F55" s="60">
        <v>-7.4415584116507887</v>
      </c>
      <c r="G55" s="60">
        <v>-7.4415584116507887</v>
      </c>
      <c r="H55" s="60">
        <v>-0.23981228602508509</v>
      </c>
      <c r="I55" s="60">
        <v>-3.1753515761715505</v>
      </c>
      <c r="J55" s="60">
        <v>-3.1753515761715505</v>
      </c>
      <c r="K55" s="67">
        <v>2.0232085815020469</v>
      </c>
    </row>
    <row r="56" spans="1:11" s="4" customFormat="1" ht="13.5" customHeight="1" x14ac:dyDescent="0.2">
      <c r="A56" s="55"/>
      <c r="B56" s="62"/>
      <c r="C56" s="353" t="s">
        <v>44</v>
      </c>
      <c r="D56" s="52">
        <v>823731</v>
      </c>
      <c r="E56" s="52">
        <v>826921.12899999996</v>
      </c>
      <c r="F56" s="59">
        <v>-4.8158787531430249</v>
      </c>
      <c r="G56" s="59">
        <v>-6.1310400592427925</v>
      </c>
      <c r="H56" s="59">
        <v>-1.6286920107463487</v>
      </c>
      <c r="I56" s="59">
        <v>-2.3261965729301863</v>
      </c>
      <c r="J56" s="59">
        <v>-2.7448420006837182</v>
      </c>
      <c r="K56" s="65">
        <v>0.65241188389188665</v>
      </c>
    </row>
    <row r="57" spans="1:11" s="6" customFormat="1" ht="13.5" customHeight="1" x14ac:dyDescent="0.2">
      <c r="A57" s="55"/>
      <c r="B57" s="62"/>
      <c r="C57" s="23" t="s">
        <v>45</v>
      </c>
      <c r="D57" s="47">
        <v>930060</v>
      </c>
      <c r="E57" s="47">
        <v>808108.26300000015</v>
      </c>
      <c r="F57" s="60">
        <v>-6.8866402962615894</v>
      </c>
      <c r="G57" s="60">
        <v>-6.4072214990948595</v>
      </c>
      <c r="H57" s="60">
        <v>-2.1900587695250096</v>
      </c>
      <c r="I57" s="60">
        <v>-14.976505432107203</v>
      </c>
      <c r="J57" s="60">
        <v>-7.1815059873934501</v>
      </c>
      <c r="K57" s="67">
        <v>-1.0594419305298715</v>
      </c>
    </row>
    <row r="58" spans="1:11" s="4" customFormat="1" ht="13.5" customHeight="1" x14ac:dyDescent="0.2">
      <c r="A58" s="55"/>
      <c r="B58" s="62"/>
      <c r="C58" s="353" t="s">
        <v>33</v>
      </c>
      <c r="D58" s="52">
        <v>888046</v>
      </c>
      <c r="E58" s="52">
        <v>917850.46050000028</v>
      </c>
      <c r="F58" s="59">
        <v>4.2138714621340796</v>
      </c>
      <c r="G58" s="59">
        <v>-3.8825429227918278</v>
      </c>
      <c r="H58" s="59">
        <v>-1.8772915058861628</v>
      </c>
      <c r="I58" s="59">
        <v>16.251000436818444</v>
      </c>
      <c r="J58" s="59">
        <v>-1.7558389209091985</v>
      </c>
      <c r="K58" s="65">
        <v>5.0026331757663911E-2</v>
      </c>
    </row>
    <row r="59" spans="1:11" s="6" customFormat="1" ht="13.5" customHeight="1" x14ac:dyDescent="0.2">
      <c r="A59" s="55"/>
      <c r="B59" s="62"/>
      <c r="C59" s="23" t="s">
        <v>35</v>
      </c>
      <c r="D59" s="47">
        <v>929099</v>
      </c>
      <c r="E59" s="47">
        <v>901645.57550000004</v>
      </c>
      <c r="F59" s="60">
        <v>1.0247098159676113</v>
      </c>
      <c r="G59" s="60">
        <v>-2.8806480214858681</v>
      </c>
      <c r="H59" s="60">
        <v>-1.6692414476584645</v>
      </c>
      <c r="I59" s="60">
        <v>-0.33657795488147713</v>
      </c>
      <c r="J59" s="60">
        <v>-1.4582454707729369</v>
      </c>
      <c r="K59" s="67">
        <v>-0.30901303846353301</v>
      </c>
    </row>
    <row r="60" spans="1:11" s="4" customFormat="1" ht="13.5" customHeight="1" x14ac:dyDescent="0.2">
      <c r="A60" s="55"/>
      <c r="B60" s="62"/>
      <c r="C60" s="353" t="s">
        <v>36</v>
      </c>
      <c r="D60" s="52">
        <v>879965</v>
      </c>
      <c r="E60" s="52">
        <v>864810.72199999983</v>
      </c>
      <c r="F60" s="59">
        <v>-2.8996637767133109</v>
      </c>
      <c r="G60" s="59">
        <v>-2.8838329373649145</v>
      </c>
      <c r="H60" s="59">
        <v>-2.2900450289294128</v>
      </c>
      <c r="I60" s="59">
        <v>-1.638790656395372</v>
      </c>
      <c r="J60" s="59">
        <v>-1.4888085848518813</v>
      </c>
      <c r="K60" s="65">
        <v>-1.127970729143783</v>
      </c>
    </row>
    <row r="61" spans="1:11" s="6" customFormat="1" ht="13.5" customHeight="1" x14ac:dyDescent="0.2">
      <c r="A61" s="55"/>
      <c r="B61" s="62"/>
      <c r="C61" s="23" t="s">
        <v>37</v>
      </c>
      <c r="D61" s="47">
        <v>966824</v>
      </c>
      <c r="E61" s="47">
        <v>980476.58700000017</v>
      </c>
      <c r="F61" s="60">
        <v>6.1577195762141343</v>
      </c>
      <c r="G61" s="60">
        <v>-1.5812158073174771</v>
      </c>
      <c r="H61" s="60">
        <v>-1.6300499000245594</v>
      </c>
      <c r="I61" s="60">
        <v>11.464335277147669</v>
      </c>
      <c r="J61" s="60">
        <v>0.3872311033614011</v>
      </c>
      <c r="K61" s="67">
        <v>-0.43462653152120367</v>
      </c>
    </row>
    <row r="62" spans="1:11" s="4" customFormat="1" ht="13.5" customHeight="1" x14ac:dyDescent="0.2">
      <c r="A62" s="55"/>
      <c r="B62" s="62"/>
      <c r="C62" s="353" t="s">
        <v>38</v>
      </c>
      <c r="D62" s="52">
        <v>941125</v>
      </c>
      <c r="E62" s="52">
        <v>870423.13750000019</v>
      </c>
      <c r="F62" s="59">
        <v>-0.18443805257173551</v>
      </c>
      <c r="G62" s="59">
        <v>-1.3999244534160624</v>
      </c>
      <c r="H62" s="59">
        <v>-1.6900040829692102</v>
      </c>
      <c r="I62" s="59">
        <v>-3.9758758267215768</v>
      </c>
      <c r="J62" s="59">
        <v>-0.17939527367074959</v>
      </c>
      <c r="K62" s="65">
        <v>-0.68090729273639283</v>
      </c>
    </row>
    <row r="63" spans="1:11" s="6" customFormat="1" ht="13.5" customHeight="1" x14ac:dyDescent="0.2">
      <c r="A63" s="55"/>
      <c r="B63" s="62"/>
      <c r="C63" s="23" t="s">
        <v>39</v>
      </c>
      <c r="D63" s="47">
        <v>1002957</v>
      </c>
      <c r="E63" s="47">
        <v>981342.53900000034</v>
      </c>
      <c r="F63" s="60">
        <v>12.065490170664191</v>
      </c>
      <c r="G63" s="60">
        <v>7.7052555308824822E-2</v>
      </c>
      <c r="H63" s="60">
        <v>-0.32840981518343426</v>
      </c>
      <c r="I63" s="60">
        <v>13.746316160743262</v>
      </c>
      <c r="J63" s="60">
        <v>1.3525317602851317</v>
      </c>
      <c r="K63" s="67">
        <v>0.97167677741572334</v>
      </c>
    </row>
    <row r="64" spans="1:11" s="4" customFormat="1" ht="13.5" customHeight="1" x14ac:dyDescent="0.2">
      <c r="A64" s="55"/>
      <c r="B64" s="62"/>
      <c r="C64" s="353" t="s">
        <v>40</v>
      </c>
      <c r="D64" s="52">
        <v>1048557</v>
      </c>
      <c r="E64" s="52">
        <v>1032773.2879999999</v>
      </c>
      <c r="F64" s="59">
        <v>18.365994626690437</v>
      </c>
      <c r="G64" s="59">
        <v>1.868212026985276</v>
      </c>
      <c r="H64" s="59">
        <v>1.739484111244451</v>
      </c>
      <c r="I64" s="59">
        <v>13.893244235414073</v>
      </c>
      <c r="J64" s="59">
        <v>2.6522498608774185</v>
      </c>
      <c r="K64" s="65">
        <v>1.986167394139045</v>
      </c>
    </row>
    <row r="65" spans="1:14" s="6" customFormat="1" ht="13.5" customHeight="1" x14ac:dyDescent="0.2">
      <c r="A65" s="55"/>
      <c r="B65" s="62"/>
      <c r="C65" s="23" t="s">
        <v>41</v>
      </c>
      <c r="D65" s="47">
        <v>1020409</v>
      </c>
      <c r="E65" s="47">
        <v>978662.32400000049</v>
      </c>
      <c r="F65" s="60">
        <v>9.5888307155322963</v>
      </c>
      <c r="G65" s="60">
        <v>2.5888022584610297</v>
      </c>
      <c r="H65" s="60">
        <v>2.245579292055865</v>
      </c>
      <c r="I65" s="60">
        <v>6.9494970906800404</v>
      </c>
      <c r="J65" s="60">
        <v>3.0591284206249298</v>
      </c>
      <c r="K65" s="67">
        <v>2.3063344463460851</v>
      </c>
    </row>
    <row r="66" spans="1:14" s="4" customFormat="1" ht="13.5" customHeight="1" x14ac:dyDescent="0.2">
      <c r="A66" s="55"/>
      <c r="B66" s="62"/>
      <c r="C66" s="353" t="s">
        <v>42</v>
      </c>
      <c r="D66" s="52">
        <v>1017314</v>
      </c>
      <c r="E66" s="52">
        <v>905880.76750000007</v>
      </c>
      <c r="F66" s="59">
        <v>7.2623848761380572</v>
      </c>
      <c r="G66" s="59">
        <v>2.9945392065345686</v>
      </c>
      <c r="H66" s="59">
        <v>2.9945392065345686</v>
      </c>
      <c r="I66" s="59">
        <v>8.9473090577158985</v>
      </c>
      <c r="J66" s="59">
        <v>3.5255860492789708</v>
      </c>
      <c r="K66" s="65">
        <v>3.5255860492789708</v>
      </c>
    </row>
    <row r="67" spans="1:14" s="6" customFormat="1" ht="13.5" customHeight="1" x14ac:dyDescent="0.2">
      <c r="A67" s="55">
        <v>2014</v>
      </c>
      <c r="B67" s="62"/>
      <c r="C67" s="23" t="s">
        <v>43</v>
      </c>
      <c r="D67" s="47">
        <v>821445.8280000001</v>
      </c>
      <c r="E67" s="47">
        <v>810402.54249999998</v>
      </c>
      <c r="F67" s="60">
        <v>2.1894527061153752</v>
      </c>
      <c r="G67" s="60">
        <v>2.1894527061153752</v>
      </c>
      <c r="H67" s="60">
        <v>3.7695107934893741</v>
      </c>
      <c r="I67" s="60">
        <v>1.663566182250193</v>
      </c>
      <c r="J67" s="60">
        <v>1.663566182250193</v>
      </c>
      <c r="K67" s="67">
        <v>3.910737679071687</v>
      </c>
    </row>
    <row r="68" spans="1:14" s="4" customFormat="1" ht="13.5" customHeight="1" x14ac:dyDescent="0.2">
      <c r="A68" s="55"/>
      <c r="B68" s="62"/>
      <c r="C68" s="353" t="s">
        <v>44</v>
      </c>
      <c r="D68" s="52">
        <v>908543.11699999997</v>
      </c>
      <c r="E68" s="52">
        <v>928329.43100000022</v>
      </c>
      <c r="F68" s="59">
        <v>10.296093870450434</v>
      </c>
      <c r="G68" s="59">
        <v>6.292294926753101</v>
      </c>
      <c r="H68" s="59">
        <v>4.9532272136910933</v>
      </c>
      <c r="I68" s="59">
        <v>12.26335843209543</v>
      </c>
      <c r="J68" s="59">
        <v>7.0606436514820956</v>
      </c>
      <c r="K68" s="65">
        <v>5.0769635349167288</v>
      </c>
      <c r="M68" s="6"/>
      <c r="N68" s="6"/>
    </row>
    <row r="69" spans="1:14" s="6" customFormat="1" ht="13.5" customHeight="1" x14ac:dyDescent="0.2">
      <c r="A69" s="55"/>
      <c r="B69" s="62"/>
      <c r="C69" s="23" t="s">
        <v>45</v>
      </c>
      <c r="D69" s="47">
        <v>1089339.5409999997</v>
      </c>
      <c r="E69" s="47">
        <v>1041472.45</v>
      </c>
      <c r="F69" s="60">
        <v>17.1257274799475</v>
      </c>
      <c r="G69" s="60">
        <v>10.231768073420881</v>
      </c>
      <c r="H69" s="60">
        <v>7.1065323905964135</v>
      </c>
      <c r="I69" s="60">
        <v>28.877837003381785</v>
      </c>
      <c r="J69" s="60">
        <v>14.30958072656567</v>
      </c>
      <c r="K69" s="67">
        <v>8.7919678310700533</v>
      </c>
    </row>
    <row r="70" spans="1:14" s="4" customFormat="1" ht="13.5" customHeight="1" x14ac:dyDescent="0.2">
      <c r="A70" s="55"/>
      <c r="B70" s="62"/>
      <c r="C70" s="353" t="s">
        <v>33</v>
      </c>
      <c r="D70" s="52">
        <v>1028889.655712</v>
      </c>
      <c r="E70" s="52">
        <v>956972.43249999988</v>
      </c>
      <c r="F70" s="59">
        <v>15.859950465629026</v>
      </c>
      <c r="G70" s="59">
        <v>11.682303384031556</v>
      </c>
      <c r="H70" s="59">
        <v>8.055796437806606</v>
      </c>
      <c r="I70" s="59">
        <v>4.2623470471091736</v>
      </c>
      <c r="J70" s="59">
        <v>11.556804875263154</v>
      </c>
      <c r="K70" s="65">
        <v>7.829279111516513</v>
      </c>
      <c r="M70" s="6"/>
      <c r="N70" s="6"/>
    </row>
    <row r="71" spans="1:14" s="6" customFormat="1" ht="13.5" customHeight="1" x14ac:dyDescent="0.2">
      <c r="A71" s="55"/>
      <c r="B71" s="62"/>
      <c r="C71" s="23" t="s">
        <v>35</v>
      </c>
      <c r="D71" s="47">
        <v>1074107.7874008578</v>
      </c>
      <c r="E71" s="47">
        <v>1034413.3280900004</v>
      </c>
      <c r="F71" s="60">
        <v>15.607463510439445</v>
      </c>
      <c r="G71" s="60">
        <v>12.515913458381632</v>
      </c>
      <c r="H71" s="60">
        <v>9.3047569233539349</v>
      </c>
      <c r="I71" s="60">
        <v>14.72504897685269</v>
      </c>
      <c r="J71" s="60">
        <v>12.228690345363574</v>
      </c>
      <c r="K71" s="67">
        <v>9.1333160924062611</v>
      </c>
    </row>
    <row r="72" spans="1:14" s="4" customFormat="1" ht="13.5" customHeight="1" x14ac:dyDescent="0.2">
      <c r="A72" s="55"/>
      <c r="B72" s="62"/>
      <c r="C72" s="353" t="s">
        <v>36</v>
      </c>
      <c r="D72" s="52">
        <v>986800.08589999983</v>
      </c>
      <c r="E72" s="52">
        <v>918642.49503337545</v>
      </c>
      <c r="F72" s="59">
        <v>12.140833544515957</v>
      </c>
      <c r="G72" s="59">
        <v>12.453102214299875</v>
      </c>
      <c r="H72" s="59">
        <v>10.563567974780881</v>
      </c>
      <c r="I72" s="59">
        <v>6.2246884392092028</v>
      </c>
      <c r="J72" s="59">
        <v>11.213866180659736</v>
      </c>
      <c r="K72" s="65">
        <v>9.8009286295411329</v>
      </c>
      <c r="M72" s="6"/>
      <c r="N72" s="6"/>
    </row>
    <row r="73" spans="1:14" s="6" customFormat="1" ht="13.5" customHeight="1" x14ac:dyDescent="0.2">
      <c r="A73" s="55"/>
      <c r="B73" s="62"/>
      <c r="C73" s="23" t="s">
        <v>37</v>
      </c>
      <c r="D73" s="47">
        <v>1081296.09671</v>
      </c>
      <c r="E73" s="47">
        <v>1059514.6639999999</v>
      </c>
      <c r="F73" s="60">
        <v>11.840013974622067</v>
      </c>
      <c r="G73" s="60">
        <v>12.357829103338318</v>
      </c>
      <c r="H73" s="60">
        <v>11.048258699725011</v>
      </c>
      <c r="I73" s="60">
        <v>8.0611896345057517</v>
      </c>
      <c r="J73" s="60">
        <v>10.706871148915113</v>
      </c>
      <c r="K73" s="67">
        <v>9.4996826413867836</v>
      </c>
    </row>
    <row r="74" spans="1:14" s="4" customFormat="1" ht="13.5" customHeight="1" x14ac:dyDescent="0.2">
      <c r="A74" s="55"/>
      <c r="B74" s="62"/>
      <c r="C74" s="353" t="s">
        <v>38</v>
      </c>
      <c r="D74" s="52">
        <v>1068933.5554362899</v>
      </c>
      <c r="E74" s="52">
        <v>1020250.3045000004</v>
      </c>
      <c r="F74" s="59">
        <v>13.580401693323395</v>
      </c>
      <c r="G74" s="59">
        <v>12.518466051876914</v>
      </c>
      <c r="H74" s="59">
        <v>12.246989234674643</v>
      </c>
      <c r="I74" s="59">
        <v>17.213141579660757</v>
      </c>
      <c r="J74" s="59">
        <v>11.519688937376912</v>
      </c>
      <c r="K74" s="65">
        <v>11.305293649051833</v>
      </c>
      <c r="M74" s="6"/>
      <c r="N74" s="6"/>
    </row>
    <row r="75" spans="1:14" s="6" customFormat="1" ht="13.5" customHeight="1" x14ac:dyDescent="0.2">
      <c r="A75" s="55"/>
      <c r="B75" s="62"/>
      <c r="C75" s="23" t="s">
        <v>39</v>
      </c>
      <c r="D75" s="47">
        <v>1071902.6915605001</v>
      </c>
      <c r="E75" s="47">
        <v>1085842.5399999998</v>
      </c>
      <c r="F75" s="60">
        <v>6.8742420223897938</v>
      </c>
      <c r="G75" s="60">
        <v>11.825206859998175</v>
      </c>
      <c r="H75" s="60">
        <v>11.768884525056663</v>
      </c>
      <c r="I75" s="60">
        <v>10.64867738297437</v>
      </c>
      <c r="J75" s="60">
        <v>11.412154555412556</v>
      </c>
      <c r="K75" s="67">
        <v>11.045877264525245</v>
      </c>
    </row>
    <row r="76" spans="1:14" s="4" customFormat="1" ht="13.5" customHeight="1" x14ac:dyDescent="0.2">
      <c r="A76" s="55"/>
      <c r="B76" s="62"/>
      <c r="C76" s="353" t="s">
        <v>40</v>
      </c>
      <c r="D76" s="52">
        <v>1074163.9422204799</v>
      </c>
      <c r="E76" s="52">
        <v>1089667.1430000002</v>
      </c>
      <c r="F76" s="59">
        <v>2.4421125623576074</v>
      </c>
      <c r="G76" s="59">
        <v>10.757431195296462</v>
      </c>
      <c r="H76" s="59">
        <v>10.360547414811421</v>
      </c>
      <c r="I76" s="59">
        <v>5.5088426144499749</v>
      </c>
      <c r="J76" s="59">
        <v>10.733338382817067</v>
      </c>
      <c r="K76" s="65">
        <v>10.272160818806725</v>
      </c>
      <c r="M76" s="6"/>
      <c r="N76" s="6"/>
    </row>
    <row r="77" spans="1:14" s="6" customFormat="1" ht="13.5" customHeight="1" x14ac:dyDescent="0.2">
      <c r="A77" s="55"/>
      <c r="B77" s="62"/>
      <c r="C77" s="23" t="s">
        <v>41</v>
      </c>
      <c r="D77" s="47">
        <v>1069628.5453576799</v>
      </c>
      <c r="E77" s="47">
        <v>1040586.7650000004</v>
      </c>
      <c r="F77" s="60">
        <v>4.8235114897731961</v>
      </c>
      <c r="G77" s="60">
        <v>10.165809262638945</v>
      </c>
      <c r="H77" s="60">
        <v>9.9195697910231502</v>
      </c>
      <c r="I77" s="60">
        <v>6.3274573345075282</v>
      </c>
      <c r="J77" s="60">
        <v>10.300426492352344</v>
      </c>
      <c r="K77" s="67">
        <v>10.196170136719161</v>
      </c>
    </row>
    <row r="78" spans="1:14" s="4" customFormat="1" ht="13.5" customHeight="1" x14ac:dyDescent="0.2">
      <c r="A78" s="55"/>
      <c r="B78" s="62"/>
      <c r="C78" s="353" t="s">
        <v>42</v>
      </c>
      <c r="D78" s="52">
        <v>1127320.3263702581</v>
      </c>
      <c r="E78" s="52">
        <v>984139.63099999994</v>
      </c>
      <c r="F78" s="59">
        <v>10.813409268943317</v>
      </c>
      <c r="G78" s="59">
        <v>10.224360318072144</v>
      </c>
      <c r="H78" s="59">
        <v>10.224360318072144</v>
      </c>
      <c r="I78" s="59">
        <v>8.638980570917127</v>
      </c>
      <c r="J78" s="59">
        <v>10.16191490847001</v>
      </c>
      <c r="K78" s="65">
        <v>10.16191490847001</v>
      </c>
      <c r="M78" s="6"/>
      <c r="N78" s="6"/>
    </row>
    <row r="79" spans="1:14" s="6" customFormat="1" ht="13.5" customHeight="1" x14ac:dyDescent="0.2">
      <c r="A79" s="55">
        <v>2015</v>
      </c>
      <c r="B79" s="62"/>
      <c r="C79" s="23" t="s">
        <v>43</v>
      </c>
      <c r="D79" s="47">
        <v>899518.54152924824</v>
      </c>
      <c r="E79" s="47">
        <v>927848.33150000009</v>
      </c>
      <c r="F79" s="60">
        <v>9.5043045893037288</v>
      </c>
      <c r="G79" s="60">
        <v>9.5043045893037288</v>
      </c>
      <c r="H79" s="60">
        <v>10.744997833350396</v>
      </c>
      <c r="I79" s="60">
        <v>14.492277953335787</v>
      </c>
      <c r="J79" s="60">
        <v>14.492277953335787</v>
      </c>
      <c r="K79" s="67">
        <v>11.107171197355981</v>
      </c>
    </row>
    <row r="80" spans="1:14" s="4" customFormat="1" ht="13.5" customHeight="1" x14ac:dyDescent="0.2">
      <c r="A80" s="55"/>
      <c r="B80" s="62"/>
      <c r="C80" s="353" t="s">
        <v>44</v>
      </c>
      <c r="D80" s="52">
        <v>1034033.3822100068</v>
      </c>
      <c r="E80" s="52">
        <v>986176.44500000007</v>
      </c>
      <c r="F80" s="59">
        <v>13.812252039768282</v>
      </c>
      <c r="G80" s="59">
        <v>11.766721361289086</v>
      </c>
      <c r="H80" s="59">
        <v>11.022997913749919</v>
      </c>
      <c r="I80" s="59">
        <v>6.231302387740385</v>
      </c>
      <c r="J80" s="59">
        <v>10.081646031224835</v>
      </c>
      <c r="K80" s="65">
        <v>10.607887421600822</v>
      </c>
      <c r="M80" s="6"/>
      <c r="N80" s="6"/>
    </row>
    <row r="81" spans="1:14" s="6" customFormat="1" ht="13.5" customHeight="1" x14ac:dyDescent="0.2">
      <c r="A81" s="55"/>
      <c r="B81" s="62"/>
      <c r="C81" s="23" t="s">
        <v>45</v>
      </c>
      <c r="D81" s="47">
        <v>1098525.9529999997</v>
      </c>
      <c r="E81" s="47">
        <v>1079949.0679999995</v>
      </c>
      <c r="F81" s="60">
        <v>0.8433010695239318</v>
      </c>
      <c r="G81" s="60">
        <v>7.5461015555906101</v>
      </c>
      <c r="H81" s="60">
        <v>9.5668924998091143</v>
      </c>
      <c r="I81" s="60">
        <v>3.69444414972277</v>
      </c>
      <c r="J81" s="60">
        <v>7.6889821191955576</v>
      </c>
      <c r="K81" s="67">
        <v>8.6492534673211026</v>
      </c>
    </row>
    <row r="82" spans="1:14" s="4" customFormat="1" ht="13.5" customHeight="1" x14ac:dyDescent="0.2">
      <c r="A82" s="55"/>
      <c r="B82" s="62"/>
      <c r="C82" s="353" t="s">
        <v>33</v>
      </c>
      <c r="D82" s="52">
        <v>1056733.9013149492</v>
      </c>
      <c r="E82" s="52">
        <v>999411.62249999982</v>
      </c>
      <c r="F82" s="59">
        <v>2.7062421561309975</v>
      </c>
      <c r="G82" s="59">
        <v>6.2520789488084603</v>
      </c>
      <c r="H82" s="59">
        <v>8.4816969361337442</v>
      </c>
      <c r="I82" s="59">
        <v>4.4347348532424888</v>
      </c>
      <c r="J82" s="59">
        <v>6.85567263397391</v>
      </c>
      <c r="K82" s="65">
        <v>8.6486621637967858</v>
      </c>
      <c r="M82" s="6"/>
      <c r="N82" s="6"/>
    </row>
    <row r="83" spans="1:14" s="6" customFormat="1" ht="13.5" customHeight="1" x14ac:dyDescent="0.2">
      <c r="A83" s="55"/>
      <c r="B83" s="62"/>
      <c r="C83" s="23" t="s">
        <v>35</v>
      </c>
      <c r="D83" s="47">
        <v>1128654.1194462343</v>
      </c>
      <c r="E83" s="47">
        <v>1061957.2385</v>
      </c>
      <c r="F83" s="60">
        <v>5.078292205419018</v>
      </c>
      <c r="G83" s="60">
        <v>5.9959452632339918</v>
      </c>
      <c r="H83" s="60">
        <v>7.6107967949585031</v>
      </c>
      <c r="I83" s="60">
        <v>2.6627567203584022</v>
      </c>
      <c r="J83" s="60">
        <v>5.9467077109035529</v>
      </c>
      <c r="K83" s="67">
        <v>7.6236587281109252</v>
      </c>
    </row>
    <row r="84" spans="1:14" s="4" customFormat="1" ht="13.5" customHeight="1" x14ac:dyDescent="0.2">
      <c r="A84" s="55"/>
      <c r="B84" s="62"/>
      <c r="C84" s="353" t="s">
        <v>36</v>
      </c>
      <c r="D84" s="52">
        <v>1023576.5567957654</v>
      </c>
      <c r="E84" s="52">
        <v>1012089.6115000001</v>
      </c>
      <c r="F84" s="59">
        <v>3.7268410715858522</v>
      </c>
      <c r="G84" s="59">
        <v>5.6170140633331016</v>
      </c>
      <c r="H84" s="59">
        <v>6.9540895274250261</v>
      </c>
      <c r="I84" s="59">
        <v>10.172305001330216</v>
      </c>
      <c r="J84" s="59">
        <v>6.628896552165827</v>
      </c>
      <c r="K84" s="65">
        <v>7.9340786629677353</v>
      </c>
      <c r="M84" s="6"/>
      <c r="N84" s="6"/>
    </row>
    <row r="85" spans="1:14" s="6" customFormat="1" ht="13.5" customHeight="1" x14ac:dyDescent="0.2">
      <c r="A85" s="55"/>
      <c r="B85" s="62"/>
      <c r="C85" s="23" t="s">
        <v>37</v>
      </c>
      <c r="D85" s="47">
        <v>1108864.3792492715</v>
      </c>
      <c r="E85" s="47">
        <v>1152372.0020000001</v>
      </c>
      <c r="F85" s="60">
        <v>2.5495590544673234</v>
      </c>
      <c r="G85" s="60">
        <v>5.1425323975753656</v>
      </c>
      <c r="H85" s="60">
        <v>6.1649204900462422</v>
      </c>
      <c r="I85" s="60">
        <v>8.7641390114823707</v>
      </c>
      <c r="J85" s="60">
        <v>6.9640677195942118</v>
      </c>
      <c r="K85" s="67">
        <v>7.999608913790766</v>
      </c>
    </row>
    <row r="86" spans="1:14" s="4" customFormat="1" ht="13.5" customHeight="1" x14ac:dyDescent="0.2">
      <c r="A86" s="55"/>
      <c r="B86" s="62"/>
      <c r="C86" s="353" t="s">
        <v>38</v>
      </c>
      <c r="D86" s="52">
        <v>1139186.2269362439</v>
      </c>
      <c r="E86" s="52">
        <v>1108117.5230000005</v>
      </c>
      <c r="F86" s="59">
        <v>6.5722206158342686</v>
      </c>
      <c r="G86" s="59">
        <v>5.3321557090934419</v>
      </c>
      <c r="H86" s="59">
        <v>5.6262969510798797</v>
      </c>
      <c r="I86" s="59">
        <v>8.6123197525593156</v>
      </c>
      <c r="J86" s="59">
        <v>7.180493736021603</v>
      </c>
      <c r="K86" s="65">
        <v>7.3658981220849427</v>
      </c>
      <c r="M86" s="6"/>
      <c r="N86" s="6"/>
    </row>
    <row r="87" spans="1:14" ht="13.5" customHeight="1" x14ac:dyDescent="0.2">
      <c r="A87" s="61"/>
      <c r="B87" s="62"/>
      <c r="C87" s="23" t="s">
        <v>39</v>
      </c>
      <c r="D87" s="47">
        <v>1125937.9141345799</v>
      </c>
      <c r="E87" s="47">
        <v>1142760.7019999996</v>
      </c>
      <c r="F87" s="60">
        <v>5.0410567115391984</v>
      </c>
      <c r="G87" s="60">
        <v>5.2979840991432212</v>
      </c>
      <c r="H87" s="60">
        <v>5.4725052642694294</v>
      </c>
      <c r="I87" s="60">
        <v>5.241843076068804</v>
      </c>
      <c r="J87" s="60">
        <v>6.9427896546270631</v>
      </c>
      <c r="K87" s="67">
        <v>6.8963621714155607</v>
      </c>
      <c r="M87" s="6"/>
      <c r="N87" s="6"/>
    </row>
    <row r="88" spans="1:14" s="18" customFormat="1" ht="13.5" customHeight="1" x14ac:dyDescent="0.2">
      <c r="A88" s="61"/>
      <c r="B88" s="62"/>
      <c r="C88" s="353" t="s">
        <v>40</v>
      </c>
      <c r="D88" s="52">
        <v>1176890.0433873765</v>
      </c>
      <c r="E88" s="52">
        <v>1161600.8485000003</v>
      </c>
      <c r="F88" s="59">
        <v>9.5633540774552728</v>
      </c>
      <c r="G88" s="59">
        <v>5.7469323636859286</v>
      </c>
      <c r="H88" s="59">
        <v>6.0909559632051753</v>
      </c>
      <c r="I88" s="59">
        <v>6.6014384265966868</v>
      </c>
      <c r="J88" s="59">
        <v>6.9053899318133318</v>
      </c>
      <c r="K88" s="65">
        <v>6.9903283322455252</v>
      </c>
      <c r="M88" s="6"/>
      <c r="N88" s="6"/>
    </row>
    <row r="89" spans="1:14" ht="13.5" customHeight="1" x14ac:dyDescent="0.2">
      <c r="A89" s="61"/>
      <c r="B89" s="62"/>
      <c r="C89" s="23" t="s">
        <v>41</v>
      </c>
      <c r="D89" s="47">
        <v>1045135.6737836866</v>
      </c>
      <c r="E89" s="47">
        <v>1067607.3384999998</v>
      </c>
      <c r="F89" s="60">
        <v>-2.2898483478489311</v>
      </c>
      <c r="G89" s="60">
        <v>4.9845083020099423</v>
      </c>
      <c r="H89" s="60">
        <v>5.4669071432760887</v>
      </c>
      <c r="I89" s="60">
        <v>2.5966670352567434</v>
      </c>
      <c r="J89" s="60">
        <v>6.4972740007841736</v>
      </c>
      <c r="K89" s="67">
        <v>6.6604202245058843</v>
      </c>
      <c r="M89" s="6"/>
      <c r="N89" s="6"/>
    </row>
    <row r="90" spans="1:14" s="18" customFormat="1" ht="13.5" customHeight="1" x14ac:dyDescent="0.2">
      <c r="A90" s="61"/>
      <c r="B90" s="62"/>
      <c r="C90" s="353" t="s">
        <v>42</v>
      </c>
      <c r="D90" s="52">
        <v>1209660.2629999998</v>
      </c>
      <c r="E90" s="52">
        <v>1106888.899</v>
      </c>
      <c r="F90" s="59">
        <v>7.3040408039886557</v>
      </c>
      <c r="G90" s="59">
        <v>5.1953434802797034</v>
      </c>
      <c r="H90" s="59">
        <v>5.1953434802797034</v>
      </c>
      <c r="I90" s="59">
        <v>12.472749204833121</v>
      </c>
      <c r="J90" s="59">
        <v>6.9885511217382117</v>
      </c>
      <c r="K90" s="65">
        <v>6.9885511217382117</v>
      </c>
      <c r="M90" s="6"/>
      <c r="N90" s="6"/>
    </row>
    <row r="91" spans="1:14" ht="13.5" customHeight="1" x14ac:dyDescent="0.2">
      <c r="A91" s="55">
        <v>2016</v>
      </c>
      <c r="B91" s="62"/>
      <c r="C91" s="23" t="s">
        <v>43</v>
      </c>
      <c r="D91" s="47">
        <v>968000.71539720567</v>
      </c>
      <c r="E91" s="47">
        <v>939138.76699999999</v>
      </c>
      <c r="F91" s="60">
        <v>7.6132031421534379</v>
      </c>
      <c r="G91" s="60">
        <v>7.6132031421534379</v>
      </c>
      <c r="H91" s="60">
        <v>5.0859989295734209</v>
      </c>
      <c r="I91" s="60">
        <v>1.2168406318893972</v>
      </c>
      <c r="J91" s="60">
        <v>1.2168406318893972</v>
      </c>
      <c r="K91" s="67">
        <v>6.0424380786452332</v>
      </c>
      <c r="M91" s="6"/>
      <c r="N91" s="6"/>
    </row>
    <row r="92" spans="1:14" s="18" customFormat="1" ht="13.5" customHeight="1" x14ac:dyDescent="0.2">
      <c r="A92" s="55"/>
      <c r="B92" s="62"/>
      <c r="C92" s="353" t="s">
        <v>44</v>
      </c>
      <c r="D92" s="52">
        <v>1076538.1327059092</v>
      </c>
      <c r="E92" s="52">
        <v>1045943.8569999998</v>
      </c>
      <c r="F92" s="59">
        <v>4.1105781715729819</v>
      </c>
      <c r="G92" s="59">
        <v>5.7400539908555714</v>
      </c>
      <c r="H92" s="59">
        <v>4.377063382346023</v>
      </c>
      <c r="I92" s="59">
        <v>6.0605191193752148</v>
      </c>
      <c r="J92" s="59">
        <v>3.7124831596974843</v>
      </c>
      <c r="K92" s="65">
        <v>6.0294705716585639</v>
      </c>
      <c r="M92" s="6"/>
      <c r="N92" s="6"/>
    </row>
    <row r="93" spans="1:14" ht="13.5" customHeight="1" x14ac:dyDescent="0.2">
      <c r="A93" s="55"/>
      <c r="B93" s="62"/>
      <c r="C93" s="23" t="s">
        <v>45</v>
      </c>
      <c r="D93" s="47">
        <v>1025163.2700000001</v>
      </c>
      <c r="E93" s="47">
        <v>1007468.491</v>
      </c>
      <c r="F93" s="60">
        <v>-6.6782840040921343</v>
      </c>
      <c r="G93" s="60">
        <v>1.2408731864209841</v>
      </c>
      <c r="H93" s="60">
        <v>3.7195096977905138</v>
      </c>
      <c r="I93" s="60">
        <v>-6.7114810455116185</v>
      </c>
      <c r="J93" s="60">
        <v>-4.7519770508799297E-2</v>
      </c>
      <c r="K93" s="67">
        <v>5.0997504297085356</v>
      </c>
      <c r="M93" s="6"/>
      <c r="N93" s="6"/>
    </row>
    <row r="94" spans="1:14" s="18" customFormat="1" ht="13.5" customHeight="1" x14ac:dyDescent="0.2">
      <c r="A94" s="55"/>
      <c r="B94" s="62"/>
      <c r="C94" s="353" t="s">
        <v>33</v>
      </c>
      <c r="D94" s="52">
        <v>1108543.3700000001</v>
      </c>
      <c r="E94" s="52">
        <v>1058103.0590000001</v>
      </c>
      <c r="F94" s="59">
        <v>4.9027923321643954</v>
      </c>
      <c r="G94" s="59">
        <v>2.1872787230981601</v>
      </c>
      <c r="H94" s="59">
        <v>3.9008718546343175</v>
      </c>
      <c r="I94" s="59">
        <v>5.8725989550917319</v>
      </c>
      <c r="J94" s="59">
        <v>1.4340891324729341</v>
      </c>
      <c r="K94" s="65">
        <v>5.2149757204070113</v>
      </c>
      <c r="M94" s="6"/>
      <c r="N94" s="6"/>
    </row>
    <row r="95" spans="1:14" ht="13.5" customHeight="1" x14ac:dyDescent="0.2">
      <c r="A95" s="55"/>
      <c r="B95" s="62"/>
      <c r="C95" s="23" t="s">
        <v>35</v>
      </c>
      <c r="D95" s="47">
        <v>1054354.3869999999</v>
      </c>
      <c r="E95" s="47">
        <v>1005410.9814999998</v>
      </c>
      <c r="F95" s="60">
        <v>-6.5830382546859454</v>
      </c>
      <c r="G95" s="60">
        <v>0.29006375700369347</v>
      </c>
      <c r="H95" s="60">
        <v>2.8693795759418634</v>
      </c>
      <c r="I95" s="60">
        <v>-5.3247207090815607</v>
      </c>
      <c r="J95" s="60">
        <v>1.4290821455361424E-2</v>
      </c>
      <c r="K95" s="67">
        <v>4.5170267108424156</v>
      </c>
      <c r="M95" s="6"/>
      <c r="N95" s="6"/>
    </row>
    <row r="96" spans="1:14" s="18" customFormat="1" ht="13.5" customHeight="1" x14ac:dyDescent="0.2">
      <c r="A96" s="55"/>
      <c r="B96" s="62"/>
      <c r="C96" s="353" t="s">
        <v>36</v>
      </c>
      <c r="D96" s="52">
        <v>1012287.1370000001</v>
      </c>
      <c r="E96" s="52">
        <v>997177.49849999999</v>
      </c>
      <c r="F96" s="59">
        <v>-1.1029384876795234</v>
      </c>
      <c r="G96" s="59">
        <v>6.1601212218391765E-2</v>
      </c>
      <c r="H96" s="59">
        <v>2.483640312521544</v>
      </c>
      <c r="I96" s="59">
        <v>-1.4733984847348722</v>
      </c>
      <c r="J96" s="59">
        <v>-0.23386602863692474</v>
      </c>
      <c r="K96" s="65">
        <v>3.6052561642475638</v>
      </c>
      <c r="M96" s="6"/>
      <c r="N96" s="6"/>
    </row>
    <row r="97" spans="1:14" ht="13.5" customHeight="1" x14ac:dyDescent="0.2">
      <c r="A97" s="55"/>
      <c r="B97" s="62"/>
      <c r="C97" s="23" t="s">
        <v>37</v>
      </c>
      <c r="D97" s="47">
        <v>912684.10499999998</v>
      </c>
      <c r="E97" s="47">
        <v>924987.70199999982</v>
      </c>
      <c r="F97" s="60">
        <v>-17.691998942385581</v>
      </c>
      <c r="G97" s="60">
        <v>-2.6168456389750219</v>
      </c>
      <c r="H97" s="60">
        <v>0.72501479893895748</v>
      </c>
      <c r="I97" s="60">
        <v>-19.731848709042154</v>
      </c>
      <c r="J97" s="60">
        <v>-3.3459904496893813</v>
      </c>
      <c r="K97" s="67">
        <v>1.0041161214576562</v>
      </c>
      <c r="M97" s="6"/>
      <c r="N97" s="6"/>
    </row>
    <row r="98" spans="1:14" s="18" customFormat="1" ht="13.5" customHeight="1" x14ac:dyDescent="0.2">
      <c r="A98" s="55"/>
      <c r="B98" s="62"/>
      <c r="C98" s="353" t="s">
        <v>38</v>
      </c>
      <c r="D98" s="52">
        <v>1130482.352</v>
      </c>
      <c r="E98" s="52">
        <v>1089617.8940000003</v>
      </c>
      <c r="F98" s="59">
        <v>-0.76404320298468065</v>
      </c>
      <c r="G98" s="59">
        <v>-2.3682104783899831</v>
      </c>
      <c r="H98" s="59">
        <v>0.10574098051262126</v>
      </c>
      <c r="I98" s="59">
        <v>-1.6694645302527249</v>
      </c>
      <c r="J98" s="59">
        <v>-3.1229110567342104</v>
      </c>
      <c r="K98" s="65">
        <v>0.1480514303615621</v>
      </c>
      <c r="M98" s="6"/>
      <c r="N98" s="6"/>
    </row>
    <row r="99" spans="1:14" ht="13.5" customHeight="1" x14ac:dyDescent="0.2">
      <c r="A99" s="55"/>
      <c r="B99" s="62"/>
      <c r="C99" s="23" t="s">
        <v>39</v>
      </c>
      <c r="D99" s="47">
        <v>1023568.3660000002</v>
      </c>
      <c r="E99" s="47">
        <v>1015052.3179999999</v>
      </c>
      <c r="F99" s="60">
        <v>-9.0919354299622483</v>
      </c>
      <c r="G99" s="60">
        <v>-3.1555711085506317</v>
      </c>
      <c r="H99" s="60">
        <v>-1.108446216604321</v>
      </c>
      <c r="I99" s="60">
        <v>-11.175426646759135</v>
      </c>
      <c r="J99" s="60">
        <v>-4.0945515193693751</v>
      </c>
      <c r="K99" s="67">
        <v>-1.3196458082946094</v>
      </c>
      <c r="M99" s="6"/>
      <c r="N99" s="6"/>
    </row>
    <row r="100" spans="1:14" s="18" customFormat="1" ht="13.5" customHeight="1" x14ac:dyDescent="0.2">
      <c r="A100" s="55"/>
      <c r="B100" s="62"/>
      <c r="C100" s="353" t="s">
        <v>40</v>
      </c>
      <c r="D100" s="52">
        <v>1076104.8659999999</v>
      </c>
      <c r="E100" s="52">
        <v>993667.2855</v>
      </c>
      <c r="F100" s="59">
        <v>-8.5636868077575201</v>
      </c>
      <c r="G100" s="59">
        <v>-3.7453416887156692</v>
      </c>
      <c r="H100" s="59">
        <v>-2.6664925800713064</v>
      </c>
      <c r="I100" s="59">
        <v>-14.457079918360634</v>
      </c>
      <c r="J100" s="59">
        <v>-5.2266810287619307</v>
      </c>
      <c r="K100" s="65">
        <v>-3.2072796362126326</v>
      </c>
      <c r="M100" s="6"/>
      <c r="N100" s="6"/>
    </row>
    <row r="101" spans="1:14" ht="13.5" customHeight="1" x14ac:dyDescent="0.2">
      <c r="A101" s="55"/>
      <c r="B101" s="62"/>
      <c r="C101" s="23" t="s">
        <v>41</v>
      </c>
      <c r="D101" s="47">
        <v>1009009.1589999999</v>
      </c>
      <c r="E101" s="47">
        <v>1017490.6450000003</v>
      </c>
      <c r="F101" s="60">
        <v>-3.4566339748885042</v>
      </c>
      <c r="G101" s="60">
        <v>-3.7198506617759506</v>
      </c>
      <c r="H101" s="60">
        <v>-2.7612656940871432</v>
      </c>
      <c r="I101" s="60">
        <v>-4.6943002068919952</v>
      </c>
      <c r="J101" s="60">
        <v>-5.1781016287168598</v>
      </c>
      <c r="K101" s="67">
        <v>-3.808591990975259</v>
      </c>
      <c r="M101" s="6"/>
      <c r="N101" s="6"/>
    </row>
    <row r="102" spans="1:14" s="18" customFormat="1" ht="13.5" customHeight="1" x14ac:dyDescent="0.2">
      <c r="A102" s="55"/>
      <c r="B102" s="62"/>
      <c r="C102" s="353" t="s">
        <v>42</v>
      </c>
      <c r="D102" s="52">
        <v>1098666.1730000002</v>
      </c>
      <c r="E102" s="52">
        <v>1006878.6065000003</v>
      </c>
      <c r="F102" s="59">
        <v>-9.17564157433182</v>
      </c>
      <c r="G102" s="59">
        <v>-4.22569849253874</v>
      </c>
      <c r="H102" s="59">
        <v>-4.22569849253874</v>
      </c>
      <c r="I102" s="59">
        <v>-9.0352602316594073</v>
      </c>
      <c r="J102" s="59">
        <v>-5.5114755261858477</v>
      </c>
      <c r="K102" s="65">
        <v>-5.5114755261858477</v>
      </c>
      <c r="M102" s="6"/>
      <c r="N102" s="6"/>
    </row>
    <row r="103" spans="1:14" ht="13.5" customHeight="1" x14ac:dyDescent="0.2">
      <c r="A103" s="55">
        <v>2017</v>
      </c>
      <c r="B103" s="62"/>
      <c r="C103" s="23" t="s">
        <v>43</v>
      </c>
      <c r="D103" s="47">
        <v>897063.51800000004</v>
      </c>
      <c r="E103" s="47">
        <v>913190.40699999989</v>
      </c>
      <c r="F103" s="60">
        <v>-7.3282174557172226</v>
      </c>
      <c r="G103" s="60">
        <v>-7.3282174557172226</v>
      </c>
      <c r="H103" s="60">
        <v>-5.2666702668679051</v>
      </c>
      <c r="I103" s="60">
        <v>-2.7629953007785986</v>
      </c>
      <c r="J103" s="60">
        <v>-2.7629953007785986</v>
      </c>
      <c r="K103" s="67">
        <v>-5.797138857120288</v>
      </c>
      <c r="M103" s="6"/>
      <c r="N103" s="6"/>
    </row>
    <row r="104" spans="1:14" s="18" customFormat="1" ht="13.5" customHeight="1" x14ac:dyDescent="0.2">
      <c r="A104" s="55"/>
      <c r="B104" s="62"/>
      <c r="C104" s="353" t="s">
        <v>44</v>
      </c>
      <c r="D104" s="52">
        <v>1025704.9600000002</v>
      </c>
      <c r="E104" s="52">
        <v>1007968.2989999999</v>
      </c>
      <c r="F104" s="59">
        <v>-4.7219110184363302</v>
      </c>
      <c r="G104" s="59">
        <v>-5.9558843900711906</v>
      </c>
      <c r="H104" s="59">
        <v>-5.9590352796554953</v>
      </c>
      <c r="I104" s="59">
        <v>-3.6307453546237412</v>
      </c>
      <c r="J104" s="59">
        <v>-3.2202144750625763</v>
      </c>
      <c r="K104" s="65">
        <v>-6.5292351450239892</v>
      </c>
      <c r="M104" s="6"/>
      <c r="N104" s="6"/>
    </row>
    <row r="105" spans="1:14" ht="13.5" customHeight="1" x14ac:dyDescent="0.2">
      <c r="A105" s="55"/>
      <c r="B105" s="62"/>
      <c r="C105" s="23" t="s">
        <v>45</v>
      </c>
      <c r="D105" s="47">
        <v>1099919.6690000002</v>
      </c>
      <c r="E105" s="47">
        <v>1083268.2308999998</v>
      </c>
      <c r="F105" s="60">
        <v>7.2921456696356302</v>
      </c>
      <c r="G105" s="60">
        <v>-1.5315483162309675</v>
      </c>
      <c r="H105" s="60">
        <v>-4.8604138688945682</v>
      </c>
      <c r="I105" s="60">
        <v>7.5237826867182775</v>
      </c>
      <c r="J105" s="60">
        <v>0.39684608361316975</v>
      </c>
      <c r="K105" s="67">
        <v>-5.4082364043516975</v>
      </c>
      <c r="M105" s="6"/>
      <c r="N105" s="6"/>
    </row>
    <row r="106" spans="1:14" s="18" customFormat="1" ht="13.5" customHeight="1" x14ac:dyDescent="0.2">
      <c r="A106" s="55"/>
      <c r="B106" s="62"/>
      <c r="C106" s="353" t="s">
        <v>33</v>
      </c>
      <c r="D106" s="52">
        <v>976913.69099999999</v>
      </c>
      <c r="E106" s="52">
        <v>900004.94350000005</v>
      </c>
      <c r="F106" s="59">
        <v>-11.87411179050217</v>
      </c>
      <c r="G106" s="59">
        <v>-4.2755661583737492</v>
      </c>
      <c r="H106" s="59">
        <v>-6.237689432336353</v>
      </c>
      <c r="I106" s="59">
        <v>-14.941655650198811</v>
      </c>
      <c r="J106" s="59">
        <v>-3.6098439244347134</v>
      </c>
      <c r="K106" s="65">
        <v>-7.0687974872151358</v>
      </c>
      <c r="M106" s="6"/>
      <c r="N106" s="6"/>
    </row>
    <row r="107" spans="1:14" ht="13.5" customHeight="1" x14ac:dyDescent="0.2">
      <c r="A107" s="55"/>
      <c r="B107" s="62"/>
      <c r="C107" s="23" t="s">
        <v>35</v>
      </c>
      <c r="D107" s="47">
        <v>1021787.4417899998</v>
      </c>
      <c r="E107" s="47">
        <v>999046.00350000034</v>
      </c>
      <c r="F107" s="60">
        <v>-3.0888044486317483</v>
      </c>
      <c r="G107" s="60">
        <v>-4.0364369597236305</v>
      </c>
      <c r="H107" s="60">
        <v>-5.9536699555469852</v>
      </c>
      <c r="I107" s="60">
        <v>-0.63307225772523168</v>
      </c>
      <c r="J107" s="60">
        <v>-3.0179055630644882</v>
      </c>
      <c r="K107" s="67">
        <v>-6.708195253324547</v>
      </c>
      <c r="M107" s="6"/>
      <c r="N107" s="6"/>
    </row>
    <row r="108" spans="1:14" s="18" customFormat="1" ht="13.5" customHeight="1" x14ac:dyDescent="0.2">
      <c r="A108" s="55"/>
      <c r="B108" s="62"/>
      <c r="C108" s="353" t="s">
        <v>36</v>
      </c>
      <c r="D108" s="52">
        <v>1006870.5210000002</v>
      </c>
      <c r="E108" s="52">
        <v>983520.26650000003</v>
      </c>
      <c r="F108" s="59">
        <v>-0.53508691378341666</v>
      </c>
      <c r="G108" s="59">
        <v>-3.4688731900716903</v>
      </c>
      <c r="H108" s="59">
        <v>-5.9138198004696818</v>
      </c>
      <c r="I108" s="59">
        <v>-1.3695888666304512</v>
      </c>
      <c r="J108" s="59">
        <v>-2.7463710461060913</v>
      </c>
      <c r="K108" s="65">
        <v>-6.7062054502884081</v>
      </c>
      <c r="M108" s="6"/>
      <c r="N108" s="6"/>
    </row>
    <row r="109" spans="1:14" ht="13.5" customHeight="1" x14ac:dyDescent="0.2">
      <c r="A109" s="55"/>
      <c r="B109" s="62"/>
      <c r="C109" s="23" t="s">
        <v>37</v>
      </c>
      <c r="D109" s="47">
        <v>1079282.2114900001</v>
      </c>
      <c r="E109" s="47">
        <v>1041467.7605</v>
      </c>
      <c r="F109" s="60">
        <v>18.253643903440192</v>
      </c>
      <c r="G109" s="60">
        <v>-0.69896762469559803</v>
      </c>
      <c r="H109" s="60">
        <v>-3.1818591846717652</v>
      </c>
      <c r="I109" s="60">
        <v>12.592606177157606</v>
      </c>
      <c r="J109" s="60">
        <v>-0.71313846865504615</v>
      </c>
      <c r="K109" s="67">
        <v>-4.090923942852811</v>
      </c>
      <c r="M109" s="6"/>
      <c r="N109" s="6"/>
    </row>
    <row r="110" spans="1:14" s="18" customFormat="1" ht="13.5" customHeight="1" x14ac:dyDescent="0.2">
      <c r="A110" s="55"/>
      <c r="B110" s="62"/>
      <c r="C110" s="353" t="s">
        <v>38</v>
      </c>
      <c r="D110" s="52">
        <v>1034803.5079999999</v>
      </c>
      <c r="E110" s="52">
        <v>1033008.4924999999</v>
      </c>
      <c r="F110" s="59">
        <v>-8.4635415874232081</v>
      </c>
      <c r="G110" s="59">
        <v>-1.758047886229221</v>
      </c>
      <c r="H110" s="59">
        <v>-3.8610908953822758</v>
      </c>
      <c r="I110" s="59">
        <v>-5.1953443323316435</v>
      </c>
      <c r="J110" s="59">
        <v>-1.3184909198062797</v>
      </c>
      <c r="K110" s="65">
        <v>-4.4006990992514972</v>
      </c>
      <c r="M110" s="6"/>
      <c r="N110" s="6"/>
    </row>
    <row r="111" spans="1:14" ht="13.5" customHeight="1" x14ac:dyDescent="0.2">
      <c r="A111" s="55"/>
      <c r="B111" s="62"/>
      <c r="C111" s="23" t="s">
        <v>39</v>
      </c>
      <c r="D111" s="47">
        <v>1025617.127</v>
      </c>
      <c r="E111" s="47">
        <v>1022836.0429999996</v>
      </c>
      <c r="F111" s="60">
        <v>0.20015868681113602</v>
      </c>
      <c r="G111" s="60">
        <v>-1.5427944816395467</v>
      </c>
      <c r="H111" s="60">
        <v>-3.0727105997145401</v>
      </c>
      <c r="I111" s="60">
        <v>0.7668299320114329</v>
      </c>
      <c r="J111" s="60">
        <v>-1.0854475490719722</v>
      </c>
      <c r="K111" s="67">
        <v>-3.354946044826761</v>
      </c>
      <c r="M111" s="6"/>
      <c r="N111" s="6"/>
    </row>
    <row r="112" spans="1:14" s="18" customFormat="1" ht="13.5" customHeight="1" x14ac:dyDescent="0.2">
      <c r="A112" s="55"/>
      <c r="B112" s="62"/>
      <c r="C112" s="353" t="s">
        <v>40</v>
      </c>
      <c r="D112" s="52">
        <v>1081553.1040000001</v>
      </c>
      <c r="E112" s="52">
        <v>1029658.6714999999</v>
      </c>
      <c r="F112" s="59">
        <v>0.50629247874806538</v>
      </c>
      <c r="G112" s="59">
        <v>-1.3305216222952509</v>
      </c>
      <c r="H112" s="59">
        <v>-2.2569194675730984</v>
      </c>
      <c r="I112" s="59">
        <v>3.622076174309143</v>
      </c>
      <c r="J112" s="59">
        <v>-0.62123072568064686</v>
      </c>
      <c r="K112" s="65">
        <v>-1.7363856724598747</v>
      </c>
      <c r="M112" s="6"/>
      <c r="N112" s="6"/>
    </row>
    <row r="113" spans="1:14" ht="13.5" customHeight="1" x14ac:dyDescent="0.2">
      <c r="A113" s="55"/>
      <c r="B113" s="62"/>
      <c r="C113" s="23" t="s">
        <v>41</v>
      </c>
      <c r="D113" s="47">
        <v>1028965.69405</v>
      </c>
      <c r="E113" s="47">
        <v>1021276.6684999999</v>
      </c>
      <c r="F113" s="60">
        <v>1.9778348761252573</v>
      </c>
      <c r="G113" s="60">
        <v>-1.037616526562573</v>
      </c>
      <c r="H113" s="60">
        <v>-1.8185094497624164</v>
      </c>
      <c r="I113" s="60">
        <v>0.37209418274304085</v>
      </c>
      <c r="J113" s="60">
        <v>-0.53012801499065176</v>
      </c>
      <c r="K113" s="67">
        <v>-1.3017268202676036</v>
      </c>
      <c r="M113" s="6"/>
      <c r="N113" s="6"/>
    </row>
    <row r="114" spans="1:14" ht="13.5" customHeight="1" x14ac:dyDescent="0.2">
      <c r="A114" s="55"/>
      <c r="B114" s="62"/>
      <c r="C114" s="353" t="s">
        <v>42</v>
      </c>
      <c r="D114" s="52">
        <v>1020361.5179999998</v>
      </c>
      <c r="E114" s="52">
        <v>948589.07400000014</v>
      </c>
      <c r="F114" s="59">
        <v>-7.1272472862419107</v>
      </c>
      <c r="G114" s="59">
        <v>-1.5730511851670457</v>
      </c>
      <c r="H114" s="59">
        <v>-1.5730511851670457</v>
      </c>
      <c r="I114" s="59">
        <v>-5.7891320883874897</v>
      </c>
      <c r="J114" s="59">
        <v>-0.96771219934373676</v>
      </c>
      <c r="K114" s="65">
        <v>-0.96771219934373676</v>
      </c>
      <c r="M114" s="6"/>
      <c r="N114" s="6"/>
    </row>
    <row r="115" spans="1:14" ht="13.5" customHeight="1" x14ac:dyDescent="0.2">
      <c r="A115" s="55">
        <v>2018</v>
      </c>
      <c r="B115" s="62"/>
      <c r="C115" s="23" t="s">
        <v>43</v>
      </c>
      <c r="D115" s="47">
        <v>906920.45099999988</v>
      </c>
      <c r="E115" s="47">
        <v>909395.54500000004</v>
      </c>
      <c r="F115" s="60">
        <v>1.0987998956836265</v>
      </c>
      <c r="G115" s="60">
        <v>1.0987998956836265</v>
      </c>
      <c r="H115" s="60">
        <v>-0.93174990558321724</v>
      </c>
      <c r="I115" s="60">
        <v>-0.41556086999059971</v>
      </c>
      <c r="J115" s="60">
        <v>-0.41556086999059971</v>
      </c>
      <c r="K115" s="67">
        <v>-0.78632575652969194</v>
      </c>
      <c r="M115" s="6"/>
      <c r="N115" s="6"/>
    </row>
    <row r="116" spans="1:14" ht="13.5" customHeight="1" x14ac:dyDescent="0.2">
      <c r="A116" s="55"/>
      <c r="B116" s="62"/>
      <c r="C116" s="353" t="s">
        <v>44</v>
      </c>
      <c r="D116" s="52">
        <v>955449.29400000011</v>
      </c>
      <c r="E116" s="52">
        <v>960500.28150000016</v>
      </c>
      <c r="F116" s="59">
        <v>-6.849500464539048</v>
      </c>
      <c r="G116" s="59">
        <v>-3.1412379436771687</v>
      </c>
      <c r="H116" s="59">
        <v>-1.0925445039247705</v>
      </c>
      <c r="I116" s="59">
        <v>-4.7092768241910505</v>
      </c>
      <c r="J116" s="59">
        <v>-2.6683313221286653</v>
      </c>
      <c r="K116" s="65">
        <v>-0.86766712370803134</v>
      </c>
      <c r="M116" s="6"/>
      <c r="N116" s="6"/>
    </row>
    <row r="117" spans="1:14" s="6" customFormat="1" ht="13.5" customHeight="1" x14ac:dyDescent="0.2">
      <c r="A117" s="55"/>
      <c r="B117" s="62"/>
      <c r="C117" s="23" t="s">
        <v>45</v>
      </c>
      <c r="D117" s="47">
        <v>1066143.3597217214</v>
      </c>
      <c r="E117" s="47">
        <v>978879.9053061225</v>
      </c>
      <c r="F117" s="60">
        <v>-3.0707978255345552</v>
      </c>
      <c r="G117" s="60">
        <v>-3.1156056363851832</v>
      </c>
      <c r="H117" s="60">
        <v>-1.9578449814900978</v>
      </c>
      <c r="I117" s="60">
        <v>-9.6364245360680059</v>
      </c>
      <c r="J117" s="60">
        <v>-5.1807285836173378</v>
      </c>
      <c r="K117" s="67">
        <v>-2.3498197595520907</v>
      </c>
    </row>
    <row r="118" spans="1:14" s="6" customFormat="1" ht="13.5" customHeight="1" x14ac:dyDescent="0.2">
      <c r="A118" s="55"/>
      <c r="B118" s="62"/>
      <c r="C118" s="353" t="s">
        <v>33</v>
      </c>
      <c r="D118" s="52">
        <v>1034777.5640000001</v>
      </c>
      <c r="E118" s="52">
        <v>1030819.5475000006</v>
      </c>
      <c r="F118" s="59">
        <v>5.9231305214659073</v>
      </c>
      <c r="G118" s="59">
        <v>-0.90786960175105946</v>
      </c>
      <c r="H118" s="59">
        <v>-0.44026672653677679</v>
      </c>
      <c r="I118" s="59">
        <v>14.534876163155275</v>
      </c>
      <c r="J118" s="59">
        <v>-0.63611305958633579</v>
      </c>
      <c r="K118" s="65">
        <v>3.5830615566311508E-2</v>
      </c>
    </row>
    <row r="119" spans="1:14" s="6" customFormat="1" ht="13.5" customHeight="1" x14ac:dyDescent="0.2">
      <c r="A119" s="55"/>
      <c r="B119" s="62"/>
      <c r="C119" s="23" t="s">
        <v>35</v>
      </c>
      <c r="D119" s="47">
        <v>1007110.9000000001</v>
      </c>
      <c r="E119" s="47">
        <v>984012.02788435412</v>
      </c>
      <c r="F119" s="60">
        <v>-1.4363595782982799</v>
      </c>
      <c r="G119" s="60">
        <v>-1.0154104417574814</v>
      </c>
      <c r="H119" s="60">
        <v>-0.29579631441183096</v>
      </c>
      <c r="I119" s="60">
        <v>-1.5048331671391537</v>
      </c>
      <c r="J119" s="60">
        <v>-0.81310811741261091</v>
      </c>
      <c r="K119" s="67">
        <v>-3.670422920880867E-2</v>
      </c>
    </row>
    <row r="120" spans="1:14" s="6" customFormat="1" ht="13.5" customHeight="1" x14ac:dyDescent="0.2">
      <c r="A120" s="55"/>
      <c r="B120" s="62"/>
      <c r="C120" s="353" t="s">
        <v>36</v>
      </c>
      <c r="D120" s="52">
        <v>995956.41299999994</v>
      </c>
      <c r="E120" s="52">
        <v>943219.3038301589</v>
      </c>
      <c r="F120" s="59">
        <v>-1.0839634066513923</v>
      </c>
      <c r="G120" s="59">
        <v>-1.0268605055834996</v>
      </c>
      <c r="H120" s="59">
        <v>-0.34069911807519304</v>
      </c>
      <c r="I120" s="59">
        <v>-4.0976240187970916</v>
      </c>
      <c r="J120" s="59">
        <v>-1.3618407434681501</v>
      </c>
      <c r="K120" s="65">
        <v>-0.25999228816100128</v>
      </c>
    </row>
    <row r="121" spans="1:14" s="6" customFormat="1" ht="13.5" customHeight="1" x14ac:dyDescent="0.2">
      <c r="A121" s="55"/>
      <c r="B121" s="62"/>
      <c r="C121" s="23" t="s">
        <v>37</v>
      </c>
      <c r="D121" s="47">
        <v>1021557.7960000001</v>
      </c>
      <c r="E121" s="47">
        <v>990012.08699999982</v>
      </c>
      <c r="F121" s="60">
        <v>-5.3484079395980046</v>
      </c>
      <c r="G121" s="60">
        <v>-1.6830886732937387</v>
      </c>
      <c r="H121" s="60">
        <v>-2.1385956133422326</v>
      </c>
      <c r="I121" s="60">
        <v>-4.9406880799936346</v>
      </c>
      <c r="J121" s="60">
        <v>-1.8998031392820423</v>
      </c>
      <c r="K121" s="67">
        <v>-1.6510012593331567</v>
      </c>
    </row>
    <row r="122" spans="1:14" s="6" customFormat="1" ht="13.5" customHeight="1" x14ac:dyDescent="0.2">
      <c r="A122" s="55"/>
      <c r="B122" s="62"/>
      <c r="C122" s="353" t="s">
        <v>38</v>
      </c>
      <c r="D122" s="52">
        <v>1097724.287</v>
      </c>
      <c r="E122" s="52">
        <v>1061280.1780000001</v>
      </c>
      <c r="F122" s="59">
        <v>6.0804566773849871</v>
      </c>
      <c r="G122" s="59">
        <v>-0.69642654462455766</v>
      </c>
      <c r="H122" s="59">
        <v>-0.87092502675986339</v>
      </c>
      <c r="I122" s="59">
        <v>2.7368299201083488</v>
      </c>
      <c r="J122" s="59">
        <v>-1.2981958132682649</v>
      </c>
      <c r="K122" s="65">
        <v>-0.95113029896668877</v>
      </c>
    </row>
    <row r="123" spans="1:14" s="6" customFormat="1" ht="13.5" customHeight="1" x14ac:dyDescent="0.2">
      <c r="A123" s="55"/>
      <c r="B123" s="62"/>
      <c r="C123" s="23" t="s">
        <v>39</v>
      </c>
      <c r="D123" s="47">
        <v>1083427.007</v>
      </c>
      <c r="E123" s="47">
        <v>1030848.1029999997</v>
      </c>
      <c r="F123" s="60">
        <v>5.6365946392781012</v>
      </c>
      <c r="G123" s="60">
        <v>1.2046563497378315E-2</v>
      </c>
      <c r="H123" s="60">
        <v>-0.41933723974888437</v>
      </c>
      <c r="I123" s="60">
        <v>0.78331811386902928</v>
      </c>
      <c r="J123" s="60">
        <v>-1.0612218705951619</v>
      </c>
      <c r="K123" s="67">
        <v>-0.94861105529471956</v>
      </c>
    </row>
    <row r="124" spans="1:14" s="6" customFormat="1" ht="13.5" customHeight="1" x14ac:dyDescent="0.2">
      <c r="A124" s="55"/>
      <c r="B124" s="62"/>
      <c r="C124" s="353" t="s">
        <v>40</v>
      </c>
      <c r="D124" s="52">
        <v>1107128.3632100001</v>
      </c>
      <c r="E124" s="52">
        <v>1083220.1620000002</v>
      </c>
      <c r="F124" s="59">
        <v>2.3646790079389461</v>
      </c>
      <c r="G124" s="59">
        <v>0.26030189424695038</v>
      </c>
      <c r="H124" s="59">
        <v>-0.25627536294334163</v>
      </c>
      <c r="I124" s="59">
        <v>5.2018685397921445</v>
      </c>
      <c r="J124" s="59">
        <v>-0.41723692561301107</v>
      </c>
      <c r="K124" s="65">
        <v>-0.79982372088917941</v>
      </c>
    </row>
    <row r="125" spans="1:14" s="6" customFormat="1" ht="13.5" customHeight="1" x14ac:dyDescent="0.2">
      <c r="A125" s="73"/>
      <c r="B125" s="62"/>
      <c r="C125" s="23" t="s">
        <v>41</v>
      </c>
      <c r="D125" s="47">
        <v>1094297.6886199999</v>
      </c>
      <c r="E125" s="47">
        <v>1064519.6965000003</v>
      </c>
      <c r="F125" s="60">
        <v>6.3492879255141901</v>
      </c>
      <c r="G125" s="60">
        <v>0.81581619536039796</v>
      </c>
      <c r="H125" s="60">
        <v>0.11074460485079385</v>
      </c>
      <c r="I125" s="60">
        <v>4.2342128566898083</v>
      </c>
      <c r="J125" s="60">
        <v>1.3239860252483027E-2</v>
      </c>
      <c r="K125" s="67">
        <v>-0.471914086960183</v>
      </c>
    </row>
    <row r="126" spans="1:14" s="6" customFormat="1" ht="13.5" customHeight="1" x14ac:dyDescent="0.2">
      <c r="A126" s="73"/>
      <c r="B126" s="62"/>
      <c r="C126" s="353" t="s">
        <v>42</v>
      </c>
      <c r="D126" s="52">
        <v>1089381.03939</v>
      </c>
      <c r="E126" s="52">
        <v>973383.72750000004</v>
      </c>
      <c r="F126" s="59">
        <v>6.7642223047851502</v>
      </c>
      <c r="G126" s="59">
        <v>1.3093199099447617</v>
      </c>
      <c r="H126" s="59">
        <v>1.3093199099447617</v>
      </c>
      <c r="I126" s="59">
        <v>2.6138455712383575</v>
      </c>
      <c r="J126" s="59">
        <v>0.21909267714792691</v>
      </c>
      <c r="K126" s="65">
        <v>0.21909267714792691</v>
      </c>
    </row>
    <row r="127" spans="1:14" s="6" customFormat="1" ht="13.5" customHeight="1" x14ac:dyDescent="0.2">
      <c r="A127" s="73">
        <v>2019</v>
      </c>
      <c r="B127" s="62"/>
      <c r="C127" s="23" t="s">
        <v>43</v>
      </c>
      <c r="D127" s="47">
        <v>928828.55105999997</v>
      </c>
      <c r="E127" s="47">
        <v>917158.47100000002</v>
      </c>
      <c r="F127" s="60">
        <v>2.4156584004521449</v>
      </c>
      <c r="G127" s="60">
        <v>2.4156584004521449</v>
      </c>
      <c r="H127" s="60">
        <v>1.406179110137586</v>
      </c>
      <c r="I127" s="60">
        <v>0.85363580706787445</v>
      </c>
      <c r="J127" s="60">
        <v>0.85363580706787445</v>
      </c>
      <c r="K127" s="67">
        <v>0.31563744883726486</v>
      </c>
    </row>
    <row r="128" spans="1:14" s="6" customFormat="1" ht="13.5" customHeight="1" x14ac:dyDescent="0.2">
      <c r="A128" s="73"/>
      <c r="B128" s="62"/>
      <c r="C128" s="353" t="s">
        <v>44</v>
      </c>
      <c r="D128" s="52">
        <v>993333.27866000007</v>
      </c>
      <c r="E128" s="52">
        <v>972510.6819999998</v>
      </c>
      <c r="F128" s="59">
        <v>3.9650439743796397</v>
      </c>
      <c r="G128" s="59">
        <v>3.2105378043498973</v>
      </c>
      <c r="H128" s="59">
        <v>2.2978575711018863</v>
      </c>
      <c r="I128" s="59">
        <v>1.2504317522159454</v>
      </c>
      <c r="J128" s="59">
        <v>1.0574560475387926</v>
      </c>
      <c r="K128" s="65">
        <v>0.81534735995197138</v>
      </c>
    </row>
    <row r="129" spans="1:14" s="6" customFormat="1" ht="13.5" customHeight="1" x14ac:dyDescent="0.2">
      <c r="A129" s="73"/>
      <c r="B129" s="62"/>
      <c r="C129" s="23" t="s">
        <v>45</v>
      </c>
      <c r="D129" s="47">
        <v>1147660.2878899998</v>
      </c>
      <c r="E129" s="47">
        <v>1035824.2725000002</v>
      </c>
      <c r="F129" s="60">
        <v>7.6459631272810782</v>
      </c>
      <c r="G129" s="60">
        <v>4.8252819036541865</v>
      </c>
      <c r="H129" s="60">
        <v>3.2488819633865944</v>
      </c>
      <c r="I129" s="60">
        <v>5.8172986170422547</v>
      </c>
      <c r="J129" s="60">
        <v>2.6930057300522634</v>
      </c>
      <c r="K129" s="67">
        <v>2.186511563779888</v>
      </c>
    </row>
    <row r="130" spans="1:14" s="6" customFormat="1" ht="13.5" customHeight="1" x14ac:dyDescent="0.2">
      <c r="A130" s="73"/>
      <c r="B130" s="62"/>
      <c r="C130" s="353" t="s">
        <v>33</v>
      </c>
      <c r="D130" s="52">
        <v>971012.98382999992</v>
      </c>
      <c r="E130" s="52">
        <v>991119.65649999981</v>
      </c>
      <c r="F130" s="59">
        <v>-6.1621533350137696</v>
      </c>
      <c r="G130" s="59">
        <v>1.9565668834299288</v>
      </c>
      <c r="H130" s="59">
        <v>2.2416806433204925</v>
      </c>
      <c r="I130" s="59">
        <v>-3.851293962777774</v>
      </c>
      <c r="J130" s="59">
        <v>0.95416660834007416</v>
      </c>
      <c r="K130" s="65">
        <v>0.73676830197568677</v>
      </c>
    </row>
    <row r="131" spans="1:14" s="6" customFormat="1" ht="13.5" customHeight="1" x14ac:dyDescent="0.2">
      <c r="A131" s="73"/>
      <c r="B131" s="62"/>
      <c r="C131" s="23" t="s">
        <v>35</v>
      </c>
      <c r="D131" s="47">
        <v>1119226.6404800001</v>
      </c>
      <c r="E131" s="47">
        <v>1054963.3885000001</v>
      </c>
      <c r="F131" s="60">
        <v>11.132412575417462</v>
      </c>
      <c r="G131" s="60">
        <v>3.8157917539659536</v>
      </c>
      <c r="H131" s="60">
        <v>3.2795871244812673</v>
      </c>
      <c r="I131" s="60">
        <v>7.2104159913769479</v>
      </c>
      <c r="J131" s="60">
        <v>2.2199399846673202</v>
      </c>
      <c r="K131" s="67">
        <v>1.4576018523214174</v>
      </c>
    </row>
    <row r="132" spans="1:14" s="6" customFormat="1" ht="13.5" customHeight="1" x14ac:dyDescent="0.2">
      <c r="A132" s="73"/>
      <c r="B132" s="62"/>
      <c r="C132" s="353" t="s">
        <v>36</v>
      </c>
      <c r="D132" s="52">
        <v>1025805.1489999999</v>
      </c>
      <c r="E132" s="52">
        <v>979305.17300000007</v>
      </c>
      <c r="F132" s="59">
        <v>2.9969921986937322</v>
      </c>
      <c r="G132" s="59">
        <v>3.6791106043378079</v>
      </c>
      <c r="H132" s="59">
        <v>3.6156252012845158</v>
      </c>
      <c r="I132" s="59">
        <v>3.8258196183333268</v>
      </c>
      <c r="J132" s="59">
        <v>2.4807875648631637</v>
      </c>
      <c r="K132" s="65">
        <v>2.1042453043597078</v>
      </c>
    </row>
    <row r="133" spans="1:14" s="6" customFormat="1" ht="13.5" customHeight="1" x14ac:dyDescent="0.2">
      <c r="A133" s="73"/>
      <c r="B133" s="62"/>
      <c r="C133" s="23" t="s">
        <v>37</v>
      </c>
      <c r="D133" s="47">
        <v>1118126.6782900002</v>
      </c>
      <c r="E133" s="47">
        <v>1113127.7490000003</v>
      </c>
      <c r="F133" s="60">
        <v>9.4531002228287093</v>
      </c>
      <c r="G133" s="60">
        <v>4.523205509945754</v>
      </c>
      <c r="H133" s="60">
        <v>4.8996190719603021</v>
      </c>
      <c r="I133" s="60">
        <v>12.435773625054793</v>
      </c>
      <c r="J133" s="60">
        <v>3.93080822349323</v>
      </c>
      <c r="K133" s="67">
        <v>3.5862821899536925</v>
      </c>
    </row>
    <row r="134" spans="1:14" s="6" customFormat="1" ht="13.5" customHeight="1" x14ac:dyDescent="0.2">
      <c r="A134" s="73"/>
      <c r="B134" s="62"/>
      <c r="C134" s="353" t="s">
        <v>38</v>
      </c>
      <c r="D134" s="52">
        <v>1175004.6092100001</v>
      </c>
      <c r="E134" s="52">
        <v>1099300.5135000004</v>
      </c>
      <c r="F134" s="59">
        <v>7.0400485008126736</v>
      </c>
      <c r="G134" s="59">
        <v>4.8648976525003746</v>
      </c>
      <c r="H134" s="59">
        <v>4.9917325996406561</v>
      </c>
      <c r="I134" s="59">
        <v>3.5824974675066699</v>
      </c>
      <c r="J134" s="59">
        <v>3.8837670286544892</v>
      </c>
      <c r="K134" s="65">
        <v>3.6598040347654717</v>
      </c>
    </row>
    <row r="135" spans="1:14" s="6" customFormat="1" ht="13.5" customHeight="1" x14ac:dyDescent="0.2">
      <c r="A135" s="73"/>
      <c r="B135" s="62"/>
      <c r="C135" s="23" t="s">
        <v>39</v>
      </c>
      <c r="D135" s="47">
        <v>1093947.95126</v>
      </c>
      <c r="E135" s="47">
        <v>1078411.7235000001</v>
      </c>
      <c r="F135" s="60">
        <v>0.9710801181828117</v>
      </c>
      <c r="G135" s="60">
        <v>4.4047999082031026</v>
      </c>
      <c r="H135" s="60">
        <v>4.5838068680586446</v>
      </c>
      <c r="I135" s="60">
        <v>4.6140280378437382</v>
      </c>
      <c r="J135" s="60">
        <v>3.9684549544612082</v>
      </c>
      <c r="K135" s="67">
        <v>3.9900253682131819</v>
      </c>
    </row>
    <row r="136" spans="1:14" s="6" customFormat="1" ht="13.5" customHeight="1" x14ac:dyDescent="0.2">
      <c r="A136" s="73"/>
      <c r="B136" s="62"/>
      <c r="C136" s="353" t="s">
        <v>40</v>
      </c>
      <c r="D136" s="52">
        <v>1135813.5160300001</v>
      </c>
      <c r="E136" s="52">
        <v>1110885.7084999997</v>
      </c>
      <c r="F136" s="59">
        <v>2.5909509478043304</v>
      </c>
      <c r="G136" s="59">
        <v>4.2093809281581969</v>
      </c>
      <c r="H136" s="59">
        <v>4.5995268758611587</v>
      </c>
      <c r="I136" s="59">
        <v>2.5540095606159383</v>
      </c>
      <c r="J136" s="59">
        <v>3.8148120527592653</v>
      </c>
      <c r="K136" s="65">
        <v>3.7552829723121732</v>
      </c>
    </row>
    <row r="137" spans="1:14" s="6" customFormat="1" ht="13.5" customHeight="1" x14ac:dyDescent="0.2">
      <c r="A137" s="73"/>
      <c r="B137" s="62"/>
      <c r="C137" s="23" t="s">
        <v>41</v>
      </c>
      <c r="D137" s="47">
        <v>1112914.99874</v>
      </c>
      <c r="E137" s="47">
        <v>1083302.7865000004</v>
      </c>
      <c r="F137" s="60">
        <v>1.7013021514719782</v>
      </c>
      <c r="G137" s="60">
        <v>3.9680031111733172</v>
      </c>
      <c r="H137" s="60">
        <v>4.1982660384363584</v>
      </c>
      <c r="I137" s="60">
        <v>1.7644661777284512</v>
      </c>
      <c r="J137" s="60">
        <v>3.6170507458096495</v>
      </c>
      <c r="K137" s="67">
        <v>3.5376509984355664</v>
      </c>
    </row>
    <row r="138" spans="1:14" s="6" customFormat="1" ht="13.5" customHeight="1" x14ac:dyDescent="0.2">
      <c r="A138" s="73"/>
      <c r="B138" s="62"/>
      <c r="C138" s="353" t="s">
        <v>42</v>
      </c>
      <c r="D138" s="52">
        <v>1191117.5872299999</v>
      </c>
      <c r="E138" s="52">
        <v>1079406.9374999995</v>
      </c>
      <c r="F138" s="59">
        <v>9.3389313896051789</v>
      </c>
      <c r="G138" s="59">
        <v>4.4375895093930779</v>
      </c>
      <c r="H138" s="59">
        <v>4.4375895093930779</v>
      </c>
      <c r="I138" s="59">
        <v>10.892231604518926</v>
      </c>
      <c r="J138" s="59">
        <v>4.2066834903879453</v>
      </c>
      <c r="K138" s="65">
        <v>4.2066834903879453</v>
      </c>
    </row>
    <row r="139" spans="1:14" s="6" customFormat="1" ht="13.5" customHeight="1" x14ac:dyDescent="0.2">
      <c r="A139" s="73">
        <v>2020</v>
      </c>
      <c r="B139" s="62"/>
      <c r="C139" s="23" t="s">
        <v>43</v>
      </c>
      <c r="D139" s="47">
        <v>1045240.9104100001</v>
      </c>
      <c r="E139" s="47">
        <v>994701.29899999988</v>
      </c>
      <c r="F139" s="60">
        <v>12.533245152417834</v>
      </c>
      <c r="G139" s="60">
        <v>12.533245152417834</v>
      </c>
      <c r="H139" s="60">
        <v>5.1869381662533982</v>
      </c>
      <c r="I139" s="60">
        <v>8.4546815465219538</v>
      </c>
      <c r="J139" s="60">
        <v>8.4546815465219538</v>
      </c>
      <c r="K139" s="67">
        <v>4.7846015048277621</v>
      </c>
    </row>
    <row r="140" spans="1:14" s="6" customFormat="1" ht="13.5" customHeight="1" x14ac:dyDescent="0.2">
      <c r="A140" s="73"/>
      <c r="B140" s="62"/>
      <c r="C140" s="353" t="s">
        <v>44</v>
      </c>
      <c r="D140" s="52">
        <v>1042243.9819700001</v>
      </c>
      <c r="E140" s="52">
        <v>1024532.777</v>
      </c>
      <c r="F140" s="59">
        <v>4.9238965773884331</v>
      </c>
      <c r="G140" s="59">
        <v>8.6008919802596608</v>
      </c>
      <c r="H140" s="59">
        <v>5.259317889574433</v>
      </c>
      <c r="I140" s="59">
        <v>5.3492569246658519</v>
      </c>
      <c r="J140" s="59">
        <v>6.8564871683651774</v>
      </c>
      <c r="K140" s="65">
        <v>5.1124276968159705</v>
      </c>
    </row>
    <row r="141" spans="1:14" s="6" customFormat="1" ht="13.5" customHeight="1" x14ac:dyDescent="0.2">
      <c r="A141" s="75"/>
      <c r="B141" s="76"/>
      <c r="C141" s="23" t="s">
        <v>45</v>
      </c>
      <c r="D141" s="47">
        <v>850163.84144999983</v>
      </c>
      <c r="E141" s="47">
        <v>739689.42099999986</v>
      </c>
      <c r="F141" s="60">
        <v>-25.921995348201349</v>
      </c>
      <c r="G141" s="60">
        <v>-4.3055714212816838</v>
      </c>
      <c r="H141" s="60">
        <v>2.2175351962661551</v>
      </c>
      <c r="I141" s="60">
        <v>-28.589294474174451</v>
      </c>
      <c r="J141" s="60">
        <v>-5.6937379194940974</v>
      </c>
      <c r="K141" s="67">
        <v>2.167146770088209</v>
      </c>
    </row>
    <row r="142" spans="1:14" s="6" customFormat="1" ht="13.5" customHeight="1" x14ac:dyDescent="0.2">
      <c r="A142" s="73"/>
      <c r="B142" s="62"/>
      <c r="C142" s="353" t="s">
        <v>33</v>
      </c>
      <c r="D142" s="52">
        <v>198924.91745000001</v>
      </c>
      <c r="E142" s="52">
        <v>242413.68499999997</v>
      </c>
      <c r="F142" s="59">
        <v>-79.513670696207015</v>
      </c>
      <c r="G142" s="59">
        <v>-22.378083427303324</v>
      </c>
      <c r="H142" s="59">
        <v>-3.4208622043493477</v>
      </c>
      <c r="I142" s="59">
        <v>-75.541431005813166</v>
      </c>
      <c r="J142" s="59">
        <v>-23.369066099646957</v>
      </c>
      <c r="K142" s="65">
        <v>-3.710991817029111</v>
      </c>
    </row>
    <row r="143" spans="1:14" s="6" customFormat="1" ht="13.5" customHeight="1" x14ac:dyDescent="0.2">
      <c r="A143" s="75"/>
      <c r="B143" s="76"/>
      <c r="C143" s="23" t="s">
        <v>35</v>
      </c>
      <c r="D143" s="47">
        <v>778730.32458000001</v>
      </c>
      <c r="E143" s="47">
        <v>705921.01547153608</v>
      </c>
      <c r="F143" s="60">
        <v>-30.422463474776848</v>
      </c>
      <c r="G143" s="60">
        <v>-24.12292387797747</v>
      </c>
      <c r="H143" s="60">
        <v>-6.9686349480987246</v>
      </c>
      <c r="I143" s="60">
        <v>-33.085733290209234</v>
      </c>
      <c r="J143" s="60">
        <v>-25.430932834496048</v>
      </c>
      <c r="K143" s="67">
        <v>-7.1551135973654709</v>
      </c>
    </row>
    <row r="144" spans="1:14" x14ac:dyDescent="0.2">
      <c r="A144" s="73"/>
      <c r="B144" s="62"/>
      <c r="C144" s="353" t="s">
        <v>36</v>
      </c>
      <c r="D144" s="52">
        <v>977660.25150000001</v>
      </c>
      <c r="E144" s="52">
        <v>904954.75015076599</v>
      </c>
      <c r="F144" s="59">
        <v>-4.6933764708564354</v>
      </c>
      <c r="G144" s="59">
        <v>-20.900913103348586</v>
      </c>
      <c r="H144" s="59">
        <v>-7.5673516492160076</v>
      </c>
      <c r="I144" s="59">
        <v>-7.5921607379515024</v>
      </c>
      <c r="J144" s="59">
        <v>-22.495300294535227</v>
      </c>
      <c r="K144" s="65">
        <v>-8.042500589911981</v>
      </c>
      <c r="M144" s="6"/>
      <c r="N144" s="6"/>
    </row>
    <row r="145" spans="1:16" x14ac:dyDescent="0.2">
      <c r="A145" s="75"/>
      <c r="B145" s="76"/>
      <c r="C145" s="23" t="s">
        <v>37</v>
      </c>
      <c r="D145" s="47">
        <v>1131331.24994</v>
      </c>
      <c r="E145" s="47">
        <v>1093059.4212535247</v>
      </c>
      <c r="F145" s="60">
        <v>1.1809548869895679</v>
      </c>
      <c r="G145" s="60">
        <v>-17.520525994225551</v>
      </c>
      <c r="H145" s="60">
        <v>-8.1626623079025933</v>
      </c>
      <c r="I145" s="60">
        <v>-1.8028773215387304</v>
      </c>
      <c r="J145" s="60">
        <v>-19.234643502410563</v>
      </c>
      <c r="K145" s="67">
        <v>-9.1281043665744477</v>
      </c>
      <c r="M145" s="6"/>
      <c r="N145" s="6"/>
    </row>
    <row r="146" spans="1:16" x14ac:dyDescent="0.2">
      <c r="A146" s="73"/>
      <c r="B146" s="62"/>
      <c r="C146" s="353" t="s">
        <v>38</v>
      </c>
      <c r="D146" s="52">
        <v>1095590.7163099998</v>
      </c>
      <c r="E146" s="52">
        <v>1052074.0063193317</v>
      </c>
      <c r="F146" s="59">
        <v>-6.7586026707923565</v>
      </c>
      <c r="G146" s="59">
        <v>-16.02915764587722</v>
      </c>
      <c r="H146" s="59">
        <v>-9.3326877158371673</v>
      </c>
      <c r="I146" s="59">
        <v>-4.296050679564118</v>
      </c>
      <c r="J146" s="59">
        <v>-17.222959154980316</v>
      </c>
      <c r="K146" s="65">
        <v>-9.7921274028719694</v>
      </c>
      <c r="M146" s="6"/>
      <c r="N146" s="6"/>
    </row>
    <row r="147" spans="1:16" x14ac:dyDescent="0.2">
      <c r="A147" s="75"/>
      <c r="B147" s="76"/>
      <c r="C147" s="23" t="s">
        <v>39</v>
      </c>
      <c r="D147" s="47">
        <v>1148007.0560799998</v>
      </c>
      <c r="E147" s="47">
        <v>1131203.3644497455</v>
      </c>
      <c r="F147" s="60">
        <v>4.9416523663429217</v>
      </c>
      <c r="G147" s="60">
        <v>-13.632719356309863</v>
      </c>
      <c r="H147" s="60">
        <v>-8.9865986182928452</v>
      </c>
      <c r="I147" s="60">
        <v>4.8953140808233542</v>
      </c>
      <c r="J147" s="60">
        <v>-14.641989275414986</v>
      </c>
      <c r="K147" s="67">
        <v>-9.7121659490625376</v>
      </c>
      <c r="M147" s="6"/>
      <c r="N147" s="6"/>
    </row>
    <row r="148" spans="1:16" x14ac:dyDescent="0.2">
      <c r="A148" s="73"/>
      <c r="B148" s="62"/>
      <c r="C148" s="353" t="s">
        <v>40</v>
      </c>
      <c r="D148" s="52">
        <v>1190414.3938200001</v>
      </c>
      <c r="E148" s="52">
        <v>1169113.1680186209</v>
      </c>
      <c r="F148" s="59">
        <v>4.8072044415218897</v>
      </c>
      <c r="G148" s="59">
        <v>-11.676907910627548</v>
      </c>
      <c r="H148" s="59">
        <v>-8.7655888783893232</v>
      </c>
      <c r="I148" s="59">
        <v>5.2415346667159923</v>
      </c>
      <c r="J148" s="59">
        <v>-12.508389317377933</v>
      </c>
      <c r="K148" s="65">
        <v>-9.443824817336278</v>
      </c>
      <c r="M148" s="6"/>
      <c r="N148" s="6"/>
    </row>
    <row r="149" spans="1:16" s="6" customFormat="1" x14ac:dyDescent="0.2">
      <c r="A149" s="75"/>
      <c r="B149" s="76"/>
      <c r="C149" s="23" t="s">
        <v>41</v>
      </c>
      <c r="D149" s="47">
        <v>1213983.8742200001</v>
      </c>
      <c r="E149" s="47">
        <v>1121991.0294715855</v>
      </c>
      <c r="F149" s="60">
        <v>9.0814550612065261</v>
      </c>
      <c r="G149" s="60">
        <v>-9.722676027627017</v>
      </c>
      <c r="H149" s="60">
        <v>-8.1143370808266013</v>
      </c>
      <c r="I149" s="60">
        <v>3.571323129019305</v>
      </c>
      <c r="J149" s="60">
        <v>-10.985187656149193</v>
      </c>
      <c r="K149" s="67">
        <v>-9.2691251499335721</v>
      </c>
    </row>
    <row r="150" spans="1:16" s="6" customFormat="1" x14ac:dyDescent="0.2">
      <c r="A150" s="73"/>
      <c r="B150" s="62"/>
      <c r="C150" s="353" t="s">
        <v>42</v>
      </c>
      <c r="D150" s="52">
        <v>1176276.6666900001</v>
      </c>
      <c r="E150" s="52">
        <v>1054316.5519262285</v>
      </c>
      <c r="F150" s="59">
        <v>-1.2459660321625421</v>
      </c>
      <c r="G150" s="59">
        <v>-8.9467658172983704</v>
      </c>
      <c r="H150" s="59">
        <v>-8.9467658172983704</v>
      </c>
      <c r="I150" s="59">
        <v>-2.3244602848192386</v>
      </c>
      <c r="J150" s="59">
        <v>-10.238227018867846</v>
      </c>
      <c r="K150" s="65">
        <v>-10.238227018867846</v>
      </c>
      <c r="L150" s="478"/>
      <c r="M150" s="478"/>
      <c r="N150" s="478"/>
      <c r="O150" s="478"/>
    </row>
    <row r="151" spans="1:16" s="6" customFormat="1" x14ac:dyDescent="0.2">
      <c r="A151" s="75">
        <v>2021</v>
      </c>
      <c r="B151" s="76"/>
      <c r="C151" s="23" t="s">
        <v>43</v>
      </c>
      <c r="D151" s="47">
        <v>1034344.6511700001</v>
      </c>
      <c r="E151" s="47">
        <v>989097.34674765798</v>
      </c>
      <c r="F151" s="60">
        <v>-1.0424639077440929</v>
      </c>
      <c r="G151" s="60">
        <v>-1.0424639077440929</v>
      </c>
      <c r="H151" s="60">
        <v>-9.8370975704985995</v>
      </c>
      <c r="I151" s="60">
        <v>-0.56338040957378155</v>
      </c>
      <c r="J151" s="60">
        <v>-0.56338040957378155</v>
      </c>
      <c r="K151" s="67">
        <v>-10.83545251126435</v>
      </c>
      <c r="L151" s="77"/>
      <c r="M151" s="136"/>
      <c r="N151" s="479"/>
      <c r="O151" s="479"/>
      <c r="P151" s="478"/>
    </row>
    <row r="152" spans="1:16" s="6" customFormat="1" x14ac:dyDescent="0.2">
      <c r="A152" s="73"/>
      <c r="B152" s="62"/>
      <c r="C152" s="353" t="s">
        <v>44</v>
      </c>
      <c r="D152" s="52">
        <v>1139862.9028099999</v>
      </c>
      <c r="E152" s="52">
        <v>1079241.9186037621</v>
      </c>
      <c r="F152" s="59">
        <v>9.3662254259780013</v>
      </c>
      <c r="G152" s="59">
        <v>4.1544090650220227</v>
      </c>
      <c r="H152" s="59">
        <v>-9.4309726433627219</v>
      </c>
      <c r="I152" s="59">
        <v>5.339911307079845</v>
      </c>
      <c r="J152" s="59">
        <v>2.4318720615439986</v>
      </c>
      <c r="K152" s="65">
        <v>-10.769624486829443</v>
      </c>
      <c r="L152" s="77"/>
      <c r="M152" s="136"/>
      <c r="N152" s="479"/>
      <c r="O152" s="479"/>
      <c r="P152" s="478"/>
    </row>
    <row r="153" spans="1:16" s="6" customFormat="1" x14ac:dyDescent="0.2">
      <c r="A153" s="75"/>
      <c r="B153" s="76"/>
      <c r="C153" s="23" t="s">
        <v>45</v>
      </c>
      <c r="D153" s="47">
        <v>1200339.11513</v>
      </c>
      <c r="E153" s="47">
        <v>1189013.785822511</v>
      </c>
      <c r="F153" s="60">
        <v>41.189151620793183</v>
      </c>
      <c r="G153" s="60">
        <v>14.872368171479394</v>
      </c>
      <c r="H153" s="60">
        <v>-4.620528991873968</v>
      </c>
      <c r="I153" s="60">
        <v>60.745003519863928</v>
      </c>
      <c r="J153" s="60">
        <v>18.066088266525497</v>
      </c>
      <c r="K153" s="67">
        <v>-4.9911710362316057</v>
      </c>
      <c r="L153" s="77"/>
      <c r="M153" s="136"/>
      <c r="N153" s="479"/>
      <c r="O153" s="479"/>
      <c r="P153" s="478"/>
    </row>
    <row r="154" spans="1:16" s="6" customFormat="1" x14ac:dyDescent="0.2">
      <c r="A154" s="73"/>
      <c r="B154" s="62"/>
      <c r="C154" s="353" t="s">
        <v>33</v>
      </c>
      <c r="D154" s="52">
        <v>1135881.75936</v>
      </c>
      <c r="E154" s="52">
        <v>1050823.8795673</v>
      </c>
      <c r="F154" s="59">
        <v>471.01029570390813</v>
      </c>
      <c r="G154" s="59">
        <v>43.801132379893147</v>
      </c>
      <c r="H154" s="59">
        <v>9.1992348220315705</v>
      </c>
      <c r="I154" s="59">
        <v>333.48372826694998</v>
      </c>
      <c r="J154" s="59">
        <v>43.541917135428065</v>
      </c>
      <c r="K154" s="65">
        <v>8.1100494615862715</v>
      </c>
      <c r="L154" s="77"/>
      <c r="M154" s="136"/>
      <c r="N154" s="479"/>
      <c r="O154" s="479"/>
      <c r="P154" s="478"/>
    </row>
    <row r="155" spans="1:16" s="6" customFormat="1" x14ac:dyDescent="0.2">
      <c r="A155" s="75"/>
      <c r="B155" s="76"/>
      <c r="C155" s="23" t="s">
        <v>35</v>
      </c>
      <c r="D155" s="47">
        <v>880396.37696999987</v>
      </c>
      <c r="E155" s="47">
        <v>815891.15312924969</v>
      </c>
      <c r="F155" s="60">
        <v>13.055360653231588</v>
      </c>
      <c r="G155" s="60">
        <v>37.685983991981118</v>
      </c>
      <c r="H155" s="60">
        <v>13.222722561919525</v>
      </c>
      <c r="I155" s="60">
        <v>15.578249584233788</v>
      </c>
      <c r="J155" s="60">
        <v>38.217189387166314</v>
      </c>
      <c r="K155" s="67">
        <v>12.441398428207435</v>
      </c>
      <c r="L155" s="77"/>
      <c r="M155" s="136"/>
      <c r="N155" s="479"/>
      <c r="O155" s="479"/>
      <c r="P155" s="478"/>
    </row>
    <row r="156" spans="1:16" s="6" customFormat="1" x14ac:dyDescent="0.2">
      <c r="A156" s="73"/>
      <c r="B156" s="62"/>
      <c r="C156" s="353" t="s">
        <v>36</v>
      </c>
      <c r="D156" s="52">
        <v>1108427.02086</v>
      </c>
      <c r="E156" s="52">
        <v>1071846.8951617861</v>
      </c>
      <c r="F156" s="59">
        <v>13.375481836289026</v>
      </c>
      <c r="G156" s="59">
        <v>32.828517117662926</v>
      </c>
      <c r="H156" s="59">
        <v>14.803605487541361</v>
      </c>
      <c r="I156" s="59">
        <v>18.442043094775258</v>
      </c>
      <c r="J156" s="59">
        <v>34.337140314095819</v>
      </c>
      <c r="K156" s="65">
        <v>14.682614148648796</v>
      </c>
      <c r="L156" s="77"/>
      <c r="M156" s="136"/>
      <c r="N156" s="479"/>
      <c r="O156" s="479"/>
      <c r="P156" s="478"/>
    </row>
    <row r="157" spans="1:16" s="6" customFormat="1" x14ac:dyDescent="0.2">
      <c r="A157" s="75"/>
      <c r="B157" s="76"/>
      <c r="C157" s="23" t="s">
        <v>37</v>
      </c>
      <c r="D157" s="47">
        <v>1201721.72126</v>
      </c>
      <c r="E157" s="47">
        <v>1131975.8721812926</v>
      </c>
      <c r="F157" s="60">
        <v>6.2219152280760426</v>
      </c>
      <c r="G157" s="60">
        <v>27.831936142207027</v>
      </c>
      <c r="H157" s="60">
        <v>15.274335086389527</v>
      </c>
      <c r="I157" s="60">
        <v>3.560323452785255</v>
      </c>
      <c r="J157" s="60">
        <v>28.440683939817859</v>
      </c>
      <c r="K157" s="67">
        <v>15.237724528266199</v>
      </c>
      <c r="L157" s="77"/>
      <c r="M157" s="136"/>
      <c r="N157" s="479"/>
      <c r="O157" s="479"/>
      <c r="P157" s="478"/>
    </row>
    <row r="158" spans="1:16" s="6" customFormat="1" x14ac:dyDescent="0.2">
      <c r="A158" s="73"/>
      <c r="B158" s="62"/>
      <c r="C158" s="353" t="s">
        <v>38</v>
      </c>
      <c r="D158" s="52">
        <v>1163338.65836</v>
      </c>
      <c r="E158" s="52">
        <v>1097753.468875837</v>
      </c>
      <c r="F158" s="59">
        <v>6.1836907744324776</v>
      </c>
      <c r="G158" s="59">
        <v>24.500756962598658</v>
      </c>
      <c r="H158" s="59">
        <v>16.641214695940107</v>
      </c>
      <c r="I158" s="59">
        <v>4.3418487941085431</v>
      </c>
      <c r="J158" s="59">
        <v>24.688655165261594</v>
      </c>
      <c r="K158" s="65">
        <v>16.138786993553666</v>
      </c>
      <c r="L158" s="77"/>
      <c r="M158" s="136"/>
      <c r="N158" s="479"/>
      <c r="O158" s="479"/>
      <c r="P158" s="478"/>
    </row>
    <row r="159" spans="1:16" s="6" customFormat="1" x14ac:dyDescent="0.2">
      <c r="A159" s="75"/>
      <c r="B159" s="76"/>
      <c r="C159" s="23" t="s">
        <v>39</v>
      </c>
      <c r="D159" s="47">
        <v>1229149.6621300001</v>
      </c>
      <c r="E159" s="47">
        <v>1163960.6973291645</v>
      </c>
      <c r="F159" s="60">
        <v>7.0681278150912021</v>
      </c>
      <c r="G159" s="60">
        <v>22.080215155516811</v>
      </c>
      <c r="H159" s="60">
        <v>16.795705746610736</v>
      </c>
      <c r="I159" s="60">
        <v>2.8957952132111302</v>
      </c>
      <c r="J159" s="60">
        <v>21.563599570460809</v>
      </c>
      <c r="K159" s="67">
        <v>15.882973813262254</v>
      </c>
      <c r="L159" s="77"/>
      <c r="M159" s="136"/>
      <c r="N159" s="479"/>
      <c r="O159" s="479"/>
      <c r="P159" s="478"/>
    </row>
    <row r="160" spans="1:16" s="6" customFormat="1" x14ac:dyDescent="0.2">
      <c r="A160" s="73"/>
      <c r="B160" s="62"/>
      <c r="C160" s="353" t="s">
        <v>40</v>
      </c>
      <c r="D160" s="52">
        <v>1234917.7193399998</v>
      </c>
      <c r="E160" s="52">
        <v>1150044.1520391337</v>
      </c>
      <c r="F160" s="59">
        <v>3.7384734048107475</v>
      </c>
      <c r="G160" s="59">
        <v>19.77173945238701</v>
      </c>
      <c r="H160" s="59">
        <v>16.631893489332313</v>
      </c>
      <c r="I160" s="59">
        <v>-1.6310667351223884</v>
      </c>
      <c r="J160" s="59">
        <v>18.569759980480967</v>
      </c>
      <c r="K160" s="65">
        <v>15.111656046137895</v>
      </c>
      <c r="L160" s="77"/>
      <c r="M160" s="136"/>
      <c r="N160" s="479"/>
      <c r="O160" s="479"/>
      <c r="P160" s="478"/>
    </row>
    <row r="161" spans="1:16" s="6" customFormat="1" x14ac:dyDescent="0.2">
      <c r="A161" s="75"/>
      <c r="B161" s="76"/>
      <c r="C161" s="23" t="s">
        <v>41</v>
      </c>
      <c r="D161" s="47">
        <v>1201226.82702</v>
      </c>
      <c r="E161" s="47">
        <v>1166822.4461520356</v>
      </c>
      <c r="F161" s="60">
        <v>-1.0508415697199212</v>
      </c>
      <c r="G161" s="60">
        <v>17.403149957011806</v>
      </c>
      <c r="H161" s="60">
        <v>15.530729487948577</v>
      </c>
      <c r="I161" s="60">
        <v>3.9957018819984711</v>
      </c>
      <c r="J161" s="60">
        <v>16.963422225732373</v>
      </c>
      <c r="K161" s="67">
        <v>15.114291607877988</v>
      </c>
      <c r="L161" s="77"/>
      <c r="M161" s="136"/>
      <c r="N161" s="479"/>
      <c r="O161" s="479"/>
      <c r="P161" s="478"/>
    </row>
    <row r="162" spans="1:16" s="6" customFormat="1" x14ac:dyDescent="0.2">
      <c r="A162" s="73"/>
      <c r="B162" s="62"/>
      <c r="C162" s="353" t="s">
        <v>42</v>
      </c>
      <c r="D162" s="52">
        <v>1267497.4305799999</v>
      </c>
      <c r="E162" s="52">
        <v>1134856.1994537329</v>
      </c>
      <c r="F162" s="59">
        <v>7.7550432201202852</v>
      </c>
      <c r="G162" s="59">
        <v>16.445325968855755</v>
      </c>
      <c r="H162" s="59">
        <v>16.445325968855755</v>
      </c>
      <c r="I162" s="59">
        <v>7.6390385202963103</v>
      </c>
      <c r="J162" s="59">
        <v>16.08832182496802</v>
      </c>
      <c r="K162" s="65">
        <v>16.08832182496802</v>
      </c>
      <c r="L162" s="77"/>
      <c r="M162" s="136"/>
      <c r="N162" s="479"/>
      <c r="O162" s="479"/>
      <c r="P162" s="478"/>
    </row>
    <row r="163" spans="1:16" s="6" customFormat="1" x14ac:dyDescent="0.2">
      <c r="A163" s="73">
        <v>2022</v>
      </c>
      <c r="B163" s="62"/>
      <c r="C163" s="23" t="s">
        <v>43</v>
      </c>
      <c r="D163" s="47">
        <v>1040180.8580000001</v>
      </c>
      <c r="E163" s="47">
        <v>963889.47831529565</v>
      </c>
      <c r="F163" s="60">
        <v>0.56424198872188924</v>
      </c>
      <c r="G163" s="60">
        <v>0.56424198872188924</v>
      </c>
      <c r="H163" s="60">
        <v>16.60181274714725</v>
      </c>
      <c r="I163" s="60">
        <v>-2.5485730515050591</v>
      </c>
      <c r="J163" s="60">
        <v>-2.5485730515050591</v>
      </c>
      <c r="K163" s="67">
        <v>15.921758556433517</v>
      </c>
      <c r="L163" s="77"/>
      <c r="M163" s="136"/>
      <c r="N163" s="479"/>
      <c r="O163" s="479"/>
      <c r="P163" s="478"/>
    </row>
    <row r="164" spans="1:16" s="6" customFormat="1" x14ac:dyDescent="0.2">
      <c r="A164" s="73"/>
      <c r="B164" s="62"/>
      <c r="C164" s="57" t="s">
        <v>44</v>
      </c>
      <c r="D164" s="52">
        <v>1136611.145</v>
      </c>
      <c r="E164" s="52">
        <v>1107069.6513509629</v>
      </c>
      <c r="F164" s="70">
        <v>-0.2852762206738646</v>
      </c>
      <c r="G164" s="70">
        <v>0.11886855122314444</v>
      </c>
      <c r="H164" s="59">
        <v>15.620879893444013</v>
      </c>
      <c r="I164" s="70">
        <v>2.5784518065423185</v>
      </c>
      <c r="J164" s="70">
        <v>0.12666511527999091</v>
      </c>
      <c r="K164" s="72">
        <v>15.60631206555243</v>
      </c>
      <c r="L164" s="77"/>
      <c r="M164" s="136"/>
      <c r="N164" s="479"/>
      <c r="O164" s="479"/>
      <c r="P164" s="478"/>
    </row>
    <row r="165" spans="1:16" s="6" customFormat="1" x14ac:dyDescent="0.2">
      <c r="A165" s="73"/>
      <c r="B165" s="62"/>
      <c r="C165" s="23" t="s">
        <v>45</v>
      </c>
      <c r="D165" s="47">
        <v>1340105.9333999997</v>
      </c>
      <c r="E165" s="47">
        <v>1257126.3162233853</v>
      </c>
      <c r="F165" s="60">
        <v>11.643944324422236</v>
      </c>
      <c r="G165" s="60">
        <v>4.2183819412858554</v>
      </c>
      <c r="H165" s="60">
        <v>13.462973048517824</v>
      </c>
      <c r="I165" s="60">
        <v>5.728489544278645</v>
      </c>
      <c r="J165" s="60">
        <v>2.1714684777635966</v>
      </c>
      <c r="K165" s="67">
        <v>11.759402692200212</v>
      </c>
      <c r="L165" s="77"/>
      <c r="M165" s="136"/>
      <c r="N165" s="479"/>
      <c r="O165" s="479"/>
      <c r="P165" s="478"/>
    </row>
    <row r="166" spans="1:16" s="6" customFormat="1" x14ac:dyDescent="0.2">
      <c r="A166" s="73"/>
      <c r="B166" s="62"/>
      <c r="C166" s="57" t="s">
        <v>33</v>
      </c>
      <c r="D166" s="52">
        <v>1215579.2924999997</v>
      </c>
      <c r="E166" s="52">
        <v>1089206.2393794097</v>
      </c>
      <c r="F166" s="70">
        <v>7.016358215392458</v>
      </c>
      <c r="G166" s="70">
        <v>4.9230090655782988</v>
      </c>
      <c r="H166" s="59">
        <v>6.0255952038686758</v>
      </c>
      <c r="I166" s="70">
        <v>3.6525968393404327</v>
      </c>
      <c r="J166" s="70">
        <v>2.5327361499298888</v>
      </c>
      <c r="K166" s="72">
        <v>4.861187756043563</v>
      </c>
      <c r="L166" s="77"/>
      <c r="M166" s="136"/>
      <c r="N166" s="479"/>
      <c r="O166" s="479"/>
      <c r="P166" s="478"/>
    </row>
    <row r="167" spans="1:16" s="6" customFormat="1" x14ac:dyDescent="0.2">
      <c r="A167" s="73"/>
      <c r="B167" s="62"/>
      <c r="C167" s="23" t="s">
        <v>35</v>
      </c>
      <c r="D167" s="47">
        <v>1250767.5852999999</v>
      </c>
      <c r="E167" s="47">
        <v>1103484.4698480892</v>
      </c>
      <c r="F167" s="60">
        <v>42.068688379282207</v>
      </c>
      <c r="G167" s="60">
        <v>10.989413125838837</v>
      </c>
      <c r="H167" s="60">
        <v>7.9963053281204992</v>
      </c>
      <c r="I167" s="60">
        <v>35.24898089847045</v>
      </c>
      <c r="J167" s="60">
        <v>7.7420530865977071</v>
      </c>
      <c r="K167" s="67">
        <v>6.2229798280029058</v>
      </c>
      <c r="M167" s="478"/>
      <c r="N167" s="479"/>
      <c r="O167" s="479"/>
      <c r="P167" s="478"/>
    </row>
    <row r="168" spans="1:16" s="478" customFormat="1" x14ac:dyDescent="0.2">
      <c r="A168" s="480"/>
      <c r="B168" s="481"/>
      <c r="C168" s="482" t="s">
        <v>36</v>
      </c>
      <c r="D168" s="483">
        <v>1189246.7760000001</v>
      </c>
      <c r="E168" s="483">
        <v>1116811.6507215714</v>
      </c>
      <c r="F168" s="484">
        <v>7.2913916404973662</v>
      </c>
      <c r="G168" s="484">
        <v>10.358727156495974</v>
      </c>
      <c r="H168" s="484">
        <v>7.5473705692623128</v>
      </c>
      <c r="I168" s="484">
        <v>4.1950726137055483</v>
      </c>
      <c r="J168" s="484">
        <v>7.1284520252637833</v>
      </c>
      <c r="K168" s="485">
        <v>5.1907093143158676</v>
      </c>
      <c r="N168" s="479"/>
      <c r="O168" s="479"/>
    </row>
    <row r="169" spans="1:16" s="6" customFormat="1" x14ac:dyDescent="0.2">
      <c r="A169" s="73"/>
      <c r="B169" s="62"/>
      <c r="C169" s="57"/>
      <c r="D169" s="52"/>
      <c r="E169" s="52"/>
      <c r="F169" s="70"/>
      <c r="G169" s="70"/>
      <c r="H169" s="59"/>
      <c r="I169" s="70"/>
      <c r="J169" s="70"/>
      <c r="K169" s="70"/>
      <c r="M169" s="478"/>
      <c r="N169" s="478"/>
      <c r="O169" s="478"/>
    </row>
    <row r="170" spans="1:16" s="6" customFormat="1" x14ac:dyDescent="0.2"/>
    <row r="171" spans="1:16" x14ac:dyDescent="0.2">
      <c r="A171" s="146"/>
      <c r="B171" s="188"/>
      <c r="C171" s="147"/>
      <c r="D171" s="300"/>
      <c r="E171" s="300"/>
      <c r="F171" s="369"/>
      <c r="G171" s="369"/>
      <c r="H171" s="369"/>
      <c r="I171" s="370"/>
      <c r="J171" s="370"/>
      <c r="K171" s="371"/>
    </row>
    <row r="172" spans="1:16" x14ac:dyDescent="0.2">
      <c r="A172" s="518" t="s">
        <v>46</v>
      </c>
      <c r="B172" s="519"/>
      <c r="C172" s="519"/>
      <c r="D172" s="519"/>
      <c r="E172" s="519"/>
      <c r="F172" s="82"/>
      <c r="G172" s="82"/>
      <c r="H172" s="82"/>
      <c r="I172" s="82"/>
      <c r="J172" s="82"/>
      <c r="K172" s="83"/>
    </row>
    <row r="173" spans="1:16" x14ac:dyDescent="0.2">
      <c r="A173" s="84" t="s">
        <v>47</v>
      </c>
      <c r="B173" s="85"/>
      <c r="C173" s="85"/>
      <c r="D173" s="85"/>
      <c r="E173" s="85"/>
      <c r="F173" s="82"/>
      <c r="G173" s="82"/>
      <c r="H173" s="82"/>
      <c r="I173" s="82"/>
      <c r="J173" s="82"/>
      <c r="K173" s="83"/>
    </row>
    <row r="174" spans="1:16" x14ac:dyDescent="0.2">
      <c r="A174" s="84" t="s">
        <v>48</v>
      </c>
      <c r="B174" s="85"/>
      <c r="C174" s="85"/>
      <c r="D174" s="85"/>
      <c r="E174" s="85"/>
      <c r="F174" s="82"/>
      <c r="G174" s="82"/>
      <c r="H174" s="82"/>
      <c r="I174" s="82"/>
      <c r="J174" s="82"/>
      <c r="K174" s="83"/>
    </row>
    <row r="175" spans="1:16" ht="21.75" customHeight="1" x14ac:dyDescent="0.2">
      <c r="A175" s="515" t="s">
        <v>162</v>
      </c>
      <c r="B175" s="516"/>
      <c r="C175" s="516"/>
      <c r="D175" s="516"/>
      <c r="E175" s="516"/>
      <c r="F175" s="516"/>
      <c r="G175" s="516"/>
      <c r="H175" s="516"/>
      <c r="I175" s="516"/>
      <c r="J175" s="516"/>
      <c r="K175" s="517"/>
    </row>
    <row r="176" spans="1:16" ht="17.25" customHeight="1" x14ac:dyDescent="0.2">
      <c r="A176" s="86" t="str">
        <f>Contenido!B22</f>
        <v>Actualizado el 29 de julio de 2022</v>
      </c>
      <c r="B176" s="87"/>
      <c r="C176" s="87"/>
      <c r="D176" s="88"/>
      <c r="E176" s="88"/>
      <c r="F176" s="82"/>
      <c r="G176" s="82"/>
      <c r="H176" s="82"/>
      <c r="I176" s="82"/>
      <c r="J176" s="82"/>
      <c r="K176" s="89"/>
    </row>
    <row r="177" spans="1:11" x14ac:dyDescent="0.2">
      <c r="A177" s="90"/>
      <c r="B177" s="91"/>
      <c r="C177" s="91"/>
      <c r="D177" s="92"/>
      <c r="E177" s="92"/>
      <c r="F177" s="93"/>
      <c r="G177" s="93"/>
      <c r="H177" s="93"/>
      <c r="I177" s="93"/>
      <c r="J177" s="93"/>
      <c r="K177" s="94"/>
    </row>
    <row r="178" spans="1:11" x14ac:dyDescent="0.2">
      <c r="A178" s="4"/>
      <c r="B178" s="4"/>
      <c r="C178" s="4"/>
      <c r="D178" s="368"/>
      <c r="E178" s="368"/>
      <c r="F178" s="368"/>
      <c r="G178" s="368"/>
      <c r="H178" s="368"/>
      <c r="I178" s="368"/>
      <c r="J178" s="368"/>
      <c r="K178" s="368"/>
    </row>
  </sheetData>
  <mergeCells count="9">
    <mergeCell ref="A175:K175"/>
    <mergeCell ref="A172:E172"/>
    <mergeCell ref="A1:K1"/>
    <mergeCell ref="A3:K4"/>
    <mergeCell ref="A8:A9"/>
    <mergeCell ref="C8:C9"/>
    <mergeCell ref="D8:E8"/>
    <mergeCell ref="F8:H8"/>
    <mergeCell ref="I8:K8"/>
  </mergeCells>
  <phoneticPr fontId="57" type="noConversion"/>
  <pageMargins left="0.74803149606299213" right="0.74803149606299213" top="0.98425196850393704" bottom="0.98425196850393704" header="0" footer="0"/>
  <pageSetup orientation="landscape" horizontalDpi="300" verticalDpi="300"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225"/>
  <sheetViews>
    <sheetView showGridLines="0" zoomScaleNormal="100" workbookViewId="0">
      <pane ySplit="9" topLeftCell="A160" activePane="bottomLeft" state="frozen"/>
      <selection activeCell="AG3" sqref="AG3"/>
      <selection pane="bottomLeft" activeCell="G166" sqref="G166"/>
    </sheetView>
  </sheetViews>
  <sheetFormatPr baseColWidth="10" defaultRowHeight="14.25" x14ac:dyDescent="0.25"/>
  <cols>
    <col min="1" max="1" width="9.85546875" style="96" customWidth="1"/>
    <col min="2" max="2" width="7.5703125" style="96" customWidth="1"/>
    <col min="3" max="7" width="14.85546875" style="163" customWidth="1"/>
    <col min="8" max="8" width="1.7109375" style="96" customWidth="1"/>
    <col min="9" max="13" width="15.5703125" style="96" customWidth="1"/>
    <col min="14" max="14" width="1.7109375" style="96" customWidth="1"/>
    <col min="15" max="19" width="15.5703125" style="97" customWidth="1"/>
    <col min="20" max="20" width="1.7109375" style="98" customWidth="1"/>
    <col min="21" max="25" width="15.5703125" style="96" customWidth="1"/>
    <col min="26" max="16384" width="11.42578125" style="96"/>
  </cols>
  <sheetData>
    <row r="1" spans="1:25" ht="60" customHeight="1" x14ac:dyDescent="0.25">
      <c r="A1" s="539"/>
      <c r="B1" s="539"/>
      <c r="C1" s="539"/>
      <c r="D1" s="539"/>
      <c r="E1" s="539"/>
      <c r="F1" s="539"/>
      <c r="G1" s="539"/>
    </row>
    <row r="2" spans="1:25" ht="5.25" customHeight="1" x14ac:dyDescent="0.25">
      <c r="A2" s="8"/>
      <c r="B2" s="8"/>
      <c r="C2" s="99"/>
      <c r="D2" s="99"/>
      <c r="E2" s="99"/>
      <c r="F2" s="99"/>
      <c r="G2" s="99"/>
    </row>
    <row r="3" spans="1:25" ht="13.5" customHeight="1" x14ac:dyDescent="0.25">
      <c r="A3" s="540" t="s">
        <v>20</v>
      </c>
      <c r="B3" s="540"/>
      <c r="C3" s="540"/>
      <c r="D3" s="540"/>
      <c r="E3" s="540"/>
      <c r="F3" s="540"/>
      <c r="G3" s="540"/>
      <c r="H3" s="100"/>
      <c r="O3" s="96"/>
      <c r="P3" s="96"/>
      <c r="Q3" s="96"/>
      <c r="R3" s="96"/>
      <c r="S3" s="96"/>
      <c r="T3" s="96"/>
    </row>
    <row r="4" spans="1:25" ht="13.5" customHeight="1" x14ac:dyDescent="0.25">
      <c r="A4" s="540"/>
      <c r="B4" s="540"/>
      <c r="C4" s="540"/>
      <c r="D4" s="540"/>
      <c r="E4" s="540"/>
      <c r="F4" s="540"/>
      <c r="G4" s="540"/>
      <c r="H4" s="100"/>
      <c r="O4" s="96"/>
      <c r="P4" s="96"/>
      <c r="Q4" s="96"/>
      <c r="R4" s="96"/>
      <c r="S4" s="96"/>
      <c r="T4" s="96"/>
    </row>
    <row r="5" spans="1:25" s="106" customFormat="1" ht="13.5" customHeight="1" x14ac:dyDescent="0.2">
      <c r="A5" s="101" t="s">
        <v>49</v>
      </c>
      <c r="B5" s="102"/>
      <c r="C5" s="103"/>
      <c r="D5" s="104"/>
      <c r="E5" s="104"/>
      <c r="F5" s="104"/>
      <c r="G5" s="105"/>
      <c r="O5" s="107"/>
      <c r="P5" s="107"/>
      <c r="Q5" s="107"/>
      <c r="R5" s="107"/>
      <c r="S5" s="107"/>
      <c r="T5" s="108"/>
    </row>
    <row r="6" spans="1:25" s="106" customFormat="1" ht="13.5" customHeight="1" x14ac:dyDescent="0.2">
      <c r="A6" s="101" t="s">
        <v>22</v>
      </c>
      <c r="B6" s="102"/>
      <c r="C6" s="103"/>
      <c r="D6" s="104"/>
      <c r="E6" s="104"/>
      <c r="F6" s="104"/>
      <c r="G6" s="105"/>
      <c r="O6" s="107"/>
      <c r="P6" s="107"/>
      <c r="Q6" s="107"/>
      <c r="R6" s="107"/>
      <c r="S6" s="107"/>
      <c r="T6" s="108"/>
    </row>
    <row r="7" spans="1:25" s="106" customFormat="1" ht="13.5" customHeight="1" x14ac:dyDescent="0.2">
      <c r="A7" s="25" t="s">
        <v>161</v>
      </c>
      <c r="B7" s="26"/>
      <c r="C7" s="26"/>
      <c r="D7" s="26"/>
      <c r="E7" s="27"/>
      <c r="F7" s="26"/>
      <c r="G7" s="110"/>
      <c r="H7" s="62"/>
      <c r="N7" s="62"/>
      <c r="O7" s="107"/>
      <c r="P7" s="107"/>
      <c r="Q7" s="107"/>
      <c r="R7" s="107"/>
      <c r="S7" s="107"/>
      <c r="T7" s="108"/>
    </row>
    <row r="8" spans="1:25" s="112" customFormat="1" ht="18" customHeight="1" x14ac:dyDescent="0.2">
      <c r="A8" s="522" t="s">
        <v>23</v>
      </c>
      <c r="B8" s="524" t="s">
        <v>24</v>
      </c>
      <c r="C8" s="526" t="s">
        <v>25</v>
      </c>
      <c r="D8" s="526"/>
      <c r="E8" s="526"/>
      <c r="F8" s="526"/>
      <c r="G8" s="543"/>
      <c r="H8" s="111"/>
      <c r="I8" s="530" t="s">
        <v>50</v>
      </c>
      <c r="J8" s="531"/>
      <c r="K8" s="531"/>
      <c r="L8" s="531"/>
      <c r="M8" s="532"/>
      <c r="N8" s="111"/>
      <c r="O8" s="530" t="s">
        <v>51</v>
      </c>
      <c r="P8" s="531"/>
      <c r="Q8" s="531"/>
      <c r="R8" s="531"/>
      <c r="S8" s="532"/>
      <c r="T8" s="111"/>
      <c r="U8" s="530" t="s">
        <v>52</v>
      </c>
      <c r="V8" s="531"/>
      <c r="W8" s="531"/>
      <c r="X8" s="531"/>
      <c r="Y8" s="532"/>
    </row>
    <row r="9" spans="1:25" s="112" customFormat="1" ht="24" x14ac:dyDescent="0.2">
      <c r="A9" s="541"/>
      <c r="B9" s="542"/>
      <c r="C9" s="30" t="s">
        <v>53</v>
      </c>
      <c r="D9" s="30" t="s">
        <v>54</v>
      </c>
      <c r="E9" s="113" t="s">
        <v>55</v>
      </c>
      <c r="F9" s="113" t="s">
        <v>56</v>
      </c>
      <c r="G9" s="114" t="s">
        <v>57</v>
      </c>
      <c r="H9" s="115"/>
      <c r="I9" s="116" t="s">
        <v>53</v>
      </c>
      <c r="J9" s="117" t="s">
        <v>54</v>
      </c>
      <c r="K9" s="113" t="s">
        <v>55</v>
      </c>
      <c r="L9" s="113" t="s">
        <v>56</v>
      </c>
      <c r="M9" s="118" t="s">
        <v>57</v>
      </c>
      <c r="N9" s="115"/>
      <c r="O9" s="116" t="s">
        <v>53</v>
      </c>
      <c r="P9" s="117" t="s">
        <v>54</v>
      </c>
      <c r="Q9" s="113" t="s">
        <v>55</v>
      </c>
      <c r="R9" s="113" t="s">
        <v>56</v>
      </c>
      <c r="S9" s="118" t="s">
        <v>57</v>
      </c>
      <c r="T9" s="115"/>
      <c r="U9" s="116" t="s">
        <v>53</v>
      </c>
      <c r="V9" s="117" t="s">
        <v>54</v>
      </c>
      <c r="W9" s="113" t="s">
        <v>55</v>
      </c>
      <c r="X9" s="113" t="s">
        <v>56</v>
      </c>
      <c r="Y9" s="118" t="s">
        <v>57</v>
      </c>
    </row>
    <row r="10" spans="1:25" s="106" customFormat="1" ht="13.5" customHeight="1" x14ac:dyDescent="0.2">
      <c r="A10" s="36">
        <v>2009</v>
      </c>
      <c r="B10" s="38" t="s">
        <v>33</v>
      </c>
      <c r="C10" s="39">
        <v>116602.18399999999</v>
      </c>
      <c r="D10" s="39">
        <v>406388.09700000001</v>
      </c>
      <c r="E10" s="39">
        <v>119278.01</v>
      </c>
      <c r="F10" s="39">
        <v>36392.357499999998</v>
      </c>
      <c r="G10" s="119">
        <v>678660.64850000013</v>
      </c>
      <c r="H10" s="120"/>
      <c r="I10" s="121" t="s">
        <v>34</v>
      </c>
      <c r="J10" s="41" t="s">
        <v>34</v>
      </c>
      <c r="K10" s="41" t="s">
        <v>34</v>
      </c>
      <c r="L10" s="41" t="s">
        <v>34</v>
      </c>
      <c r="M10" s="42" t="s">
        <v>34</v>
      </c>
      <c r="N10" s="120"/>
      <c r="O10" s="121" t="s">
        <v>34</v>
      </c>
      <c r="P10" s="41" t="s">
        <v>34</v>
      </c>
      <c r="Q10" s="41" t="s">
        <v>34</v>
      </c>
      <c r="R10" s="41" t="s">
        <v>34</v>
      </c>
      <c r="S10" s="42" t="s">
        <v>34</v>
      </c>
      <c r="T10" s="120"/>
      <c r="U10" s="121" t="s">
        <v>34</v>
      </c>
      <c r="V10" s="41" t="s">
        <v>34</v>
      </c>
      <c r="W10" s="41" t="s">
        <v>34</v>
      </c>
      <c r="X10" s="41" t="s">
        <v>34</v>
      </c>
      <c r="Y10" s="42" t="s">
        <v>34</v>
      </c>
    </row>
    <row r="11" spans="1:25" s="106" customFormat="1" ht="13.5" customHeight="1" x14ac:dyDescent="0.2">
      <c r="A11" s="43"/>
      <c r="B11" s="45" t="s">
        <v>35</v>
      </c>
      <c r="C11" s="46">
        <v>121007.25000000003</v>
      </c>
      <c r="D11" s="46">
        <v>413062.55700000009</v>
      </c>
      <c r="E11" s="46">
        <v>125680.14000000001</v>
      </c>
      <c r="F11" s="46">
        <v>36004.632500000007</v>
      </c>
      <c r="G11" s="122">
        <v>695754.57950000034</v>
      </c>
      <c r="H11" s="120"/>
      <c r="I11" s="123" t="s">
        <v>34</v>
      </c>
      <c r="J11" s="48" t="s">
        <v>34</v>
      </c>
      <c r="K11" s="48" t="s">
        <v>34</v>
      </c>
      <c r="L11" s="48" t="s">
        <v>34</v>
      </c>
      <c r="M11" s="49" t="s">
        <v>34</v>
      </c>
      <c r="N11" s="120"/>
      <c r="O11" s="123" t="s">
        <v>34</v>
      </c>
      <c r="P11" s="48" t="s">
        <v>34</v>
      </c>
      <c r="Q11" s="48" t="s">
        <v>34</v>
      </c>
      <c r="R11" s="48" t="s">
        <v>34</v>
      </c>
      <c r="S11" s="49" t="s">
        <v>34</v>
      </c>
      <c r="T11" s="120"/>
      <c r="U11" s="123" t="s">
        <v>34</v>
      </c>
      <c r="V11" s="48" t="s">
        <v>34</v>
      </c>
      <c r="W11" s="48" t="s">
        <v>34</v>
      </c>
      <c r="X11" s="48" t="s">
        <v>34</v>
      </c>
      <c r="Y11" s="49" t="s">
        <v>34</v>
      </c>
    </row>
    <row r="12" spans="1:25" s="106" customFormat="1" ht="13.5" customHeight="1" x14ac:dyDescent="0.2">
      <c r="A12" s="43"/>
      <c r="B12" s="50" t="s">
        <v>36</v>
      </c>
      <c r="C12" s="51">
        <v>119886.80450000001</v>
      </c>
      <c r="D12" s="51">
        <v>370382.97350000002</v>
      </c>
      <c r="E12" s="51">
        <v>110851.34250000003</v>
      </c>
      <c r="F12" s="51">
        <v>34277.798499999997</v>
      </c>
      <c r="G12" s="124">
        <v>635398.91900000011</v>
      </c>
      <c r="H12" s="120"/>
      <c r="I12" s="125" t="s">
        <v>34</v>
      </c>
      <c r="J12" s="53" t="s">
        <v>34</v>
      </c>
      <c r="K12" s="53" t="s">
        <v>34</v>
      </c>
      <c r="L12" s="53" t="s">
        <v>34</v>
      </c>
      <c r="M12" s="54" t="s">
        <v>34</v>
      </c>
      <c r="N12" s="120"/>
      <c r="O12" s="125" t="s">
        <v>34</v>
      </c>
      <c r="P12" s="53" t="s">
        <v>34</v>
      </c>
      <c r="Q12" s="53" t="s">
        <v>34</v>
      </c>
      <c r="R12" s="53" t="s">
        <v>34</v>
      </c>
      <c r="S12" s="54" t="s">
        <v>34</v>
      </c>
      <c r="T12" s="120"/>
      <c r="U12" s="125" t="s">
        <v>34</v>
      </c>
      <c r="V12" s="53" t="s">
        <v>34</v>
      </c>
      <c r="W12" s="53" t="s">
        <v>34</v>
      </c>
      <c r="X12" s="53" t="s">
        <v>34</v>
      </c>
      <c r="Y12" s="54" t="s">
        <v>34</v>
      </c>
    </row>
    <row r="13" spans="1:25" s="106" customFormat="1" ht="13.5" customHeight="1" x14ac:dyDescent="0.2">
      <c r="A13" s="43"/>
      <c r="B13" s="45" t="s">
        <v>37</v>
      </c>
      <c r="C13" s="46">
        <v>128726.32250000001</v>
      </c>
      <c r="D13" s="46">
        <v>441849.71399999998</v>
      </c>
      <c r="E13" s="46">
        <v>128708.77749999998</v>
      </c>
      <c r="F13" s="46">
        <v>42678.210999999996</v>
      </c>
      <c r="G13" s="122">
        <v>741963.02499999979</v>
      </c>
      <c r="H13" s="120"/>
      <c r="I13" s="123" t="s">
        <v>34</v>
      </c>
      <c r="J13" s="48" t="s">
        <v>34</v>
      </c>
      <c r="K13" s="48" t="s">
        <v>34</v>
      </c>
      <c r="L13" s="48" t="s">
        <v>34</v>
      </c>
      <c r="M13" s="49" t="s">
        <v>34</v>
      </c>
      <c r="N13" s="120"/>
      <c r="O13" s="123" t="s">
        <v>34</v>
      </c>
      <c r="P13" s="48" t="s">
        <v>34</v>
      </c>
      <c r="Q13" s="48" t="s">
        <v>34</v>
      </c>
      <c r="R13" s="48" t="s">
        <v>34</v>
      </c>
      <c r="S13" s="49" t="s">
        <v>34</v>
      </c>
      <c r="T13" s="120"/>
      <c r="U13" s="123" t="s">
        <v>34</v>
      </c>
      <c r="V13" s="48" t="s">
        <v>34</v>
      </c>
      <c r="W13" s="48" t="s">
        <v>34</v>
      </c>
      <c r="X13" s="48" t="s">
        <v>34</v>
      </c>
      <c r="Y13" s="49" t="s">
        <v>34</v>
      </c>
    </row>
    <row r="14" spans="1:25" s="106" customFormat="1" ht="13.5" customHeight="1" x14ac:dyDescent="0.2">
      <c r="A14" s="43"/>
      <c r="B14" s="50" t="s">
        <v>38</v>
      </c>
      <c r="C14" s="51">
        <v>118968.89950000003</v>
      </c>
      <c r="D14" s="51">
        <v>428979.89900000003</v>
      </c>
      <c r="E14" s="51">
        <v>114507.27999999998</v>
      </c>
      <c r="F14" s="51">
        <v>37943.199999999997</v>
      </c>
      <c r="G14" s="124">
        <v>700399.2784999999</v>
      </c>
      <c r="H14" s="120"/>
      <c r="I14" s="125" t="s">
        <v>34</v>
      </c>
      <c r="J14" s="53" t="s">
        <v>34</v>
      </c>
      <c r="K14" s="53" t="s">
        <v>34</v>
      </c>
      <c r="L14" s="53" t="s">
        <v>34</v>
      </c>
      <c r="M14" s="54" t="s">
        <v>34</v>
      </c>
      <c r="N14" s="120"/>
      <c r="O14" s="125" t="s">
        <v>34</v>
      </c>
      <c r="P14" s="53" t="s">
        <v>34</v>
      </c>
      <c r="Q14" s="53" t="s">
        <v>34</v>
      </c>
      <c r="R14" s="53" t="s">
        <v>34</v>
      </c>
      <c r="S14" s="54" t="s">
        <v>34</v>
      </c>
      <c r="T14" s="120"/>
      <c r="U14" s="125" t="s">
        <v>34</v>
      </c>
      <c r="V14" s="53" t="s">
        <v>34</v>
      </c>
      <c r="W14" s="53" t="s">
        <v>34</v>
      </c>
      <c r="X14" s="53" t="s">
        <v>34</v>
      </c>
      <c r="Y14" s="54" t="s">
        <v>34</v>
      </c>
    </row>
    <row r="15" spans="1:25" s="106" customFormat="1" ht="13.5" customHeight="1" x14ac:dyDescent="0.2">
      <c r="A15" s="43"/>
      <c r="B15" s="45" t="s">
        <v>39</v>
      </c>
      <c r="C15" s="46">
        <v>140033.94249999995</v>
      </c>
      <c r="D15" s="46">
        <v>423709.16600000003</v>
      </c>
      <c r="E15" s="46">
        <v>123321.75499999999</v>
      </c>
      <c r="F15" s="46">
        <v>38122.207500000004</v>
      </c>
      <c r="G15" s="122">
        <v>725187.071</v>
      </c>
      <c r="H15" s="120"/>
      <c r="I15" s="123" t="s">
        <v>34</v>
      </c>
      <c r="J15" s="48" t="s">
        <v>34</v>
      </c>
      <c r="K15" s="48" t="s">
        <v>34</v>
      </c>
      <c r="L15" s="48" t="s">
        <v>34</v>
      </c>
      <c r="M15" s="49" t="s">
        <v>34</v>
      </c>
      <c r="N15" s="120"/>
      <c r="O15" s="123" t="s">
        <v>34</v>
      </c>
      <c r="P15" s="48" t="s">
        <v>34</v>
      </c>
      <c r="Q15" s="48" t="s">
        <v>34</v>
      </c>
      <c r="R15" s="48" t="s">
        <v>34</v>
      </c>
      <c r="S15" s="49" t="s">
        <v>34</v>
      </c>
      <c r="T15" s="120"/>
      <c r="U15" s="123" t="s">
        <v>34</v>
      </c>
      <c r="V15" s="48" t="s">
        <v>34</v>
      </c>
      <c r="W15" s="48" t="s">
        <v>34</v>
      </c>
      <c r="X15" s="48" t="s">
        <v>34</v>
      </c>
      <c r="Y15" s="49" t="s">
        <v>34</v>
      </c>
    </row>
    <row r="16" spans="1:25" s="106" customFormat="1" ht="13.5" customHeight="1" x14ac:dyDescent="0.2">
      <c r="A16" s="43"/>
      <c r="B16" s="50" t="s">
        <v>40</v>
      </c>
      <c r="C16" s="51">
        <v>134772.10399999999</v>
      </c>
      <c r="D16" s="51">
        <v>435983.11650000012</v>
      </c>
      <c r="E16" s="51">
        <v>122846.32250000002</v>
      </c>
      <c r="F16" s="51">
        <v>37856.745000000003</v>
      </c>
      <c r="G16" s="124">
        <v>731458.28799999994</v>
      </c>
      <c r="H16" s="120"/>
      <c r="I16" s="125" t="s">
        <v>34</v>
      </c>
      <c r="J16" s="53" t="s">
        <v>34</v>
      </c>
      <c r="K16" s="53" t="s">
        <v>34</v>
      </c>
      <c r="L16" s="53" t="s">
        <v>34</v>
      </c>
      <c r="M16" s="54" t="s">
        <v>34</v>
      </c>
      <c r="N16" s="120"/>
      <c r="O16" s="125" t="s">
        <v>34</v>
      </c>
      <c r="P16" s="53" t="s">
        <v>34</v>
      </c>
      <c r="Q16" s="53" t="s">
        <v>34</v>
      </c>
      <c r="R16" s="53" t="s">
        <v>34</v>
      </c>
      <c r="S16" s="54" t="s">
        <v>34</v>
      </c>
      <c r="T16" s="120"/>
      <c r="U16" s="125" t="s">
        <v>34</v>
      </c>
      <c r="V16" s="53" t="s">
        <v>34</v>
      </c>
      <c r="W16" s="53" t="s">
        <v>34</v>
      </c>
      <c r="X16" s="53" t="s">
        <v>34</v>
      </c>
      <c r="Y16" s="54" t="s">
        <v>34</v>
      </c>
    </row>
    <row r="17" spans="1:25" s="106" customFormat="1" ht="13.5" customHeight="1" x14ac:dyDescent="0.2">
      <c r="A17" s="43"/>
      <c r="B17" s="45" t="s">
        <v>41</v>
      </c>
      <c r="C17" s="46">
        <v>125389.1725</v>
      </c>
      <c r="D17" s="46">
        <v>438112.67550000001</v>
      </c>
      <c r="E17" s="46">
        <v>114914.25250000002</v>
      </c>
      <c r="F17" s="46">
        <v>38258.770000000004</v>
      </c>
      <c r="G17" s="122">
        <v>716674.87049999973</v>
      </c>
      <c r="H17" s="120"/>
      <c r="I17" s="123" t="s">
        <v>34</v>
      </c>
      <c r="J17" s="48" t="s">
        <v>34</v>
      </c>
      <c r="K17" s="48" t="s">
        <v>34</v>
      </c>
      <c r="L17" s="48" t="s">
        <v>34</v>
      </c>
      <c r="M17" s="49" t="s">
        <v>34</v>
      </c>
      <c r="N17" s="120"/>
      <c r="O17" s="123" t="s">
        <v>34</v>
      </c>
      <c r="P17" s="48" t="s">
        <v>34</v>
      </c>
      <c r="Q17" s="48" t="s">
        <v>34</v>
      </c>
      <c r="R17" s="48" t="s">
        <v>34</v>
      </c>
      <c r="S17" s="49" t="s">
        <v>34</v>
      </c>
      <c r="T17" s="120"/>
      <c r="U17" s="123" t="s">
        <v>34</v>
      </c>
      <c r="V17" s="48" t="s">
        <v>34</v>
      </c>
      <c r="W17" s="48" t="s">
        <v>34</v>
      </c>
      <c r="X17" s="48" t="s">
        <v>34</v>
      </c>
      <c r="Y17" s="49" t="s">
        <v>34</v>
      </c>
    </row>
    <row r="18" spans="1:25" s="106" customFormat="1" ht="13.5" customHeight="1" x14ac:dyDescent="0.2">
      <c r="A18" s="43"/>
      <c r="B18" s="50" t="s">
        <v>42</v>
      </c>
      <c r="C18" s="51">
        <v>127002.52500000002</v>
      </c>
      <c r="D18" s="51">
        <v>444193.94400000002</v>
      </c>
      <c r="E18" s="51">
        <v>94692.50499999999</v>
      </c>
      <c r="F18" s="51">
        <v>35555.985000000001</v>
      </c>
      <c r="G18" s="124">
        <v>701444.9589999998</v>
      </c>
      <c r="H18" s="120"/>
      <c r="I18" s="125" t="s">
        <v>34</v>
      </c>
      <c r="J18" s="53" t="s">
        <v>34</v>
      </c>
      <c r="K18" s="53" t="s">
        <v>34</v>
      </c>
      <c r="L18" s="53" t="s">
        <v>34</v>
      </c>
      <c r="M18" s="54" t="s">
        <v>34</v>
      </c>
      <c r="N18" s="120"/>
      <c r="O18" s="125" t="s">
        <v>34</v>
      </c>
      <c r="P18" s="53" t="s">
        <v>34</v>
      </c>
      <c r="Q18" s="53" t="s">
        <v>34</v>
      </c>
      <c r="R18" s="53" t="s">
        <v>34</v>
      </c>
      <c r="S18" s="54" t="s">
        <v>34</v>
      </c>
      <c r="T18" s="120"/>
      <c r="U18" s="125" t="s">
        <v>34</v>
      </c>
      <c r="V18" s="53" t="s">
        <v>34</v>
      </c>
      <c r="W18" s="53" t="s">
        <v>34</v>
      </c>
      <c r="X18" s="53" t="s">
        <v>34</v>
      </c>
      <c r="Y18" s="54" t="s">
        <v>34</v>
      </c>
    </row>
    <row r="19" spans="1:25" s="106" customFormat="1" ht="13.5" customHeight="1" x14ac:dyDescent="0.2">
      <c r="A19" s="43">
        <v>2010</v>
      </c>
      <c r="B19" s="45" t="s">
        <v>43</v>
      </c>
      <c r="C19" s="46">
        <v>112066.72999999991</v>
      </c>
      <c r="D19" s="46">
        <v>414475.11450000008</v>
      </c>
      <c r="E19" s="46">
        <v>100935.67200000001</v>
      </c>
      <c r="F19" s="46">
        <v>34219.867499999993</v>
      </c>
      <c r="G19" s="122">
        <v>661697.38400000008</v>
      </c>
      <c r="H19" s="120"/>
      <c r="I19" s="123" t="s">
        <v>34</v>
      </c>
      <c r="J19" s="48" t="s">
        <v>34</v>
      </c>
      <c r="K19" s="48" t="s">
        <v>34</v>
      </c>
      <c r="L19" s="48" t="s">
        <v>34</v>
      </c>
      <c r="M19" s="49" t="s">
        <v>34</v>
      </c>
      <c r="N19" s="120"/>
      <c r="O19" s="123" t="s">
        <v>34</v>
      </c>
      <c r="P19" s="48" t="s">
        <v>34</v>
      </c>
      <c r="Q19" s="48" t="s">
        <v>34</v>
      </c>
      <c r="R19" s="48" t="s">
        <v>34</v>
      </c>
      <c r="S19" s="49" t="s">
        <v>34</v>
      </c>
      <c r="T19" s="120"/>
      <c r="U19" s="123" t="s">
        <v>34</v>
      </c>
      <c r="V19" s="48" t="s">
        <v>34</v>
      </c>
      <c r="W19" s="48" t="s">
        <v>34</v>
      </c>
      <c r="X19" s="48" t="s">
        <v>34</v>
      </c>
      <c r="Y19" s="49" t="s">
        <v>34</v>
      </c>
    </row>
    <row r="20" spans="1:25" s="106" customFormat="1" ht="13.5" customHeight="1" x14ac:dyDescent="0.2">
      <c r="A20" s="43"/>
      <c r="B20" s="50" t="s">
        <v>44</v>
      </c>
      <c r="C20" s="51">
        <v>122758.39600000001</v>
      </c>
      <c r="D20" s="51">
        <v>436461.66500000004</v>
      </c>
      <c r="E20" s="51">
        <v>110985.68650000005</v>
      </c>
      <c r="F20" s="51">
        <v>41401.927499999998</v>
      </c>
      <c r="G20" s="124">
        <v>711607.67499999993</v>
      </c>
      <c r="H20" s="120"/>
      <c r="I20" s="125" t="s">
        <v>34</v>
      </c>
      <c r="J20" s="53" t="s">
        <v>34</v>
      </c>
      <c r="K20" s="53" t="s">
        <v>34</v>
      </c>
      <c r="L20" s="53" t="s">
        <v>34</v>
      </c>
      <c r="M20" s="54" t="s">
        <v>34</v>
      </c>
      <c r="N20" s="120"/>
      <c r="O20" s="125" t="s">
        <v>34</v>
      </c>
      <c r="P20" s="53" t="s">
        <v>34</v>
      </c>
      <c r="Q20" s="53" t="s">
        <v>34</v>
      </c>
      <c r="R20" s="53" t="s">
        <v>34</v>
      </c>
      <c r="S20" s="54" t="s">
        <v>34</v>
      </c>
      <c r="T20" s="120"/>
      <c r="U20" s="125" t="s">
        <v>34</v>
      </c>
      <c r="V20" s="53" t="s">
        <v>34</v>
      </c>
      <c r="W20" s="53" t="s">
        <v>34</v>
      </c>
      <c r="X20" s="53" t="s">
        <v>34</v>
      </c>
      <c r="Y20" s="54" t="s">
        <v>34</v>
      </c>
    </row>
    <row r="21" spans="1:25" s="106" customFormat="1" ht="13.5" customHeight="1" x14ac:dyDescent="0.2">
      <c r="A21" s="126"/>
      <c r="B21" s="45" t="s">
        <v>45</v>
      </c>
      <c r="C21" s="46">
        <v>134051.46850000002</v>
      </c>
      <c r="D21" s="46">
        <v>461854.96199999988</v>
      </c>
      <c r="E21" s="46">
        <v>123758.89300000001</v>
      </c>
      <c r="F21" s="46">
        <v>41851.83</v>
      </c>
      <c r="G21" s="122">
        <v>761517.15349999978</v>
      </c>
      <c r="H21" s="120"/>
      <c r="I21" s="123" t="s">
        <v>34</v>
      </c>
      <c r="J21" s="48" t="s">
        <v>34</v>
      </c>
      <c r="K21" s="48" t="s">
        <v>34</v>
      </c>
      <c r="L21" s="48" t="s">
        <v>34</v>
      </c>
      <c r="M21" s="49" t="s">
        <v>34</v>
      </c>
      <c r="N21" s="120"/>
      <c r="O21" s="123" t="s">
        <v>34</v>
      </c>
      <c r="P21" s="48" t="s">
        <v>34</v>
      </c>
      <c r="Q21" s="48" t="s">
        <v>34</v>
      </c>
      <c r="R21" s="48" t="s">
        <v>34</v>
      </c>
      <c r="S21" s="49" t="s">
        <v>34</v>
      </c>
      <c r="T21" s="120"/>
      <c r="U21" s="123" t="s">
        <v>34</v>
      </c>
      <c r="V21" s="48" t="s">
        <v>34</v>
      </c>
      <c r="W21" s="48" t="s">
        <v>34</v>
      </c>
      <c r="X21" s="48" t="s">
        <v>34</v>
      </c>
      <c r="Y21" s="49" t="s">
        <v>34</v>
      </c>
    </row>
    <row r="22" spans="1:25" s="106" customFormat="1" ht="13.5" customHeight="1" x14ac:dyDescent="0.2">
      <c r="A22" s="126"/>
      <c r="B22" s="50" t="s">
        <v>33</v>
      </c>
      <c r="C22" s="51">
        <v>118338.04249999997</v>
      </c>
      <c r="D22" s="51">
        <v>418515.8085000001</v>
      </c>
      <c r="E22" s="51">
        <v>111777.76750000005</v>
      </c>
      <c r="F22" s="51">
        <v>37432.651499999993</v>
      </c>
      <c r="G22" s="124">
        <v>686064.2699999999</v>
      </c>
      <c r="H22" s="120"/>
      <c r="I22" s="127">
        <v>1.4887015323829473</v>
      </c>
      <c r="J22" s="59">
        <v>2.9842683852032508</v>
      </c>
      <c r="K22" s="59">
        <v>-6.2880345673103903</v>
      </c>
      <c r="L22" s="59">
        <v>2.8585507273058539</v>
      </c>
      <c r="M22" s="65">
        <v>1.0909165746332263</v>
      </c>
      <c r="N22" s="120"/>
      <c r="O22" s="125" t="s">
        <v>34</v>
      </c>
      <c r="P22" s="53" t="s">
        <v>34</v>
      </c>
      <c r="Q22" s="53" t="s">
        <v>34</v>
      </c>
      <c r="R22" s="53" t="s">
        <v>34</v>
      </c>
      <c r="S22" s="54" t="s">
        <v>34</v>
      </c>
      <c r="T22" s="120"/>
      <c r="U22" s="125" t="s">
        <v>34</v>
      </c>
      <c r="V22" s="53" t="s">
        <v>34</v>
      </c>
      <c r="W22" s="53" t="s">
        <v>34</v>
      </c>
      <c r="X22" s="53" t="s">
        <v>34</v>
      </c>
      <c r="Y22" s="54" t="s">
        <v>34</v>
      </c>
    </row>
    <row r="23" spans="1:25" s="106" customFormat="1" ht="13.5" customHeight="1" x14ac:dyDescent="0.2">
      <c r="A23" s="55"/>
      <c r="B23" s="45" t="s">
        <v>35</v>
      </c>
      <c r="C23" s="47">
        <v>132895.47750000001</v>
      </c>
      <c r="D23" s="47">
        <v>468049.29600000009</v>
      </c>
      <c r="E23" s="47">
        <v>115164.13749999998</v>
      </c>
      <c r="F23" s="47">
        <v>39510.477499999994</v>
      </c>
      <c r="G23" s="122">
        <v>755619.38850000012</v>
      </c>
      <c r="H23" s="120"/>
      <c r="I23" s="128">
        <v>9.8243927533267339</v>
      </c>
      <c r="J23" s="60">
        <v>13.311964027763466</v>
      </c>
      <c r="K23" s="60">
        <v>-8.3672746545317551</v>
      </c>
      <c r="L23" s="60">
        <v>9.7372053443400119</v>
      </c>
      <c r="M23" s="67">
        <v>8.6042996717349922</v>
      </c>
      <c r="N23" s="120"/>
      <c r="O23" s="123" t="s">
        <v>34</v>
      </c>
      <c r="P23" s="48" t="s">
        <v>34</v>
      </c>
      <c r="Q23" s="48" t="s">
        <v>34</v>
      </c>
      <c r="R23" s="48" t="s">
        <v>34</v>
      </c>
      <c r="S23" s="49" t="s">
        <v>34</v>
      </c>
      <c r="T23" s="120"/>
      <c r="U23" s="123" t="s">
        <v>34</v>
      </c>
      <c r="V23" s="48" t="s">
        <v>34</v>
      </c>
      <c r="W23" s="48" t="s">
        <v>34</v>
      </c>
      <c r="X23" s="48" t="s">
        <v>34</v>
      </c>
      <c r="Y23" s="49" t="s">
        <v>34</v>
      </c>
    </row>
    <row r="24" spans="1:25" s="106" customFormat="1" ht="13.5" customHeight="1" x14ac:dyDescent="0.2">
      <c r="A24" s="55"/>
      <c r="B24" s="50" t="s">
        <v>36</v>
      </c>
      <c r="C24" s="52">
        <v>136972.01750000005</v>
      </c>
      <c r="D24" s="52">
        <v>424894.95750000002</v>
      </c>
      <c r="E24" s="52">
        <v>112100.57000000005</v>
      </c>
      <c r="F24" s="52">
        <v>34954.0075</v>
      </c>
      <c r="G24" s="124">
        <v>708921.55249999987</v>
      </c>
      <c r="H24" s="120"/>
      <c r="I24" s="127">
        <v>14.251120522609327</v>
      </c>
      <c r="J24" s="59">
        <v>14.717734858295259</v>
      </c>
      <c r="K24" s="59">
        <v>1.1269394414415927</v>
      </c>
      <c r="L24" s="59">
        <v>1.9727317085430798</v>
      </c>
      <c r="M24" s="65">
        <v>11.571098297697887</v>
      </c>
      <c r="N24" s="120"/>
      <c r="O24" s="125" t="s">
        <v>34</v>
      </c>
      <c r="P24" s="53" t="s">
        <v>34</v>
      </c>
      <c r="Q24" s="53" t="s">
        <v>34</v>
      </c>
      <c r="R24" s="53" t="s">
        <v>34</v>
      </c>
      <c r="S24" s="54" t="s">
        <v>34</v>
      </c>
      <c r="T24" s="120"/>
      <c r="U24" s="125" t="s">
        <v>34</v>
      </c>
      <c r="V24" s="53" t="s">
        <v>34</v>
      </c>
      <c r="W24" s="53" t="s">
        <v>34</v>
      </c>
      <c r="X24" s="53" t="s">
        <v>34</v>
      </c>
      <c r="Y24" s="54" t="s">
        <v>34</v>
      </c>
    </row>
    <row r="25" spans="1:25" s="106" customFormat="1" ht="13.5" customHeight="1" x14ac:dyDescent="0.2">
      <c r="A25" s="61"/>
      <c r="B25" s="45" t="s">
        <v>37</v>
      </c>
      <c r="C25" s="47">
        <v>143391.20000000004</v>
      </c>
      <c r="D25" s="47">
        <v>459117.63999999996</v>
      </c>
      <c r="E25" s="47">
        <v>114763.1725</v>
      </c>
      <c r="F25" s="47">
        <v>36795.730000000003</v>
      </c>
      <c r="G25" s="122">
        <v>754067.74250000017</v>
      </c>
      <c r="H25" s="120"/>
      <c r="I25" s="128">
        <v>11.392291192036524</v>
      </c>
      <c r="J25" s="60">
        <v>3.9080993950807397</v>
      </c>
      <c r="K25" s="60">
        <v>-10.835006959801149</v>
      </c>
      <c r="L25" s="60">
        <v>-13.783335482361224</v>
      </c>
      <c r="M25" s="67">
        <v>1.6314448418774532</v>
      </c>
      <c r="N25" s="120"/>
      <c r="O25" s="123" t="s">
        <v>34</v>
      </c>
      <c r="P25" s="48" t="s">
        <v>34</v>
      </c>
      <c r="Q25" s="48" t="s">
        <v>34</v>
      </c>
      <c r="R25" s="48" t="s">
        <v>34</v>
      </c>
      <c r="S25" s="49" t="s">
        <v>34</v>
      </c>
      <c r="T25" s="120"/>
      <c r="U25" s="123" t="s">
        <v>34</v>
      </c>
      <c r="V25" s="48" t="s">
        <v>34</v>
      </c>
      <c r="W25" s="48" t="s">
        <v>34</v>
      </c>
      <c r="X25" s="48" t="s">
        <v>34</v>
      </c>
      <c r="Y25" s="49" t="s">
        <v>34</v>
      </c>
    </row>
    <row r="26" spans="1:25" s="106" customFormat="1" ht="13.5" customHeight="1" x14ac:dyDescent="0.2">
      <c r="A26" s="61"/>
      <c r="B26" s="50" t="s">
        <v>38</v>
      </c>
      <c r="C26" s="52">
        <v>144010.95249999998</v>
      </c>
      <c r="D26" s="52">
        <v>449060.89549999998</v>
      </c>
      <c r="E26" s="52">
        <v>116928.94249999999</v>
      </c>
      <c r="F26" s="52">
        <v>39920.0075</v>
      </c>
      <c r="G26" s="124">
        <v>749920.79799999995</v>
      </c>
      <c r="H26" s="120"/>
      <c r="I26" s="127">
        <v>21.049243209986955</v>
      </c>
      <c r="J26" s="59">
        <v>4.6811043004138355</v>
      </c>
      <c r="K26" s="59">
        <v>2.114854618850444</v>
      </c>
      <c r="L26" s="59">
        <v>5.2099124480802885</v>
      </c>
      <c r="M26" s="65">
        <v>7.0704698048885888</v>
      </c>
      <c r="N26" s="120"/>
      <c r="O26" s="125" t="s">
        <v>34</v>
      </c>
      <c r="P26" s="53" t="s">
        <v>34</v>
      </c>
      <c r="Q26" s="53" t="s">
        <v>34</v>
      </c>
      <c r="R26" s="53" t="s">
        <v>34</v>
      </c>
      <c r="S26" s="54" t="s">
        <v>34</v>
      </c>
      <c r="T26" s="120"/>
      <c r="U26" s="125" t="s">
        <v>34</v>
      </c>
      <c r="V26" s="53" t="s">
        <v>34</v>
      </c>
      <c r="W26" s="53" t="s">
        <v>34</v>
      </c>
      <c r="X26" s="53" t="s">
        <v>34</v>
      </c>
      <c r="Y26" s="54" t="s">
        <v>34</v>
      </c>
    </row>
    <row r="27" spans="1:25" s="106" customFormat="1" ht="13.5" customHeight="1" x14ac:dyDescent="0.2">
      <c r="A27" s="61"/>
      <c r="B27" s="45" t="s">
        <v>39</v>
      </c>
      <c r="C27" s="47">
        <v>150778.57500000004</v>
      </c>
      <c r="D27" s="47">
        <v>468511.96599999996</v>
      </c>
      <c r="E27" s="47">
        <v>115491.51249999997</v>
      </c>
      <c r="F27" s="47">
        <v>42696.692499999997</v>
      </c>
      <c r="G27" s="122">
        <v>777478.74600000004</v>
      </c>
      <c r="H27" s="120"/>
      <c r="I27" s="128">
        <v>7.6728772383167723</v>
      </c>
      <c r="J27" s="60">
        <v>10.573951095502125</v>
      </c>
      <c r="K27" s="60">
        <v>-6.3494413455274241</v>
      </c>
      <c r="L27" s="60">
        <v>11.999528096582537</v>
      </c>
      <c r="M27" s="67">
        <v>7.2107842363891166</v>
      </c>
      <c r="N27" s="120"/>
      <c r="O27" s="123" t="s">
        <v>34</v>
      </c>
      <c r="P27" s="48" t="s">
        <v>34</v>
      </c>
      <c r="Q27" s="48" t="s">
        <v>34</v>
      </c>
      <c r="R27" s="48" t="s">
        <v>34</v>
      </c>
      <c r="S27" s="49" t="s">
        <v>34</v>
      </c>
      <c r="T27" s="120"/>
      <c r="U27" s="123" t="s">
        <v>34</v>
      </c>
      <c r="V27" s="48" t="s">
        <v>34</v>
      </c>
      <c r="W27" s="48" t="s">
        <v>34</v>
      </c>
      <c r="X27" s="48" t="s">
        <v>34</v>
      </c>
      <c r="Y27" s="49" t="s">
        <v>34</v>
      </c>
    </row>
    <row r="28" spans="1:25" s="106" customFormat="1" ht="13.5" customHeight="1" x14ac:dyDescent="0.2">
      <c r="A28" s="61"/>
      <c r="B28" s="50" t="s">
        <v>40</v>
      </c>
      <c r="C28" s="52">
        <v>158238.71500000005</v>
      </c>
      <c r="D28" s="52">
        <v>485268.94099999999</v>
      </c>
      <c r="E28" s="52">
        <v>113482.84010000004</v>
      </c>
      <c r="F28" s="52">
        <v>38144.877500000002</v>
      </c>
      <c r="G28" s="124">
        <v>795135.37360000017</v>
      </c>
      <c r="H28" s="120"/>
      <c r="I28" s="127">
        <v>17.412068450011049</v>
      </c>
      <c r="J28" s="59">
        <v>11.30452594028371</v>
      </c>
      <c r="K28" s="59">
        <v>-7.6221104624438141</v>
      </c>
      <c r="L28" s="59">
        <v>0.7611127158449591</v>
      </c>
      <c r="M28" s="65">
        <v>8.7054978588198395</v>
      </c>
      <c r="N28" s="120"/>
      <c r="O28" s="125" t="s">
        <v>34</v>
      </c>
      <c r="P28" s="53" t="s">
        <v>34</v>
      </c>
      <c r="Q28" s="53" t="s">
        <v>34</v>
      </c>
      <c r="R28" s="53" t="s">
        <v>34</v>
      </c>
      <c r="S28" s="54" t="s">
        <v>34</v>
      </c>
      <c r="T28" s="120"/>
      <c r="U28" s="125" t="s">
        <v>34</v>
      </c>
      <c r="V28" s="53" t="s">
        <v>34</v>
      </c>
      <c r="W28" s="53" t="s">
        <v>34</v>
      </c>
      <c r="X28" s="53" t="s">
        <v>34</v>
      </c>
      <c r="Y28" s="54" t="s">
        <v>34</v>
      </c>
    </row>
    <row r="29" spans="1:25" s="106" customFormat="1" ht="13.5" customHeight="1" x14ac:dyDescent="0.2">
      <c r="A29" s="61"/>
      <c r="B29" s="45" t="s">
        <v>41</v>
      </c>
      <c r="C29" s="47">
        <v>145038.89250000002</v>
      </c>
      <c r="D29" s="47">
        <v>504455.04099999997</v>
      </c>
      <c r="E29" s="47">
        <v>111932.73499999997</v>
      </c>
      <c r="F29" s="47">
        <v>37704.527499999997</v>
      </c>
      <c r="G29" s="122">
        <v>799131.19599999976</v>
      </c>
      <c r="H29" s="120"/>
      <c r="I29" s="128">
        <v>15.670986264782954</v>
      </c>
      <c r="J29" s="60">
        <v>15.142763314091766</v>
      </c>
      <c r="K29" s="60">
        <v>-2.5945584948220812</v>
      </c>
      <c r="L29" s="60">
        <v>-1.4486678479209019</v>
      </c>
      <c r="M29" s="67">
        <v>11.5054020859519</v>
      </c>
      <c r="N29" s="120"/>
      <c r="O29" s="123" t="s">
        <v>34</v>
      </c>
      <c r="P29" s="48" t="s">
        <v>34</v>
      </c>
      <c r="Q29" s="48" t="s">
        <v>34</v>
      </c>
      <c r="R29" s="48" t="s">
        <v>34</v>
      </c>
      <c r="S29" s="49" t="s">
        <v>34</v>
      </c>
      <c r="T29" s="120"/>
      <c r="U29" s="123" t="s">
        <v>34</v>
      </c>
      <c r="V29" s="48" t="s">
        <v>34</v>
      </c>
      <c r="W29" s="48" t="s">
        <v>34</v>
      </c>
      <c r="X29" s="48" t="s">
        <v>34</v>
      </c>
      <c r="Y29" s="49" t="s">
        <v>34</v>
      </c>
    </row>
    <row r="30" spans="1:25" s="106" customFormat="1" ht="13.5" customHeight="1" x14ac:dyDescent="0.2">
      <c r="A30" s="61"/>
      <c r="B30" s="50" t="s">
        <v>42</v>
      </c>
      <c r="C30" s="52">
        <v>133531.51249999998</v>
      </c>
      <c r="D30" s="52">
        <v>501101.67849999998</v>
      </c>
      <c r="E30" s="52">
        <v>92030.088499999983</v>
      </c>
      <c r="F30" s="52">
        <v>33556.697499999995</v>
      </c>
      <c r="G30" s="124">
        <v>760219.97700000007</v>
      </c>
      <c r="H30" s="120"/>
      <c r="I30" s="127">
        <v>5.1408328298984287</v>
      </c>
      <c r="J30" s="59">
        <v>12.811461135093722</v>
      </c>
      <c r="K30" s="59">
        <v>-2.8116443851601645</v>
      </c>
      <c r="L30" s="59">
        <v>-5.6229281793205956</v>
      </c>
      <c r="M30" s="65">
        <v>8.3791347055643115</v>
      </c>
      <c r="N30" s="120"/>
      <c r="O30" s="125" t="s">
        <v>34</v>
      </c>
      <c r="P30" s="53" t="s">
        <v>34</v>
      </c>
      <c r="Q30" s="53" t="s">
        <v>34</v>
      </c>
      <c r="R30" s="53" t="s">
        <v>34</v>
      </c>
      <c r="S30" s="54" t="s">
        <v>34</v>
      </c>
      <c r="T30" s="120"/>
      <c r="U30" s="125" t="s">
        <v>34</v>
      </c>
      <c r="V30" s="53" t="s">
        <v>34</v>
      </c>
      <c r="W30" s="53" t="s">
        <v>34</v>
      </c>
      <c r="X30" s="53" t="s">
        <v>34</v>
      </c>
      <c r="Y30" s="54" t="s">
        <v>34</v>
      </c>
    </row>
    <row r="31" spans="1:25" s="106" customFormat="1" ht="13.5" customHeight="1" x14ac:dyDescent="0.2">
      <c r="A31" s="55">
        <v>2011</v>
      </c>
      <c r="B31" s="45" t="s">
        <v>43</v>
      </c>
      <c r="C31" s="47">
        <v>136342.75450000001</v>
      </c>
      <c r="D31" s="47">
        <v>451915.7105000001</v>
      </c>
      <c r="E31" s="47">
        <v>105508.93999999999</v>
      </c>
      <c r="F31" s="47">
        <v>43134.084999999999</v>
      </c>
      <c r="G31" s="122">
        <v>736901.49000000011</v>
      </c>
      <c r="H31" s="120"/>
      <c r="I31" s="128">
        <v>21.662115509215013</v>
      </c>
      <c r="J31" s="60">
        <v>9.0332554814940522</v>
      </c>
      <c r="K31" s="60">
        <v>4.5308738817332994</v>
      </c>
      <c r="L31" s="60">
        <v>26.049830555305363</v>
      </c>
      <c r="M31" s="67">
        <v>11.365332222622172</v>
      </c>
      <c r="N31" s="120"/>
      <c r="O31" s="128">
        <v>21.662115509215013</v>
      </c>
      <c r="P31" s="60">
        <v>9.0332554814940522</v>
      </c>
      <c r="Q31" s="60">
        <v>4.5308738817332994</v>
      </c>
      <c r="R31" s="60">
        <v>26.049830555305363</v>
      </c>
      <c r="S31" s="49">
        <v>11.365332222622172</v>
      </c>
      <c r="T31" s="120"/>
      <c r="U31" s="123" t="s">
        <v>34</v>
      </c>
      <c r="V31" s="48" t="s">
        <v>34</v>
      </c>
      <c r="W31" s="48" t="s">
        <v>34</v>
      </c>
      <c r="X31" s="48" t="s">
        <v>34</v>
      </c>
      <c r="Y31" s="49" t="s">
        <v>34</v>
      </c>
    </row>
    <row r="32" spans="1:25" s="106" customFormat="1" ht="13.5" customHeight="1" x14ac:dyDescent="0.2">
      <c r="A32" s="55"/>
      <c r="B32" s="50" t="s">
        <v>44</v>
      </c>
      <c r="C32" s="52">
        <v>153750.89499999996</v>
      </c>
      <c r="D32" s="52">
        <v>436080.57700000005</v>
      </c>
      <c r="E32" s="52">
        <v>101474.74750000001</v>
      </c>
      <c r="F32" s="52">
        <v>35112.732499999998</v>
      </c>
      <c r="G32" s="124">
        <v>726418.95200000005</v>
      </c>
      <c r="H32" s="120"/>
      <c r="I32" s="127">
        <v>25.246744833648663</v>
      </c>
      <c r="J32" s="59">
        <v>-8.7313051880514081E-2</v>
      </c>
      <c r="K32" s="59">
        <v>-8.5695185567915928</v>
      </c>
      <c r="L32" s="59">
        <v>-15.190585027713993</v>
      </c>
      <c r="M32" s="65">
        <v>2.0813824134204424</v>
      </c>
      <c r="N32" s="120"/>
      <c r="O32" s="127">
        <v>23.536034853442402</v>
      </c>
      <c r="P32" s="59">
        <v>4.355142343450666</v>
      </c>
      <c r="Q32" s="59">
        <v>-2.3299543920204115</v>
      </c>
      <c r="R32" s="59">
        <v>3.4712512444329207</v>
      </c>
      <c r="S32" s="54">
        <v>6.5546531275102922</v>
      </c>
      <c r="T32" s="120"/>
      <c r="U32" s="125" t="s">
        <v>34</v>
      </c>
      <c r="V32" s="53" t="s">
        <v>34</v>
      </c>
      <c r="W32" s="53" t="s">
        <v>34</v>
      </c>
      <c r="X32" s="53" t="s">
        <v>34</v>
      </c>
      <c r="Y32" s="54" t="s">
        <v>34</v>
      </c>
    </row>
    <row r="33" spans="1:26" s="106" customFormat="1" ht="13.5" customHeight="1" x14ac:dyDescent="0.2">
      <c r="A33" s="55"/>
      <c r="B33" s="45" t="s">
        <v>45</v>
      </c>
      <c r="C33" s="47">
        <v>179286.68299999996</v>
      </c>
      <c r="D33" s="47">
        <v>567066.13199999998</v>
      </c>
      <c r="E33" s="47">
        <v>123186.67950000001</v>
      </c>
      <c r="F33" s="47">
        <v>45147.270499999999</v>
      </c>
      <c r="G33" s="122">
        <v>914686.76500000025</v>
      </c>
      <c r="H33" s="120"/>
      <c r="I33" s="128">
        <v>33.744661663292362</v>
      </c>
      <c r="J33" s="60">
        <v>22.780132001699727</v>
      </c>
      <c r="K33" s="60">
        <v>-0.46236152096156502</v>
      </c>
      <c r="L33" s="60">
        <v>7.8740654829191357</v>
      </c>
      <c r="M33" s="67">
        <v>20.113744095719909</v>
      </c>
      <c r="N33" s="120"/>
      <c r="O33" s="128">
        <v>27.245897272563326</v>
      </c>
      <c r="P33" s="60">
        <v>10.837261806464539</v>
      </c>
      <c r="Q33" s="60">
        <v>-1.641408595048091</v>
      </c>
      <c r="R33" s="60">
        <v>5.0398231943553355</v>
      </c>
      <c r="S33" s="49">
        <v>11.39134645855205</v>
      </c>
      <c r="T33" s="120"/>
      <c r="U33" s="123">
        <v>15.407659233566577</v>
      </c>
      <c r="V33" s="48">
        <v>10.137609902456916</v>
      </c>
      <c r="W33" s="48">
        <v>-4.0733040010226631</v>
      </c>
      <c r="X33" s="48">
        <v>2.1000859787405801</v>
      </c>
      <c r="Y33" s="63">
        <v>8.3056253038238168</v>
      </c>
    </row>
    <row r="34" spans="1:26" s="62" customFormat="1" ht="13.5" customHeight="1" x14ac:dyDescent="0.2">
      <c r="A34" s="55"/>
      <c r="B34" s="50" t="s">
        <v>33</v>
      </c>
      <c r="C34" s="52">
        <v>164058.59449999998</v>
      </c>
      <c r="D34" s="52">
        <v>472871.33350000007</v>
      </c>
      <c r="E34" s="52">
        <v>105028.56199999998</v>
      </c>
      <c r="F34" s="51">
        <v>34867.844500000007</v>
      </c>
      <c r="G34" s="124">
        <v>776826.33450000011</v>
      </c>
      <c r="H34" s="120"/>
      <c r="I34" s="127">
        <v>38.635548665595024</v>
      </c>
      <c r="J34" s="59">
        <v>12.987687417308138</v>
      </c>
      <c r="K34" s="59">
        <v>-6.0380571655271922</v>
      </c>
      <c r="L34" s="59">
        <v>-6.851790875674368</v>
      </c>
      <c r="M34" s="65">
        <v>13.229382212252546</v>
      </c>
      <c r="N34" s="120"/>
      <c r="O34" s="127">
        <v>30.012294150350016</v>
      </c>
      <c r="P34" s="59">
        <v>11.357092678305463</v>
      </c>
      <c r="Q34" s="59">
        <v>-2.7397184717791561</v>
      </c>
      <c r="R34" s="59">
        <v>2.166249215860546</v>
      </c>
      <c r="S34" s="54">
        <v>11.838372833210983</v>
      </c>
      <c r="T34" s="120"/>
      <c r="U34" s="125">
        <v>18.316321251295761</v>
      </c>
      <c r="V34" s="53">
        <v>10.937175012332759</v>
      </c>
      <c r="W34" s="53">
        <v>-4.0410888427967251</v>
      </c>
      <c r="X34" s="53">
        <v>1.3040109983624433</v>
      </c>
      <c r="Y34" s="64">
        <v>9.2826224668045398</v>
      </c>
      <c r="Z34" s="106"/>
    </row>
    <row r="35" spans="1:26" s="62" customFormat="1" ht="13.5" customHeight="1" x14ac:dyDescent="0.2">
      <c r="A35" s="55"/>
      <c r="B35" s="45" t="s">
        <v>35</v>
      </c>
      <c r="C35" s="47">
        <v>184050.90000000005</v>
      </c>
      <c r="D35" s="47">
        <v>520235.58699999994</v>
      </c>
      <c r="E35" s="47">
        <v>123156.79</v>
      </c>
      <c r="F35" s="46">
        <v>42734.587500000001</v>
      </c>
      <c r="G35" s="122">
        <v>870177.86449999991</v>
      </c>
      <c r="H35" s="120"/>
      <c r="I35" s="128">
        <v>38.492974676282756</v>
      </c>
      <c r="J35" s="60">
        <v>11.149742440804758</v>
      </c>
      <c r="K35" s="60">
        <v>6.9402269434788479</v>
      </c>
      <c r="L35" s="60">
        <v>8.1601392946972311</v>
      </c>
      <c r="M35" s="67">
        <v>15.160870372504974</v>
      </c>
      <c r="N35" s="120"/>
      <c r="O35" s="128">
        <v>31.829784401944323</v>
      </c>
      <c r="P35" s="60">
        <v>11.312966081539642</v>
      </c>
      <c r="Q35" s="60">
        <v>-0.75831309711315953</v>
      </c>
      <c r="R35" s="60">
        <v>3.3843616173120807</v>
      </c>
      <c r="S35" s="49">
        <v>12.540327100724085</v>
      </c>
      <c r="T35" s="120"/>
      <c r="U35" s="123">
        <v>20.764664819185882</v>
      </c>
      <c r="V35" s="48">
        <v>10.767096331086478</v>
      </c>
      <c r="W35" s="48">
        <v>-2.723481325380547</v>
      </c>
      <c r="X35" s="48">
        <v>1.2326878211197823</v>
      </c>
      <c r="Y35" s="63">
        <v>9.8587328761150559</v>
      </c>
      <c r="Z35" s="106"/>
    </row>
    <row r="36" spans="1:26" s="62" customFormat="1" ht="13.5" customHeight="1" x14ac:dyDescent="0.2">
      <c r="A36" s="55"/>
      <c r="B36" s="50" t="s">
        <v>36</v>
      </c>
      <c r="C36" s="52">
        <v>173759.45</v>
      </c>
      <c r="D36" s="52">
        <v>471023.63200000022</v>
      </c>
      <c r="E36" s="52">
        <v>118651.75750000002</v>
      </c>
      <c r="F36" s="51">
        <v>43672.297500000001</v>
      </c>
      <c r="G36" s="124">
        <v>807107.1370000001</v>
      </c>
      <c r="H36" s="120"/>
      <c r="I36" s="127">
        <v>26.857626230116651</v>
      </c>
      <c r="J36" s="59">
        <v>10.856489041765144</v>
      </c>
      <c r="K36" s="59">
        <v>5.8440269304607142</v>
      </c>
      <c r="L36" s="59">
        <v>24.942175800585957</v>
      </c>
      <c r="M36" s="65">
        <v>13.849992873506295</v>
      </c>
      <c r="N36" s="120"/>
      <c r="O36" s="127">
        <v>30.930216828839377</v>
      </c>
      <c r="P36" s="59">
        <v>11.239057475606316</v>
      </c>
      <c r="Q36" s="59">
        <v>0.33862057853775696</v>
      </c>
      <c r="R36" s="59">
        <v>6.6695754506617959</v>
      </c>
      <c r="S36" s="54">
        <v>12.756980003957381</v>
      </c>
      <c r="T36" s="120"/>
      <c r="U36" s="125">
        <v>21.819155346348865</v>
      </c>
      <c r="V36" s="53">
        <v>10.494947223903253</v>
      </c>
      <c r="W36" s="53">
        <v>-2.3350464723026221</v>
      </c>
      <c r="X36" s="53">
        <v>2.9799675448928724</v>
      </c>
      <c r="Y36" s="64">
        <v>10.061167514787044</v>
      </c>
      <c r="Z36" s="106"/>
    </row>
    <row r="37" spans="1:26" s="62" customFormat="1" ht="13.5" customHeight="1" x14ac:dyDescent="0.2">
      <c r="A37" s="55"/>
      <c r="B37" s="45" t="s">
        <v>37</v>
      </c>
      <c r="C37" s="47">
        <v>183911.6715</v>
      </c>
      <c r="D37" s="47">
        <v>499636.81699999975</v>
      </c>
      <c r="E37" s="47">
        <v>125391.64350000001</v>
      </c>
      <c r="F37" s="46">
        <v>42788.447</v>
      </c>
      <c r="G37" s="122">
        <v>851728.57899999979</v>
      </c>
      <c r="H37" s="120"/>
      <c r="I37" s="128">
        <v>28.25868777163447</v>
      </c>
      <c r="J37" s="60">
        <v>8.8254454784180751</v>
      </c>
      <c r="K37" s="60">
        <v>9.2612209722592098</v>
      </c>
      <c r="L37" s="60">
        <v>16.28644682412876</v>
      </c>
      <c r="M37" s="67">
        <v>12.951201993632509</v>
      </c>
      <c r="N37" s="120"/>
      <c r="O37" s="128">
        <v>30.504803056177565</v>
      </c>
      <c r="P37" s="60">
        <v>10.879667572991565</v>
      </c>
      <c r="Q37" s="60">
        <v>1.6356493531241654</v>
      </c>
      <c r="R37" s="60">
        <v>7.9990433356259132</v>
      </c>
      <c r="S37" s="49">
        <v>12.786041751706705</v>
      </c>
      <c r="T37" s="120"/>
      <c r="U37" s="123">
        <v>23.283997970088663</v>
      </c>
      <c r="V37" s="48">
        <v>10.902971022136995</v>
      </c>
      <c r="W37" s="48">
        <v>-0.55176878134746232</v>
      </c>
      <c r="X37" s="48">
        <v>5.6348262772097257</v>
      </c>
      <c r="Y37" s="63">
        <v>11.040175934017668</v>
      </c>
      <c r="Z37" s="106"/>
    </row>
    <row r="38" spans="1:26" s="62" customFormat="1" ht="13.5" customHeight="1" x14ac:dyDescent="0.2">
      <c r="A38" s="55"/>
      <c r="B38" s="50" t="s">
        <v>38</v>
      </c>
      <c r="C38" s="52">
        <v>192727.73499999996</v>
      </c>
      <c r="D38" s="52">
        <v>530467.19349999994</v>
      </c>
      <c r="E38" s="52">
        <v>147493.73549999998</v>
      </c>
      <c r="F38" s="51">
        <v>45862.227500000008</v>
      </c>
      <c r="G38" s="124">
        <v>916550.89150000014</v>
      </c>
      <c r="H38" s="120"/>
      <c r="I38" s="127">
        <v>33.828525993535095</v>
      </c>
      <c r="J38" s="59">
        <v>18.128119997925737</v>
      </c>
      <c r="K38" s="59">
        <v>26.13963005780198</v>
      </c>
      <c r="L38" s="59">
        <v>14.88531784469231</v>
      </c>
      <c r="M38" s="65">
        <v>22.21969225875506</v>
      </c>
      <c r="N38" s="120"/>
      <c r="O38" s="127">
        <v>30.963069890018971</v>
      </c>
      <c r="P38" s="59">
        <v>11.801128500612165</v>
      </c>
      <c r="Q38" s="59">
        <v>4.796701467073234</v>
      </c>
      <c r="R38" s="59">
        <v>8.8971558984050461</v>
      </c>
      <c r="S38" s="54">
        <v>14.008011421927264</v>
      </c>
      <c r="T38" s="120"/>
      <c r="U38" s="125">
        <v>24.419338202033785</v>
      </c>
      <c r="V38" s="53">
        <v>12.024151600520057</v>
      </c>
      <c r="W38" s="53">
        <v>1.5152335578575844</v>
      </c>
      <c r="X38" s="53">
        <v>6.4802288142334703</v>
      </c>
      <c r="Y38" s="64">
        <v>12.32871444858678</v>
      </c>
      <c r="Z38" s="106"/>
    </row>
    <row r="39" spans="1:26" s="62" customFormat="1" ht="13.5" customHeight="1" x14ac:dyDescent="0.2">
      <c r="A39" s="55"/>
      <c r="B39" s="45" t="s">
        <v>39</v>
      </c>
      <c r="C39" s="47">
        <v>193092.82050000003</v>
      </c>
      <c r="D39" s="47">
        <v>531579.86850000022</v>
      </c>
      <c r="E39" s="47">
        <v>149320.18950000009</v>
      </c>
      <c r="F39" s="46">
        <v>44056.426000000007</v>
      </c>
      <c r="G39" s="122">
        <v>918049.30450000009</v>
      </c>
      <c r="H39" s="120"/>
      <c r="I39" s="128">
        <v>28.063831681656353</v>
      </c>
      <c r="J39" s="60">
        <v>13.461321604750708</v>
      </c>
      <c r="K39" s="60">
        <v>29.29105028389003</v>
      </c>
      <c r="L39" s="60">
        <v>3.184634266459895</v>
      </c>
      <c r="M39" s="67">
        <v>18.080308847439539</v>
      </c>
      <c r="N39" s="120"/>
      <c r="O39" s="128">
        <v>30.597340291572891</v>
      </c>
      <c r="P39" s="60">
        <v>11.995537786191576</v>
      </c>
      <c r="Q39" s="60">
        <v>7.564948656733776</v>
      </c>
      <c r="R39" s="60">
        <v>8.1978510423716955</v>
      </c>
      <c r="S39" s="49">
        <v>14.490145647546086</v>
      </c>
      <c r="T39" s="120"/>
      <c r="U39" s="123">
        <v>26.24854429193671</v>
      </c>
      <c r="V39" s="48">
        <v>12.266253201041735</v>
      </c>
      <c r="W39" s="48">
        <v>4.5999070140489806</v>
      </c>
      <c r="X39" s="48">
        <v>5.7176806938886529</v>
      </c>
      <c r="Y39" s="63">
        <v>13.267534471643501</v>
      </c>
      <c r="Z39" s="106"/>
    </row>
    <row r="40" spans="1:26" s="62" customFormat="1" ht="13.5" customHeight="1" x14ac:dyDescent="0.2">
      <c r="A40" s="55"/>
      <c r="B40" s="50" t="s">
        <v>40</v>
      </c>
      <c r="C40" s="52">
        <v>182092.74999999997</v>
      </c>
      <c r="D40" s="52">
        <v>523675.8465000001</v>
      </c>
      <c r="E40" s="52">
        <v>136286.93499999997</v>
      </c>
      <c r="F40" s="51">
        <v>45653.383000000002</v>
      </c>
      <c r="G40" s="124">
        <v>887708.91450000007</v>
      </c>
      <c r="H40" s="120"/>
      <c r="I40" s="127">
        <v>15.074714806676681</v>
      </c>
      <c r="J40" s="59">
        <v>7.9145608249426687</v>
      </c>
      <c r="K40" s="59">
        <v>20.094751664573394</v>
      </c>
      <c r="L40" s="59">
        <v>19.684177777212682</v>
      </c>
      <c r="M40" s="65">
        <v>11.642488055948292</v>
      </c>
      <c r="N40" s="120"/>
      <c r="O40" s="127">
        <v>28.782580444645021</v>
      </c>
      <c r="P40" s="59">
        <v>11.554102628630417</v>
      </c>
      <c r="Q40" s="59">
        <v>8.8173100836454381</v>
      </c>
      <c r="R40" s="59">
        <v>9.3302179118982593</v>
      </c>
      <c r="S40" s="54">
        <v>14.182584654549885</v>
      </c>
      <c r="T40" s="120"/>
      <c r="U40" s="125">
        <v>25.889104478420165</v>
      </c>
      <c r="V40" s="53">
        <v>11.950999653425654</v>
      </c>
      <c r="W40" s="53">
        <v>7.0235789027931759</v>
      </c>
      <c r="X40" s="53">
        <v>7.2812207271621077</v>
      </c>
      <c r="Y40" s="64">
        <v>13.500424299492252</v>
      </c>
      <c r="Z40" s="106"/>
    </row>
    <row r="41" spans="1:26" s="62" customFormat="1" ht="13.5" customHeight="1" x14ac:dyDescent="0.2">
      <c r="A41" s="55"/>
      <c r="B41" s="45" t="s">
        <v>41</v>
      </c>
      <c r="C41" s="47">
        <v>176881.427</v>
      </c>
      <c r="D41" s="47">
        <v>521919.13000000006</v>
      </c>
      <c r="E41" s="47">
        <v>141369.94249999998</v>
      </c>
      <c r="F41" s="46">
        <v>45659.477500000001</v>
      </c>
      <c r="G41" s="122">
        <v>885829.97699999996</v>
      </c>
      <c r="H41" s="120"/>
      <c r="I41" s="128">
        <v>21.954479899244944</v>
      </c>
      <c r="J41" s="60">
        <v>3.4619713513775991</v>
      </c>
      <c r="K41" s="60">
        <v>26.299015654357063</v>
      </c>
      <c r="L41" s="60">
        <v>21.098129395733721</v>
      </c>
      <c r="M41" s="67">
        <v>10.849129834245659</v>
      </c>
      <c r="N41" s="120"/>
      <c r="O41" s="128">
        <v>28.121710643133355</v>
      </c>
      <c r="P41" s="60">
        <v>10.736152443125661</v>
      </c>
      <c r="Q41" s="60">
        <v>10.386091222935121</v>
      </c>
      <c r="R41" s="60">
        <v>10.375129550375888</v>
      </c>
      <c r="S41" s="49">
        <v>13.856176727283412</v>
      </c>
      <c r="T41" s="120"/>
      <c r="U41" s="123">
        <v>26.326230902910481</v>
      </c>
      <c r="V41" s="48">
        <v>10.905768498317798</v>
      </c>
      <c r="W41" s="48">
        <v>9.4548593275819144</v>
      </c>
      <c r="X41" s="48">
        <v>9.1390565065552494</v>
      </c>
      <c r="Y41" s="63">
        <v>13.422687591815176</v>
      </c>
      <c r="Z41" s="106"/>
    </row>
    <row r="42" spans="1:26" s="62" customFormat="1" ht="13.5" customHeight="1" x14ac:dyDescent="0.2">
      <c r="A42" s="55"/>
      <c r="B42" s="50" t="s">
        <v>42</v>
      </c>
      <c r="C42" s="52">
        <v>170042.98949999994</v>
      </c>
      <c r="D42" s="52">
        <v>540539.33349999995</v>
      </c>
      <c r="E42" s="52">
        <v>128850.51000000001</v>
      </c>
      <c r="F42" s="51">
        <v>44421.5625</v>
      </c>
      <c r="G42" s="124">
        <v>883854.3955000001</v>
      </c>
      <c r="H42" s="120"/>
      <c r="I42" s="127">
        <v>27.342966702335488</v>
      </c>
      <c r="J42" s="59">
        <v>7.8701901614165024</v>
      </c>
      <c r="K42" s="59">
        <v>40.009112345904157</v>
      </c>
      <c r="L42" s="59">
        <v>32.377634896878646</v>
      </c>
      <c r="M42" s="65">
        <v>16.262979432333438</v>
      </c>
      <c r="N42" s="120"/>
      <c r="O42" s="127">
        <v>28.057996016835574</v>
      </c>
      <c r="P42" s="59">
        <v>10.474644943372539</v>
      </c>
      <c r="Q42" s="59">
        <v>12.421560031552971</v>
      </c>
      <c r="R42" s="59">
        <v>11.986540872777354</v>
      </c>
      <c r="S42" s="54">
        <v>14.06126823099234</v>
      </c>
      <c r="T42" s="120"/>
      <c r="U42" s="125">
        <v>28.057996016835574</v>
      </c>
      <c r="V42" s="53">
        <v>10.474644943372539</v>
      </c>
      <c r="W42" s="53">
        <v>12.421560031552971</v>
      </c>
      <c r="X42" s="53">
        <v>11.986540872777354</v>
      </c>
      <c r="Y42" s="64">
        <v>14.06126823099234</v>
      </c>
      <c r="Z42" s="106"/>
    </row>
    <row r="43" spans="1:26" s="62" customFormat="1" ht="13.5" customHeight="1" x14ac:dyDescent="0.2">
      <c r="A43" s="55">
        <v>2012</v>
      </c>
      <c r="B43" s="45" t="s">
        <v>43</v>
      </c>
      <c r="C43" s="47">
        <v>167426.37350000007</v>
      </c>
      <c r="D43" s="47">
        <v>470000.00900000002</v>
      </c>
      <c r="E43" s="47">
        <v>138289.81500000003</v>
      </c>
      <c r="F43" s="46">
        <v>47567.520000000004</v>
      </c>
      <c r="G43" s="122">
        <v>823283.71750000003</v>
      </c>
      <c r="H43" s="120"/>
      <c r="I43" s="128">
        <v>22.798145096885264</v>
      </c>
      <c r="J43" s="60">
        <v>4.0016972368567281</v>
      </c>
      <c r="K43" s="60">
        <v>31.069286640544448</v>
      </c>
      <c r="L43" s="60">
        <v>10.278263697954884</v>
      </c>
      <c r="M43" s="67">
        <v>11.722357556910339</v>
      </c>
      <c r="N43" s="120"/>
      <c r="O43" s="128">
        <v>22.798145096885264</v>
      </c>
      <c r="P43" s="60">
        <v>4.0016972368567281</v>
      </c>
      <c r="Q43" s="60">
        <v>31.069286640544448</v>
      </c>
      <c r="R43" s="60">
        <v>10.278263697954884</v>
      </c>
      <c r="S43" s="49">
        <v>11.722357556910339</v>
      </c>
      <c r="T43" s="120"/>
      <c r="U43" s="123">
        <v>28.057768317870909</v>
      </c>
      <c r="V43" s="48">
        <v>10.053643153753541</v>
      </c>
      <c r="W43" s="48">
        <v>14.478187439797338</v>
      </c>
      <c r="X43" s="48">
        <v>10.798519655316269</v>
      </c>
      <c r="Y43" s="63">
        <v>14.067976003000226</v>
      </c>
      <c r="Z43" s="106"/>
    </row>
    <row r="44" spans="1:26" s="62" customFormat="1" ht="13.5" customHeight="1" x14ac:dyDescent="0.2">
      <c r="A44" s="55"/>
      <c r="B44" s="50" t="s">
        <v>44</v>
      </c>
      <c r="C44" s="52">
        <v>185798.76800000004</v>
      </c>
      <c r="D44" s="52">
        <v>454248.20700000005</v>
      </c>
      <c r="E44" s="52">
        <v>156313.97500000003</v>
      </c>
      <c r="F44" s="51">
        <v>50254.109499999999</v>
      </c>
      <c r="G44" s="124">
        <v>846615.05949999974</v>
      </c>
      <c r="H44" s="120"/>
      <c r="I44" s="127">
        <v>20.844023704707595</v>
      </c>
      <c r="J44" s="59">
        <v>4.1661176760000558</v>
      </c>
      <c r="K44" s="59">
        <v>54.042240903334118</v>
      </c>
      <c r="L44" s="59">
        <v>43.122183669413943</v>
      </c>
      <c r="M44" s="65">
        <v>16.546389266011289</v>
      </c>
      <c r="N44" s="120"/>
      <c r="O44" s="127">
        <v>21.762452266298311</v>
      </c>
      <c r="P44" s="59">
        <v>4.0824414482701172</v>
      </c>
      <c r="Q44" s="59">
        <v>42.331887869182935</v>
      </c>
      <c r="R44" s="59">
        <v>25.016751639771172</v>
      </c>
      <c r="S44" s="65">
        <v>14.117094866634801</v>
      </c>
      <c r="T44" s="120"/>
      <c r="U44" s="125">
        <v>27.604959323376079</v>
      </c>
      <c r="V44" s="53">
        <v>10.389827115302538</v>
      </c>
      <c r="W44" s="53">
        <v>19.403732360921239</v>
      </c>
      <c r="X44" s="53">
        <v>15.596485162587157</v>
      </c>
      <c r="Y44" s="54">
        <v>15.21431533015793</v>
      </c>
      <c r="Z44" s="106"/>
    </row>
    <row r="45" spans="1:26" s="62" customFormat="1" ht="13.5" customHeight="1" x14ac:dyDescent="0.2">
      <c r="A45" s="55"/>
      <c r="B45" s="45" t="s">
        <v>45</v>
      </c>
      <c r="C45" s="47">
        <v>206963.7675000001</v>
      </c>
      <c r="D45" s="47">
        <v>519135.20250000013</v>
      </c>
      <c r="E45" s="47">
        <v>172760.06499999997</v>
      </c>
      <c r="F45" s="46">
        <v>51593.856999999996</v>
      </c>
      <c r="G45" s="122">
        <v>950452.89200000023</v>
      </c>
      <c r="H45" s="120"/>
      <c r="I45" s="128">
        <v>15.437334238594929</v>
      </c>
      <c r="J45" s="60">
        <v>-8.4524408698066793</v>
      </c>
      <c r="K45" s="60">
        <v>40.242488636930887</v>
      </c>
      <c r="L45" s="60">
        <v>14.279017155643999</v>
      </c>
      <c r="M45" s="67">
        <v>3.9102049322862911</v>
      </c>
      <c r="N45" s="120"/>
      <c r="O45" s="128">
        <v>19.346480926531015</v>
      </c>
      <c r="P45" s="60">
        <v>-0.80264604758420433</v>
      </c>
      <c r="Q45" s="60">
        <v>41.552332284259762</v>
      </c>
      <c r="R45" s="60">
        <v>21.088043132179862</v>
      </c>
      <c r="S45" s="67">
        <v>10.191073487356306</v>
      </c>
      <c r="T45" s="120"/>
      <c r="U45" s="123">
        <v>25.870819091633706</v>
      </c>
      <c r="V45" s="48">
        <v>7.4776469093985583</v>
      </c>
      <c r="W45" s="48">
        <v>23.171541798704624</v>
      </c>
      <c r="X45" s="48">
        <v>16.164707026402823</v>
      </c>
      <c r="Y45" s="49">
        <v>13.6789759771722</v>
      </c>
      <c r="Z45" s="106"/>
    </row>
    <row r="46" spans="1:26" s="62" customFormat="1" ht="13.5" customHeight="1" x14ac:dyDescent="0.2">
      <c r="A46" s="55"/>
      <c r="B46" s="50" t="s">
        <v>33</v>
      </c>
      <c r="C46" s="52">
        <v>173980.32100000005</v>
      </c>
      <c r="D46" s="52">
        <v>433422.40350000019</v>
      </c>
      <c r="E46" s="52">
        <v>138718.17250000004</v>
      </c>
      <c r="F46" s="51">
        <v>43421.091500000002</v>
      </c>
      <c r="G46" s="124">
        <v>789541.98850000021</v>
      </c>
      <c r="H46" s="120"/>
      <c r="I46" s="127">
        <v>6.0476724978891951</v>
      </c>
      <c r="J46" s="59">
        <v>-8.3424236584643552</v>
      </c>
      <c r="K46" s="59">
        <v>32.076617882286229</v>
      </c>
      <c r="L46" s="59">
        <v>24.53047248160118</v>
      </c>
      <c r="M46" s="65">
        <v>1.6368721598739739</v>
      </c>
      <c r="N46" s="120"/>
      <c r="O46" s="127">
        <v>15.90213337173077</v>
      </c>
      <c r="P46" s="59">
        <v>-2.6519547635099485</v>
      </c>
      <c r="Q46" s="59">
        <v>39.265514483837364</v>
      </c>
      <c r="R46" s="59">
        <v>21.846469933633614</v>
      </c>
      <c r="S46" s="65">
        <v>8.0847408474910623</v>
      </c>
      <c r="T46" s="120"/>
      <c r="U46" s="125">
        <v>23.192575448407297</v>
      </c>
      <c r="V46" s="53">
        <v>5.7571443152357773</v>
      </c>
      <c r="W46" s="53">
        <v>26.33655836235053</v>
      </c>
      <c r="X46" s="53">
        <v>18.66341219853021</v>
      </c>
      <c r="Y46" s="54">
        <v>12.701574329011706</v>
      </c>
      <c r="Z46" s="106"/>
    </row>
    <row r="47" spans="1:26" s="62" customFormat="1" ht="13.5" customHeight="1" x14ac:dyDescent="0.2">
      <c r="A47" s="55"/>
      <c r="B47" s="45" t="s">
        <v>35</v>
      </c>
      <c r="C47" s="47">
        <v>208186.23249999995</v>
      </c>
      <c r="D47" s="47">
        <v>479828.70450000011</v>
      </c>
      <c r="E47" s="47">
        <v>166544.12849999999</v>
      </c>
      <c r="F47" s="47">
        <v>50131.499000000003</v>
      </c>
      <c r="G47" s="122">
        <v>904690.56449999986</v>
      </c>
      <c r="H47" s="120"/>
      <c r="I47" s="128">
        <v>13.113400966797712</v>
      </c>
      <c r="J47" s="60">
        <v>-7.7670354565728417</v>
      </c>
      <c r="K47" s="60">
        <v>35.229351544482427</v>
      </c>
      <c r="L47" s="60">
        <v>17.308957293667575</v>
      </c>
      <c r="M47" s="67">
        <v>3.9661661607343746</v>
      </c>
      <c r="N47" s="120"/>
      <c r="O47" s="128">
        <v>15.274273926836315</v>
      </c>
      <c r="P47" s="60">
        <v>-3.7389085797471608</v>
      </c>
      <c r="Q47" s="60">
        <v>38.375256079359701</v>
      </c>
      <c r="R47" s="60">
        <v>20.881733176275901</v>
      </c>
      <c r="S47" s="67">
        <v>7.1943352897916952</v>
      </c>
      <c r="T47" s="120"/>
      <c r="U47" s="123">
        <v>21.067110746097768</v>
      </c>
      <c r="V47" s="48">
        <v>4.0918490674801973</v>
      </c>
      <c r="W47" s="48">
        <v>28.83000873780469</v>
      </c>
      <c r="X47" s="48">
        <v>19.431766391678494</v>
      </c>
      <c r="Y47" s="49">
        <v>11.69199429796879</v>
      </c>
      <c r="Z47" s="106"/>
    </row>
    <row r="48" spans="1:26" s="62" customFormat="1" ht="13.5" customHeight="1" x14ac:dyDescent="0.2">
      <c r="A48" s="55"/>
      <c r="B48" s="50" t="s">
        <v>36</v>
      </c>
      <c r="C48" s="52">
        <v>202304.63249999995</v>
      </c>
      <c r="D48" s="52">
        <v>468538.62499999988</v>
      </c>
      <c r="E48" s="52">
        <v>162288.61550000007</v>
      </c>
      <c r="F48" s="52">
        <v>46087.412499999991</v>
      </c>
      <c r="G48" s="124">
        <v>879219.2855</v>
      </c>
      <c r="H48" s="120"/>
      <c r="I48" s="127">
        <v>16.427988520912066</v>
      </c>
      <c r="J48" s="59">
        <v>-0.52757586481358487</v>
      </c>
      <c r="K48" s="59">
        <v>36.777253805111201</v>
      </c>
      <c r="L48" s="59">
        <v>5.5300846034033242</v>
      </c>
      <c r="M48" s="65">
        <v>8.9346438897863294</v>
      </c>
      <c r="N48" s="120"/>
      <c r="O48" s="127">
        <v>15.476512473663078</v>
      </c>
      <c r="P48" s="59">
        <v>-3.220747014733476</v>
      </c>
      <c r="Q48" s="59">
        <v>38.095191552880891</v>
      </c>
      <c r="R48" s="59">
        <v>18.141532073248385</v>
      </c>
      <c r="S48" s="65">
        <v>7.4850184506328077</v>
      </c>
      <c r="T48" s="120"/>
      <c r="U48" s="125">
        <v>20.210184163888997</v>
      </c>
      <c r="V48" s="53">
        <v>3.2191389300266167</v>
      </c>
      <c r="W48" s="53">
        <v>31.453443293364955</v>
      </c>
      <c r="X48" s="53">
        <v>17.742747087118602</v>
      </c>
      <c r="Y48" s="54">
        <v>11.295363521930739</v>
      </c>
      <c r="Z48" s="106"/>
    </row>
    <row r="49" spans="1:26" s="62" customFormat="1" ht="13.5" customHeight="1" x14ac:dyDescent="0.2">
      <c r="A49" s="55"/>
      <c r="B49" s="45" t="s">
        <v>37</v>
      </c>
      <c r="C49" s="47">
        <v>199361.3874999999</v>
      </c>
      <c r="D49" s="47">
        <v>462078.74749999994</v>
      </c>
      <c r="E49" s="47">
        <v>167330.42050000007</v>
      </c>
      <c r="F49" s="47">
        <v>50862.005499999992</v>
      </c>
      <c r="G49" s="122">
        <v>879632.56099999975</v>
      </c>
      <c r="H49" s="120"/>
      <c r="I49" s="128">
        <v>8.4006174670648477</v>
      </c>
      <c r="J49" s="60">
        <v>-7.5170740470071848</v>
      </c>
      <c r="K49" s="60">
        <v>33.446229612581845</v>
      </c>
      <c r="L49" s="60">
        <v>18.868547624549194</v>
      </c>
      <c r="M49" s="67">
        <v>3.2761589417090562</v>
      </c>
      <c r="N49" s="120"/>
      <c r="O49" s="128">
        <v>14.369141028344885</v>
      </c>
      <c r="P49" s="60">
        <v>-3.8486235969789391</v>
      </c>
      <c r="Q49" s="60">
        <v>37.368694023492964</v>
      </c>
      <c r="R49" s="60">
        <v>18.249749433624075</v>
      </c>
      <c r="S49" s="67">
        <v>6.8543178262492148</v>
      </c>
      <c r="T49" s="120"/>
      <c r="U49" s="123">
        <v>18.465862672915563</v>
      </c>
      <c r="V49" s="48">
        <v>1.8568855418920691</v>
      </c>
      <c r="W49" s="48">
        <v>33.521623788044934</v>
      </c>
      <c r="X49" s="48">
        <v>17.954970482641585</v>
      </c>
      <c r="Y49" s="49">
        <v>10.450807237475516</v>
      </c>
      <c r="Z49" s="106"/>
    </row>
    <row r="50" spans="1:26" s="62" customFormat="1" ht="13.5" customHeight="1" x14ac:dyDescent="0.2">
      <c r="A50" s="55"/>
      <c r="B50" s="50" t="s">
        <v>38</v>
      </c>
      <c r="C50" s="52">
        <v>206133.73349999994</v>
      </c>
      <c r="D50" s="52">
        <v>483669.13000000018</v>
      </c>
      <c r="E50" s="52">
        <v>166500.88500000001</v>
      </c>
      <c r="F50" s="52">
        <v>50159.231500000009</v>
      </c>
      <c r="G50" s="124">
        <v>906462.98000000021</v>
      </c>
      <c r="H50" s="120"/>
      <c r="I50" s="127">
        <v>6.9559259335455721</v>
      </c>
      <c r="J50" s="59">
        <v>-8.8220466926951957</v>
      </c>
      <c r="K50" s="59">
        <v>12.886750366424906</v>
      </c>
      <c r="L50" s="59">
        <v>9.3693748303001598</v>
      </c>
      <c r="M50" s="65">
        <v>-1.1006384471996284</v>
      </c>
      <c r="N50" s="120"/>
      <c r="O50" s="127">
        <v>13.324661187607532</v>
      </c>
      <c r="P50" s="59">
        <v>-4.5166507935567495</v>
      </c>
      <c r="Q50" s="59">
        <v>33.567282841827875</v>
      </c>
      <c r="R50" s="59">
        <v>17.027877415581798</v>
      </c>
      <c r="S50" s="65">
        <v>5.7496689475967031</v>
      </c>
      <c r="T50" s="120"/>
      <c r="U50" s="125">
        <v>16.200084438913095</v>
      </c>
      <c r="V50" s="53">
        <v>-0.33847754724139634</v>
      </c>
      <c r="W50" s="53">
        <v>31.944896502492213</v>
      </c>
      <c r="X50" s="53">
        <v>17.396252863025225</v>
      </c>
      <c r="Y50" s="54">
        <v>8.456099592831464</v>
      </c>
      <c r="Z50" s="106"/>
    </row>
    <row r="51" spans="1:26" s="62" customFormat="1" ht="13.5" customHeight="1" x14ac:dyDescent="0.2">
      <c r="A51" s="55"/>
      <c r="B51" s="45" t="s">
        <v>39</v>
      </c>
      <c r="C51" s="47">
        <v>199182.20099999994</v>
      </c>
      <c r="D51" s="47">
        <v>445539.30099999998</v>
      </c>
      <c r="E51" s="47">
        <v>167060.18200000003</v>
      </c>
      <c r="F51" s="47">
        <v>50964.971999999994</v>
      </c>
      <c r="G51" s="122">
        <v>862746.65600000019</v>
      </c>
      <c r="H51" s="120"/>
      <c r="I51" s="128">
        <v>3.1536027513772353</v>
      </c>
      <c r="J51" s="60">
        <v>-16.185821284539529</v>
      </c>
      <c r="K51" s="60">
        <v>11.880504946720507</v>
      </c>
      <c r="L51" s="60">
        <v>15.681131283776821</v>
      </c>
      <c r="M51" s="67">
        <v>-6.0239301123505129</v>
      </c>
      <c r="N51" s="120"/>
      <c r="O51" s="128">
        <v>12.066505113439206</v>
      </c>
      <c r="P51" s="60">
        <v>-5.9009995095265566</v>
      </c>
      <c r="Q51" s="60">
        <v>30.621289979323365</v>
      </c>
      <c r="R51" s="60">
        <v>16.870652700207557</v>
      </c>
      <c r="S51" s="67">
        <v>4.3120390791837195</v>
      </c>
      <c r="T51" s="120"/>
      <c r="U51" s="123">
        <v>14.043711895005856</v>
      </c>
      <c r="V51" s="48">
        <v>-2.8318200910768923</v>
      </c>
      <c r="W51" s="48">
        <v>30.046399695001327</v>
      </c>
      <c r="X51" s="48">
        <v>18.487556485254359</v>
      </c>
      <c r="Y51" s="49">
        <v>6.3517606367092299</v>
      </c>
      <c r="Z51" s="106"/>
    </row>
    <row r="52" spans="1:26" s="62" customFormat="1" ht="13.5" customHeight="1" x14ac:dyDescent="0.2">
      <c r="A52" s="55"/>
      <c r="B52" s="50" t="s">
        <v>40</v>
      </c>
      <c r="C52" s="52">
        <v>201282.48300000001</v>
      </c>
      <c r="D52" s="52">
        <v>475866.47600000008</v>
      </c>
      <c r="E52" s="52">
        <v>176320.93399999995</v>
      </c>
      <c r="F52" s="52">
        <v>53320.755499999999</v>
      </c>
      <c r="G52" s="124">
        <v>906790.64849999989</v>
      </c>
      <c r="H52" s="120"/>
      <c r="I52" s="127">
        <v>10.538438790122086</v>
      </c>
      <c r="J52" s="59">
        <v>-9.1295733457128279</v>
      </c>
      <c r="K52" s="59">
        <v>29.374788566490253</v>
      </c>
      <c r="L52" s="59">
        <v>16.794752099751292</v>
      </c>
      <c r="M52" s="65">
        <v>2.1495485387513042</v>
      </c>
      <c r="N52" s="120"/>
      <c r="O52" s="127">
        <v>11.906873475052791</v>
      </c>
      <c r="P52" s="59">
        <v>-6.2388371223660073</v>
      </c>
      <c r="Q52" s="59">
        <v>30.483789485775617</v>
      </c>
      <c r="R52" s="59">
        <v>16.862461496490994</v>
      </c>
      <c r="S52" s="65">
        <v>4.0836752375932122</v>
      </c>
      <c r="T52" s="120"/>
      <c r="U52" s="125">
        <v>13.647287433612235</v>
      </c>
      <c r="V52" s="53">
        <v>-4.2482445790054726</v>
      </c>
      <c r="W52" s="53">
        <v>30.767369668958622</v>
      </c>
      <c r="X52" s="53">
        <v>18.238862219260881</v>
      </c>
      <c r="Y52" s="65">
        <v>5.5552948532701549</v>
      </c>
      <c r="Z52" s="106"/>
    </row>
    <row r="53" spans="1:26" s="62" customFormat="1" ht="13.5" customHeight="1" x14ac:dyDescent="0.2">
      <c r="A53" s="55"/>
      <c r="B53" s="45" t="s">
        <v>41</v>
      </c>
      <c r="C53" s="47">
        <v>197940.43999999986</v>
      </c>
      <c r="D53" s="47">
        <v>491605.77250000002</v>
      </c>
      <c r="E53" s="47">
        <v>172788.77450000003</v>
      </c>
      <c r="F53" s="47">
        <v>52734.602500000001</v>
      </c>
      <c r="G53" s="122">
        <v>915069.58950000012</v>
      </c>
      <c r="H53" s="120"/>
      <c r="I53" s="128">
        <v>11.905723148649102</v>
      </c>
      <c r="J53" s="60">
        <v>-5.8080564128776189</v>
      </c>
      <c r="K53" s="60">
        <v>22.224548899423979</v>
      </c>
      <c r="L53" s="60">
        <v>15.49541384918389</v>
      </c>
      <c r="M53" s="67">
        <v>3.3008154227320858</v>
      </c>
      <c r="N53" s="120"/>
      <c r="O53" s="128">
        <v>11.906767497931654</v>
      </c>
      <c r="P53" s="60">
        <v>-6.1981542599295665</v>
      </c>
      <c r="Q53" s="60">
        <v>29.635773019074009</v>
      </c>
      <c r="R53" s="60">
        <v>16.729284249334796</v>
      </c>
      <c r="S53" s="67">
        <v>4.0090431109243525</v>
      </c>
      <c r="T53" s="120"/>
      <c r="U53" s="123">
        <v>12.910532719131851</v>
      </c>
      <c r="V53" s="48">
        <v>-5.0285839517059969</v>
      </c>
      <c r="W53" s="48">
        <v>30.285687464672492</v>
      </c>
      <c r="X53" s="48">
        <v>17.774802813753965</v>
      </c>
      <c r="Y53" s="49">
        <v>4.9357737226513478</v>
      </c>
      <c r="Z53" s="106"/>
    </row>
    <row r="54" spans="1:26" s="62" customFormat="1" ht="13.5" customHeight="1" x14ac:dyDescent="0.2">
      <c r="A54" s="55"/>
      <c r="B54" s="50" t="s">
        <v>42</v>
      </c>
      <c r="C54" s="52">
        <v>170233.70849999998</v>
      </c>
      <c r="D54" s="52">
        <v>478029.26349999994</v>
      </c>
      <c r="E54" s="52">
        <v>141561.88850000006</v>
      </c>
      <c r="F54" s="52">
        <v>41660.355000000003</v>
      </c>
      <c r="G54" s="124">
        <v>831485.21549999993</v>
      </c>
      <c r="H54" s="120"/>
      <c r="I54" s="127">
        <v>0.11215928428501343</v>
      </c>
      <c r="J54" s="59">
        <v>-11.564388773569249</v>
      </c>
      <c r="K54" s="59">
        <v>9.8652139599603004</v>
      </c>
      <c r="L54" s="59">
        <v>-6.2159171010700049</v>
      </c>
      <c r="M54" s="65">
        <v>-5.9250913121696556</v>
      </c>
      <c r="N54" s="120"/>
      <c r="O54" s="127">
        <v>10.94715423647925</v>
      </c>
      <c r="P54" s="59">
        <v>-6.676258016529431</v>
      </c>
      <c r="Q54" s="59">
        <v>27.943927333270096</v>
      </c>
      <c r="R54" s="59">
        <v>14.742846607334343</v>
      </c>
      <c r="S54" s="65">
        <v>3.1461828602414386</v>
      </c>
      <c r="T54" s="120"/>
      <c r="U54" s="125">
        <v>10.94715423647925</v>
      </c>
      <c r="V54" s="53">
        <v>-6.676258016529431</v>
      </c>
      <c r="W54" s="53">
        <v>27.943927333270096</v>
      </c>
      <c r="X54" s="53">
        <v>14.742846607334343</v>
      </c>
      <c r="Y54" s="54">
        <v>3.1461828602414386</v>
      </c>
      <c r="Z54" s="106"/>
    </row>
    <row r="55" spans="1:26" s="62" customFormat="1" ht="13.5" customHeight="1" x14ac:dyDescent="0.2">
      <c r="A55" s="55">
        <v>2013</v>
      </c>
      <c r="B55" s="45" t="s">
        <v>43</v>
      </c>
      <c r="C55" s="47">
        <v>174911.27</v>
      </c>
      <c r="D55" s="47">
        <v>406740.57700000005</v>
      </c>
      <c r="E55" s="47">
        <v>165538.63150000005</v>
      </c>
      <c r="F55" s="47">
        <v>49951.086499999998</v>
      </c>
      <c r="G55" s="122">
        <v>797141.56500000006</v>
      </c>
      <c r="H55" s="120"/>
      <c r="I55" s="128">
        <v>4.470560010069093</v>
      </c>
      <c r="J55" s="60">
        <v>-13.459453359287053</v>
      </c>
      <c r="K55" s="60">
        <v>19.704138370566199</v>
      </c>
      <c r="L55" s="60">
        <v>5.010911857502748</v>
      </c>
      <c r="M55" s="67">
        <v>-3.1753515761715505</v>
      </c>
      <c r="N55" s="120"/>
      <c r="O55" s="128">
        <v>4.470560010069093</v>
      </c>
      <c r="P55" s="60">
        <v>-13.459453359287053</v>
      </c>
      <c r="Q55" s="60">
        <v>19.704138370566199</v>
      </c>
      <c r="R55" s="60">
        <v>5.010911857502748</v>
      </c>
      <c r="S55" s="67">
        <v>-3.1753515761715505</v>
      </c>
      <c r="T55" s="120"/>
      <c r="U55" s="123">
        <v>9.674148736038461</v>
      </c>
      <c r="V55" s="48">
        <v>-7.9931868404898267</v>
      </c>
      <c r="W55" s="48">
        <v>26.988951063988637</v>
      </c>
      <c r="X55" s="48">
        <v>14.220478617059044</v>
      </c>
      <c r="Y55" s="49">
        <v>2.0232085815020469</v>
      </c>
      <c r="Z55" s="106"/>
    </row>
    <row r="56" spans="1:26" s="62" customFormat="1" ht="13.5" customHeight="1" x14ac:dyDescent="0.2">
      <c r="A56" s="55"/>
      <c r="B56" s="50" t="s">
        <v>44</v>
      </c>
      <c r="C56" s="52">
        <v>190624.96</v>
      </c>
      <c r="D56" s="52">
        <v>428209.22700000001</v>
      </c>
      <c r="E56" s="52">
        <v>160978.42199999993</v>
      </c>
      <c r="F56" s="52">
        <v>47108.520000000004</v>
      </c>
      <c r="G56" s="124">
        <v>826921.12899999996</v>
      </c>
      <c r="H56" s="120"/>
      <c r="I56" s="127">
        <v>2.5975371375982235</v>
      </c>
      <c r="J56" s="59">
        <v>-5.7323242224707371</v>
      </c>
      <c r="K56" s="59">
        <v>2.984024301090102</v>
      </c>
      <c r="L56" s="59">
        <v>-6.2593677040481595</v>
      </c>
      <c r="M56" s="65">
        <v>-2.3261965729301863</v>
      </c>
      <c r="N56" s="120"/>
      <c r="O56" s="127">
        <v>3.4853375520552703</v>
      </c>
      <c r="P56" s="59">
        <v>-9.661734851539066</v>
      </c>
      <c r="Q56" s="59">
        <v>10.832604529629421</v>
      </c>
      <c r="R56" s="59">
        <v>-0.77899233931695733</v>
      </c>
      <c r="S56" s="65">
        <v>-2.7448420006837182</v>
      </c>
      <c r="T56" s="120"/>
      <c r="U56" s="125">
        <v>8.2658715947461872</v>
      </c>
      <c r="V56" s="53">
        <v>-8.6937045268921338</v>
      </c>
      <c r="W56" s="53">
        <v>22.911020995270206</v>
      </c>
      <c r="X56" s="53">
        <v>10.38328836245978</v>
      </c>
      <c r="Y56" s="54">
        <v>0.65241188389188665</v>
      </c>
      <c r="Z56" s="106"/>
    </row>
    <row r="57" spans="1:26" s="62" customFormat="1" ht="13.5" customHeight="1" x14ac:dyDescent="0.2">
      <c r="A57" s="55"/>
      <c r="B57" s="45" t="s">
        <v>45</v>
      </c>
      <c r="C57" s="47">
        <v>192917.21500000003</v>
      </c>
      <c r="D57" s="47">
        <v>417659.58950000023</v>
      </c>
      <c r="E57" s="47">
        <v>155050.00100000002</v>
      </c>
      <c r="F57" s="47">
        <v>42481.45749999999</v>
      </c>
      <c r="G57" s="122">
        <v>808108.26300000015</v>
      </c>
      <c r="H57" s="120"/>
      <c r="I57" s="128">
        <v>-6.7869621188646363</v>
      </c>
      <c r="J57" s="60">
        <v>-19.547049113857753</v>
      </c>
      <c r="K57" s="60">
        <v>-10.251248747793625</v>
      </c>
      <c r="L57" s="60">
        <v>-17.661791596623615</v>
      </c>
      <c r="M57" s="67">
        <v>-14.976505432107203</v>
      </c>
      <c r="N57" s="120"/>
      <c r="O57" s="128">
        <v>-0.30979977863148633</v>
      </c>
      <c r="P57" s="60">
        <v>-13.217141235989601</v>
      </c>
      <c r="Q57" s="60">
        <v>3.0390025561561629</v>
      </c>
      <c r="R57" s="60">
        <v>-6.608700832359844</v>
      </c>
      <c r="S57" s="67">
        <v>-7.1815059873934501</v>
      </c>
      <c r="T57" s="120"/>
      <c r="U57" s="123">
        <v>6.2477478322503117</v>
      </c>
      <c r="V57" s="48">
        <v>-9.6467762224293665</v>
      </c>
      <c r="W57" s="48">
        <v>18.124329661129096</v>
      </c>
      <c r="X57" s="48">
        <v>7.3731977896285485</v>
      </c>
      <c r="Y57" s="49">
        <v>-1.0594419305298715</v>
      </c>
      <c r="Z57" s="106"/>
    </row>
    <row r="58" spans="1:26" s="62" customFormat="1" ht="13.5" customHeight="1" x14ac:dyDescent="0.2">
      <c r="A58" s="55"/>
      <c r="B58" s="50" t="s">
        <v>33</v>
      </c>
      <c r="C58" s="52">
        <v>206734.34249999991</v>
      </c>
      <c r="D58" s="52">
        <v>473860.62650000019</v>
      </c>
      <c r="E58" s="52">
        <v>188140.25450000004</v>
      </c>
      <c r="F58" s="51">
        <v>49115.236999999994</v>
      </c>
      <c r="G58" s="124">
        <v>917850.46050000028</v>
      </c>
      <c r="H58" s="120"/>
      <c r="I58" s="127">
        <v>18.82627949628845</v>
      </c>
      <c r="J58" s="59">
        <v>9.3299798703183683</v>
      </c>
      <c r="K58" s="59">
        <v>35.627691101538971</v>
      </c>
      <c r="L58" s="59">
        <v>13.113777897545461</v>
      </c>
      <c r="M58" s="65">
        <v>16.251000436818444</v>
      </c>
      <c r="N58" s="120"/>
      <c r="O58" s="127">
        <v>4.2249874051517793</v>
      </c>
      <c r="P58" s="59">
        <v>-8.0101947808216067</v>
      </c>
      <c r="Q58" s="59">
        <v>10.497800398808209</v>
      </c>
      <c r="R58" s="59">
        <v>-2.167782193272501</v>
      </c>
      <c r="S58" s="65">
        <v>-1.7558389209091985</v>
      </c>
      <c r="T58" s="120"/>
      <c r="U58" s="125">
        <v>7.2616756533712561</v>
      </c>
      <c r="V58" s="53">
        <v>-8.3820973699318131</v>
      </c>
      <c r="W58" s="53">
        <v>18.698493752605614</v>
      </c>
      <c r="X58" s="53">
        <v>6.736015941528791</v>
      </c>
      <c r="Y58" s="54">
        <v>5.0026331757663911E-2</v>
      </c>
      <c r="Z58" s="106"/>
    </row>
    <row r="59" spans="1:26" s="62" customFormat="1" ht="13.5" customHeight="1" x14ac:dyDescent="0.2">
      <c r="A59" s="55"/>
      <c r="B59" s="45" t="s">
        <v>35</v>
      </c>
      <c r="C59" s="47">
        <v>216389.15</v>
      </c>
      <c r="D59" s="47">
        <v>450972.7375000001</v>
      </c>
      <c r="E59" s="47">
        <v>184676.1765</v>
      </c>
      <c r="F59" s="46">
        <v>49607.511500000001</v>
      </c>
      <c r="G59" s="122">
        <v>901645.57550000004</v>
      </c>
      <c r="H59" s="120"/>
      <c r="I59" s="128">
        <v>3.9401824998202244</v>
      </c>
      <c r="J59" s="60">
        <v>-6.0138059122721756</v>
      </c>
      <c r="K59" s="60">
        <v>10.887233409732616</v>
      </c>
      <c r="L59" s="60">
        <v>-1.0452260763237859</v>
      </c>
      <c r="M59" s="67">
        <v>-0.33657795488147713</v>
      </c>
      <c r="N59" s="120"/>
      <c r="O59" s="128">
        <v>4.1620679839800658</v>
      </c>
      <c r="P59" s="60">
        <v>-7.6037148308325015</v>
      </c>
      <c r="Q59" s="60">
        <v>10.58174498301608</v>
      </c>
      <c r="R59" s="60">
        <v>-1.9361656716738338</v>
      </c>
      <c r="S59" s="67">
        <v>-1.4582454707729369</v>
      </c>
      <c r="T59" s="120"/>
      <c r="U59" s="123">
        <v>6.4632048614539315</v>
      </c>
      <c r="V59" s="48">
        <v>-8.2454727597764901</v>
      </c>
      <c r="W59" s="48">
        <v>16.758479426335128</v>
      </c>
      <c r="X59" s="48">
        <v>5.2192746880028693</v>
      </c>
      <c r="Y59" s="49">
        <v>-0.30901303846353301</v>
      </c>
      <c r="Z59" s="106"/>
    </row>
    <row r="60" spans="1:26" s="62" customFormat="1" ht="13.5" customHeight="1" x14ac:dyDescent="0.2">
      <c r="A60" s="55"/>
      <c r="B60" s="50" t="s">
        <v>36</v>
      </c>
      <c r="C60" s="52">
        <v>206929.09800000003</v>
      </c>
      <c r="D60" s="52">
        <v>438886.32349999994</v>
      </c>
      <c r="E60" s="52">
        <v>171736.136</v>
      </c>
      <c r="F60" s="51">
        <v>47259.164499999999</v>
      </c>
      <c r="G60" s="124">
        <v>864810.72199999983</v>
      </c>
      <c r="H60" s="120"/>
      <c r="I60" s="127">
        <v>2.285892044513659</v>
      </c>
      <c r="J60" s="59">
        <v>-6.3286781319256136</v>
      </c>
      <c r="K60" s="59">
        <v>5.8214314484677629</v>
      </c>
      <c r="L60" s="59">
        <v>2.5424555999970835</v>
      </c>
      <c r="M60" s="65">
        <v>-1.638790656395372</v>
      </c>
      <c r="N60" s="120"/>
      <c r="O60" s="127">
        <v>3.8304768980349309</v>
      </c>
      <c r="P60" s="59">
        <v>-7.3922573697515048</v>
      </c>
      <c r="Q60" s="59">
        <v>9.7554186520840176</v>
      </c>
      <c r="R60" s="59">
        <v>-1.222088017117585</v>
      </c>
      <c r="S60" s="65">
        <v>-1.4888085848518813</v>
      </c>
      <c r="T60" s="120"/>
      <c r="U60" s="125">
        <v>5.3147007316849653</v>
      </c>
      <c r="V60" s="53">
        <v>-8.7037388699190927</v>
      </c>
      <c r="W60" s="53">
        <v>14.405249732613996</v>
      </c>
      <c r="X60" s="53">
        <v>4.9736384865616969</v>
      </c>
      <c r="Y60" s="54">
        <v>-1.127970729143783</v>
      </c>
      <c r="Z60" s="106"/>
    </row>
    <row r="61" spans="1:26" s="62" customFormat="1" ht="13.5" customHeight="1" x14ac:dyDescent="0.2">
      <c r="A61" s="55"/>
      <c r="B61" s="45" t="s">
        <v>37</v>
      </c>
      <c r="C61" s="47">
        <v>236228.80450000003</v>
      </c>
      <c r="D61" s="47">
        <v>489978.10000000003</v>
      </c>
      <c r="E61" s="47">
        <v>200253.21849999996</v>
      </c>
      <c r="F61" s="46">
        <v>54016.464000000007</v>
      </c>
      <c r="G61" s="122">
        <v>980476.58700000017</v>
      </c>
      <c r="H61" s="120"/>
      <c r="I61" s="128">
        <v>18.492757028990951</v>
      </c>
      <c r="J61" s="60">
        <v>6.037791751069463</v>
      </c>
      <c r="K61" s="60">
        <v>19.675321380071395</v>
      </c>
      <c r="L61" s="60">
        <v>6.2019939422168733</v>
      </c>
      <c r="M61" s="67">
        <v>11.464335277147669</v>
      </c>
      <c r="N61" s="120"/>
      <c r="O61" s="128">
        <v>6.0053621575948171</v>
      </c>
      <c r="P61" s="60">
        <v>-5.5044372490907705</v>
      </c>
      <c r="Q61" s="60">
        <v>11.261346286734323</v>
      </c>
      <c r="R61" s="60">
        <v>-0.11121934162288483</v>
      </c>
      <c r="S61" s="67">
        <v>0.3872311033614011</v>
      </c>
      <c r="T61" s="120"/>
      <c r="U61" s="123">
        <v>6.2265147477898353</v>
      </c>
      <c r="V61" s="48">
        <v>-7.6559894830296145</v>
      </c>
      <c r="W61" s="48">
        <v>13.57130844470646</v>
      </c>
      <c r="X61" s="48">
        <v>4.0328806252253742</v>
      </c>
      <c r="Y61" s="49">
        <v>-0.43462653152120367</v>
      </c>
      <c r="Z61" s="106"/>
    </row>
    <row r="62" spans="1:26" s="62" customFormat="1" ht="13.5" customHeight="1" x14ac:dyDescent="0.2">
      <c r="A62" s="55"/>
      <c r="B62" s="50" t="s">
        <v>38</v>
      </c>
      <c r="C62" s="52">
        <v>213185.07400000002</v>
      </c>
      <c r="D62" s="52">
        <v>430873.40350000007</v>
      </c>
      <c r="E62" s="52">
        <v>180992.14499999999</v>
      </c>
      <c r="F62" s="51">
        <v>45372.515000000007</v>
      </c>
      <c r="G62" s="124">
        <v>870423.13750000019</v>
      </c>
      <c r="H62" s="120"/>
      <c r="I62" s="127">
        <v>3.4207600960180002</v>
      </c>
      <c r="J62" s="59">
        <v>-10.915670078013889</v>
      </c>
      <c r="K62" s="59">
        <v>8.7034131980739744</v>
      </c>
      <c r="L62" s="59">
        <v>-9.5430419423391726</v>
      </c>
      <c r="M62" s="65">
        <v>-3.9758758267215768</v>
      </c>
      <c r="N62" s="120"/>
      <c r="O62" s="127">
        <v>5.6616716245013805</v>
      </c>
      <c r="P62" s="59">
        <v>-6.1984974679245681</v>
      </c>
      <c r="Q62" s="59">
        <v>10.925661999110915</v>
      </c>
      <c r="R62" s="59">
        <v>-1.3240396437750519</v>
      </c>
      <c r="S62" s="65">
        <v>-0.17939527367074959</v>
      </c>
      <c r="T62" s="120"/>
      <c r="U62" s="125">
        <v>5.9101175040086105</v>
      </c>
      <c r="V62" s="53">
        <v>-7.8186845300520389</v>
      </c>
      <c r="W62" s="53">
        <v>13.18242809615839</v>
      </c>
      <c r="X62" s="53">
        <v>2.4084657717115476</v>
      </c>
      <c r="Y62" s="54">
        <v>-0.68090729273639283</v>
      </c>
      <c r="Z62" s="106"/>
    </row>
    <row r="63" spans="1:26" s="62" customFormat="1" ht="13.5" customHeight="1" x14ac:dyDescent="0.2">
      <c r="A63" s="55"/>
      <c r="B63" s="45" t="s">
        <v>39</v>
      </c>
      <c r="C63" s="47">
        <v>239182.64950000003</v>
      </c>
      <c r="D63" s="47">
        <v>481260.42900000012</v>
      </c>
      <c r="E63" s="47">
        <v>207324.55650000004</v>
      </c>
      <c r="F63" s="46">
        <v>53574.90400000001</v>
      </c>
      <c r="G63" s="122">
        <v>981342.53900000034</v>
      </c>
      <c r="H63" s="120"/>
      <c r="I63" s="128">
        <v>20.082340841288371</v>
      </c>
      <c r="J63" s="60">
        <v>8.0175032639825901</v>
      </c>
      <c r="K63" s="60">
        <v>24.101718325675009</v>
      </c>
      <c r="L63" s="60">
        <v>5.1210309700553012</v>
      </c>
      <c r="M63" s="67">
        <v>13.746316160743262</v>
      </c>
      <c r="N63" s="120"/>
      <c r="O63" s="128">
        <v>7.3036308066347431</v>
      </c>
      <c r="P63" s="60">
        <v>-4.6963400815394465</v>
      </c>
      <c r="Q63" s="60">
        <v>12.458733995531318</v>
      </c>
      <c r="R63" s="60">
        <v>-0.57927368516153876</v>
      </c>
      <c r="S63" s="67">
        <v>1.3525317602851317</v>
      </c>
      <c r="T63" s="120"/>
      <c r="U63" s="123">
        <v>7.3827231598693857</v>
      </c>
      <c r="V63" s="48">
        <v>-5.836218717838932</v>
      </c>
      <c r="W63" s="48">
        <v>14.278105820891753</v>
      </c>
      <c r="X63" s="48">
        <v>1.6343345621668561</v>
      </c>
      <c r="Y63" s="49">
        <v>0.97167677741572334</v>
      </c>
      <c r="Z63" s="106"/>
    </row>
    <row r="64" spans="1:26" s="62" customFormat="1" ht="13.5" customHeight="1" x14ac:dyDescent="0.2">
      <c r="A64" s="55"/>
      <c r="B64" s="50" t="s">
        <v>40</v>
      </c>
      <c r="C64" s="52">
        <v>240620.28199999998</v>
      </c>
      <c r="D64" s="52">
        <v>512399.34099999996</v>
      </c>
      <c r="E64" s="52">
        <v>220805.12700000007</v>
      </c>
      <c r="F64" s="51">
        <v>58948.538</v>
      </c>
      <c r="G64" s="124">
        <v>1032773.2879999999</v>
      </c>
      <c r="H64" s="120"/>
      <c r="I64" s="127">
        <v>19.543577967487607</v>
      </c>
      <c r="J64" s="59">
        <v>7.6771251690358326</v>
      </c>
      <c r="K64" s="59">
        <v>25.229104673413389</v>
      </c>
      <c r="L64" s="59">
        <v>10.554581320589136</v>
      </c>
      <c r="M64" s="65">
        <v>13.893244235414073</v>
      </c>
      <c r="N64" s="120"/>
      <c r="O64" s="127">
        <v>8.5666585017409176</v>
      </c>
      <c r="P64" s="59">
        <v>-3.4415005215218741</v>
      </c>
      <c r="Q64" s="59">
        <v>13.855449896874219</v>
      </c>
      <c r="R64" s="59">
        <v>0.62159736750557215</v>
      </c>
      <c r="S64" s="65">
        <v>2.6522498608774185</v>
      </c>
      <c r="T64" s="120"/>
      <c r="U64" s="125">
        <v>8.1979997577121821</v>
      </c>
      <c r="V64" s="53">
        <v>-4.4191028351279016</v>
      </c>
      <c r="W64" s="53">
        <v>14.210854548546763</v>
      </c>
      <c r="X64" s="53">
        <v>1.2639137189198095</v>
      </c>
      <c r="Y64" s="54">
        <v>1.986167394139045</v>
      </c>
      <c r="Z64" s="106"/>
    </row>
    <row r="65" spans="1:26" s="62" customFormat="1" ht="13.5" customHeight="1" x14ac:dyDescent="0.2">
      <c r="A65" s="55"/>
      <c r="B65" s="45" t="s">
        <v>41</v>
      </c>
      <c r="C65" s="47">
        <v>224659.46849999996</v>
      </c>
      <c r="D65" s="47">
        <v>491059.50050000014</v>
      </c>
      <c r="E65" s="47">
        <v>204987.87349999993</v>
      </c>
      <c r="F65" s="46">
        <v>57955.481500000002</v>
      </c>
      <c r="G65" s="122">
        <v>978662.32400000049</v>
      </c>
      <c r="H65" s="120"/>
      <c r="I65" s="128">
        <v>13.498519302068914</v>
      </c>
      <c r="J65" s="60">
        <v>-0.11111993197758352</v>
      </c>
      <c r="K65" s="60">
        <v>18.634948417901938</v>
      </c>
      <c r="L65" s="60">
        <v>9.9002908005232371</v>
      </c>
      <c r="M65" s="67">
        <v>6.9494970906800404</v>
      </c>
      <c r="N65" s="120"/>
      <c r="O65" s="128">
        <v>9.0210160911748289</v>
      </c>
      <c r="P65" s="60">
        <v>-3.1256718918764506</v>
      </c>
      <c r="Q65" s="60">
        <v>14.318129209071557</v>
      </c>
      <c r="R65" s="60">
        <v>1.5159692236435944</v>
      </c>
      <c r="S65" s="67">
        <v>3.0591284206249298</v>
      </c>
      <c r="T65" s="120"/>
      <c r="U65" s="123">
        <v>8.3676535150080582</v>
      </c>
      <c r="V65" s="48">
        <v>-3.9225066862377105</v>
      </c>
      <c r="W65" s="48">
        <v>14.018322305993053</v>
      </c>
      <c r="X65" s="48">
        <v>0.93532398174605191</v>
      </c>
      <c r="Y65" s="49">
        <v>2.3063344463460851</v>
      </c>
      <c r="Z65" s="106"/>
    </row>
    <row r="66" spans="1:26" s="62" customFormat="1" ht="13.5" customHeight="1" x14ac:dyDescent="0.2">
      <c r="A66" s="55"/>
      <c r="B66" s="50" t="s">
        <v>42</v>
      </c>
      <c r="C66" s="52">
        <v>203739.33000000002</v>
      </c>
      <c r="D66" s="52">
        <v>478208.65300000005</v>
      </c>
      <c r="E66" s="52">
        <v>175925.117</v>
      </c>
      <c r="F66" s="51">
        <v>48007.66750000001</v>
      </c>
      <c r="G66" s="124">
        <v>905880.76750000007</v>
      </c>
      <c r="H66" s="120"/>
      <c r="I66" s="127">
        <v>19.682130992288194</v>
      </c>
      <c r="J66" s="59">
        <v>3.7526886677753168E-2</v>
      </c>
      <c r="K66" s="59">
        <v>24.274350154632131</v>
      </c>
      <c r="L66" s="59">
        <v>15.235857927758929</v>
      </c>
      <c r="M66" s="65">
        <v>8.9473090577158985</v>
      </c>
      <c r="N66" s="120"/>
      <c r="O66" s="127">
        <v>9.8036992826963569</v>
      </c>
      <c r="P66" s="59">
        <v>-2.858608703424764</v>
      </c>
      <c r="Q66" s="59">
        <v>15.049734524433561</v>
      </c>
      <c r="R66" s="59">
        <v>2.4867857650739751</v>
      </c>
      <c r="S66" s="65">
        <v>3.5255860492789708</v>
      </c>
      <c r="T66" s="120"/>
      <c r="U66" s="125">
        <v>9.8036992826963569</v>
      </c>
      <c r="V66" s="53">
        <v>-2.858608703424764</v>
      </c>
      <c r="W66" s="53">
        <v>15.049734524433561</v>
      </c>
      <c r="X66" s="53">
        <v>2.4867857650739751</v>
      </c>
      <c r="Y66" s="54">
        <v>3.5255860492789708</v>
      </c>
      <c r="Z66" s="106"/>
    </row>
    <row r="67" spans="1:26" s="62" customFormat="1" ht="13.5" customHeight="1" x14ac:dyDescent="0.2">
      <c r="A67" s="55">
        <v>2014</v>
      </c>
      <c r="B67" s="45" t="s">
        <v>43</v>
      </c>
      <c r="C67" s="47">
        <v>192806.5275</v>
      </c>
      <c r="D67" s="47">
        <v>387146.41350000008</v>
      </c>
      <c r="E67" s="47">
        <v>179914.0165</v>
      </c>
      <c r="F67" s="46">
        <v>50535.584999999999</v>
      </c>
      <c r="G67" s="122">
        <v>810402.54249999998</v>
      </c>
      <c r="H67" s="120"/>
      <c r="I67" s="128">
        <v>10.231048862660487</v>
      </c>
      <c r="J67" s="60">
        <v>-4.8173613865921112</v>
      </c>
      <c r="K67" s="60">
        <v>8.6840061861934288</v>
      </c>
      <c r="L67" s="60">
        <v>1.1701417145350916</v>
      </c>
      <c r="M67" s="67">
        <v>1.663566182250193</v>
      </c>
      <c r="N67" s="120"/>
      <c r="O67" s="128">
        <v>10.231048862660487</v>
      </c>
      <c r="P67" s="60">
        <v>-4.8173613865921112</v>
      </c>
      <c r="Q67" s="60">
        <v>8.6840061861934288</v>
      </c>
      <c r="R67" s="60">
        <v>1.1701417145350916</v>
      </c>
      <c r="S67" s="67">
        <v>1.663566182250193</v>
      </c>
      <c r="T67" s="120"/>
      <c r="U67" s="123">
        <v>10.219666777751797</v>
      </c>
      <c r="V67" s="48">
        <v>-2.1109903124856544</v>
      </c>
      <c r="W67" s="48">
        <v>14.180917699479267</v>
      </c>
      <c r="X67" s="48">
        <v>2.1724204509469871</v>
      </c>
      <c r="Y67" s="49">
        <v>3.910737679071687</v>
      </c>
      <c r="Z67" s="106"/>
    </row>
    <row r="68" spans="1:26" s="62" customFormat="1" ht="13.5" customHeight="1" x14ac:dyDescent="0.2">
      <c r="A68" s="55"/>
      <c r="B68" s="50" t="s">
        <v>44</v>
      </c>
      <c r="C68" s="52">
        <v>224934.50400000013</v>
      </c>
      <c r="D68" s="52">
        <v>448847.1370000001</v>
      </c>
      <c r="E68" s="52">
        <v>198940.94749999989</v>
      </c>
      <c r="F68" s="51">
        <v>55606.842499999999</v>
      </c>
      <c r="G68" s="124">
        <v>928329.43100000022</v>
      </c>
      <c r="H68" s="120"/>
      <c r="I68" s="127">
        <v>17.99845308820008</v>
      </c>
      <c r="J68" s="59">
        <v>4.8195855434007342</v>
      </c>
      <c r="K68" s="59">
        <v>23.582369008437638</v>
      </c>
      <c r="L68" s="59">
        <v>18.039884292692705</v>
      </c>
      <c r="M68" s="65">
        <v>12.26335843209543</v>
      </c>
      <c r="N68" s="120"/>
      <c r="O68" s="127">
        <v>14.281703758885996</v>
      </c>
      <c r="P68" s="59">
        <v>0.12500709563613555</v>
      </c>
      <c r="Q68" s="59">
        <v>16.029150679567778</v>
      </c>
      <c r="R68" s="59">
        <v>9.3579825094386706</v>
      </c>
      <c r="S68" s="65">
        <v>7.0606436514820956</v>
      </c>
      <c r="T68" s="120"/>
      <c r="U68" s="125">
        <v>11.463288560373513</v>
      </c>
      <c r="V68" s="53">
        <v>-1.2832494981668106</v>
      </c>
      <c r="W68" s="53">
        <v>15.8474191855627</v>
      </c>
      <c r="X68" s="53">
        <v>4.1643148873097005</v>
      </c>
      <c r="Y68" s="54">
        <v>5.0769635349167288</v>
      </c>
      <c r="Z68" s="106"/>
    </row>
    <row r="69" spans="1:26" s="62" customFormat="1" ht="13.5" customHeight="1" x14ac:dyDescent="0.2">
      <c r="A69" s="55"/>
      <c r="B69" s="45" t="s">
        <v>45</v>
      </c>
      <c r="C69" s="47">
        <v>233759.75900000002</v>
      </c>
      <c r="D69" s="47">
        <v>552883.26149999991</v>
      </c>
      <c r="E69" s="47">
        <v>199387.48649999997</v>
      </c>
      <c r="F69" s="46">
        <v>55441.942999999999</v>
      </c>
      <c r="G69" s="122">
        <v>1041472.45</v>
      </c>
      <c r="H69" s="120"/>
      <c r="I69" s="128">
        <v>21.17102094802685</v>
      </c>
      <c r="J69" s="60">
        <v>32.376527535709698</v>
      </c>
      <c r="K69" s="60">
        <v>28.595604781711643</v>
      </c>
      <c r="L69" s="60">
        <v>30.508570709938596</v>
      </c>
      <c r="M69" s="67">
        <v>28.877837003381785</v>
      </c>
      <c r="N69" s="120"/>
      <c r="O69" s="128">
        <v>16.661611873483935</v>
      </c>
      <c r="P69" s="60">
        <v>10.878684066007651</v>
      </c>
      <c r="Q69" s="60">
        <v>20.075168161238892</v>
      </c>
      <c r="R69" s="60">
        <v>15.797003310796029</v>
      </c>
      <c r="S69" s="67">
        <v>14.30958072656567</v>
      </c>
      <c r="T69" s="120"/>
      <c r="U69" s="123">
        <v>13.901694465334757</v>
      </c>
      <c r="V69" s="48">
        <v>3.0192366817810381</v>
      </c>
      <c r="W69" s="48">
        <v>19.189242788998811</v>
      </c>
      <c r="X69" s="48">
        <v>8.0428800612069864</v>
      </c>
      <c r="Y69" s="49">
        <v>8.7919678310700533</v>
      </c>
      <c r="Z69" s="106"/>
    </row>
    <row r="70" spans="1:26" s="62" customFormat="1" ht="13.5" customHeight="1" x14ac:dyDescent="0.2">
      <c r="A70" s="55"/>
      <c r="B70" s="50" t="s">
        <v>33</v>
      </c>
      <c r="C70" s="52">
        <v>229407.99400000001</v>
      </c>
      <c r="D70" s="52">
        <v>491513.74950000027</v>
      </c>
      <c r="E70" s="52">
        <v>186137.66499999998</v>
      </c>
      <c r="F70" s="51">
        <v>49913.024000000005</v>
      </c>
      <c r="G70" s="124">
        <v>956972.43249999988</v>
      </c>
      <c r="H70" s="120"/>
      <c r="I70" s="127">
        <v>10.967530225414833</v>
      </c>
      <c r="J70" s="59">
        <v>3.7253829528712856</v>
      </c>
      <c r="K70" s="59">
        <v>-1.0644130918830257</v>
      </c>
      <c r="L70" s="59">
        <v>1.624316706442869</v>
      </c>
      <c r="M70" s="65">
        <v>4.2623470471091736</v>
      </c>
      <c r="N70" s="120"/>
      <c r="O70" s="127">
        <v>15.123215358425995</v>
      </c>
      <c r="P70" s="59">
        <v>8.9153324249441539</v>
      </c>
      <c r="Q70" s="59">
        <v>14.136445164584543</v>
      </c>
      <c r="R70" s="59">
        <v>12.107251853729522</v>
      </c>
      <c r="S70" s="65">
        <v>11.556804875263154</v>
      </c>
      <c r="T70" s="120"/>
      <c r="U70" s="125">
        <v>13.27893272013543</v>
      </c>
      <c r="V70" s="53">
        <v>2.5836841699078406</v>
      </c>
      <c r="W70" s="53">
        <v>16.128678054506082</v>
      </c>
      <c r="X70" s="53">
        <v>7.1269475901815298</v>
      </c>
      <c r="Y70" s="54">
        <v>7.829279111516513</v>
      </c>
      <c r="Z70" s="106"/>
    </row>
    <row r="71" spans="1:26" s="62" customFormat="1" ht="13.5" customHeight="1" x14ac:dyDescent="0.2">
      <c r="A71" s="55"/>
      <c r="B71" s="45" t="s">
        <v>35</v>
      </c>
      <c r="C71" s="47">
        <v>252897.93250000002</v>
      </c>
      <c r="D71" s="47">
        <v>523266.35409000021</v>
      </c>
      <c r="E71" s="47">
        <v>200740.55500000002</v>
      </c>
      <c r="F71" s="47">
        <v>57508.486499999999</v>
      </c>
      <c r="G71" s="122">
        <v>1034413.3280900004</v>
      </c>
      <c r="H71" s="120"/>
      <c r="I71" s="128">
        <v>16.871817510258722</v>
      </c>
      <c r="J71" s="60">
        <v>16.030595771878581</v>
      </c>
      <c r="K71" s="60">
        <v>8.6986739732507061</v>
      </c>
      <c r="L71" s="60">
        <v>15.926973075438383</v>
      </c>
      <c r="M71" s="67">
        <v>14.72504897685269</v>
      </c>
      <c r="N71" s="120"/>
      <c r="O71" s="128">
        <v>15.508695618676356</v>
      </c>
      <c r="P71" s="60">
        <v>10.388983008201961</v>
      </c>
      <c r="Q71" s="60">
        <v>12.961063372519959</v>
      </c>
      <c r="R71" s="60">
        <v>12.90253361491898</v>
      </c>
      <c r="S71" s="67">
        <v>12.228690345363574</v>
      </c>
      <c r="T71" s="120"/>
      <c r="U71" s="123">
        <v>14.433149256576598</v>
      </c>
      <c r="V71" s="48">
        <v>4.4421449349003126</v>
      </c>
      <c r="W71" s="48">
        <v>15.880095160298595</v>
      </c>
      <c r="X71" s="48">
        <v>8.5758408729197413</v>
      </c>
      <c r="Y71" s="49">
        <v>9.1333160924062611</v>
      </c>
      <c r="Z71" s="106"/>
    </row>
    <row r="72" spans="1:26" s="62" customFormat="1" ht="13.5" customHeight="1" x14ac:dyDescent="0.2">
      <c r="A72" s="55"/>
      <c r="B72" s="50" t="s">
        <v>36</v>
      </c>
      <c r="C72" s="52">
        <v>224565.10500000001</v>
      </c>
      <c r="D72" s="52">
        <v>464362.09153337515</v>
      </c>
      <c r="E72" s="52">
        <v>174558.31649999993</v>
      </c>
      <c r="F72" s="52">
        <v>55156.982000000011</v>
      </c>
      <c r="G72" s="124">
        <v>918642.49503337545</v>
      </c>
      <c r="H72" s="120"/>
      <c r="I72" s="127">
        <v>8.5227293650117701</v>
      </c>
      <c r="J72" s="59">
        <v>5.8046393039119693</v>
      </c>
      <c r="K72" s="59">
        <v>1.643323627591073</v>
      </c>
      <c r="L72" s="59">
        <v>16.711716306368501</v>
      </c>
      <c r="M72" s="65">
        <v>6.2246884392092028</v>
      </c>
      <c r="N72" s="120"/>
      <c r="O72" s="127">
        <v>14.292378955277101</v>
      </c>
      <c r="P72" s="59">
        <v>9.6199643978721099</v>
      </c>
      <c r="Q72" s="59">
        <v>11.066873990188085</v>
      </c>
      <c r="R72" s="59">
        <v>13.533021547334201</v>
      </c>
      <c r="S72" s="65">
        <v>11.213866180659736</v>
      </c>
      <c r="T72" s="120"/>
      <c r="U72" s="125">
        <v>14.955619271032376</v>
      </c>
      <c r="V72" s="53">
        <v>5.4772457727649169</v>
      </c>
      <c r="W72" s="53">
        <v>15.477374989207007</v>
      </c>
      <c r="X72" s="53">
        <v>9.707983050119708</v>
      </c>
      <c r="Y72" s="54">
        <v>9.8009286295411329</v>
      </c>
      <c r="Z72" s="106"/>
    </row>
    <row r="73" spans="1:26" s="62" customFormat="1" ht="13.5" customHeight="1" x14ac:dyDescent="0.2">
      <c r="A73" s="55"/>
      <c r="B73" s="45" t="s">
        <v>37</v>
      </c>
      <c r="C73" s="47">
        <v>257179.61399999997</v>
      </c>
      <c r="D73" s="47">
        <v>542921.0765000002</v>
      </c>
      <c r="E73" s="47">
        <v>200073.18850000008</v>
      </c>
      <c r="F73" s="47">
        <v>59340.785000000003</v>
      </c>
      <c r="G73" s="122">
        <v>1059514.6639999999</v>
      </c>
      <c r="H73" s="120"/>
      <c r="I73" s="128">
        <v>8.8688631957242592</v>
      </c>
      <c r="J73" s="60">
        <v>10.805172006667263</v>
      </c>
      <c r="K73" s="60">
        <v>-8.9901176794256799E-2</v>
      </c>
      <c r="L73" s="60">
        <v>9.8568484601287309</v>
      </c>
      <c r="M73" s="67">
        <v>8.0611896345057517</v>
      </c>
      <c r="N73" s="120"/>
      <c r="O73" s="128">
        <v>13.393130471912954</v>
      </c>
      <c r="P73" s="60">
        <v>9.8069149273674014</v>
      </c>
      <c r="Q73" s="60">
        <v>9.2450951131631314</v>
      </c>
      <c r="R73" s="60">
        <v>12.948188543433474</v>
      </c>
      <c r="S73" s="67">
        <v>10.706871148915113</v>
      </c>
      <c r="T73" s="120"/>
      <c r="U73" s="123">
        <v>14.062504377200511</v>
      </c>
      <c r="V73" s="48">
        <v>5.9062812485272076</v>
      </c>
      <c r="W73" s="48">
        <v>13.614587981716426</v>
      </c>
      <c r="X73" s="48">
        <v>10.02472227282378</v>
      </c>
      <c r="Y73" s="49">
        <v>9.4996826413867836</v>
      </c>
      <c r="Z73" s="106"/>
    </row>
    <row r="74" spans="1:26" s="62" customFormat="1" ht="13.5" customHeight="1" x14ac:dyDescent="0.2">
      <c r="A74" s="55"/>
      <c r="B74" s="50" t="s">
        <v>38</v>
      </c>
      <c r="C74" s="52">
        <v>238639.82499999992</v>
      </c>
      <c r="D74" s="52">
        <v>538280.23400000017</v>
      </c>
      <c r="E74" s="52">
        <v>189759.7745</v>
      </c>
      <c r="F74" s="52">
        <v>53570.470999999998</v>
      </c>
      <c r="G74" s="124">
        <v>1020250.3045000004</v>
      </c>
      <c r="H74" s="120"/>
      <c r="I74" s="127">
        <v>11.940212568540275</v>
      </c>
      <c r="J74" s="59">
        <v>24.927700254304526</v>
      </c>
      <c r="K74" s="59">
        <v>4.844204426661733</v>
      </c>
      <c r="L74" s="59">
        <v>18.068110176392011</v>
      </c>
      <c r="M74" s="65">
        <v>17.213141579660757</v>
      </c>
      <c r="N74" s="120"/>
      <c r="O74" s="127">
        <v>13.204024516182784</v>
      </c>
      <c r="P74" s="59">
        <v>11.648818127322699</v>
      </c>
      <c r="Q74" s="59">
        <v>8.6791249108702431</v>
      </c>
      <c r="R74" s="59">
        <v>13.551712849366538</v>
      </c>
      <c r="S74" s="65">
        <v>11.519688937376912</v>
      </c>
      <c r="T74" s="120"/>
      <c r="U74" s="125">
        <v>14.786019456932493</v>
      </c>
      <c r="V74" s="53">
        <v>8.9150166912177014</v>
      </c>
      <c r="W74" s="53">
        <v>13.241890877322575</v>
      </c>
      <c r="X74" s="53">
        <v>12.331901388729122</v>
      </c>
      <c r="Y74" s="54">
        <v>11.305293649051833</v>
      </c>
      <c r="Z74" s="106"/>
    </row>
    <row r="75" spans="1:26" s="62" customFormat="1" ht="13.5" customHeight="1" x14ac:dyDescent="0.2">
      <c r="A75" s="55"/>
      <c r="B75" s="45" t="s">
        <v>39</v>
      </c>
      <c r="C75" s="47">
        <v>246883.02249999993</v>
      </c>
      <c r="D75" s="47">
        <v>580614.75</v>
      </c>
      <c r="E75" s="47">
        <v>202765.82500000007</v>
      </c>
      <c r="F75" s="47">
        <v>55578.942499999997</v>
      </c>
      <c r="G75" s="122">
        <v>1085842.5399999998</v>
      </c>
      <c r="H75" s="120"/>
      <c r="I75" s="128">
        <v>3.2194530063519124</v>
      </c>
      <c r="J75" s="60">
        <v>20.644606332260878</v>
      </c>
      <c r="K75" s="60">
        <v>-2.1988381776666017</v>
      </c>
      <c r="L75" s="60">
        <v>3.7406291945945185</v>
      </c>
      <c r="M75" s="67">
        <v>10.64867738297437</v>
      </c>
      <c r="N75" s="120"/>
      <c r="O75" s="128">
        <v>11.931778494958081</v>
      </c>
      <c r="P75" s="60">
        <v>12.726180436774868</v>
      </c>
      <c r="Q75" s="60">
        <v>7.2824050988008509</v>
      </c>
      <c r="R75" s="60">
        <v>12.35298168341923</v>
      </c>
      <c r="S75" s="67">
        <v>11.412154555412556</v>
      </c>
      <c r="T75" s="120"/>
      <c r="U75" s="123">
        <v>13.224048274049622</v>
      </c>
      <c r="V75" s="48">
        <v>10.02133595051437</v>
      </c>
      <c r="W75" s="48">
        <v>10.859645398551194</v>
      </c>
      <c r="X75" s="48">
        <v>12.173637371598517</v>
      </c>
      <c r="Y75" s="49">
        <v>11.045877264525245</v>
      </c>
      <c r="Z75" s="106"/>
    </row>
    <row r="76" spans="1:26" s="62" customFormat="1" ht="13.5" customHeight="1" x14ac:dyDescent="0.2">
      <c r="A76" s="55"/>
      <c r="B76" s="50" t="s">
        <v>40</v>
      </c>
      <c r="C76" s="52">
        <v>244144.56850000002</v>
      </c>
      <c r="D76" s="52">
        <v>581180.56800000032</v>
      </c>
      <c r="E76" s="52">
        <v>204789.13800000001</v>
      </c>
      <c r="F76" s="52">
        <v>59552.868499999997</v>
      </c>
      <c r="G76" s="124">
        <v>1089667.1430000002</v>
      </c>
      <c r="H76" s="120"/>
      <c r="I76" s="127">
        <v>1.4646672635850564</v>
      </c>
      <c r="J76" s="59">
        <v>13.423363672905353</v>
      </c>
      <c r="K76" s="59">
        <v>-7.2534497806294382</v>
      </c>
      <c r="L76" s="59">
        <v>1.0251831860528853</v>
      </c>
      <c r="M76" s="65">
        <v>5.5088426144499749</v>
      </c>
      <c r="N76" s="120"/>
      <c r="O76" s="127">
        <v>10.742482520005453</v>
      </c>
      <c r="P76" s="59">
        <v>12.805025905341139</v>
      </c>
      <c r="Q76" s="59">
        <v>5.5337804158813952</v>
      </c>
      <c r="R76" s="59">
        <v>11.01058192083066</v>
      </c>
      <c r="S76" s="65">
        <v>10.733338382817067</v>
      </c>
      <c r="T76" s="120"/>
      <c r="U76" s="125">
        <v>11.574118203386831</v>
      </c>
      <c r="V76" s="53">
        <v>10.541059771393122</v>
      </c>
      <c r="W76" s="53">
        <v>7.8207752686417109</v>
      </c>
      <c r="X76" s="53">
        <v>11.209077547898772</v>
      </c>
      <c r="Y76" s="54">
        <v>10.272160818806725</v>
      </c>
      <c r="Z76" s="106"/>
    </row>
    <row r="77" spans="1:26" s="62" customFormat="1" ht="13.5" customHeight="1" x14ac:dyDescent="0.2">
      <c r="A77" s="55"/>
      <c r="B77" s="45" t="s">
        <v>41</v>
      </c>
      <c r="C77" s="47">
        <v>229002.94600000008</v>
      </c>
      <c r="D77" s="47">
        <v>568119.19949999999</v>
      </c>
      <c r="E77" s="47">
        <v>186506.61749999999</v>
      </c>
      <c r="F77" s="47">
        <v>56958.002000000008</v>
      </c>
      <c r="G77" s="122">
        <v>1040586.7650000004</v>
      </c>
      <c r="H77" s="120"/>
      <c r="I77" s="128">
        <v>1.9333605340565043</v>
      </c>
      <c r="J77" s="60">
        <v>15.692538057310188</v>
      </c>
      <c r="K77" s="60">
        <v>-9.0157801456484492</v>
      </c>
      <c r="L77" s="60">
        <v>-1.7211132996971088</v>
      </c>
      <c r="M77" s="67">
        <v>6.3274573345075282</v>
      </c>
      <c r="N77" s="120"/>
      <c r="O77" s="128">
        <v>9.8975936854686921</v>
      </c>
      <c r="P77" s="60">
        <v>13.087377269560776</v>
      </c>
      <c r="Q77" s="60">
        <v>4.0721244504526624</v>
      </c>
      <c r="R77" s="60">
        <v>9.6820193641656545</v>
      </c>
      <c r="S77" s="67">
        <v>10.300426492352344</v>
      </c>
      <c r="T77" s="120"/>
      <c r="U77" s="123">
        <v>10.560511559421926</v>
      </c>
      <c r="V77" s="48">
        <v>11.953142585275202</v>
      </c>
      <c r="W77" s="48">
        <v>5.3827601014103266</v>
      </c>
      <c r="X77" s="48">
        <v>10.069548729825129</v>
      </c>
      <c r="Y77" s="49">
        <v>10.196170136719161</v>
      </c>
      <c r="Z77" s="106"/>
    </row>
    <row r="78" spans="1:26" s="62" customFormat="1" ht="13.5" customHeight="1" x14ac:dyDescent="0.2">
      <c r="A78" s="55"/>
      <c r="B78" s="50" t="s">
        <v>42</v>
      </c>
      <c r="C78" s="52">
        <v>212488.79500000004</v>
      </c>
      <c r="D78" s="52">
        <v>554487.63700000022</v>
      </c>
      <c r="E78" s="52">
        <v>167779.88399999999</v>
      </c>
      <c r="F78" s="52">
        <v>49383.314999999995</v>
      </c>
      <c r="G78" s="124">
        <v>984139.63099999994</v>
      </c>
      <c r="H78" s="120"/>
      <c r="I78" s="127">
        <v>4.2944408426198493</v>
      </c>
      <c r="J78" s="59">
        <v>15.95098363893473</v>
      </c>
      <c r="K78" s="59">
        <v>-4.6299432047556905</v>
      </c>
      <c r="L78" s="59">
        <v>2.8654745619540449</v>
      </c>
      <c r="M78" s="65">
        <v>8.638980570917127</v>
      </c>
      <c r="N78" s="120"/>
      <c r="O78" s="127">
        <v>9.4492323085565602</v>
      </c>
      <c r="P78" s="59">
        <v>13.33635442021675</v>
      </c>
      <c r="Q78" s="59">
        <v>3.3814066286801108</v>
      </c>
      <c r="R78" s="59">
        <v>9.1396806098043015</v>
      </c>
      <c r="S78" s="65">
        <v>10.16191490847001</v>
      </c>
      <c r="T78" s="120"/>
      <c r="U78" s="125">
        <v>9.4492323085565602</v>
      </c>
      <c r="V78" s="53">
        <v>13.33635442021675</v>
      </c>
      <c r="W78" s="53">
        <v>3.3814066286801108</v>
      </c>
      <c r="X78" s="53">
        <v>9.1396806098043015</v>
      </c>
      <c r="Y78" s="54">
        <v>10.16191490847001</v>
      </c>
      <c r="Z78" s="106"/>
    </row>
    <row r="79" spans="1:26" s="62" customFormat="1" ht="13.5" customHeight="1" x14ac:dyDescent="0.2">
      <c r="A79" s="55">
        <v>2015</v>
      </c>
      <c r="B79" s="45" t="s">
        <v>43</v>
      </c>
      <c r="C79" s="47">
        <v>194774.23199999993</v>
      </c>
      <c r="D79" s="47">
        <v>504284.56699999998</v>
      </c>
      <c r="E79" s="47">
        <v>177343.32400000008</v>
      </c>
      <c r="F79" s="47">
        <v>51446.208500000001</v>
      </c>
      <c r="G79" s="122">
        <v>927848.33150000009</v>
      </c>
      <c r="H79" s="120"/>
      <c r="I79" s="128">
        <v>1.0205590679495771</v>
      </c>
      <c r="J79" s="60">
        <v>30.256809675959943</v>
      </c>
      <c r="K79" s="60">
        <v>-1.4288450394302146</v>
      </c>
      <c r="L79" s="60">
        <v>1.801945104622817</v>
      </c>
      <c r="M79" s="67">
        <v>14.492277953335787</v>
      </c>
      <c r="N79" s="120"/>
      <c r="O79" s="128">
        <v>1.0205590679495771</v>
      </c>
      <c r="P79" s="60">
        <v>30.256809675959943</v>
      </c>
      <c r="Q79" s="60">
        <v>-1.4288450394302146</v>
      </c>
      <c r="R79" s="60">
        <v>1.801945104622817</v>
      </c>
      <c r="S79" s="67">
        <v>14.492277953335787</v>
      </c>
      <c r="T79" s="120"/>
      <c r="U79" s="123">
        <v>8.7620871714444917</v>
      </c>
      <c r="V79" s="48">
        <v>15.878916218816499</v>
      </c>
      <c r="W79" s="48">
        <v>2.5999694661476838</v>
      </c>
      <c r="X79" s="48">
        <v>9.1848314970622624</v>
      </c>
      <c r="Y79" s="49">
        <v>11.107171197355981</v>
      </c>
      <c r="Z79" s="106"/>
    </row>
    <row r="80" spans="1:26" s="62" customFormat="1" ht="13.5" customHeight="1" x14ac:dyDescent="0.2">
      <c r="A80" s="55"/>
      <c r="B80" s="50" t="s">
        <v>44</v>
      </c>
      <c r="C80" s="52">
        <v>230227.31450000004</v>
      </c>
      <c r="D80" s="52">
        <v>496774.54200000007</v>
      </c>
      <c r="E80" s="52">
        <v>202069.18749999994</v>
      </c>
      <c r="F80" s="52">
        <v>57105.401000000005</v>
      </c>
      <c r="G80" s="124">
        <v>986176.44500000007</v>
      </c>
      <c r="H80" s="120"/>
      <c r="I80" s="127">
        <v>2.353045177986516</v>
      </c>
      <c r="J80" s="59">
        <v>10.677890321488221</v>
      </c>
      <c r="K80" s="59">
        <v>1.57244651707515</v>
      </c>
      <c r="L80" s="59">
        <v>2.6949174465354702</v>
      </c>
      <c r="M80" s="65">
        <v>6.231302387740385</v>
      </c>
      <c r="N80" s="120"/>
      <c r="O80" s="127">
        <v>1.738042100851132</v>
      </c>
      <c r="P80" s="59">
        <v>19.744836356844587</v>
      </c>
      <c r="Q80" s="59">
        <v>0.14716647608716471</v>
      </c>
      <c r="R80" s="59">
        <v>2.2697634270706857</v>
      </c>
      <c r="S80" s="65">
        <v>10.081646031224835</v>
      </c>
      <c r="T80" s="120"/>
      <c r="U80" s="125">
        <v>7.5296413519876779</v>
      </c>
      <c r="V80" s="53">
        <v>16.315414200528295</v>
      </c>
      <c r="W80" s="53">
        <v>1.0210661262076286</v>
      </c>
      <c r="X80" s="53">
        <v>7.9145364304371526</v>
      </c>
      <c r="Y80" s="54">
        <v>10.607887421600822</v>
      </c>
      <c r="Z80" s="106"/>
    </row>
    <row r="81" spans="1:26" s="62" customFormat="1" ht="13.5" customHeight="1" x14ac:dyDescent="0.2">
      <c r="A81" s="55"/>
      <c r="B81" s="45" t="s">
        <v>45</v>
      </c>
      <c r="C81" s="47">
        <v>246609.20999999996</v>
      </c>
      <c r="D81" s="47">
        <v>562669.772</v>
      </c>
      <c r="E81" s="47">
        <v>215056.62550000002</v>
      </c>
      <c r="F81" s="47">
        <v>55613.460500000001</v>
      </c>
      <c r="G81" s="122">
        <v>1079949.0679999995</v>
      </c>
      <c r="H81" s="120"/>
      <c r="I81" s="128">
        <v>5.4968618443861175</v>
      </c>
      <c r="J81" s="60">
        <v>1.7700862336560448</v>
      </c>
      <c r="K81" s="60">
        <v>7.8586371065969729</v>
      </c>
      <c r="L81" s="60">
        <v>0.3093641577460744</v>
      </c>
      <c r="M81" s="67">
        <v>3.69444414972277</v>
      </c>
      <c r="N81" s="120"/>
      <c r="O81" s="128">
        <v>3.0867139830430972</v>
      </c>
      <c r="P81" s="60">
        <v>12.589458437873333</v>
      </c>
      <c r="Q81" s="60">
        <v>2.8062081028414951</v>
      </c>
      <c r="R81" s="60">
        <v>1.5971219815471045</v>
      </c>
      <c r="S81" s="67">
        <v>7.6889821191955576</v>
      </c>
      <c r="T81" s="120"/>
      <c r="U81" s="123">
        <v>6.352437838084839</v>
      </c>
      <c r="V81" s="48">
        <v>13.698493938157569</v>
      </c>
      <c r="W81" s="48">
        <v>-0.23790559479066076</v>
      </c>
      <c r="X81" s="48">
        <v>5.7057411173075678</v>
      </c>
      <c r="Y81" s="49">
        <v>8.6492534673211026</v>
      </c>
      <c r="Z81" s="106"/>
    </row>
    <row r="82" spans="1:26" s="62" customFormat="1" ht="13.5" customHeight="1" x14ac:dyDescent="0.2">
      <c r="A82" s="55"/>
      <c r="B82" s="50" t="s">
        <v>33</v>
      </c>
      <c r="C82" s="52">
        <v>232379.375</v>
      </c>
      <c r="D82" s="52">
        <v>512194.37900000007</v>
      </c>
      <c r="E82" s="52">
        <v>199027.01799999998</v>
      </c>
      <c r="F82" s="51">
        <v>55810.8505</v>
      </c>
      <c r="G82" s="124">
        <v>999411.62249999982</v>
      </c>
      <c r="H82" s="120"/>
      <c r="I82" s="127">
        <v>1.2952386480481408</v>
      </c>
      <c r="J82" s="59">
        <v>4.2075383488330687</v>
      </c>
      <c r="K82" s="59">
        <v>6.9246345171462167</v>
      </c>
      <c r="L82" s="59">
        <v>11.816207529321403</v>
      </c>
      <c r="M82" s="65">
        <v>4.4347348532424888</v>
      </c>
      <c r="N82" s="120"/>
      <c r="O82" s="127">
        <v>2.6201744614342601</v>
      </c>
      <c r="P82" s="59">
        <v>10.398515207607844</v>
      </c>
      <c r="Q82" s="59">
        <v>3.8091047777917026</v>
      </c>
      <c r="R82" s="59">
        <v>4.008808723173189</v>
      </c>
      <c r="S82" s="65">
        <v>6.85567263397391</v>
      </c>
      <c r="T82" s="120"/>
      <c r="U82" s="125">
        <v>5.558153465616499</v>
      </c>
      <c r="V82" s="53">
        <v>13.70927022725364</v>
      </c>
      <c r="W82" s="53">
        <v>0.40625969714858456</v>
      </c>
      <c r="X82" s="53">
        <v>6.5128634251635305</v>
      </c>
      <c r="Y82" s="54">
        <v>8.6486621637967858</v>
      </c>
      <c r="Z82" s="106"/>
    </row>
    <row r="83" spans="1:26" s="62" customFormat="1" ht="13.5" customHeight="1" x14ac:dyDescent="0.2">
      <c r="A83" s="55"/>
      <c r="B83" s="45" t="s">
        <v>35</v>
      </c>
      <c r="C83" s="47">
        <v>254744.05899999998</v>
      </c>
      <c r="D83" s="47">
        <v>527980.02200000011</v>
      </c>
      <c r="E83" s="47">
        <v>218232.03349999999</v>
      </c>
      <c r="F83" s="46">
        <v>61001.123999999996</v>
      </c>
      <c r="G83" s="122">
        <v>1061957.2385</v>
      </c>
      <c r="H83" s="120"/>
      <c r="I83" s="128">
        <v>0.7299887673063381</v>
      </c>
      <c r="J83" s="60">
        <v>0.90081616621372973</v>
      </c>
      <c r="K83" s="60">
        <v>8.7134752118225265</v>
      </c>
      <c r="L83" s="60">
        <v>6.0732558141657762</v>
      </c>
      <c r="M83" s="67">
        <v>2.6627567203584022</v>
      </c>
      <c r="N83" s="120"/>
      <c r="O83" s="128">
        <v>2.198564634187079</v>
      </c>
      <c r="P83" s="60">
        <v>8.3309046774193263</v>
      </c>
      <c r="Q83" s="60">
        <v>4.8291907348595231</v>
      </c>
      <c r="R83" s="60">
        <v>4.4501493630914553</v>
      </c>
      <c r="S83" s="67">
        <v>5.9467077109035529</v>
      </c>
      <c r="T83" s="120"/>
      <c r="U83" s="123">
        <v>4.1983650466496982</v>
      </c>
      <c r="V83" s="48">
        <v>12.356030452725022</v>
      </c>
      <c r="W83" s="48">
        <v>0.46477934228663287</v>
      </c>
      <c r="X83" s="48">
        <v>5.7365502399364914</v>
      </c>
      <c r="Y83" s="49">
        <v>7.6236587281109252</v>
      </c>
      <c r="Z83" s="106"/>
    </row>
    <row r="84" spans="1:26" s="62" customFormat="1" ht="13.5" customHeight="1" x14ac:dyDescent="0.2">
      <c r="A84" s="55"/>
      <c r="B84" s="50" t="s">
        <v>36</v>
      </c>
      <c r="C84" s="52">
        <v>236712.12749999992</v>
      </c>
      <c r="D84" s="52">
        <v>499060.42699999997</v>
      </c>
      <c r="E84" s="52">
        <v>219660.22849999991</v>
      </c>
      <c r="F84" s="51">
        <v>56656.828500000003</v>
      </c>
      <c r="G84" s="124">
        <v>1012089.6115000001</v>
      </c>
      <c r="H84" s="120"/>
      <c r="I84" s="127">
        <v>5.4091317972130781</v>
      </c>
      <c r="J84" s="59">
        <v>7.4722584162818038</v>
      </c>
      <c r="K84" s="59">
        <v>25.837733145186476</v>
      </c>
      <c r="L84" s="59">
        <v>2.7192323539384233</v>
      </c>
      <c r="M84" s="65">
        <v>10.172305001330216</v>
      </c>
      <c r="N84" s="120"/>
      <c r="O84" s="127">
        <v>2.729333412217926</v>
      </c>
      <c r="P84" s="59">
        <v>8.1918809217472699</v>
      </c>
      <c r="Q84" s="59">
        <v>8.0469527863638888</v>
      </c>
      <c r="R84" s="59">
        <v>4.1556302518219042</v>
      </c>
      <c r="S84" s="65">
        <v>6.628896552165827</v>
      </c>
      <c r="T84" s="120"/>
      <c r="U84" s="125">
        <v>3.9690043219439417</v>
      </c>
      <c r="V84" s="53">
        <v>12.46164565893497</v>
      </c>
      <c r="W84" s="53">
        <v>2.2788228091509097</v>
      </c>
      <c r="X84" s="53">
        <v>4.6694749814143961</v>
      </c>
      <c r="Y84" s="54">
        <v>7.9340786629677353</v>
      </c>
      <c r="Z84" s="106"/>
    </row>
    <row r="85" spans="1:26" s="62" customFormat="1" ht="13.5" customHeight="1" x14ac:dyDescent="0.2">
      <c r="A85" s="55"/>
      <c r="B85" s="45" t="s">
        <v>37</v>
      </c>
      <c r="C85" s="47">
        <v>279224.65299999999</v>
      </c>
      <c r="D85" s="47">
        <v>569073.44700000004</v>
      </c>
      <c r="E85" s="47">
        <v>237841.58250000011</v>
      </c>
      <c r="F85" s="46">
        <v>66232.319500000012</v>
      </c>
      <c r="G85" s="122">
        <v>1152372.0020000001</v>
      </c>
      <c r="H85" s="120"/>
      <c r="I85" s="128">
        <v>8.5718454340630643</v>
      </c>
      <c r="J85" s="60">
        <v>4.8169746270662301</v>
      </c>
      <c r="K85" s="60">
        <v>18.877288997670988</v>
      </c>
      <c r="L85" s="60">
        <v>11.613487249958027</v>
      </c>
      <c r="M85" s="67">
        <v>8.7641390114823707</v>
      </c>
      <c r="N85" s="120"/>
      <c r="O85" s="128">
        <v>3.6594028319132548</v>
      </c>
      <c r="P85" s="60">
        <v>7.654695361850699</v>
      </c>
      <c r="Q85" s="60">
        <v>9.6643115322188891</v>
      </c>
      <c r="R85" s="60">
        <v>5.3096090757394734</v>
      </c>
      <c r="S85" s="67">
        <v>6.9640677195942118</v>
      </c>
      <c r="T85" s="120"/>
      <c r="U85" s="123">
        <v>3.9786023085416815</v>
      </c>
      <c r="V85" s="48">
        <v>11.886457725987242</v>
      </c>
      <c r="W85" s="48">
        <v>3.9078355323869118</v>
      </c>
      <c r="X85" s="48">
        <v>4.8731622734044606</v>
      </c>
      <c r="Y85" s="67">
        <v>7.999608913790766</v>
      </c>
      <c r="Z85" s="106"/>
    </row>
    <row r="86" spans="1:26" s="62" customFormat="1" ht="13.5" customHeight="1" x14ac:dyDescent="0.2">
      <c r="A86" s="55"/>
      <c r="B86" s="50" t="s">
        <v>38</v>
      </c>
      <c r="C86" s="52">
        <v>261744.83800000005</v>
      </c>
      <c r="D86" s="52">
        <v>553772.91999999993</v>
      </c>
      <c r="E86" s="52">
        <v>230431.52999999994</v>
      </c>
      <c r="F86" s="51">
        <v>62168.234999999993</v>
      </c>
      <c r="G86" s="124">
        <v>1108117.5230000005</v>
      </c>
      <c r="H86" s="120"/>
      <c r="I86" s="127">
        <v>9.6819602511861262</v>
      </c>
      <c r="J86" s="59">
        <v>2.878182222087645</v>
      </c>
      <c r="K86" s="59">
        <v>21.433286167822658</v>
      </c>
      <c r="L86" s="59">
        <v>16.049446345170267</v>
      </c>
      <c r="M86" s="65">
        <v>8.6123197525593156</v>
      </c>
      <c r="N86" s="120"/>
      <c r="O86" s="127">
        <v>4.4345235429302079</v>
      </c>
      <c r="P86" s="59">
        <v>7.003654800983</v>
      </c>
      <c r="Q86" s="59">
        <v>11.124436098717624</v>
      </c>
      <c r="R86" s="59">
        <v>6.6259490647168491</v>
      </c>
      <c r="S86" s="65">
        <v>7.180493736021603</v>
      </c>
      <c r="T86" s="120"/>
      <c r="U86" s="125">
        <v>3.8568788129392999</v>
      </c>
      <c r="V86" s="53">
        <v>10.115849010967693</v>
      </c>
      <c r="W86" s="53">
        <v>5.2574512794446804</v>
      </c>
      <c r="X86" s="53">
        <v>4.8732093020034597</v>
      </c>
      <c r="Y86" s="65">
        <v>7.3658981220849427</v>
      </c>
      <c r="Z86" s="106"/>
    </row>
    <row r="87" spans="1:26" s="62" customFormat="1" ht="13.5" customHeight="1" x14ac:dyDescent="0.2">
      <c r="A87" s="55"/>
      <c r="B87" s="45" t="s">
        <v>39</v>
      </c>
      <c r="C87" s="47">
        <v>279714.98700000002</v>
      </c>
      <c r="D87" s="47">
        <v>542839.56599999988</v>
      </c>
      <c r="E87" s="47">
        <v>255345.62799999997</v>
      </c>
      <c r="F87" s="46">
        <v>64860.520999999993</v>
      </c>
      <c r="G87" s="122">
        <v>1142760.7019999996</v>
      </c>
      <c r="H87" s="120"/>
      <c r="I87" s="128">
        <v>13.298591441215876</v>
      </c>
      <c r="J87" s="60">
        <v>-6.5060668885866448</v>
      </c>
      <c r="K87" s="60">
        <v>25.931294388489718</v>
      </c>
      <c r="L87" s="60">
        <v>16.699811263951261</v>
      </c>
      <c r="M87" s="67">
        <v>5.241843076068804</v>
      </c>
      <c r="N87" s="120"/>
      <c r="O87" s="128">
        <v>5.4760801844824272</v>
      </c>
      <c r="P87" s="60">
        <v>5.2720368581084216</v>
      </c>
      <c r="Q87" s="60">
        <v>12.857602037871786</v>
      </c>
      <c r="R87" s="60">
        <v>7.7624377048552731</v>
      </c>
      <c r="S87" s="67">
        <v>6.9427896546270631</v>
      </c>
      <c r="T87" s="120"/>
      <c r="U87" s="123">
        <v>4.7534044596195173</v>
      </c>
      <c r="V87" s="48">
        <v>7.6675420098933529</v>
      </c>
      <c r="W87" s="48">
        <v>7.7158192556673271</v>
      </c>
      <c r="X87" s="48">
        <v>5.9650985837480448</v>
      </c>
      <c r="Y87" s="67">
        <v>6.8963621714155607</v>
      </c>
      <c r="Z87" s="106"/>
    </row>
    <row r="88" spans="1:26" s="62" customFormat="1" ht="13.5" customHeight="1" x14ac:dyDescent="0.2">
      <c r="A88" s="55"/>
      <c r="B88" s="50" t="s">
        <v>40</v>
      </c>
      <c r="C88" s="52">
        <v>270164.56750000006</v>
      </c>
      <c r="D88" s="52">
        <v>564412.07900000026</v>
      </c>
      <c r="E88" s="52">
        <v>260223.12400000001</v>
      </c>
      <c r="F88" s="51">
        <v>66801.078000000009</v>
      </c>
      <c r="G88" s="124">
        <v>1161600.8485000003</v>
      </c>
      <c r="H88" s="120"/>
      <c r="I88" s="127">
        <v>10.65761944239199</v>
      </c>
      <c r="J88" s="59">
        <v>-2.8852459843426885</v>
      </c>
      <c r="K88" s="59">
        <v>27.06881162808547</v>
      </c>
      <c r="L88" s="59">
        <v>12.171050165282992</v>
      </c>
      <c r="M88" s="65">
        <v>6.6014384265966868</v>
      </c>
      <c r="N88" s="120"/>
      <c r="O88" s="127">
        <v>6.0154945189737674</v>
      </c>
      <c r="P88" s="59">
        <v>4.3444610857572314</v>
      </c>
      <c r="Q88" s="59">
        <v>14.360028899012022</v>
      </c>
      <c r="R88" s="59">
        <v>8.2378862718840935</v>
      </c>
      <c r="S88" s="65">
        <v>6.9053899318133318</v>
      </c>
      <c r="T88" s="120"/>
      <c r="U88" s="125">
        <v>5.558424895811001</v>
      </c>
      <c r="V88" s="53">
        <v>6.1738034176649137</v>
      </c>
      <c r="W88" s="53">
        <v>10.851555663627437</v>
      </c>
      <c r="X88" s="53">
        <v>6.9690701012102636</v>
      </c>
      <c r="Y88" s="65">
        <v>6.9903283322455252</v>
      </c>
      <c r="Z88" s="106"/>
    </row>
    <row r="89" spans="1:26" s="62" customFormat="1" ht="13.5" customHeight="1" x14ac:dyDescent="0.2">
      <c r="A89" s="55"/>
      <c r="B89" s="45" t="s">
        <v>41</v>
      </c>
      <c r="C89" s="47">
        <v>252926.85649999997</v>
      </c>
      <c r="D89" s="47">
        <v>514804.27100000024</v>
      </c>
      <c r="E89" s="47">
        <v>240135.29949999988</v>
      </c>
      <c r="F89" s="46">
        <v>59740.911500000024</v>
      </c>
      <c r="G89" s="122">
        <v>1067607.3384999998</v>
      </c>
      <c r="H89" s="120"/>
      <c r="I89" s="128">
        <v>10.44698809245881</v>
      </c>
      <c r="J89" s="60">
        <v>-9.3844616670096741</v>
      </c>
      <c r="K89" s="60">
        <v>28.754305192414876</v>
      </c>
      <c r="L89" s="60">
        <v>4.8858973318621963</v>
      </c>
      <c r="M89" s="67">
        <v>2.5966670352567434</v>
      </c>
      <c r="N89" s="120"/>
      <c r="O89" s="128">
        <v>6.4097204882731518</v>
      </c>
      <c r="P89" s="60">
        <v>2.9710715060520272</v>
      </c>
      <c r="Q89" s="60">
        <v>15.624231783576576</v>
      </c>
      <c r="R89" s="60">
        <v>7.9244688439630124</v>
      </c>
      <c r="S89" s="67">
        <v>6.4972740007841736</v>
      </c>
      <c r="T89" s="120"/>
      <c r="U89" s="123">
        <v>6.2545830914880725</v>
      </c>
      <c r="V89" s="48">
        <v>3.9791533694557302</v>
      </c>
      <c r="W89" s="48">
        <v>14.074668747984092</v>
      </c>
      <c r="X89" s="48">
        <v>7.5548994414509849</v>
      </c>
      <c r="Y89" s="67">
        <v>6.6604202245058843</v>
      </c>
      <c r="Z89" s="106"/>
    </row>
    <row r="90" spans="1:26" s="62" customFormat="1" ht="13.5" customHeight="1" x14ac:dyDescent="0.2">
      <c r="A90" s="55"/>
      <c r="B90" s="50" t="s">
        <v>42</v>
      </c>
      <c r="C90" s="52">
        <v>242574.19550000003</v>
      </c>
      <c r="D90" s="52">
        <v>592900.43500000029</v>
      </c>
      <c r="E90" s="52">
        <v>214659.54749999999</v>
      </c>
      <c r="F90" s="51">
        <v>56754.721000000005</v>
      </c>
      <c r="G90" s="124">
        <v>1106888.899</v>
      </c>
      <c r="H90" s="120"/>
      <c r="I90" s="127">
        <v>14.158582103117467</v>
      </c>
      <c r="J90" s="59">
        <v>6.9276202816403156</v>
      </c>
      <c r="K90" s="59">
        <v>27.941170527928122</v>
      </c>
      <c r="L90" s="59">
        <v>14.926916105166327</v>
      </c>
      <c r="M90" s="65">
        <v>12.472749204833121</v>
      </c>
      <c r="N90" s="120"/>
      <c r="O90" s="127">
        <v>7.0005770599229038</v>
      </c>
      <c r="P90" s="59">
        <v>3.3230109106377341</v>
      </c>
      <c r="Q90" s="59">
        <v>16.526115596298368</v>
      </c>
      <c r="R90" s="59">
        <v>8.4495702098045484</v>
      </c>
      <c r="S90" s="65">
        <v>6.9885511217382117</v>
      </c>
      <c r="T90" s="120"/>
      <c r="U90" s="125">
        <v>7.0005770599229038</v>
      </c>
      <c r="V90" s="53">
        <v>3.3230109106377341</v>
      </c>
      <c r="W90" s="53">
        <v>16.526115596298368</v>
      </c>
      <c r="X90" s="53">
        <v>8.4495702098045484</v>
      </c>
      <c r="Y90" s="65">
        <v>6.9885511217382117</v>
      </c>
      <c r="Z90" s="106"/>
    </row>
    <row r="91" spans="1:26" s="62" customFormat="1" ht="13.5" customHeight="1" x14ac:dyDescent="0.2">
      <c r="A91" s="55">
        <v>2016</v>
      </c>
      <c r="B91" s="45" t="s">
        <v>43</v>
      </c>
      <c r="C91" s="47">
        <v>202983.86750000005</v>
      </c>
      <c r="D91" s="47">
        <v>490188.71100000007</v>
      </c>
      <c r="E91" s="47">
        <v>196856.67150000008</v>
      </c>
      <c r="F91" s="46">
        <v>49109.517000000007</v>
      </c>
      <c r="G91" s="122">
        <v>939138.76699999999</v>
      </c>
      <c r="H91" s="120"/>
      <c r="I91" s="128">
        <v>4.2149494908546785</v>
      </c>
      <c r="J91" s="60">
        <v>-2.795218597280595</v>
      </c>
      <c r="K91" s="60">
        <v>11.003147488089255</v>
      </c>
      <c r="L91" s="60">
        <v>-4.5420091550575421</v>
      </c>
      <c r="M91" s="67">
        <v>1.2168406318893972</v>
      </c>
      <c r="N91" s="120"/>
      <c r="O91" s="128">
        <v>4.2149494908546785</v>
      </c>
      <c r="P91" s="60">
        <v>-2.795218597280595</v>
      </c>
      <c r="Q91" s="60">
        <v>11.003147488089255</v>
      </c>
      <c r="R91" s="60">
        <v>-4.5420091550575421</v>
      </c>
      <c r="S91" s="67">
        <v>1.2168406318893972</v>
      </c>
      <c r="T91" s="120"/>
      <c r="U91" s="123">
        <v>7.219468580527419</v>
      </c>
      <c r="V91" s="48">
        <v>1.1952890346764491</v>
      </c>
      <c r="W91" s="48">
        <v>17.509558690211051</v>
      </c>
      <c r="X91" s="48">
        <v>7.9454805748656838</v>
      </c>
      <c r="Y91" s="67">
        <v>6.0424380786452332</v>
      </c>
      <c r="Z91" s="106"/>
    </row>
    <row r="92" spans="1:26" s="62" customFormat="1" ht="13.5" customHeight="1" x14ac:dyDescent="0.2">
      <c r="A92" s="55"/>
      <c r="B92" s="50" t="s">
        <v>44</v>
      </c>
      <c r="C92" s="52">
        <v>246448.82750000001</v>
      </c>
      <c r="D92" s="52">
        <v>513086.94650000008</v>
      </c>
      <c r="E92" s="52">
        <v>232723.04950000008</v>
      </c>
      <c r="F92" s="51">
        <v>53685.033500000005</v>
      </c>
      <c r="G92" s="124">
        <v>1045943.8569999998</v>
      </c>
      <c r="H92" s="120"/>
      <c r="I92" s="127">
        <v>7.0458681391603477</v>
      </c>
      <c r="J92" s="59">
        <v>3.283663537653652</v>
      </c>
      <c r="K92" s="59">
        <v>15.16998330089298</v>
      </c>
      <c r="L92" s="59">
        <v>-5.9895691827818496</v>
      </c>
      <c r="M92" s="65">
        <v>6.0605191193752148</v>
      </c>
      <c r="N92" s="120"/>
      <c r="O92" s="127">
        <v>5.7484846116907278</v>
      </c>
      <c r="P92" s="59">
        <v>0.22142034172331648</v>
      </c>
      <c r="Q92" s="59">
        <v>13.222339269115054</v>
      </c>
      <c r="R92" s="59">
        <v>-5.3035224687294971</v>
      </c>
      <c r="S92" s="65">
        <v>3.7124831596974843</v>
      </c>
      <c r="T92" s="120"/>
      <c r="U92" s="125">
        <v>7.5969452723489042</v>
      </c>
      <c r="V92" s="53">
        <v>0.69225042172136853</v>
      </c>
      <c r="W92" s="53">
        <v>18.686649835047135</v>
      </c>
      <c r="X92" s="53">
        <v>7.1832527708116487</v>
      </c>
      <c r="Y92" s="65">
        <v>6.0294705716585639</v>
      </c>
      <c r="Z92" s="106"/>
    </row>
    <row r="93" spans="1:26" s="62" customFormat="1" ht="13.5" customHeight="1" x14ac:dyDescent="0.2">
      <c r="A93" s="55"/>
      <c r="B93" s="45" t="s">
        <v>45</v>
      </c>
      <c r="C93" s="47">
        <v>225874.82499999992</v>
      </c>
      <c r="D93" s="47">
        <v>517685.28400000004</v>
      </c>
      <c r="E93" s="47">
        <v>215694.17450000002</v>
      </c>
      <c r="F93" s="46">
        <v>48214.207499999997</v>
      </c>
      <c r="G93" s="122">
        <v>1007468.491</v>
      </c>
      <c r="H93" s="120"/>
      <c r="I93" s="128">
        <v>-8.4077902037803227</v>
      </c>
      <c r="J93" s="60">
        <v>-7.9948293365935399</v>
      </c>
      <c r="K93" s="60">
        <v>0.29645633958857331</v>
      </c>
      <c r="L93" s="60">
        <v>-13.304787965855866</v>
      </c>
      <c r="M93" s="67">
        <v>-6.7114810455116185</v>
      </c>
      <c r="N93" s="120"/>
      <c r="O93" s="128">
        <v>0.55043244382584078</v>
      </c>
      <c r="P93" s="60">
        <v>-2.7349970969807771</v>
      </c>
      <c r="Q93" s="60">
        <v>8.546239886630147</v>
      </c>
      <c r="R93" s="60">
        <v>-8.0140751013598788</v>
      </c>
      <c r="S93" s="67">
        <v>-4.7519770508799297E-2</v>
      </c>
      <c r="T93" s="120"/>
      <c r="U93" s="123">
        <v>6.3656588030571299</v>
      </c>
      <c r="V93" s="48">
        <v>-0.163471877061383</v>
      </c>
      <c r="W93" s="48">
        <v>17.908361483136233</v>
      </c>
      <c r="X93" s="48">
        <v>6.0362598058770942</v>
      </c>
      <c r="Y93" s="67">
        <v>5.0997504297085356</v>
      </c>
      <c r="Z93" s="106"/>
    </row>
    <row r="94" spans="1:26" s="62" customFormat="1" ht="13.5" customHeight="1" x14ac:dyDescent="0.2">
      <c r="A94" s="55"/>
      <c r="B94" s="50" t="s">
        <v>33</v>
      </c>
      <c r="C94" s="52">
        <v>246590.98250000001</v>
      </c>
      <c r="D94" s="52">
        <v>542957.11750000017</v>
      </c>
      <c r="E94" s="52">
        <v>221124.39049999995</v>
      </c>
      <c r="F94" s="51">
        <v>47430.568500000001</v>
      </c>
      <c r="G94" s="124">
        <v>1058103.0590000001</v>
      </c>
      <c r="H94" s="120"/>
      <c r="I94" s="127">
        <v>6.1156922812104284</v>
      </c>
      <c r="J94" s="59">
        <v>6.0060671809910815</v>
      </c>
      <c r="K94" s="59">
        <v>11.102699885700943</v>
      </c>
      <c r="L94" s="59">
        <v>-15.015506706890264</v>
      </c>
      <c r="M94" s="65">
        <v>5.8725989550917319</v>
      </c>
      <c r="N94" s="120"/>
      <c r="O94" s="127">
        <v>1.981036117096167</v>
      </c>
      <c r="P94" s="59">
        <v>-0.57830658923296596</v>
      </c>
      <c r="Q94" s="59">
        <v>9.187458633621219</v>
      </c>
      <c r="R94" s="59">
        <v>-9.7904324941783756</v>
      </c>
      <c r="S94" s="65">
        <v>1.4340891324729341</v>
      </c>
      <c r="T94" s="120"/>
      <c r="U94" s="125">
        <v>6.7589647402861033</v>
      </c>
      <c r="V94" s="53">
        <v>-6.1274710738672411E-3</v>
      </c>
      <c r="W94" s="53">
        <v>18.205704228158311</v>
      </c>
      <c r="X94" s="53">
        <v>3.8423240956238374</v>
      </c>
      <c r="Y94" s="65">
        <v>5.2149757204070113</v>
      </c>
      <c r="Z94" s="106"/>
    </row>
    <row r="95" spans="1:26" s="62" customFormat="1" ht="13.5" customHeight="1" x14ac:dyDescent="0.2">
      <c r="A95" s="55"/>
      <c r="B95" s="45" t="s">
        <v>35</v>
      </c>
      <c r="C95" s="47">
        <v>235505.07799999998</v>
      </c>
      <c r="D95" s="47">
        <v>514425.24650000012</v>
      </c>
      <c r="E95" s="47">
        <v>211098.53200000001</v>
      </c>
      <c r="F95" s="47">
        <v>44382.125</v>
      </c>
      <c r="G95" s="122">
        <v>1005410.9814999998</v>
      </c>
      <c r="H95" s="120"/>
      <c r="I95" s="128">
        <v>-7.5522785793406939</v>
      </c>
      <c r="J95" s="60">
        <v>-2.5672894683882532</v>
      </c>
      <c r="K95" s="60">
        <v>-3.2687692020245862</v>
      </c>
      <c r="L95" s="60">
        <v>-27.243758655988032</v>
      </c>
      <c r="M95" s="67">
        <v>-5.3247207090815607</v>
      </c>
      <c r="N95" s="120"/>
      <c r="O95" s="128">
        <v>-0.11483306619489042</v>
      </c>
      <c r="P95" s="60">
        <v>-0.98160237658166238</v>
      </c>
      <c r="Q95" s="60">
        <v>6.500622424834205</v>
      </c>
      <c r="R95" s="60">
        <v>-13.579612194974175</v>
      </c>
      <c r="S95" s="67">
        <v>1.4290821455361424E-2</v>
      </c>
      <c r="T95" s="120"/>
      <c r="U95" s="123">
        <v>6.0046042558444128</v>
      </c>
      <c r="V95" s="48">
        <v>-0.29006478841478156</v>
      </c>
      <c r="W95" s="48">
        <v>17.016230680749416</v>
      </c>
      <c r="X95" s="48">
        <v>0.82289395989675995</v>
      </c>
      <c r="Y95" s="67">
        <v>4.5170267108424156</v>
      </c>
      <c r="Z95" s="106"/>
    </row>
    <row r="96" spans="1:26" s="62" customFormat="1" ht="13.5" customHeight="1" x14ac:dyDescent="0.2">
      <c r="A96" s="55"/>
      <c r="B96" s="50" t="s">
        <v>36</v>
      </c>
      <c r="C96" s="52">
        <v>241604.76900000009</v>
      </c>
      <c r="D96" s="52">
        <v>509561.07399999985</v>
      </c>
      <c r="E96" s="52">
        <v>204005.69199999995</v>
      </c>
      <c r="F96" s="52">
        <v>42005.963500000085</v>
      </c>
      <c r="G96" s="124">
        <v>997177.49849999999</v>
      </c>
      <c r="H96" s="120"/>
      <c r="I96" s="127">
        <v>2.0669162799866143</v>
      </c>
      <c r="J96" s="59">
        <v>2.1040832796786617</v>
      </c>
      <c r="K96" s="59">
        <v>-7.1267050056810604</v>
      </c>
      <c r="L96" s="59">
        <v>-25.858957142297356</v>
      </c>
      <c r="M96" s="65">
        <v>-1.4733984847348722</v>
      </c>
      <c r="N96" s="120"/>
      <c r="O96" s="127">
        <v>0.25526109131203611</v>
      </c>
      <c r="P96" s="59">
        <v>-0.48532083879425159</v>
      </c>
      <c r="Q96" s="59">
        <v>4.0697226243277385</v>
      </c>
      <c r="R96" s="59">
        <v>-15.640154090818939</v>
      </c>
      <c r="S96" s="65">
        <v>-0.23386602863692474</v>
      </c>
      <c r="T96" s="120"/>
      <c r="U96" s="125">
        <v>5.721871633553377</v>
      </c>
      <c r="V96" s="53">
        <v>-0.6625899576690415</v>
      </c>
      <c r="W96" s="53">
        <v>14.144670073555019</v>
      </c>
      <c r="X96" s="53">
        <v>-1.5822570129965783</v>
      </c>
      <c r="Y96" s="65">
        <v>3.6052561642475638</v>
      </c>
      <c r="Z96" s="106"/>
    </row>
    <row r="97" spans="1:26" s="62" customFormat="1" ht="13.5" customHeight="1" x14ac:dyDescent="0.2">
      <c r="A97" s="55"/>
      <c r="B97" s="45" t="s">
        <v>37</v>
      </c>
      <c r="C97" s="47">
        <v>224013.59999999995</v>
      </c>
      <c r="D97" s="47">
        <v>490509.04000000021</v>
      </c>
      <c r="E97" s="47">
        <v>177465.19199999998</v>
      </c>
      <c r="F97" s="47">
        <v>32999.869999999995</v>
      </c>
      <c r="G97" s="122">
        <v>924987.70199999982</v>
      </c>
      <c r="H97" s="120"/>
      <c r="I97" s="128">
        <v>-19.772986520642235</v>
      </c>
      <c r="J97" s="60">
        <v>-13.805670852184363</v>
      </c>
      <c r="K97" s="60">
        <v>-25.385128145117392</v>
      </c>
      <c r="L97" s="60">
        <v>-50.175578555723106</v>
      </c>
      <c r="M97" s="67">
        <v>-19.731848709042154</v>
      </c>
      <c r="N97" s="120"/>
      <c r="O97" s="128">
        <v>-3.0841295033112317</v>
      </c>
      <c r="P97" s="60">
        <v>-2.549640227551123</v>
      </c>
      <c r="Q97" s="60">
        <v>-0.69848134761012659</v>
      </c>
      <c r="R97" s="60">
        <v>-21.303815248165364</v>
      </c>
      <c r="S97" s="67">
        <v>-3.3459904496893813</v>
      </c>
      <c r="T97" s="120"/>
      <c r="U97" s="123">
        <v>2.962835524524337</v>
      </c>
      <c r="V97" s="48">
        <v>-2.2722590712168937</v>
      </c>
      <c r="W97" s="48">
        <v>9.8698161482766835</v>
      </c>
      <c r="X97" s="48">
        <v>-7.4762568805873428</v>
      </c>
      <c r="Y97" s="67">
        <v>1.0041161214576562</v>
      </c>
      <c r="Z97" s="106"/>
    </row>
    <row r="98" spans="1:26" s="62" customFormat="1" ht="13.5" customHeight="1" x14ac:dyDescent="0.2">
      <c r="A98" s="55"/>
      <c r="B98" s="50" t="s">
        <v>38</v>
      </c>
      <c r="C98" s="52">
        <v>236576.37349999999</v>
      </c>
      <c r="D98" s="52">
        <v>583469.96300000011</v>
      </c>
      <c r="E98" s="52">
        <v>221970.87549999997</v>
      </c>
      <c r="F98" s="52">
        <v>47600.682000000008</v>
      </c>
      <c r="G98" s="124">
        <v>1089617.8940000003</v>
      </c>
      <c r="H98" s="120"/>
      <c r="I98" s="127">
        <v>-9.615648848058683</v>
      </c>
      <c r="J98" s="59">
        <v>5.3626751918458098</v>
      </c>
      <c r="K98" s="59">
        <v>-3.6716566087982727</v>
      </c>
      <c r="L98" s="59">
        <v>-23.432469974416975</v>
      </c>
      <c r="M98" s="65">
        <v>-1.6694645302527249</v>
      </c>
      <c r="N98" s="120"/>
      <c r="O98" s="127">
        <v>-3.9669933308213103</v>
      </c>
      <c r="P98" s="59">
        <v>-1.5127677853546828</v>
      </c>
      <c r="Q98" s="59">
        <v>-1.1015694404466387</v>
      </c>
      <c r="R98" s="59">
        <v>-21.5877743281101</v>
      </c>
      <c r="S98" s="65">
        <v>-3.1229110567342104</v>
      </c>
      <c r="T98" s="120"/>
      <c r="U98" s="125">
        <v>1.2563472762035843</v>
      </c>
      <c r="V98" s="53">
        <v>-2.0486658848870434</v>
      </c>
      <c r="W98" s="53">
        <v>7.7107028901708361</v>
      </c>
      <c r="X98" s="53">
        <v>-10.752224671369419</v>
      </c>
      <c r="Y98" s="65">
        <v>0.1480514303615621</v>
      </c>
      <c r="Z98" s="106"/>
    </row>
    <row r="99" spans="1:26" s="62" customFormat="1" ht="13.5" customHeight="1" x14ac:dyDescent="0.2">
      <c r="A99" s="55"/>
      <c r="B99" s="45" t="s">
        <v>39</v>
      </c>
      <c r="C99" s="47">
        <v>235705.39149999991</v>
      </c>
      <c r="D99" s="47">
        <v>520544.49049999996</v>
      </c>
      <c r="E99" s="47">
        <v>207372.89600000004</v>
      </c>
      <c r="F99" s="47">
        <v>51429.54</v>
      </c>
      <c r="G99" s="122">
        <v>1015052.3179999999</v>
      </c>
      <c r="H99" s="120"/>
      <c r="I99" s="128">
        <v>-15.733728096592884</v>
      </c>
      <c r="J99" s="60">
        <v>-4.1071205741845205</v>
      </c>
      <c r="K99" s="60">
        <v>-18.787371601286992</v>
      </c>
      <c r="L99" s="60">
        <v>-20.707482445292086</v>
      </c>
      <c r="M99" s="67">
        <v>-11.175426646759135</v>
      </c>
      <c r="N99" s="120"/>
      <c r="O99" s="128">
        <v>-5.4521638216519506</v>
      </c>
      <c r="P99" s="60">
        <v>-1.808096116783247</v>
      </c>
      <c r="Q99" s="60">
        <v>-3.411531448574749</v>
      </c>
      <c r="R99" s="60">
        <v>-21.480227269482072</v>
      </c>
      <c r="S99" s="67">
        <v>-4.0945515193693751</v>
      </c>
      <c r="T99" s="120"/>
      <c r="U99" s="123">
        <v>-1.4059629879555899</v>
      </c>
      <c r="V99" s="48">
        <v>-1.8214528415343807</v>
      </c>
      <c r="W99" s="48">
        <v>3.5498690658277781</v>
      </c>
      <c r="X99" s="48">
        <v>-13.868602678296043</v>
      </c>
      <c r="Y99" s="67">
        <v>-1.3196458082946094</v>
      </c>
      <c r="Z99" s="106"/>
    </row>
    <row r="100" spans="1:26" s="62" customFormat="1" ht="13.5" customHeight="1" x14ac:dyDescent="0.2">
      <c r="A100" s="55"/>
      <c r="B100" s="50" t="s">
        <v>40</v>
      </c>
      <c r="C100" s="52">
        <v>228945.17299999998</v>
      </c>
      <c r="D100" s="52">
        <v>514960.09399999998</v>
      </c>
      <c r="E100" s="52">
        <v>200549.41650000011</v>
      </c>
      <c r="F100" s="52">
        <v>49212.602000000006</v>
      </c>
      <c r="G100" s="124">
        <v>993667.2855</v>
      </c>
      <c r="H100" s="120"/>
      <c r="I100" s="127">
        <v>-15.257143037456274</v>
      </c>
      <c r="J100" s="59">
        <v>-8.7616808427659976</v>
      </c>
      <c r="K100" s="59">
        <v>-22.931746642162324</v>
      </c>
      <c r="L100" s="59">
        <v>-26.329628991915371</v>
      </c>
      <c r="M100" s="65">
        <v>-14.457079918360634</v>
      </c>
      <c r="N100" s="120"/>
      <c r="O100" s="127">
        <v>-6.5175875070564331</v>
      </c>
      <c r="P100" s="59">
        <v>-2.5440124472169146</v>
      </c>
      <c r="Q100" s="59">
        <v>-5.7045713285587283</v>
      </c>
      <c r="R100" s="59">
        <v>-22.022217258290539</v>
      </c>
      <c r="S100" s="65">
        <v>-5.2266810287619307</v>
      </c>
      <c r="T100" s="120"/>
      <c r="U100" s="125">
        <v>-3.6900621918153576</v>
      </c>
      <c r="V100" s="53">
        <v>-2.3324599638106349</v>
      </c>
      <c r="W100" s="53">
        <v>-1.0064556173011567</v>
      </c>
      <c r="X100" s="53">
        <v>-17.253573709048553</v>
      </c>
      <c r="Y100" s="65">
        <v>-3.2072796362126326</v>
      </c>
      <c r="Z100" s="106"/>
    </row>
    <row r="101" spans="1:26" s="62" customFormat="1" ht="13.5" customHeight="1" x14ac:dyDescent="0.2">
      <c r="A101" s="55"/>
      <c r="B101" s="45" t="s">
        <v>41</v>
      </c>
      <c r="C101" s="47">
        <v>220323.42700000008</v>
      </c>
      <c r="D101" s="47">
        <v>544664.01800000004</v>
      </c>
      <c r="E101" s="47">
        <v>201759.13599999997</v>
      </c>
      <c r="F101" s="47">
        <v>50744.063999999998</v>
      </c>
      <c r="G101" s="122">
        <v>1017490.6450000003</v>
      </c>
      <c r="H101" s="120"/>
      <c r="I101" s="128">
        <v>-12.890457720135345</v>
      </c>
      <c r="J101" s="60">
        <v>5.8002135339704211</v>
      </c>
      <c r="K101" s="60">
        <v>-15.981058836374842</v>
      </c>
      <c r="L101" s="60">
        <v>-15.059776079914727</v>
      </c>
      <c r="M101" s="67">
        <v>-4.6943002068919952</v>
      </c>
      <c r="N101" s="120"/>
      <c r="O101" s="128">
        <v>-7.1060282761578577</v>
      </c>
      <c r="P101" s="60">
        <v>-1.8094465082605637</v>
      </c>
      <c r="Q101" s="60">
        <v>-6.7096140906603239</v>
      </c>
      <c r="R101" s="60">
        <v>-21.389544285082422</v>
      </c>
      <c r="S101" s="67">
        <v>-5.1781016287168598</v>
      </c>
      <c r="T101" s="120"/>
      <c r="U101" s="123">
        <v>-5.5752241382613619</v>
      </c>
      <c r="V101" s="48">
        <v>-1.0527567345655342</v>
      </c>
      <c r="W101" s="48">
        <v>-4.4933036719714892</v>
      </c>
      <c r="X101" s="48">
        <v>-18.852227059769874</v>
      </c>
      <c r="Y101" s="67">
        <v>-3.808591990975259</v>
      </c>
      <c r="Z101" s="106"/>
    </row>
    <row r="102" spans="1:26" s="62" customFormat="1" ht="13.5" customHeight="1" x14ac:dyDescent="0.2">
      <c r="A102" s="55"/>
      <c r="B102" s="50" t="s">
        <v>42</v>
      </c>
      <c r="C102" s="52">
        <v>216560.18250000002</v>
      </c>
      <c r="D102" s="52">
        <v>572790.65350000001</v>
      </c>
      <c r="E102" s="52">
        <v>174998.67199999996</v>
      </c>
      <c r="F102" s="52">
        <v>42529.098499999993</v>
      </c>
      <c r="G102" s="124">
        <v>1006878.6065000003</v>
      </c>
      <c r="H102" s="120"/>
      <c r="I102" s="127">
        <v>-10.724146872415375</v>
      </c>
      <c r="J102" s="59">
        <v>-3.3917636609594126</v>
      </c>
      <c r="K102" s="59">
        <v>-18.476175861686301</v>
      </c>
      <c r="L102" s="59">
        <v>-25.065091060882878</v>
      </c>
      <c r="M102" s="65">
        <v>-9.0352602316594073</v>
      </c>
      <c r="N102" s="120"/>
      <c r="O102" s="127">
        <v>-7.4003683602589945</v>
      </c>
      <c r="P102" s="59">
        <v>-1.9551056528322874</v>
      </c>
      <c r="Q102" s="59">
        <v>-7.655599504220163</v>
      </c>
      <c r="R102" s="59">
        <v>-21.681629230564823</v>
      </c>
      <c r="S102" s="65">
        <v>-5.5114755261858477</v>
      </c>
      <c r="T102" s="120"/>
      <c r="U102" s="125">
        <v>-7.4003683602589945</v>
      </c>
      <c r="V102" s="53">
        <v>-1.9551056528322874</v>
      </c>
      <c r="W102" s="53">
        <v>-7.655599504220163</v>
      </c>
      <c r="X102" s="53">
        <v>-21.681629230564823</v>
      </c>
      <c r="Y102" s="65">
        <v>-5.5114755261858477</v>
      </c>
      <c r="Z102" s="106"/>
    </row>
    <row r="103" spans="1:26" s="62" customFormat="1" ht="13.5" customHeight="1" x14ac:dyDescent="0.2">
      <c r="A103" s="55">
        <v>2017</v>
      </c>
      <c r="B103" s="45" t="s">
        <v>43</v>
      </c>
      <c r="C103" s="47">
        <v>194276.02000000002</v>
      </c>
      <c r="D103" s="47">
        <v>502084.83299999981</v>
      </c>
      <c r="E103" s="47">
        <v>171559.96650000001</v>
      </c>
      <c r="F103" s="47">
        <v>45269.587500000001</v>
      </c>
      <c r="G103" s="122">
        <v>913190.40699999989</v>
      </c>
      <c r="H103" s="120"/>
      <c r="I103" s="128">
        <v>-4.2899209711826103</v>
      </c>
      <c r="J103" s="60">
        <v>2.4268453624179358</v>
      </c>
      <c r="K103" s="60">
        <v>-12.850316327734959</v>
      </c>
      <c r="L103" s="60">
        <v>-7.8191147756554074</v>
      </c>
      <c r="M103" s="67">
        <v>-2.7629953007785986</v>
      </c>
      <c r="N103" s="120"/>
      <c r="O103" s="128">
        <v>-4.2899209711826103</v>
      </c>
      <c r="P103" s="60">
        <v>2.4268453624179358</v>
      </c>
      <c r="Q103" s="60">
        <v>-12.850316327734959</v>
      </c>
      <c r="R103" s="60">
        <v>-7.8191147756554074</v>
      </c>
      <c r="S103" s="67">
        <v>-2.7629953007785986</v>
      </c>
      <c r="T103" s="120"/>
      <c r="U103" s="123">
        <v>-7.945850190521881</v>
      </c>
      <c r="V103" s="48">
        <v>-1.5549546129054477</v>
      </c>
      <c r="W103" s="48">
        <v>-9.2661430659525621</v>
      </c>
      <c r="X103" s="48">
        <v>-21.96397196596088</v>
      </c>
      <c r="Y103" s="67">
        <v>-5.797138857120288</v>
      </c>
      <c r="Z103" s="106"/>
    </row>
    <row r="104" spans="1:26" s="62" customFormat="1" ht="13.5" customHeight="1" x14ac:dyDescent="0.2">
      <c r="A104" s="55"/>
      <c r="B104" s="50" t="s">
        <v>44</v>
      </c>
      <c r="C104" s="52">
        <v>228359.83900000001</v>
      </c>
      <c r="D104" s="52">
        <v>530826.16249999986</v>
      </c>
      <c r="E104" s="52">
        <v>199731.69499999995</v>
      </c>
      <c r="F104" s="52">
        <v>49050.602500000001</v>
      </c>
      <c r="G104" s="124">
        <v>1007968.2989999999</v>
      </c>
      <c r="H104" s="120"/>
      <c r="I104" s="127">
        <v>-7.3398557759419703</v>
      </c>
      <c r="J104" s="59">
        <v>3.4573508683093621</v>
      </c>
      <c r="K104" s="59">
        <v>-14.176229888221755</v>
      </c>
      <c r="L104" s="59">
        <v>-8.6326312900596491</v>
      </c>
      <c r="M104" s="65">
        <v>-3.6307453546237412</v>
      </c>
      <c r="N104" s="120"/>
      <c r="O104" s="127">
        <v>-5.9623690706347077</v>
      </c>
      <c r="P104" s="59">
        <v>2.9538579729768202</v>
      </c>
      <c r="Q104" s="59">
        <v>-13.568624553392311</v>
      </c>
      <c r="R104" s="59">
        <v>-8.2439783614793924</v>
      </c>
      <c r="S104" s="65">
        <v>-3.2202144750625763</v>
      </c>
      <c r="T104" s="120"/>
      <c r="U104" s="125">
        <v>-9.0442888042124423</v>
      </c>
      <c r="V104" s="53">
        <v>-1.5288725637577443</v>
      </c>
      <c r="W104" s="53">
        <v>-11.501455067329175</v>
      </c>
      <c r="X104" s="53">
        <v>-22.241388125311758</v>
      </c>
      <c r="Y104" s="65">
        <v>-6.5292351450239892</v>
      </c>
      <c r="Z104" s="106"/>
    </row>
    <row r="105" spans="1:26" s="62" customFormat="1" ht="13.5" customHeight="1" x14ac:dyDescent="0.2">
      <c r="A105" s="55"/>
      <c r="B105" s="45" t="s">
        <v>45</v>
      </c>
      <c r="C105" s="47">
        <v>241130.45549999998</v>
      </c>
      <c r="D105" s="47">
        <v>568447.48800000036</v>
      </c>
      <c r="E105" s="47">
        <v>218640.36000000007</v>
      </c>
      <c r="F105" s="47">
        <v>55049.927399999993</v>
      </c>
      <c r="G105" s="122">
        <v>1083268.2308999998</v>
      </c>
      <c r="H105" s="120"/>
      <c r="I105" s="128">
        <v>6.7540198426274713</v>
      </c>
      <c r="J105" s="60">
        <v>9.8056107772227676</v>
      </c>
      <c r="K105" s="60">
        <v>1.3659087023697225</v>
      </c>
      <c r="L105" s="60">
        <v>14.177812421784594</v>
      </c>
      <c r="M105" s="67">
        <v>7.5237826867182775</v>
      </c>
      <c r="N105" s="120"/>
      <c r="O105" s="128">
        <v>-1.7090296136491929</v>
      </c>
      <c r="P105" s="60">
        <v>5.2859701920228304</v>
      </c>
      <c r="Q105" s="60">
        <v>-8.576493545755099</v>
      </c>
      <c r="R105" s="60">
        <v>-1.0851295128193925</v>
      </c>
      <c r="S105" s="67">
        <v>0.39684608361316975</v>
      </c>
      <c r="T105" s="120"/>
      <c r="U105" s="123">
        <v>-7.9016053079382687</v>
      </c>
      <c r="V105" s="48">
        <v>-4.3112029572824895E-2</v>
      </c>
      <c r="W105" s="48">
        <v>-11.413909575303066</v>
      </c>
      <c r="X105" s="48">
        <v>-20.445576205731612</v>
      </c>
      <c r="Y105" s="67">
        <v>-5.4082364043516975</v>
      </c>
      <c r="Z105" s="106"/>
    </row>
    <row r="106" spans="1:26" s="62" customFormat="1" ht="13.5" customHeight="1" x14ac:dyDescent="0.2">
      <c r="A106" s="55"/>
      <c r="B106" s="50" t="s">
        <v>33</v>
      </c>
      <c r="C106" s="52">
        <v>205596.33250000002</v>
      </c>
      <c r="D106" s="52">
        <v>477863.75650000002</v>
      </c>
      <c r="E106" s="52">
        <v>178911.55050000004</v>
      </c>
      <c r="F106" s="51">
        <v>37633.303999999996</v>
      </c>
      <c r="G106" s="124">
        <v>900004.94350000005</v>
      </c>
      <c r="H106" s="120"/>
      <c r="I106" s="127">
        <v>-16.624553576284967</v>
      </c>
      <c r="J106" s="59">
        <v>-11.988674409448208</v>
      </c>
      <c r="K106" s="59">
        <v>-19.090087667194695</v>
      </c>
      <c r="L106" s="59">
        <v>-20.656013220672236</v>
      </c>
      <c r="M106" s="65">
        <v>-14.941655650198811</v>
      </c>
      <c r="N106" s="120"/>
      <c r="O106" s="127">
        <v>-5.6986593814322788</v>
      </c>
      <c r="P106" s="59">
        <v>0.74151107565845109</v>
      </c>
      <c r="Q106" s="59">
        <v>-11.259799976104759</v>
      </c>
      <c r="R106" s="59">
        <v>-5.7629227541245456</v>
      </c>
      <c r="S106" s="65">
        <v>-3.6098439244347134</v>
      </c>
      <c r="T106" s="120"/>
      <c r="U106" s="125">
        <v>-9.7045598056887172</v>
      </c>
      <c r="V106" s="53">
        <v>-1.5339565902863512</v>
      </c>
      <c r="W106" s="53">
        <v>-13.666540889907992</v>
      </c>
      <c r="X106" s="53">
        <v>-20.897515359972147</v>
      </c>
      <c r="Y106" s="65">
        <v>-7.0687974872151358</v>
      </c>
      <c r="Z106" s="106"/>
    </row>
    <row r="107" spans="1:26" s="62" customFormat="1" ht="13.5" customHeight="1" x14ac:dyDescent="0.2">
      <c r="A107" s="55"/>
      <c r="B107" s="45" t="s">
        <v>35</v>
      </c>
      <c r="C107" s="47">
        <v>227246.89550000001</v>
      </c>
      <c r="D107" s="47">
        <v>521968.22000000009</v>
      </c>
      <c r="E107" s="47">
        <v>204522.21950000006</v>
      </c>
      <c r="F107" s="46">
        <v>45308.668500000007</v>
      </c>
      <c r="G107" s="122">
        <v>999046.00350000034</v>
      </c>
      <c r="H107" s="120"/>
      <c r="I107" s="128">
        <v>-3.5065836244940698</v>
      </c>
      <c r="J107" s="60">
        <v>1.4662914682590298</v>
      </c>
      <c r="K107" s="60">
        <v>-3.1152810195761731</v>
      </c>
      <c r="L107" s="60">
        <v>2.0876501519474573</v>
      </c>
      <c r="M107" s="67">
        <v>-0.63307225772523168</v>
      </c>
      <c r="N107" s="120"/>
      <c r="O107" s="128">
        <v>-5.2526222507223252</v>
      </c>
      <c r="P107" s="60">
        <v>0.88611762643336078</v>
      </c>
      <c r="Q107" s="60">
        <v>-9.6641609293364894</v>
      </c>
      <c r="R107" s="60">
        <v>-4.3280202531859118</v>
      </c>
      <c r="S107" s="67">
        <v>-3.0179055630644882</v>
      </c>
      <c r="T107" s="120"/>
      <c r="U107" s="123">
        <v>-9.3987773985887344</v>
      </c>
      <c r="V107" s="48">
        <v>-1.2083267794750157</v>
      </c>
      <c r="W107" s="48">
        <v>-13.681809361742097</v>
      </c>
      <c r="X107" s="48">
        <v>-18.815883130708585</v>
      </c>
      <c r="Y107" s="67">
        <v>-6.708195253324547</v>
      </c>
      <c r="Z107" s="106"/>
    </row>
    <row r="108" spans="1:26" s="62" customFormat="1" ht="13.5" customHeight="1" x14ac:dyDescent="0.2">
      <c r="A108" s="55"/>
      <c r="B108" s="50" t="s">
        <v>36</v>
      </c>
      <c r="C108" s="52">
        <v>218280.57850000003</v>
      </c>
      <c r="D108" s="52">
        <v>510880.73049999989</v>
      </c>
      <c r="E108" s="52">
        <v>207052.58650000003</v>
      </c>
      <c r="F108" s="51">
        <v>47306.370999999999</v>
      </c>
      <c r="G108" s="124">
        <v>983520.26650000003</v>
      </c>
      <c r="H108" s="120"/>
      <c r="I108" s="127">
        <v>-9.6538617993919047</v>
      </c>
      <c r="J108" s="59">
        <v>0.25897906400913939</v>
      </c>
      <c r="K108" s="59">
        <v>1.4935340627653062</v>
      </c>
      <c r="L108" s="59">
        <v>12.618226219236476</v>
      </c>
      <c r="M108" s="65">
        <v>-1.3695888666304512</v>
      </c>
      <c r="N108" s="120"/>
      <c r="O108" s="127">
        <v>-6.0127038219652889</v>
      </c>
      <c r="P108" s="59">
        <v>0.78262821739036781</v>
      </c>
      <c r="Q108" s="59">
        <v>-7.8879386666203146</v>
      </c>
      <c r="R108" s="59">
        <v>-1.8288106501265275</v>
      </c>
      <c r="S108" s="65">
        <v>-2.7463710461060913</v>
      </c>
      <c r="T108" s="120"/>
      <c r="U108" s="125">
        <v>-10.328547944045283</v>
      </c>
      <c r="V108" s="53">
        <v>-1.3492312469974337</v>
      </c>
      <c r="W108" s="53">
        <v>-13.073031434909581</v>
      </c>
      <c r="X108" s="53">
        <v>-16.216099700724939</v>
      </c>
      <c r="Y108" s="65">
        <v>-6.7062054502884081</v>
      </c>
      <c r="Z108" s="106"/>
    </row>
    <row r="109" spans="1:26" s="62" customFormat="1" ht="13.5" customHeight="1" x14ac:dyDescent="0.2">
      <c r="A109" s="55"/>
      <c r="B109" s="45" t="s">
        <v>37</v>
      </c>
      <c r="C109" s="47">
        <v>218583.61449999994</v>
      </c>
      <c r="D109" s="47">
        <v>562575.78200000024</v>
      </c>
      <c r="E109" s="47">
        <v>209841.80699999994</v>
      </c>
      <c r="F109" s="46">
        <v>50466.557000000001</v>
      </c>
      <c r="G109" s="122">
        <v>1041467.7605</v>
      </c>
      <c r="H109" s="120"/>
      <c r="I109" s="128">
        <v>-2.4239535010374453</v>
      </c>
      <c r="J109" s="60">
        <v>14.692235233829749</v>
      </c>
      <c r="K109" s="60">
        <v>18.243924138092368</v>
      </c>
      <c r="L109" s="60">
        <v>52.929563055854487</v>
      </c>
      <c r="M109" s="67">
        <v>12.592606177157606</v>
      </c>
      <c r="N109" s="120"/>
      <c r="O109" s="128">
        <v>-5.5173754136588826</v>
      </c>
      <c r="P109" s="60">
        <v>2.68927990476422</v>
      </c>
      <c r="Q109" s="60">
        <v>-4.7093240587720686</v>
      </c>
      <c r="R109" s="60">
        <v>3.8567276878068668</v>
      </c>
      <c r="S109" s="67">
        <v>-0.71313846865504615</v>
      </c>
      <c r="T109" s="120"/>
      <c r="U109" s="123">
        <v>-8.8242356520854486</v>
      </c>
      <c r="V109" s="48">
        <v>1.0072800331980716</v>
      </c>
      <c r="W109" s="48">
        <v>-9.8825221157472072</v>
      </c>
      <c r="X109" s="48">
        <v>-9.0028654598673938</v>
      </c>
      <c r="Y109" s="67">
        <v>-4.090923942852811</v>
      </c>
      <c r="Z109" s="106"/>
    </row>
    <row r="110" spans="1:26" s="62" customFormat="1" ht="13.5" customHeight="1" x14ac:dyDescent="0.2">
      <c r="A110" s="55"/>
      <c r="B110" s="50" t="s">
        <v>38</v>
      </c>
      <c r="C110" s="52">
        <v>220385.77700000003</v>
      </c>
      <c r="D110" s="52">
        <v>540050.74700000009</v>
      </c>
      <c r="E110" s="52">
        <v>221410.28649999981</v>
      </c>
      <c r="F110" s="51">
        <v>51161.682000000015</v>
      </c>
      <c r="G110" s="124">
        <v>1033008.4924999999</v>
      </c>
      <c r="H110" s="120"/>
      <c r="I110" s="127">
        <v>-6.8437081270923983</v>
      </c>
      <c r="J110" s="59">
        <v>-7.441551194298583</v>
      </c>
      <c r="K110" s="59">
        <v>-0.25255070005802338</v>
      </c>
      <c r="L110" s="59">
        <v>7.4809852514298143</v>
      </c>
      <c r="M110" s="65">
        <v>-5.1953443323316435</v>
      </c>
      <c r="N110" s="120"/>
      <c r="O110" s="127">
        <v>-5.6861102310211038</v>
      </c>
      <c r="P110" s="59">
        <v>1.26900088604296</v>
      </c>
      <c r="Q110" s="59">
        <v>-4.1207993514563839</v>
      </c>
      <c r="R110" s="59">
        <v>4.3288238253532256</v>
      </c>
      <c r="S110" s="65">
        <v>-1.3184909198062797</v>
      </c>
      <c r="T110" s="120"/>
      <c r="U110" s="125">
        <v>-8.5916369466734324</v>
      </c>
      <c r="V110" s="53">
        <v>-0.14400170591964923</v>
      </c>
      <c r="W110" s="53">
        <v>-9.616089284721312</v>
      </c>
      <c r="X110" s="53">
        <v>-6.262079690633243</v>
      </c>
      <c r="Y110" s="65">
        <v>-4.4006990992514972</v>
      </c>
      <c r="Z110" s="106"/>
    </row>
    <row r="111" spans="1:26" s="62" customFormat="1" ht="13.5" customHeight="1" x14ac:dyDescent="0.2">
      <c r="A111" s="55"/>
      <c r="B111" s="45" t="s">
        <v>39</v>
      </c>
      <c r="C111" s="47">
        <v>221145.21250000002</v>
      </c>
      <c r="D111" s="47">
        <v>534357.19099999953</v>
      </c>
      <c r="E111" s="47">
        <v>214056.97099999999</v>
      </c>
      <c r="F111" s="46">
        <v>53276.6685</v>
      </c>
      <c r="G111" s="122">
        <v>1022836.0429999996</v>
      </c>
      <c r="H111" s="120"/>
      <c r="I111" s="128">
        <v>-6.1772787238088682</v>
      </c>
      <c r="J111" s="60">
        <v>2.6535100749470928</v>
      </c>
      <c r="K111" s="60">
        <v>3.2232153424717467</v>
      </c>
      <c r="L111" s="60">
        <v>3.5915711087441053</v>
      </c>
      <c r="M111" s="67">
        <v>0.7668299320114329</v>
      </c>
      <c r="N111" s="120"/>
      <c r="O111" s="128">
        <v>-5.7413628710483522</v>
      </c>
      <c r="P111" s="60">
        <v>1.4229164721187999</v>
      </c>
      <c r="Q111" s="60">
        <v>-3.3142853749651806</v>
      </c>
      <c r="R111" s="60">
        <v>4.2378657223030274</v>
      </c>
      <c r="S111" s="67">
        <v>-1.0854475490719722</v>
      </c>
      <c r="T111" s="120"/>
      <c r="U111" s="123">
        <v>-7.6944490066316718</v>
      </c>
      <c r="V111" s="48">
        <v>0.42371278272632651</v>
      </c>
      <c r="W111" s="48">
        <v>-7.6937929589802394</v>
      </c>
      <c r="X111" s="48">
        <v>-3.8565228611427784</v>
      </c>
      <c r="Y111" s="67">
        <v>-3.354946044826761</v>
      </c>
      <c r="Z111" s="106"/>
    </row>
    <row r="112" spans="1:26" s="62" customFormat="1" ht="13.5" customHeight="1" x14ac:dyDescent="0.2">
      <c r="A112" s="55"/>
      <c r="B112" s="50" t="s">
        <v>40</v>
      </c>
      <c r="C112" s="52">
        <v>219473.55650000004</v>
      </c>
      <c r="D112" s="52">
        <v>542529.49549999996</v>
      </c>
      <c r="E112" s="52">
        <v>211352.94099999999</v>
      </c>
      <c r="F112" s="51">
        <v>56302.678500000009</v>
      </c>
      <c r="G112" s="124">
        <v>1029658.6714999999</v>
      </c>
      <c r="H112" s="120"/>
      <c r="I112" s="127">
        <v>-4.1370675677009956</v>
      </c>
      <c r="J112" s="59">
        <v>5.3536966885826303</v>
      </c>
      <c r="K112" s="59">
        <v>5.3869638159729476</v>
      </c>
      <c r="L112" s="59">
        <v>14.407034401473013</v>
      </c>
      <c r="M112" s="65">
        <v>3.622076174309143</v>
      </c>
      <c r="N112" s="120"/>
      <c r="O112" s="127">
        <v>-5.5833351883232893</v>
      </c>
      <c r="P112" s="59">
        <v>1.8123803648695542</v>
      </c>
      <c r="Q112" s="59">
        <v>-2.4788872608936714</v>
      </c>
      <c r="R112" s="59">
        <v>5.3116338984098945</v>
      </c>
      <c r="S112" s="65">
        <v>-0.62123072568064686</v>
      </c>
      <c r="T112" s="120"/>
      <c r="U112" s="125">
        <v>-6.6810196840860527</v>
      </c>
      <c r="V112" s="53">
        <v>1.6486102566759371</v>
      </c>
      <c r="W112" s="53">
        <v>-5.1035815740186621</v>
      </c>
      <c r="X112" s="53">
        <v>0.26322658384468411</v>
      </c>
      <c r="Y112" s="65">
        <v>-1.7363856724598747</v>
      </c>
      <c r="Z112" s="106"/>
    </row>
    <row r="113" spans="1:26" s="62" customFormat="1" ht="13.5" customHeight="1" x14ac:dyDescent="0.2">
      <c r="A113" s="55"/>
      <c r="B113" s="45" t="s">
        <v>41</v>
      </c>
      <c r="C113" s="47">
        <v>221269.81350000005</v>
      </c>
      <c r="D113" s="47">
        <v>543652.23850000009</v>
      </c>
      <c r="E113" s="47">
        <v>199709.66899999997</v>
      </c>
      <c r="F113" s="46">
        <v>56644.947500000009</v>
      </c>
      <c r="G113" s="122">
        <v>1021276.6684999999</v>
      </c>
      <c r="H113" s="120"/>
      <c r="I113" s="128">
        <v>0.4295441991286566</v>
      </c>
      <c r="J113" s="60">
        <v>-0.18576213345525616</v>
      </c>
      <c r="K113" s="60">
        <v>-1.0157988582980408</v>
      </c>
      <c r="L113" s="60">
        <v>11.628716809122764</v>
      </c>
      <c r="M113" s="67">
        <v>0.37209418274304085</v>
      </c>
      <c r="N113" s="120"/>
      <c r="O113" s="128">
        <v>-5.0627061673943246</v>
      </c>
      <c r="P113" s="60">
        <v>1.6228459746346289</v>
      </c>
      <c r="Q113" s="60">
        <v>-2.3500175886439365</v>
      </c>
      <c r="R113" s="60">
        <v>5.9318848053340645</v>
      </c>
      <c r="S113" s="67">
        <v>-0.53012801499065176</v>
      </c>
      <c r="T113" s="120"/>
      <c r="U113" s="123">
        <v>-5.5554392976636109</v>
      </c>
      <c r="V113" s="48">
        <v>1.1535189714968652</v>
      </c>
      <c r="W113" s="48">
        <v>-3.7317531340180921</v>
      </c>
      <c r="X113" s="48">
        <v>2.8647297773438822</v>
      </c>
      <c r="Y113" s="67">
        <v>-1.3017268202676036</v>
      </c>
      <c r="Z113" s="106"/>
    </row>
    <row r="114" spans="1:26" s="62" customFormat="1" ht="13.5" customHeight="1" x14ac:dyDescent="0.2">
      <c r="A114" s="55"/>
      <c r="B114" s="68" t="s">
        <v>42</v>
      </c>
      <c r="C114" s="69">
        <v>210527.31300000002</v>
      </c>
      <c r="D114" s="69">
        <v>520995.9945000002</v>
      </c>
      <c r="E114" s="69">
        <v>170001.57249999998</v>
      </c>
      <c r="F114" s="51">
        <v>47064.193999999996</v>
      </c>
      <c r="G114" s="129">
        <v>948589.07400000014</v>
      </c>
      <c r="H114" s="120"/>
      <c r="I114" s="130">
        <v>-2.7857704174219577</v>
      </c>
      <c r="J114" s="70">
        <v>-9.0425112008221333</v>
      </c>
      <c r="K114" s="70">
        <v>-2.8555070977910049</v>
      </c>
      <c r="L114" s="70">
        <v>10.663511948178268</v>
      </c>
      <c r="M114" s="72">
        <v>-5.7891320883874897</v>
      </c>
      <c r="N114" s="120"/>
      <c r="O114" s="130">
        <v>-4.8841223355461523</v>
      </c>
      <c r="P114" s="70">
        <v>0.65543993523537836</v>
      </c>
      <c r="Q114" s="70">
        <v>-2.3858949904832514</v>
      </c>
      <c r="R114" s="70">
        <v>6.2916492774866413</v>
      </c>
      <c r="S114" s="72">
        <v>-0.96771219934373676</v>
      </c>
      <c r="T114" s="120"/>
      <c r="U114" s="131">
        <v>-4.8841223355461523</v>
      </c>
      <c r="V114" s="71">
        <v>0.65543993523537836</v>
      </c>
      <c r="W114" s="71">
        <v>-2.3858949904832514</v>
      </c>
      <c r="X114" s="71">
        <v>6.2916492774866413</v>
      </c>
      <c r="Y114" s="72">
        <v>-0.96771219934373676</v>
      </c>
      <c r="Z114" s="106"/>
    </row>
    <row r="115" spans="1:26" s="62" customFormat="1" ht="13.5" customHeight="1" x14ac:dyDescent="0.2">
      <c r="A115" s="55">
        <v>2018</v>
      </c>
      <c r="B115" s="45" t="s">
        <v>43</v>
      </c>
      <c r="C115" s="47">
        <v>190439.68200000003</v>
      </c>
      <c r="D115" s="47">
        <v>501281.31249999983</v>
      </c>
      <c r="E115" s="47">
        <v>165063.33100000003</v>
      </c>
      <c r="F115" s="46">
        <v>52611.219499999999</v>
      </c>
      <c r="G115" s="122">
        <v>909395.54500000004</v>
      </c>
      <c r="H115" s="57"/>
      <c r="I115" s="128">
        <v>-1.9746842662310939</v>
      </c>
      <c r="J115" s="60">
        <v>-0.16003679999630549</v>
      </c>
      <c r="K115" s="60">
        <v>-3.7868015671359956</v>
      </c>
      <c r="L115" s="60">
        <v>16.217580953217208</v>
      </c>
      <c r="M115" s="67">
        <v>-0.41556086999059971</v>
      </c>
      <c r="N115" s="57"/>
      <c r="O115" s="128">
        <v>-1.9746842662310939</v>
      </c>
      <c r="P115" s="60">
        <v>-0.16003679999630549</v>
      </c>
      <c r="Q115" s="60">
        <v>-3.7868015671359956</v>
      </c>
      <c r="R115" s="60">
        <v>16.217580953217208</v>
      </c>
      <c r="S115" s="67">
        <v>-0.41556086999059971</v>
      </c>
      <c r="T115" s="57"/>
      <c r="U115" s="123">
        <v>-4.722584486504033</v>
      </c>
      <c r="V115" s="48">
        <v>0.45347783567615352</v>
      </c>
      <c r="W115" s="48">
        <v>-1.6402345106430971</v>
      </c>
      <c r="X115" s="48">
        <v>8.3480106947763346</v>
      </c>
      <c r="Y115" s="67">
        <v>-0.78632575652969194</v>
      </c>
    </row>
    <row r="116" spans="1:26" s="62" customFormat="1" ht="13.5" customHeight="1" x14ac:dyDescent="0.2">
      <c r="A116" s="55"/>
      <c r="B116" s="68" t="s">
        <v>44</v>
      </c>
      <c r="C116" s="69">
        <v>212042.60599999997</v>
      </c>
      <c r="D116" s="69">
        <v>499921.26800000004</v>
      </c>
      <c r="E116" s="69">
        <v>198454.42150000005</v>
      </c>
      <c r="F116" s="51">
        <v>50081.98599999999</v>
      </c>
      <c r="G116" s="129">
        <v>960500.28150000016</v>
      </c>
      <c r="H116" s="57"/>
      <c r="I116" s="130">
        <v>-7.1454039692154652</v>
      </c>
      <c r="J116" s="70">
        <v>-5.8220367953321812</v>
      </c>
      <c r="K116" s="70">
        <v>-0.63949464805767775</v>
      </c>
      <c r="L116" s="70">
        <v>2.1026928262501769</v>
      </c>
      <c r="M116" s="72">
        <v>-4.7092768241910505</v>
      </c>
      <c r="N116" s="57"/>
      <c r="O116" s="130">
        <v>-4.7685426048999915</v>
      </c>
      <c r="P116" s="70">
        <v>-3.0698109651403911</v>
      </c>
      <c r="Q116" s="70">
        <v>-2.0937472628912985</v>
      </c>
      <c r="R116" s="70">
        <v>8.8772250140717262</v>
      </c>
      <c r="S116" s="72">
        <v>-2.6683313221286653</v>
      </c>
      <c r="T116" s="57"/>
      <c r="U116" s="131">
        <v>-4.6890301665856668</v>
      </c>
      <c r="V116" s="71">
        <v>-0.31450582024096718</v>
      </c>
      <c r="W116" s="71">
        <v>-0.34531702322283309</v>
      </c>
      <c r="X116" s="71">
        <v>9.4467652577329631</v>
      </c>
      <c r="Y116" s="72">
        <v>-0.86766712370803134</v>
      </c>
    </row>
    <row r="117" spans="1:26" s="62" customFormat="1" ht="13.5" customHeight="1" x14ac:dyDescent="0.2">
      <c r="A117" s="55"/>
      <c r="B117" s="45" t="s">
        <v>45</v>
      </c>
      <c r="C117" s="47">
        <v>218808.29450000005</v>
      </c>
      <c r="D117" s="47">
        <v>522409.44830612245</v>
      </c>
      <c r="E117" s="47">
        <v>187013.22450000001</v>
      </c>
      <c r="F117" s="46">
        <v>50648.938000000002</v>
      </c>
      <c r="G117" s="122">
        <v>978879.9053061225</v>
      </c>
      <c r="H117" s="57"/>
      <c r="I117" s="128">
        <v>-9.2572964098265658</v>
      </c>
      <c r="J117" s="60">
        <v>-8.0989081077402716</v>
      </c>
      <c r="K117" s="60">
        <v>-14.465369294123036</v>
      </c>
      <c r="L117" s="60">
        <v>-7.9945416967071168</v>
      </c>
      <c r="M117" s="67">
        <v>-9.6364245360680059</v>
      </c>
      <c r="N117" s="57"/>
      <c r="O117" s="128">
        <v>-6.3991996990682054</v>
      </c>
      <c r="P117" s="60">
        <v>-4.8550312434696963</v>
      </c>
      <c r="Q117" s="60">
        <v>-6.6789126651942468</v>
      </c>
      <c r="R117" s="60">
        <v>2.659183891087963</v>
      </c>
      <c r="S117" s="67">
        <v>-5.1807285836173378</v>
      </c>
      <c r="T117" s="57"/>
      <c r="U117" s="123">
        <v>-6.0296821572181756</v>
      </c>
      <c r="V117" s="48">
        <v>-1.8256389580156451</v>
      </c>
      <c r="W117" s="48">
        <v>-1.7793077987128498</v>
      </c>
      <c r="X117" s="48">
        <v>7.3161636714679048</v>
      </c>
      <c r="Y117" s="67">
        <v>-2.3498197595520907</v>
      </c>
    </row>
    <row r="118" spans="1:26" s="62" customFormat="1" ht="13.5" customHeight="1" x14ac:dyDescent="0.2">
      <c r="A118" s="55"/>
      <c r="B118" s="68" t="s">
        <v>33</v>
      </c>
      <c r="C118" s="69">
        <v>225205.17750000011</v>
      </c>
      <c r="D118" s="69">
        <v>563846.75449999992</v>
      </c>
      <c r="E118" s="69">
        <v>192259.79649999994</v>
      </c>
      <c r="F118" s="51">
        <v>49507.819000000003</v>
      </c>
      <c r="G118" s="129">
        <v>1030819.5475000006</v>
      </c>
      <c r="H118" s="120"/>
      <c r="I118" s="130">
        <v>9.5375461038440932</v>
      </c>
      <c r="J118" s="70">
        <v>17.993203466561681</v>
      </c>
      <c r="K118" s="70">
        <v>7.4608072886830854</v>
      </c>
      <c r="L118" s="70">
        <v>31.55320882801044</v>
      </c>
      <c r="M118" s="72">
        <v>14.534876163155275</v>
      </c>
      <c r="N118" s="120"/>
      <c r="O118" s="130">
        <v>-2.6303047501418604</v>
      </c>
      <c r="P118" s="70">
        <v>0.39613578325912613</v>
      </c>
      <c r="Q118" s="70">
        <v>-3.3885694631261174</v>
      </c>
      <c r="R118" s="70">
        <v>8.4739311085139093</v>
      </c>
      <c r="S118" s="72">
        <v>-0.63611305958633579</v>
      </c>
      <c r="T118" s="120"/>
      <c r="U118" s="131">
        <v>-3.883491505835579</v>
      </c>
      <c r="V118" s="71">
        <v>0.54220484587168016</v>
      </c>
      <c r="W118" s="71">
        <v>0.53524071079323221</v>
      </c>
      <c r="X118" s="71">
        <v>11.402358670679121</v>
      </c>
      <c r="Y118" s="72">
        <v>3.5830615566311508E-2</v>
      </c>
      <c r="Z118" s="106"/>
    </row>
    <row r="119" spans="1:26" s="62" customFormat="1" ht="13.5" customHeight="1" x14ac:dyDescent="0.2">
      <c r="A119" s="55"/>
      <c r="B119" s="45" t="s">
        <v>35</v>
      </c>
      <c r="C119" s="47">
        <v>236792.78549999997</v>
      </c>
      <c r="D119" s="47">
        <v>504166.68438435398</v>
      </c>
      <c r="E119" s="47">
        <v>192226.90250000011</v>
      </c>
      <c r="F119" s="47">
        <v>50825.655499999986</v>
      </c>
      <c r="G119" s="122">
        <v>984012.02788435412</v>
      </c>
      <c r="H119" s="57"/>
      <c r="I119" s="128">
        <v>4.2006690472037462</v>
      </c>
      <c r="J119" s="60">
        <v>-3.4104634982654858</v>
      </c>
      <c r="K119" s="60">
        <v>-6.0117267600843434</v>
      </c>
      <c r="L119" s="60">
        <v>12.176449193160408</v>
      </c>
      <c r="M119" s="67">
        <v>-1.5048331671391537</v>
      </c>
      <c r="N119" s="57"/>
      <c r="O119" s="128">
        <v>-1.214743852185677</v>
      </c>
      <c r="P119" s="60">
        <v>-0.36771595377619803</v>
      </c>
      <c r="Q119" s="60">
        <v>-3.9397434998104615</v>
      </c>
      <c r="R119" s="60">
        <v>9.1960466238309095</v>
      </c>
      <c r="S119" s="67">
        <v>-0.81310811741261091</v>
      </c>
      <c r="T119" s="57"/>
      <c r="U119" s="123">
        <v>-3.2360405677575841</v>
      </c>
      <c r="V119" s="48">
        <v>0.14165814332523041</v>
      </c>
      <c r="W119" s="48">
        <v>0.29455322100331216</v>
      </c>
      <c r="X119" s="48">
        <v>12.219508559924705</v>
      </c>
      <c r="Y119" s="67">
        <v>-3.670422920880867E-2</v>
      </c>
    </row>
    <row r="120" spans="1:26" s="62" customFormat="1" ht="13.5" customHeight="1" x14ac:dyDescent="0.2">
      <c r="A120" s="55"/>
      <c r="B120" s="68" t="s">
        <v>36</v>
      </c>
      <c r="C120" s="69">
        <v>226039.77250000005</v>
      </c>
      <c r="D120" s="69">
        <v>491553.31073015888</v>
      </c>
      <c r="E120" s="69">
        <v>181408.31200000001</v>
      </c>
      <c r="F120" s="52">
        <v>44217.908600000002</v>
      </c>
      <c r="G120" s="129">
        <v>943219.3038301589</v>
      </c>
      <c r="H120" s="57"/>
      <c r="I120" s="130">
        <v>3.5546882151954833</v>
      </c>
      <c r="J120" s="70">
        <v>-3.7831569319369862</v>
      </c>
      <c r="K120" s="70">
        <v>-12.385392007648278</v>
      </c>
      <c r="L120" s="70">
        <v>-6.5286394511217054</v>
      </c>
      <c r="M120" s="72">
        <v>-4.0976240187970916</v>
      </c>
      <c r="N120" s="57"/>
      <c r="O120" s="130">
        <v>-0.4229861424291812</v>
      </c>
      <c r="P120" s="70">
        <v>-0.92839817313830508</v>
      </c>
      <c r="Q120" s="70">
        <v>-5.4211617840467028</v>
      </c>
      <c r="R120" s="70">
        <v>6.5357150029288249</v>
      </c>
      <c r="S120" s="72">
        <v>-1.3618407434681501</v>
      </c>
      <c r="T120" s="57"/>
      <c r="U120" s="131">
        <v>-2.1031140611569015</v>
      </c>
      <c r="V120" s="71">
        <v>-0.18408589973442702</v>
      </c>
      <c r="W120" s="71">
        <v>-0.91922238365792452</v>
      </c>
      <c r="X120" s="71">
        <v>10.588757068016946</v>
      </c>
      <c r="Y120" s="72">
        <v>-0.25999228816100128</v>
      </c>
    </row>
    <row r="121" spans="1:26" s="62" customFormat="1" ht="13.5" customHeight="1" x14ac:dyDescent="0.2">
      <c r="A121" s="55"/>
      <c r="B121" s="45" t="s">
        <v>37</v>
      </c>
      <c r="C121" s="47">
        <v>233390.72180000014</v>
      </c>
      <c r="D121" s="47">
        <v>524902.86450000003</v>
      </c>
      <c r="E121" s="47">
        <v>182282.65370000005</v>
      </c>
      <c r="F121" s="47">
        <v>49435.846999999994</v>
      </c>
      <c r="G121" s="122">
        <v>990012.08699999982</v>
      </c>
      <c r="H121" s="57"/>
      <c r="I121" s="128">
        <v>6.7741158612784318</v>
      </c>
      <c r="J121" s="60">
        <v>-6.6965053785411897</v>
      </c>
      <c r="K121" s="60">
        <v>-13.133299647958083</v>
      </c>
      <c r="L121" s="60">
        <v>-2.042362430232771</v>
      </c>
      <c r="M121" s="67">
        <v>-4.9406880799936346</v>
      </c>
      <c r="N121" s="57"/>
      <c r="O121" s="128">
        <v>0.60289942279223396</v>
      </c>
      <c r="P121" s="60">
        <v>-1.8114754989396573</v>
      </c>
      <c r="Q121" s="60">
        <v>-6.5852093218076106</v>
      </c>
      <c r="R121" s="60">
        <v>5.2242164184574449</v>
      </c>
      <c r="S121" s="67">
        <v>-1.8998031392820423</v>
      </c>
      <c r="T121" s="57"/>
      <c r="U121" s="123">
        <v>-1.3498945524377461</v>
      </c>
      <c r="V121" s="48">
        <v>-1.8937363783062153</v>
      </c>
      <c r="W121" s="48">
        <v>-3.4073477543680752</v>
      </c>
      <c r="X121" s="48">
        <v>7.0291233554032715</v>
      </c>
      <c r="Y121" s="67">
        <v>-1.6510012593331567</v>
      </c>
    </row>
    <row r="122" spans="1:26" s="62" customFormat="1" ht="13.5" customHeight="1" x14ac:dyDescent="0.2">
      <c r="A122" s="55"/>
      <c r="B122" s="68" t="s">
        <v>38</v>
      </c>
      <c r="C122" s="69">
        <v>241570.65799999994</v>
      </c>
      <c r="D122" s="69">
        <v>561625.15000000014</v>
      </c>
      <c r="E122" s="69">
        <v>206398.61650000009</v>
      </c>
      <c r="F122" s="52">
        <v>51685.753499999992</v>
      </c>
      <c r="G122" s="129">
        <v>1061280.1780000001</v>
      </c>
      <c r="H122" s="57"/>
      <c r="I122" s="130">
        <v>9.6126353017780701</v>
      </c>
      <c r="J122" s="70">
        <v>3.9948843918551376</v>
      </c>
      <c r="K122" s="70">
        <v>-6.7800237456445984</v>
      </c>
      <c r="L122" s="70">
        <v>1.0243437657111656</v>
      </c>
      <c r="M122" s="72">
        <v>2.7368299201083488</v>
      </c>
      <c r="N122" s="57"/>
      <c r="O122" s="130">
        <v>1.735041209579208</v>
      </c>
      <c r="P122" s="70">
        <v>-1.0674769479008575</v>
      </c>
      <c r="Q122" s="70">
        <v>-6.6119728061295433</v>
      </c>
      <c r="R122" s="70">
        <v>4.6606114111048385</v>
      </c>
      <c r="S122" s="72">
        <v>-1.2981958132682649</v>
      </c>
      <c r="T122" s="57"/>
      <c r="U122" s="131">
        <v>4.9405359614638655E-2</v>
      </c>
      <c r="V122" s="71">
        <v>-0.88596580023744309</v>
      </c>
      <c r="W122" s="71">
        <v>-4.0111902081813611</v>
      </c>
      <c r="X122" s="71">
        <v>6.4575912379235803</v>
      </c>
      <c r="Y122" s="72">
        <v>-0.95113029896668877</v>
      </c>
    </row>
    <row r="123" spans="1:26" s="62" customFormat="1" ht="13.5" customHeight="1" x14ac:dyDescent="0.2">
      <c r="A123" s="55"/>
      <c r="B123" s="45" t="s">
        <v>39</v>
      </c>
      <c r="C123" s="47">
        <v>241240.28750000003</v>
      </c>
      <c r="D123" s="47">
        <v>536806.70600000001</v>
      </c>
      <c r="E123" s="47">
        <v>205553.36199999996</v>
      </c>
      <c r="F123" s="47">
        <v>47247.747499999998</v>
      </c>
      <c r="G123" s="122">
        <v>1030848.1029999997</v>
      </c>
      <c r="H123" s="57"/>
      <c r="I123" s="128">
        <v>9.0868234373375714</v>
      </c>
      <c r="J123" s="60">
        <v>0.45840404906248011</v>
      </c>
      <c r="K123" s="60">
        <v>-3.9725914836008798</v>
      </c>
      <c r="L123" s="60">
        <v>-11.31625000163065</v>
      </c>
      <c r="M123" s="67">
        <v>0.78331811386902928</v>
      </c>
      <c r="N123" s="57"/>
      <c r="O123" s="128">
        <v>2.5582349075139632</v>
      </c>
      <c r="P123" s="60">
        <v>-0.89578689615291296</v>
      </c>
      <c r="Q123" s="60">
        <v>-6.3025191833911691</v>
      </c>
      <c r="R123" s="60">
        <v>2.7016973202677548</v>
      </c>
      <c r="S123" s="67">
        <v>-1.0612218705951619</v>
      </c>
      <c r="T123" s="57"/>
      <c r="U123" s="123">
        <v>1.3619624523035299</v>
      </c>
      <c r="V123" s="48">
        <v>-1.0621134632085187</v>
      </c>
      <c r="W123" s="48">
        <v>-4.63205403686338</v>
      </c>
      <c r="X123" s="48">
        <v>5.0719408119094425</v>
      </c>
      <c r="Y123" s="67">
        <v>-0.94861105529471956</v>
      </c>
    </row>
    <row r="124" spans="1:26" s="62" customFormat="1" ht="13.5" customHeight="1" x14ac:dyDescent="0.2">
      <c r="A124" s="55"/>
      <c r="B124" s="68" t="s">
        <v>40</v>
      </c>
      <c r="C124" s="69">
        <v>250102.39900000009</v>
      </c>
      <c r="D124" s="69">
        <v>571997.86500000022</v>
      </c>
      <c r="E124" s="69">
        <v>211945.58399999992</v>
      </c>
      <c r="F124" s="52">
        <v>49174.314000000006</v>
      </c>
      <c r="G124" s="129">
        <v>1083220.1620000002</v>
      </c>
      <c r="H124" s="57"/>
      <c r="I124" s="130">
        <v>13.955595830516401</v>
      </c>
      <c r="J124" s="70">
        <v>5.4316621943000456</v>
      </c>
      <c r="K124" s="70">
        <v>0.28040442550545208</v>
      </c>
      <c r="L124" s="70">
        <v>-12.660791084743877</v>
      </c>
      <c r="M124" s="72">
        <v>5.2018685397921445</v>
      </c>
      <c r="N124" s="57"/>
      <c r="O124" s="130">
        <v>3.6981046239623225</v>
      </c>
      <c r="P124" s="70">
        <v>-0.24705345462395201</v>
      </c>
      <c r="Q124" s="70">
        <v>-5.6195219504945015</v>
      </c>
      <c r="R124" s="70">
        <v>0.93946556608463538</v>
      </c>
      <c r="S124" s="72">
        <v>-0.41723692561301107</v>
      </c>
      <c r="T124" s="57"/>
      <c r="U124" s="131">
        <v>2.8908079903479944</v>
      </c>
      <c r="V124" s="71">
        <v>-1.0279151021351538</v>
      </c>
      <c r="W124" s="71">
        <v>-5.0343368593602804</v>
      </c>
      <c r="X124" s="71">
        <v>2.5761241340245533</v>
      </c>
      <c r="Y124" s="72">
        <v>-0.79982372088917941</v>
      </c>
    </row>
    <row r="125" spans="1:26" s="62" customFormat="1" ht="13.5" customHeight="1" x14ac:dyDescent="0.2">
      <c r="A125" s="55"/>
      <c r="B125" s="45" t="s">
        <v>41</v>
      </c>
      <c r="C125" s="47">
        <v>243692.34399999992</v>
      </c>
      <c r="D125" s="47">
        <v>567365.91950000008</v>
      </c>
      <c r="E125" s="47">
        <v>204609.29550000004</v>
      </c>
      <c r="F125" s="47">
        <v>48852.137499999997</v>
      </c>
      <c r="G125" s="122">
        <v>1064519.6965000003</v>
      </c>
      <c r="H125" s="57"/>
      <c r="I125" s="128">
        <v>10.133569575228066</v>
      </c>
      <c r="J125" s="60">
        <v>4.3619209709186038</v>
      </c>
      <c r="K125" s="60">
        <v>2.4533747036554701</v>
      </c>
      <c r="L125" s="60">
        <v>-13.757290533281918</v>
      </c>
      <c r="M125" s="67">
        <v>4.2342128566898083</v>
      </c>
      <c r="N125" s="57"/>
      <c r="O125" s="128">
        <v>4.2875593491878732</v>
      </c>
      <c r="P125" s="60">
        <v>0.18235145494338667</v>
      </c>
      <c r="Q125" s="60">
        <v>-4.8987410632272343</v>
      </c>
      <c r="R125" s="60">
        <v>-0.58115741884866168</v>
      </c>
      <c r="S125" s="67">
        <v>1.3239860252483027E-2</v>
      </c>
      <c r="T125" s="57"/>
      <c r="U125" s="123">
        <v>3.7056360242365542</v>
      </c>
      <c r="V125" s="48">
        <v>-0.64222604189295396</v>
      </c>
      <c r="W125" s="48">
        <v>-4.7504846148475082</v>
      </c>
      <c r="X125" s="48">
        <v>0.22939440455805027</v>
      </c>
      <c r="Y125" s="67">
        <v>-0.471914086960183</v>
      </c>
    </row>
    <row r="126" spans="1:26" s="62" customFormat="1" ht="13.5" customHeight="1" x14ac:dyDescent="0.2">
      <c r="A126" s="55"/>
      <c r="B126" s="68" t="s">
        <v>42</v>
      </c>
      <c r="C126" s="69">
        <v>222651.06599999996</v>
      </c>
      <c r="D126" s="69">
        <v>532637.61250000028</v>
      </c>
      <c r="E126" s="69">
        <v>173410.22350000002</v>
      </c>
      <c r="F126" s="52">
        <v>44684.825500000006</v>
      </c>
      <c r="G126" s="129">
        <v>973383.72750000004</v>
      </c>
      <c r="H126" s="57"/>
      <c r="I126" s="130">
        <v>5.7587553972153387</v>
      </c>
      <c r="J126" s="70">
        <v>2.234492802804084</v>
      </c>
      <c r="K126" s="70">
        <v>2.0050702766293682</v>
      </c>
      <c r="L126" s="70">
        <v>-5.0555811069451124</v>
      </c>
      <c r="M126" s="72">
        <v>2.6138455712383575</v>
      </c>
      <c r="N126" s="57"/>
      <c r="O126" s="130">
        <v>4.4054932680541015</v>
      </c>
      <c r="P126" s="70">
        <v>0.35055760520654644</v>
      </c>
      <c r="Q126" s="70">
        <v>-4.4110965277270253</v>
      </c>
      <c r="R126" s="70">
        <v>-0.93535873208209352</v>
      </c>
      <c r="S126" s="72">
        <v>0.21909267714792691</v>
      </c>
      <c r="T126" s="57"/>
      <c r="U126" s="131">
        <v>4.4054932680541015</v>
      </c>
      <c r="V126" s="71">
        <v>0.35055760520654644</v>
      </c>
      <c r="W126" s="71">
        <v>-4.4110965277270253</v>
      </c>
      <c r="X126" s="71">
        <v>-0.93535873208209352</v>
      </c>
      <c r="Y126" s="72">
        <v>0.21909267714792691</v>
      </c>
    </row>
    <row r="127" spans="1:26" s="62" customFormat="1" ht="13.5" customHeight="1" x14ac:dyDescent="0.2">
      <c r="A127" s="55">
        <v>2019</v>
      </c>
      <c r="B127" s="45" t="s">
        <v>43</v>
      </c>
      <c r="C127" s="47">
        <v>197390.44449999995</v>
      </c>
      <c r="D127" s="47">
        <v>506254.30099999992</v>
      </c>
      <c r="E127" s="47">
        <v>164533.74149999995</v>
      </c>
      <c r="F127" s="47">
        <v>48979.984000000004</v>
      </c>
      <c r="G127" s="122">
        <v>917158.47100000002</v>
      </c>
      <c r="H127" s="57"/>
      <c r="I127" s="128">
        <v>3.6498498774010386</v>
      </c>
      <c r="J127" s="60">
        <v>0.99205543394360518</v>
      </c>
      <c r="K127" s="60">
        <v>-0.32084018709164752</v>
      </c>
      <c r="L127" s="60">
        <v>-6.9020173539219911</v>
      </c>
      <c r="M127" s="67">
        <v>0.85363580706787445</v>
      </c>
      <c r="N127" s="57"/>
      <c r="O127" s="128">
        <v>3.6498498774010386</v>
      </c>
      <c r="P127" s="60">
        <v>0.99205543394360518</v>
      </c>
      <c r="Q127" s="60">
        <v>-0.32084018709164752</v>
      </c>
      <c r="R127" s="60">
        <v>-6.9020173539219911</v>
      </c>
      <c r="S127" s="67">
        <v>0.85363580706787445</v>
      </c>
      <c r="T127" s="57"/>
      <c r="U127" s="123">
        <v>4.823276477496961</v>
      </c>
      <c r="V127" s="48">
        <v>0.44149286220438455</v>
      </c>
      <c r="W127" s="48">
        <v>-4.1744392351071866</v>
      </c>
      <c r="X127" s="48">
        <v>-2.7470578263857846</v>
      </c>
      <c r="Y127" s="67">
        <v>0.31563744883726486</v>
      </c>
    </row>
    <row r="128" spans="1:26" s="62" customFormat="1" ht="13.5" customHeight="1" x14ac:dyDescent="0.2">
      <c r="B128" s="68" t="s">
        <v>44</v>
      </c>
      <c r="C128" s="69">
        <v>236243.43850000008</v>
      </c>
      <c r="D128" s="69">
        <v>495980.89299999975</v>
      </c>
      <c r="E128" s="69">
        <v>187826.76399999991</v>
      </c>
      <c r="F128" s="52">
        <v>52459.586499999983</v>
      </c>
      <c r="G128" s="129">
        <v>972510.6819999998</v>
      </c>
      <c r="H128" s="57"/>
      <c r="I128" s="130">
        <v>11.413193299463643</v>
      </c>
      <c r="J128" s="70">
        <v>-0.78819911298518264</v>
      </c>
      <c r="K128" s="70">
        <v>-5.3552132624065223</v>
      </c>
      <c r="L128" s="70">
        <v>4.7474165661081997</v>
      </c>
      <c r="M128" s="72">
        <v>1.2504317522159454</v>
      </c>
      <c r="N128" s="57"/>
      <c r="O128" s="130">
        <v>7.7398673006947405</v>
      </c>
      <c r="P128" s="70">
        <v>0.10313731907123724</v>
      </c>
      <c r="Q128" s="70">
        <v>-3.0692440529435174</v>
      </c>
      <c r="R128" s="70">
        <v>-1.2207574920815887</v>
      </c>
      <c r="S128" s="72">
        <v>1.0574560475387926</v>
      </c>
      <c r="T128" s="57"/>
      <c r="U128" s="131">
        <v>6.4082020237490838</v>
      </c>
      <c r="V128" s="71">
        <v>0.8699988089512658</v>
      </c>
      <c r="W128" s="71">
        <v>-4.566420625799168</v>
      </c>
      <c r="X128" s="71">
        <v>-2.5190712618863387</v>
      </c>
      <c r="Y128" s="72">
        <v>0.81534735995197138</v>
      </c>
    </row>
    <row r="129" spans="1:25" s="62" customFormat="1" ht="13.5" customHeight="1" x14ac:dyDescent="0.2">
      <c r="A129" s="73"/>
      <c r="B129" s="45" t="s">
        <v>45</v>
      </c>
      <c r="C129" s="47">
        <v>250441.89699999991</v>
      </c>
      <c r="D129" s="47">
        <v>537382.48500000034</v>
      </c>
      <c r="E129" s="47">
        <v>190777.17500000002</v>
      </c>
      <c r="F129" s="47">
        <v>57222.715499999998</v>
      </c>
      <c r="G129" s="122">
        <v>1035824.2725000002</v>
      </c>
      <c r="H129" s="57"/>
      <c r="I129" s="128">
        <v>14.457222735676439</v>
      </c>
      <c r="J129" s="60">
        <v>2.8661496729101827</v>
      </c>
      <c r="K129" s="60">
        <v>2.0126654198190153</v>
      </c>
      <c r="L129" s="60">
        <v>12.979102345640484</v>
      </c>
      <c r="M129" s="67">
        <v>5.8172986170422547</v>
      </c>
      <c r="N129" s="57"/>
      <c r="O129" s="128">
        <v>10.105609077053714</v>
      </c>
      <c r="P129" s="60">
        <v>1.0505069460772916</v>
      </c>
      <c r="Q129" s="60">
        <v>-1.3429392366417545</v>
      </c>
      <c r="R129" s="60">
        <v>3.4694588053675091</v>
      </c>
      <c r="S129" s="67">
        <v>2.6930057300522634</v>
      </c>
      <c r="T129" s="57"/>
      <c r="U129" s="123">
        <v>8.5517974884984795</v>
      </c>
      <c r="V129" s="48">
        <v>1.8481264177730594</v>
      </c>
      <c r="W129" s="48">
        <v>-3.1324849566790789</v>
      </c>
      <c r="X129" s="48">
        <v>-0.70390469787730581</v>
      </c>
      <c r="Y129" s="67">
        <v>2.186511563779888</v>
      </c>
    </row>
    <row r="130" spans="1:25" s="62" customFormat="1" ht="13.5" customHeight="1" x14ac:dyDescent="0.2">
      <c r="A130" s="73"/>
      <c r="B130" s="68" t="s">
        <v>33</v>
      </c>
      <c r="C130" s="69">
        <v>223598.03449999998</v>
      </c>
      <c r="D130" s="69">
        <v>542069.08049999992</v>
      </c>
      <c r="E130" s="69">
        <v>173670.52050000004</v>
      </c>
      <c r="F130" s="51">
        <v>51782.020999999993</v>
      </c>
      <c r="G130" s="129">
        <v>991119.65649999981</v>
      </c>
      <c r="H130" s="57"/>
      <c r="I130" s="130">
        <v>-0.71363501400855966</v>
      </c>
      <c r="J130" s="70">
        <v>-3.8623391597441525</v>
      </c>
      <c r="K130" s="70">
        <v>-9.6688316217997823</v>
      </c>
      <c r="L130" s="70">
        <v>4.5936218680931802</v>
      </c>
      <c r="M130" s="72">
        <v>-3.851293962777774</v>
      </c>
      <c r="N130" s="70"/>
      <c r="O130" s="130">
        <v>7.2272133412693904</v>
      </c>
      <c r="P130" s="70">
        <v>-0.2765095939753337</v>
      </c>
      <c r="Q130" s="70">
        <v>-3.4979665104846873</v>
      </c>
      <c r="R130" s="70">
        <v>3.7438234675542645</v>
      </c>
      <c r="S130" s="72">
        <v>0.95416660834007416</v>
      </c>
      <c r="T130" s="70"/>
      <c r="U130" s="130">
        <v>7.6724542532908231</v>
      </c>
      <c r="V130" s="70">
        <v>0.12999811251177107</v>
      </c>
      <c r="W130" s="70">
        <v>-4.4564180925286081</v>
      </c>
      <c r="X130" s="70">
        <v>-2.2630483077066117</v>
      </c>
      <c r="Y130" s="72">
        <v>0.73676830197568677</v>
      </c>
    </row>
    <row r="131" spans="1:25" s="62" customFormat="1" ht="13.5" customHeight="1" x14ac:dyDescent="0.2">
      <c r="A131" s="73"/>
      <c r="B131" s="45" t="s">
        <v>35</v>
      </c>
      <c r="C131" s="47">
        <v>254180.74799999993</v>
      </c>
      <c r="D131" s="47">
        <v>540717.82200000004</v>
      </c>
      <c r="E131" s="47">
        <v>201853.62649999995</v>
      </c>
      <c r="F131" s="46">
        <v>58211.191999999995</v>
      </c>
      <c r="G131" s="122">
        <v>1054963.3885000001</v>
      </c>
      <c r="H131" s="57"/>
      <c r="I131" s="128">
        <v>7.3431132892348927</v>
      </c>
      <c r="J131" s="60">
        <v>7.2498121648556122</v>
      </c>
      <c r="K131" s="60">
        <v>5.0080003760138823</v>
      </c>
      <c r="L131" s="60">
        <v>14.531119032985245</v>
      </c>
      <c r="M131" s="67">
        <v>7.2104159913769479</v>
      </c>
      <c r="N131" s="57"/>
      <c r="O131" s="128">
        <v>7.2525475623613289</v>
      </c>
      <c r="P131" s="60">
        <v>1.1876374188031207</v>
      </c>
      <c r="Q131" s="60">
        <v>-1.7492555402771046</v>
      </c>
      <c r="R131" s="60">
        <v>5.9051323568668721</v>
      </c>
      <c r="S131" s="67">
        <v>2.2199399846673202</v>
      </c>
      <c r="T131" s="57"/>
      <c r="U131" s="123">
        <v>7.9445473455679121</v>
      </c>
      <c r="V131" s="48">
        <v>0.98675976947271238</v>
      </c>
      <c r="W131" s="48">
        <v>-3.5539642158393718</v>
      </c>
      <c r="X131" s="48">
        <v>-1.9393909388022195</v>
      </c>
      <c r="Y131" s="67">
        <v>1.4576018523214174</v>
      </c>
    </row>
    <row r="132" spans="1:25" s="62" customFormat="1" ht="13.5" customHeight="1" x14ac:dyDescent="0.2">
      <c r="A132" s="73"/>
      <c r="B132" s="68" t="s">
        <v>36</v>
      </c>
      <c r="C132" s="69">
        <v>229692.05499999991</v>
      </c>
      <c r="D132" s="69">
        <v>510160.81849999994</v>
      </c>
      <c r="E132" s="69">
        <v>186050.88599999994</v>
      </c>
      <c r="F132" s="51">
        <v>53401.413499999988</v>
      </c>
      <c r="G132" s="129">
        <v>979305.17300000007</v>
      </c>
      <c r="H132" s="57"/>
      <c r="I132" s="130">
        <v>1.6157698530685991</v>
      </c>
      <c r="J132" s="70">
        <v>3.7854506039642501</v>
      </c>
      <c r="K132" s="70">
        <v>2.559184829413951</v>
      </c>
      <c r="L132" s="70">
        <v>20.768745494218123</v>
      </c>
      <c r="M132" s="72">
        <v>3.8258196183333268</v>
      </c>
      <c r="N132" s="70"/>
      <c r="O132" s="130">
        <v>6.2794257459876945</v>
      </c>
      <c r="P132" s="70">
        <v>1.6018085595627838</v>
      </c>
      <c r="Q132" s="70">
        <v>-1.0491760874344891</v>
      </c>
      <c r="R132" s="70">
        <v>8.1114169132132901</v>
      </c>
      <c r="S132" s="72">
        <v>2.4807875648631637</v>
      </c>
      <c r="T132" s="70"/>
      <c r="U132" s="130">
        <v>7.7643161164876631</v>
      </c>
      <c r="V132" s="70">
        <v>1.5893137870397709</v>
      </c>
      <c r="W132" s="70">
        <v>-2.3001026078105156</v>
      </c>
      <c r="X132" s="70">
        <v>5.340697186613852E-2</v>
      </c>
      <c r="Y132" s="72">
        <v>2.1042453043597078</v>
      </c>
    </row>
    <row r="133" spans="1:25" s="62" customFormat="1" ht="13.5" customHeight="1" x14ac:dyDescent="0.2">
      <c r="A133" s="73"/>
      <c r="B133" s="45" t="s">
        <v>37</v>
      </c>
      <c r="C133" s="47">
        <v>253725.77699999994</v>
      </c>
      <c r="D133" s="47">
        <v>590151.2294999999</v>
      </c>
      <c r="E133" s="47">
        <v>210880.217</v>
      </c>
      <c r="F133" s="46">
        <v>58370.525500000003</v>
      </c>
      <c r="G133" s="122">
        <v>1113127.7490000003</v>
      </c>
      <c r="H133" s="57"/>
      <c r="I133" s="128">
        <v>8.7128807191511015</v>
      </c>
      <c r="J133" s="60">
        <v>12.430559902193082</v>
      </c>
      <c r="K133" s="60">
        <v>15.688581836791599</v>
      </c>
      <c r="L133" s="60">
        <v>18.073278890113926</v>
      </c>
      <c r="M133" s="67">
        <v>12.435773625054793</v>
      </c>
      <c r="N133" s="57"/>
      <c r="O133" s="128">
        <v>6.6475717259115896</v>
      </c>
      <c r="P133" s="60">
        <v>3.1771727450870912</v>
      </c>
      <c r="Q133" s="60">
        <v>1.3000828867896246</v>
      </c>
      <c r="R133" s="60">
        <v>9.5293018430733412</v>
      </c>
      <c r="S133" s="67">
        <v>3.93080822349323</v>
      </c>
      <c r="T133" s="57"/>
      <c r="U133" s="123">
        <v>7.9304418183683936</v>
      </c>
      <c r="V133" s="48">
        <v>3.2351881756065097</v>
      </c>
      <c r="W133" s="48">
        <v>9.8042976965629691E-2</v>
      </c>
      <c r="X133" s="48">
        <v>1.6824151770457973</v>
      </c>
      <c r="Y133" s="67">
        <v>3.5862821899536925</v>
      </c>
    </row>
    <row r="134" spans="1:25" s="62" customFormat="1" ht="13.5" customHeight="1" x14ac:dyDescent="0.2">
      <c r="A134" s="73"/>
      <c r="B134" s="68" t="s">
        <v>38</v>
      </c>
      <c r="C134" s="69">
        <v>253148.91299999997</v>
      </c>
      <c r="D134" s="69">
        <v>583977.09400000016</v>
      </c>
      <c r="E134" s="69">
        <v>201432.73950000008</v>
      </c>
      <c r="F134" s="51">
        <v>60741.766999999993</v>
      </c>
      <c r="G134" s="129">
        <v>1099300.5135000004</v>
      </c>
      <c r="H134" s="57"/>
      <c r="I134" s="130">
        <v>4.7929061815115119</v>
      </c>
      <c r="J134" s="70">
        <v>3.979868779024585</v>
      </c>
      <c r="K134" s="70">
        <v>-2.4059642861026731</v>
      </c>
      <c r="L134" s="70">
        <v>17.521295302389291</v>
      </c>
      <c r="M134" s="72">
        <v>3.5824974675066699</v>
      </c>
      <c r="N134" s="70"/>
      <c r="O134" s="130">
        <v>6.3964730525946578</v>
      </c>
      <c r="P134" s="70">
        <v>3.2852892872933666</v>
      </c>
      <c r="Q134" s="70">
        <v>0.79186461530011343</v>
      </c>
      <c r="R134" s="70">
        <v>10.56453127638828</v>
      </c>
      <c r="S134" s="72">
        <v>3.8837670286544892</v>
      </c>
      <c r="T134" s="70"/>
      <c r="U134" s="130">
        <v>7.5056043546140216</v>
      </c>
      <c r="V134" s="70">
        <v>3.2364489174511846</v>
      </c>
      <c r="W134" s="70">
        <v>0.53541305886652424</v>
      </c>
      <c r="X134" s="70">
        <v>3.0743920859512883</v>
      </c>
      <c r="Y134" s="72">
        <v>3.6598040347654717</v>
      </c>
    </row>
    <row r="135" spans="1:25" s="62" customFormat="1" ht="13.5" customHeight="1" x14ac:dyDescent="0.2">
      <c r="A135" s="73"/>
      <c r="B135" s="45" t="s">
        <v>39</v>
      </c>
      <c r="C135" s="47">
        <v>234637.09299999999</v>
      </c>
      <c r="D135" s="47">
        <v>586285.8820000001</v>
      </c>
      <c r="E135" s="47">
        <v>199959.03450000007</v>
      </c>
      <c r="F135" s="46">
        <v>57529.714000000007</v>
      </c>
      <c r="G135" s="122">
        <v>1078411.7235000001</v>
      </c>
      <c r="H135" s="57"/>
      <c r="I135" s="128">
        <v>-2.7371856369554592</v>
      </c>
      <c r="J135" s="60">
        <v>9.2173170429804827</v>
      </c>
      <c r="K135" s="60">
        <v>-2.7215937728130655</v>
      </c>
      <c r="L135" s="60">
        <v>21.761813089608168</v>
      </c>
      <c r="M135" s="67">
        <v>4.6140280378437382</v>
      </c>
      <c r="N135" s="57"/>
      <c r="O135" s="128">
        <v>5.308655807634139</v>
      </c>
      <c r="P135" s="60">
        <v>3.9618734042115875</v>
      </c>
      <c r="Q135" s="60">
        <v>0.36968667106280861</v>
      </c>
      <c r="R135" s="60">
        <v>11.750035099155426</v>
      </c>
      <c r="S135" s="67">
        <v>3.9684549544612082</v>
      </c>
      <c r="T135" s="57"/>
      <c r="U135" s="123">
        <v>6.451864094522989</v>
      </c>
      <c r="V135" s="48">
        <v>3.9800770425389373</v>
      </c>
      <c r="W135" s="48">
        <v>0.66434699236413053</v>
      </c>
      <c r="X135" s="48">
        <v>5.7953105602042427</v>
      </c>
      <c r="Y135" s="67">
        <v>3.9900253682131819</v>
      </c>
    </row>
    <row r="136" spans="1:25" s="62" customFormat="1" ht="13.5" customHeight="1" x14ac:dyDescent="0.2">
      <c r="A136" s="73"/>
      <c r="B136" s="68" t="s">
        <v>40</v>
      </c>
      <c r="C136" s="69">
        <v>250053.06449999998</v>
      </c>
      <c r="D136" s="69">
        <v>580178.63450000004</v>
      </c>
      <c r="E136" s="69">
        <v>218082.85550000003</v>
      </c>
      <c r="F136" s="51">
        <v>62571.153999999995</v>
      </c>
      <c r="G136" s="129">
        <v>1110885.7084999997</v>
      </c>
      <c r="H136" s="57"/>
      <c r="I136" s="130">
        <v>-1.9725720423863891E-2</v>
      </c>
      <c r="J136" s="70">
        <v>1.430209796325002</v>
      </c>
      <c r="K136" s="70">
        <v>2.8956826484293003</v>
      </c>
      <c r="L136" s="70">
        <v>27.243572731894105</v>
      </c>
      <c r="M136" s="72">
        <v>2.5540095606159383</v>
      </c>
      <c r="N136" s="70"/>
      <c r="O136" s="130">
        <v>4.7230423262349746</v>
      </c>
      <c r="P136" s="70">
        <v>3.6875335233680318</v>
      </c>
      <c r="Q136" s="70">
        <v>0.64814915154116193</v>
      </c>
      <c r="R136" s="70">
        <v>13.28783666523492</v>
      </c>
      <c r="S136" s="72">
        <v>3.8148120527592653</v>
      </c>
      <c r="T136" s="70"/>
      <c r="U136" s="130">
        <v>5.2457640589886694</v>
      </c>
      <c r="V136" s="70">
        <v>3.6259875156069228</v>
      </c>
      <c r="W136" s="70">
        <v>0.90605397341283833</v>
      </c>
      <c r="X136" s="70">
        <v>9.2900019750951088</v>
      </c>
      <c r="Y136" s="72">
        <v>3.7552829723121732</v>
      </c>
    </row>
    <row r="137" spans="1:25" s="62" customFormat="1" ht="13.5" customHeight="1" x14ac:dyDescent="0.2">
      <c r="A137" s="73"/>
      <c r="B137" s="47" t="s">
        <v>41</v>
      </c>
      <c r="C137" s="47">
        <v>235634.93299999999</v>
      </c>
      <c r="D137" s="47">
        <v>590806.11600000015</v>
      </c>
      <c r="E137" s="47">
        <v>194483.00500000003</v>
      </c>
      <c r="F137" s="46">
        <v>62378.732500000006</v>
      </c>
      <c r="G137" s="122">
        <v>1083302.7865000004</v>
      </c>
      <c r="H137" s="57"/>
      <c r="I137" s="128">
        <v>-3.3063865970282365</v>
      </c>
      <c r="J137" s="60">
        <v>4.1314072090648466</v>
      </c>
      <c r="K137" s="60">
        <v>-4.9490862452043416</v>
      </c>
      <c r="L137" s="60">
        <v>27.688849848177071</v>
      </c>
      <c r="M137" s="67">
        <v>1.7644661777284512</v>
      </c>
      <c r="N137" s="70"/>
      <c r="O137" s="128">
        <v>3.9463618398683877</v>
      </c>
      <c r="P137" s="60">
        <v>3.7306132511176315</v>
      </c>
      <c r="Q137" s="60">
        <v>0.1097709799655604</v>
      </c>
      <c r="R137" s="60">
        <v>14.580385025852877</v>
      </c>
      <c r="S137" s="67">
        <v>3.6170507458096495</v>
      </c>
      <c r="T137" s="70"/>
      <c r="U137" s="123">
        <v>4.0861343769708327</v>
      </c>
      <c r="V137" s="48">
        <v>3.6081869475246293</v>
      </c>
      <c r="W137" s="48">
        <v>0.25002932328457916</v>
      </c>
      <c r="X137" s="48">
        <v>13.017612694176989</v>
      </c>
      <c r="Y137" s="49">
        <v>3.5376509984355664</v>
      </c>
    </row>
    <row r="138" spans="1:25" s="62" customFormat="1" ht="13.5" customHeight="1" x14ac:dyDescent="0.2">
      <c r="A138" s="73"/>
      <c r="B138" s="68" t="s">
        <v>42</v>
      </c>
      <c r="C138" s="69">
        <v>236446.14049999995</v>
      </c>
      <c r="D138" s="69">
        <v>594386.04200000002</v>
      </c>
      <c r="E138" s="69">
        <v>189369.82749999998</v>
      </c>
      <c r="F138" s="51">
        <v>59204.927499999991</v>
      </c>
      <c r="G138" s="129">
        <v>1079406.9374999995</v>
      </c>
      <c r="H138" s="57"/>
      <c r="I138" s="130">
        <v>6.1958268369575222</v>
      </c>
      <c r="J138" s="70">
        <v>11.592953267077007</v>
      </c>
      <c r="K138" s="70">
        <v>9.2033812527783141</v>
      </c>
      <c r="L138" s="70">
        <v>32.494480704640949</v>
      </c>
      <c r="M138" s="72">
        <v>10.892231604518926</v>
      </c>
      <c r="N138" s="57"/>
      <c r="O138" s="130">
        <v>4.1290205564670828</v>
      </c>
      <c r="P138" s="70">
        <v>4.3871576165532389</v>
      </c>
      <c r="Q138" s="70">
        <v>0.79520406624654072</v>
      </c>
      <c r="R138" s="70">
        <v>15.939507896054138</v>
      </c>
      <c r="S138" s="72">
        <v>4.2066834903879453</v>
      </c>
      <c r="T138" s="57"/>
      <c r="U138" s="130">
        <v>4.1290205564670828</v>
      </c>
      <c r="V138" s="70">
        <v>4.3871576165532389</v>
      </c>
      <c r="W138" s="70">
        <v>0.79520406624654072</v>
      </c>
      <c r="X138" s="70">
        <v>15.939507896054138</v>
      </c>
      <c r="Y138" s="72">
        <v>4.2066834903879453</v>
      </c>
    </row>
    <row r="139" spans="1:25" s="62" customFormat="1" ht="13.5" customHeight="1" x14ac:dyDescent="0.2">
      <c r="A139" s="73">
        <v>2020</v>
      </c>
      <c r="B139" s="45" t="s">
        <v>43</v>
      </c>
      <c r="C139" s="47">
        <v>192569.5064999999</v>
      </c>
      <c r="D139" s="47">
        <v>567340.0194999997</v>
      </c>
      <c r="E139" s="47">
        <v>171294.29249999998</v>
      </c>
      <c r="F139" s="46">
        <v>63497.480499999998</v>
      </c>
      <c r="G139" s="122">
        <v>994701.29899999988</v>
      </c>
      <c r="H139" s="57"/>
      <c r="I139" s="128">
        <v>-2.4423360574579647</v>
      </c>
      <c r="J139" s="60">
        <v>12.066212253276206</v>
      </c>
      <c r="K139" s="60">
        <v>4.1089146447204712</v>
      </c>
      <c r="L139" s="60">
        <v>29.639651372691333</v>
      </c>
      <c r="M139" s="67">
        <v>8.4546815465219538</v>
      </c>
      <c r="N139" s="70"/>
      <c r="O139" s="128">
        <v>-2.4423360574579647</v>
      </c>
      <c r="P139" s="60">
        <v>12.066212253276206</v>
      </c>
      <c r="Q139" s="60">
        <v>4.1089146447204712</v>
      </c>
      <c r="R139" s="60">
        <v>29.639651372691333</v>
      </c>
      <c r="S139" s="67">
        <v>8.4546815465219538</v>
      </c>
      <c r="T139" s="70"/>
      <c r="U139" s="123">
        <v>3.6903511826845659</v>
      </c>
      <c r="V139" s="48">
        <v>5.2627691657294235</v>
      </c>
      <c r="W139" s="48">
        <v>1.1123365421619837</v>
      </c>
      <c r="X139" s="48">
        <v>19.138920164340206</v>
      </c>
      <c r="Y139" s="49">
        <v>4.7846015048277621</v>
      </c>
    </row>
    <row r="140" spans="1:25" x14ac:dyDescent="0.25">
      <c r="A140" s="132"/>
      <c r="B140" s="74" t="s">
        <v>44</v>
      </c>
      <c r="C140" s="77">
        <v>244020.92349999992</v>
      </c>
      <c r="D140" s="77">
        <v>513638.75099999987</v>
      </c>
      <c r="E140" s="77">
        <v>200267.12250000006</v>
      </c>
      <c r="F140" s="51">
        <v>66605.98</v>
      </c>
      <c r="G140" s="133">
        <v>1024532.777</v>
      </c>
      <c r="H140" s="134"/>
      <c r="I140" s="135">
        <v>3.2921485774936485</v>
      </c>
      <c r="J140" s="136">
        <v>3.560189162367621</v>
      </c>
      <c r="K140" s="136">
        <v>6.6233151416057865</v>
      </c>
      <c r="L140" s="136">
        <v>26.966269549227235</v>
      </c>
      <c r="M140" s="137">
        <v>5.3492569246658519</v>
      </c>
      <c r="N140" s="134"/>
      <c r="O140" s="135">
        <v>0.68180719171333237</v>
      </c>
      <c r="P140" s="136">
        <v>7.8567961863051465</v>
      </c>
      <c r="Q140" s="136">
        <v>5.4492229407929926</v>
      </c>
      <c r="R140" s="136">
        <v>28.257108994758624</v>
      </c>
      <c r="S140" s="137">
        <v>6.8564871683651774</v>
      </c>
      <c r="T140" s="138"/>
      <c r="U140" s="139">
        <v>3.0659138317284516</v>
      </c>
      <c r="V140" s="78">
        <v>5.6045740634641987</v>
      </c>
      <c r="W140" s="78">
        <v>2.1250707885156288</v>
      </c>
      <c r="X140" s="78">
        <v>21.063941602068567</v>
      </c>
      <c r="Y140" s="79">
        <v>5.1124276968159705</v>
      </c>
    </row>
    <row r="141" spans="1:25" s="132" customFormat="1" x14ac:dyDescent="0.25">
      <c r="B141" s="45" t="s">
        <v>45</v>
      </c>
      <c r="C141" s="47">
        <v>161437.58500000002</v>
      </c>
      <c r="D141" s="47">
        <v>378068.52749999991</v>
      </c>
      <c r="E141" s="47">
        <v>154881.05900000001</v>
      </c>
      <c r="F141" s="46">
        <v>45302.249499999998</v>
      </c>
      <c r="G141" s="122">
        <v>739689.42099999986</v>
      </c>
      <c r="H141" s="57"/>
      <c r="I141" s="128">
        <v>-35.538906655063357</v>
      </c>
      <c r="J141" s="60">
        <v>-29.646287690228746</v>
      </c>
      <c r="K141" s="60">
        <v>-18.81572887322605</v>
      </c>
      <c r="L141" s="60">
        <v>-20.83170275272937</v>
      </c>
      <c r="M141" s="67">
        <v>-28.589294474174451</v>
      </c>
      <c r="N141" s="70"/>
      <c r="O141" s="128">
        <v>-12.578689016003466</v>
      </c>
      <c r="P141" s="60">
        <v>-5.233142103975581</v>
      </c>
      <c r="Q141" s="60">
        <v>-3.0738442754755368</v>
      </c>
      <c r="R141" s="60">
        <v>10.552869508006467</v>
      </c>
      <c r="S141" s="67">
        <v>-5.6937379194940974</v>
      </c>
      <c r="T141" s="70"/>
      <c r="U141" s="123">
        <v>-1.2698486040032719</v>
      </c>
      <c r="V141" s="48">
        <v>2.8658829002721404</v>
      </c>
      <c r="W141" s="48">
        <v>0.39214338657076553</v>
      </c>
      <c r="X141" s="48">
        <v>17.718975925803008</v>
      </c>
      <c r="Y141" s="49">
        <v>2.167146770088209</v>
      </c>
    </row>
    <row r="142" spans="1:25" s="132" customFormat="1" x14ac:dyDescent="0.25">
      <c r="B142" s="74" t="s">
        <v>33</v>
      </c>
      <c r="C142" s="77">
        <v>12558.045499999998</v>
      </c>
      <c r="D142" s="77">
        <v>192407.47849999994</v>
      </c>
      <c r="E142" s="77">
        <v>28778.992499999997</v>
      </c>
      <c r="F142" s="51">
        <v>8669.1684999999998</v>
      </c>
      <c r="G142" s="133">
        <v>242413.68499999997</v>
      </c>
      <c r="H142" s="134"/>
      <c r="I142" s="139">
        <v>-94.383651212282899</v>
      </c>
      <c r="J142" s="78">
        <v>-64.504989230796014</v>
      </c>
      <c r="K142" s="78">
        <v>-83.428970894343593</v>
      </c>
      <c r="L142" s="78">
        <v>-83.258342697748319</v>
      </c>
      <c r="M142" s="79">
        <v>-75.541431005813166</v>
      </c>
      <c r="N142" s="134"/>
      <c r="O142" s="139">
        <v>-32.730673646639602</v>
      </c>
      <c r="P142" s="78">
        <v>-20.667469831212159</v>
      </c>
      <c r="Q142" s="78">
        <v>-22.542534289447929</v>
      </c>
      <c r="R142" s="78">
        <v>-12.530359635720629</v>
      </c>
      <c r="S142" s="79">
        <v>-23.369066099646957</v>
      </c>
      <c r="T142" s="138"/>
      <c r="U142" s="139">
        <v>-8.7419056362141276</v>
      </c>
      <c r="V142" s="78">
        <v>-2.2694224451978613</v>
      </c>
      <c r="W142" s="78">
        <v>-5.1572701706594728</v>
      </c>
      <c r="X142" s="78">
        <v>10.043408056525436</v>
      </c>
      <c r="Y142" s="79">
        <v>-3.710991817029111</v>
      </c>
    </row>
    <row r="143" spans="1:25" s="132" customFormat="1" x14ac:dyDescent="0.25">
      <c r="B143" s="45" t="s">
        <v>35</v>
      </c>
      <c r="C143" s="47">
        <v>120749.27451724242</v>
      </c>
      <c r="D143" s="47">
        <v>418655.77401347278</v>
      </c>
      <c r="E143" s="47">
        <v>127786.66394614601</v>
      </c>
      <c r="F143" s="46">
        <v>38729.302994674683</v>
      </c>
      <c r="G143" s="122">
        <v>705921.01547153608</v>
      </c>
      <c r="H143" s="57"/>
      <c r="I143" s="123">
        <v>-52.494720600459303</v>
      </c>
      <c r="J143" s="48">
        <v>-22.574075242248497</v>
      </c>
      <c r="K143" s="48">
        <v>-36.693401965633718</v>
      </c>
      <c r="L143" s="48">
        <v>-33.46760019160115</v>
      </c>
      <c r="M143" s="49">
        <v>-33.085733290209234</v>
      </c>
      <c r="N143" s="70"/>
      <c r="O143" s="123">
        <v>-37.054485249547533</v>
      </c>
      <c r="P143" s="48">
        <v>-21.060595870017082</v>
      </c>
      <c r="Q143" s="48">
        <v>-25.651843801450852</v>
      </c>
      <c r="R143" s="48">
        <v>-17.066956632562835</v>
      </c>
      <c r="S143" s="49">
        <v>-25.430932834496048</v>
      </c>
      <c r="T143" s="70"/>
      <c r="U143" s="123">
        <v>-14.03519347583439</v>
      </c>
      <c r="V143" s="48">
        <v>-4.731217545276138</v>
      </c>
      <c r="W143" s="48">
        <v>-8.7994497270272092</v>
      </c>
      <c r="X143" s="48">
        <v>5.4720030185745543</v>
      </c>
      <c r="Y143" s="49">
        <v>-7.1551135973654709</v>
      </c>
    </row>
    <row r="144" spans="1:25" s="132" customFormat="1" x14ac:dyDescent="0.25">
      <c r="B144" s="74" t="s">
        <v>36</v>
      </c>
      <c r="C144" s="77">
        <v>178289.6257248841</v>
      </c>
      <c r="D144" s="77">
        <v>515418.50894711248</v>
      </c>
      <c r="E144" s="77">
        <v>162568.10898935987</v>
      </c>
      <c r="F144" s="51">
        <v>48678.506489409454</v>
      </c>
      <c r="G144" s="133">
        <v>904954.75015076599</v>
      </c>
      <c r="H144" s="134"/>
      <c r="I144" s="139">
        <v>-22.378845134680788</v>
      </c>
      <c r="J144" s="78">
        <v>1.0305947176757968</v>
      </c>
      <c r="K144" s="78">
        <v>-12.621695878750117</v>
      </c>
      <c r="L144" s="78">
        <v>-8.8441610456444835</v>
      </c>
      <c r="M144" s="79">
        <v>-7.5921607379515024</v>
      </c>
      <c r="N144" s="134"/>
      <c r="O144" s="139">
        <v>-34.632088547897553</v>
      </c>
      <c r="P144" s="78">
        <v>-17.462886506357236</v>
      </c>
      <c r="Q144" s="78">
        <v>-23.457363249082746</v>
      </c>
      <c r="R144" s="78">
        <v>-15.703505359760229</v>
      </c>
      <c r="S144" s="79">
        <v>-22.495300294535227</v>
      </c>
      <c r="T144" s="138"/>
      <c r="U144" s="139">
        <v>-15.966438462844778</v>
      </c>
      <c r="V144" s="78">
        <v>-4.9252070707291153</v>
      </c>
      <c r="W144" s="78">
        <v>-10.010366730917511</v>
      </c>
      <c r="X144" s="78">
        <v>3.1219701638450346</v>
      </c>
      <c r="Y144" s="79">
        <v>-8.042500589911981</v>
      </c>
    </row>
    <row r="145" spans="1:25" s="132" customFormat="1" x14ac:dyDescent="0.25">
      <c r="B145" s="45" t="s">
        <v>37</v>
      </c>
      <c r="C145" s="47">
        <v>209398.82681388108</v>
      </c>
      <c r="D145" s="47">
        <v>629202.18104726099</v>
      </c>
      <c r="E145" s="47">
        <v>194331.33992895429</v>
      </c>
      <c r="F145" s="46">
        <v>60127.073463428504</v>
      </c>
      <c r="G145" s="122">
        <v>1093059.4212535247</v>
      </c>
      <c r="H145" s="57"/>
      <c r="I145" s="123">
        <v>-17.470416569507194</v>
      </c>
      <c r="J145" s="48">
        <v>6.6171092417017547</v>
      </c>
      <c r="K145" s="48">
        <v>-7.8475246784508528</v>
      </c>
      <c r="L145" s="48">
        <v>3.0093064065844288</v>
      </c>
      <c r="M145" s="49">
        <v>-1.8028773215387304</v>
      </c>
      <c r="N145" s="70"/>
      <c r="O145" s="123">
        <v>-31.985500316129716</v>
      </c>
      <c r="P145" s="48">
        <v>-13.645556177086249</v>
      </c>
      <c r="Q145" s="48">
        <v>-20.955216826132045</v>
      </c>
      <c r="R145" s="48">
        <v>-12.832322718133497</v>
      </c>
      <c r="S145" s="49">
        <v>-19.234643502410563</v>
      </c>
      <c r="T145" s="70"/>
      <c r="U145" s="123">
        <v>-18.125503042401505</v>
      </c>
      <c r="V145" s="48">
        <v>-5.2791769741217536</v>
      </c>
      <c r="W145" s="48">
        <v>-11.834899060429166</v>
      </c>
      <c r="X145" s="48">
        <v>1.9232237254448705</v>
      </c>
      <c r="Y145" s="49">
        <v>-9.1281043665744477</v>
      </c>
    </row>
    <row r="146" spans="1:25" s="132" customFormat="1" x14ac:dyDescent="0.25">
      <c r="B146" s="74" t="s">
        <v>38</v>
      </c>
      <c r="C146" s="77">
        <v>207525.33349755852</v>
      </c>
      <c r="D146" s="77">
        <v>589874.82036168617</v>
      </c>
      <c r="E146" s="77">
        <v>189811.91847333906</v>
      </c>
      <c r="F146" s="51">
        <v>64861.933986747776</v>
      </c>
      <c r="G146" s="133">
        <v>1052074.0063193317</v>
      </c>
      <c r="H146" s="134"/>
      <c r="I146" s="139">
        <v>-18.022427575046095</v>
      </c>
      <c r="J146" s="78">
        <v>1.0099242628318024</v>
      </c>
      <c r="K146" s="78">
        <v>-5.7690825510820218</v>
      </c>
      <c r="L146" s="78">
        <v>6.7830871412545264</v>
      </c>
      <c r="M146" s="79">
        <v>-4.296050679564118</v>
      </c>
      <c r="N146" s="134"/>
      <c r="O146" s="139">
        <v>-30.123565521897916</v>
      </c>
      <c r="P146" s="78">
        <v>-11.658309015353609</v>
      </c>
      <c r="Q146" s="78">
        <v>-18.938781185040895</v>
      </c>
      <c r="R146" s="78">
        <v>-10.131602355549603</v>
      </c>
      <c r="S146" s="79">
        <v>-17.222959154980316</v>
      </c>
      <c r="T146" s="138"/>
      <c r="U146" s="139">
        <v>-20.054814855500226</v>
      </c>
      <c r="V146" s="78">
        <v>-5.5136058694567964</v>
      </c>
      <c r="W146" s="78">
        <v>-12.14808878284181</v>
      </c>
      <c r="X146" s="78">
        <v>1.1135603837318655</v>
      </c>
      <c r="Y146" s="79">
        <v>-9.7921274028719694</v>
      </c>
    </row>
    <row r="147" spans="1:25" s="132" customFormat="1" x14ac:dyDescent="0.25">
      <c r="B147" s="45" t="s">
        <v>39</v>
      </c>
      <c r="C147" s="47">
        <v>221153.48424987792</v>
      </c>
      <c r="D147" s="47">
        <v>624892.87425844546</v>
      </c>
      <c r="E147" s="47">
        <v>216761.35346888538</v>
      </c>
      <c r="F147" s="46">
        <v>68395.652472536778</v>
      </c>
      <c r="G147" s="122">
        <v>1131203.3644497455</v>
      </c>
      <c r="H147" s="57"/>
      <c r="I147" s="123">
        <v>-5.7465802093457086</v>
      </c>
      <c r="J147" s="48">
        <v>6.5850114157184123</v>
      </c>
      <c r="K147" s="48">
        <v>8.4028806254739692</v>
      </c>
      <c r="L147" s="48">
        <v>18.887523884677691</v>
      </c>
      <c r="M147" s="49">
        <v>4.8953140808233542</v>
      </c>
      <c r="N147" s="70"/>
      <c r="O147" s="123">
        <v>-27.442089492690187</v>
      </c>
      <c r="P147" s="48">
        <v>-9.4723605602411141</v>
      </c>
      <c r="Q147" s="48">
        <v>-15.754587241479712</v>
      </c>
      <c r="R147" s="48">
        <v>-6.7839672002984059</v>
      </c>
      <c r="S147" s="49">
        <v>-14.641989275414986</v>
      </c>
      <c r="T147" s="70"/>
      <c r="U147" s="123">
        <v>-20.342748196826491</v>
      </c>
      <c r="V147" s="48">
        <v>-5.6376594956037565</v>
      </c>
      <c r="W147" s="48">
        <v>-11.206714049556339</v>
      </c>
      <c r="X147" s="48">
        <v>1.186754740455882</v>
      </c>
      <c r="Y147" s="49">
        <v>-9.7121659490625376</v>
      </c>
    </row>
    <row r="148" spans="1:25" s="132" customFormat="1" x14ac:dyDescent="0.25">
      <c r="B148" s="74" t="s">
        <v>40</v>
      </c>
      <c r="C148" s="77">
        <v>227630.35200933833</v>
      </c>
      <c r="D148" s="77">
        <v>641551.24907258095</v>
      </c>
      <c r="E148" s="77">
        <v>227159.4044506035</v>
      </c>
      <c r="F148" s="51">
        <v>72772.162486097805</v>
      </c>
      <c r="G148" s="133">
        <v>1169113.1680186209</v>
      </c>
      <c r="H148" s="134"/>
      <c r="I148" s="139">
        <v>-8.9671816402240694</v>
      </c>
      <c r="J148" s="78">
        <v>10.578227277443958</v>
      </c>
      <c r="K148" s="78">
        <v>4.1619727189437157</v>
      </c>
      <c r="L148" s="78">
        <v>16.303053138668048</v>
      </c>
      <c r="M148" s="79">
        <v>5.2415346667159923</v>
      </c>
      <c r="N148" s="134"/>
      <c r="O148" s="139">
        <v>-25.503570295114883</v>
      </c>
      <c r="P148" s="78">
        <v>-7.346910835880422</v>
      </c>
      <c r="Q148" s="78">
        <v>-13.509983302221855</v>
      </c>
      <c r="R148" s="78">
        <v>-4.2101946538498112</v>
      </c>
      <c r="S148" s="79">
        <v>-12.508389317377933</v>
      </c>
      <c r="T148" s="138"/>
      <c r="U148" s="139">
        <v>-21.128281394076026</v>
      </c>
      <c r="V148" s="78">
        <v>-4.8214153369758606</v>
      </c>
      <c r="W148" s="78">
        <v>-11.049907850992426</v>
      </c>
      <c r="X148" s="78">
        <v>0.67441767575861888</v>
      </c>
      <c r="Y148" s="79">
        <v>-9.443824817336278</v>
      </c>
    </row>
    <row r="149" spans="1:25" s="132" customFormat="1" x14ac:dyDescent="0.25">
      <c r="B149" s="45" t="s">
        <v>41</v>
      </c>
      <c r="C149" s="47">
        <v>206029.97934619835</v>
      </c>
      <c r="D149" s="47">
        <v>632677.43111842556</v>
      </c>
      <c r="E149" s="47">
        <v>212725.21350847624</v>
      </c>
      <c r="F149" s="46">
        <v>70558.405498485386</v>
      </c>
      <c r="G149" s="122">
        <v>1121991.0294715855</v>
      </c>
      <c r="H149" s="57"/>
      <c r="I149" s="123">
        <v>-12.563906920287423</v>
      </c>
      <c r="J149" s="48">
        <v>7.0871499100096287</v>
      </c>
      <c r="K149" s="48">
        <v>9.3798471020520253</v>
      </c>
      <c r="L149" s="48">
        <v>13.11291953308826</v>
      </c>
      <c r="M149" s="49">
        <v>3.571323129019305</v>
      </c>
      <c r="N149" s="70"/>
      <c r="O149" s="123">
        <v>-24.339258731880435</v>
      </c>
      <c r="P149" s="48">
        <v>-5.9406144154620506</v>
      </c>
      <c r="Q149" s="48">
        <v>-11.419550196697742</v>
      </c>
      <c r="R149" s="48">
        <v>-2.4774984690673847</v>
      </c>
      <c r="S149" s="49">
        <v>-10.985187656149193</v>
      </c>
      <c r="T149" s="70"/>
      <c r="U149" s="123">
        <v>-21.946538446020767</v>
      </c>
      <c r="V149" s="48">
        <v>-4.524879818524056</v>
      </c>
      <c r="W149" s="48">
        <v>-9.8666678507468362</v>
      </c>
      <c r="X149" s="48">
        <v>-0.13926990434805475</v>
      </c>
      <c r="Y149" s="49">
        <v>-9.2691251499335721</v>
      </c>
    </row>
    <row r="150" spans="1:25" s="132" customFormat="1" x14ac:dyDescent="0.25">
      <c r="B150" s="74" t="s">
        <v>42</v>
      </c>
      <c r="C150" s="77">
        <v>197000.4855984631</v>
      </c>
      <c r="D150" s="77">
        <v>611361.48988002562</v>
      </c>
      <c r="E150" s="77">
        <v>184427.94446081491</v>
      </c>
      <c r="F150" s="51">
        <v>61526.631986924651</v>
      </c>
      <c r="G150" s="133">
        <v>1054316.5519262285</v>
      </c>
      <c r="H150" s="134"/>
      <c r="I150" s="139">
        <v>-16.682723100543427</v>
      </c>
      <c r="J150" s="78">
        <v>2.8559634110697232</v>
      </c>
      <c r="K150" s="78">
        <v>-2.6096464808709214</v>
      </c>
      <c r="L150" s="78">
        <v>3.9214717169017206</v>
      </c>
      <c r="M150" s="79">
        <v>-2.3244602848192386</v>
      </c>
      <c r="N150" s="134"/>
      <c r="O150" s="139">
        <v>-23.705200511561074</v>
      </c>
      <c r="P150" s="78">
        <v>-5.1553503838443078</v>
      </c>
      <c r="Q150" s="78">
        <v>-10.700107669755667</v>
      </c>
      <c r="R150" s="78">
        <v>-1.9226936146360458</v>
      </c>
      <c r="S150" s="79">
        <v>-10.238227018867846</v>
      </c>
      <c r="T150" s="138"/>
      <c r="U150" s="139">
        <v>-23.705200511561074</v>
      </c>
      <c r="V150" s="78">
        <v>-5.1553503838443078</v>
      </c>
      <c r="W150" s="78">
        <v>-10.700107669755667</v>
      </c>
      <c r="X150" s="78">
        <v>-1.9226936146360458</v>
      </c>
      <c r="Y150" s="79">
        <v>-10.238227018867846</v>
      </c>
    </row>
    <row r="151" spans="1:25" s="132" customFormat="1" x14ac:dyDescent="0.25">
      <c r="A151" s="445">
        <v>2021</v>
      </c>
      <c r="B151" s="45" t="s">
        <v>43</v>
      </c>
      <c r="C151" s="47">
        <v>172804.45768505856</v>
      </c>
      <c r="D151" s="47">
        <v>572146.47909689241</v>
      </c>
      <c r="E151" s="47">
        <v>182832.89995823096</v>
      </c>
      <c r="F151" s="46">
        <v>61313.510007476332</v>
      </c>
      <c r="G151" s="122">
        <v>989097.34674765798</v>
      </c>
      <c r="H151" s="57"/>
      <c r="I151" s="123">
        <v>-10.263851828971355</v>
      </c>
      <c r="J151" s="48">
        <v>0.84719205973317457</v>
      </c>
      <c r="K151" s="48">
        <v>6.736130719726674</v>
      </c>
      <c r="L151" s="48">
        <v>-3.4394600782997458</v>
      </c>
      <c r="M151" s="49">
        <v>-0.56338040957378155</v>
      </c>
      <c r="N151" s="70"/>
      <c r="O151" s="123">
        <v>-10.263851828971355</v>
      </c>
      <c r="P151" s="48">
        <v>0.84719205973317457</v>
      </c>
      <c r="Q151" s="48">
        <v>6.736130719726674</v>
      </c>
      <c r="R151" s="48">
        <v>-3.4394600782997458</v>
      </c>
      <c r="S151" s="49">
        <v>-0.56338040957378155</v>
      </c>
      <c r="T151" s="70"/>
      <c r="U151" s="123">
        <v>-24.269580392119735</v>
      </c>
      <c r="V151" s="48">
        <v>-5.9460428639688985</v>
      </c>
      <c r="W151" s="48">
        <v>-10.463555759672062</v>
      </c>
      <c r="X151" s="48">
        <v>-4.2775857179549064</v>
      </c>
      <c r="Y151" s="49">
        <v>-10.83545251126435</v>
      </c>
    </row>
    <row r="152" spans="1:25" s="132" customFormat="1" x14ac:dyDescent="0.25">
      <c r="B152" s="74" t="s">
        <v>44</v>
      </c>
      <c r="C152" s="77">
        <v>217756.13497324995</v>
      </c>
      <c r="D152" s="77">
        <v>596385.54103975033</v>
      </c>
      <c r="E152" s="77">
        <v>202291.68707672</v>
      </c>
      <c r="F152" s="51">
        <v>62808.555514042004</v>
      </c>
      <c r="G152" s="133">
        <v>1079241.9186037621</v>
      </c>
      <c r="H152" s="134"/>
      <c r="I152" s="139">
        <v>-10.763334614931068</v>
      </c>
      <c r="J152" s="78">
        <v>16.109919642677141</v>
      </c>
      <c r="K152" s="78">
        <v>1.010932074844149</v>
      </c>
      <c r="L152" s="78">
        <v>-5.7013266465833681</v>
      </c>
      <c r="M152" s="79">
        <v>5.339911307079845</v>
      </c>
      <c r="N152" s="134"/>
      <c r="O152" s="139">
        <v>-10.543024807413062</v>
      </c>
      <c r="P152" s="78">
        <v>8.099442100620152</v>
      </c>
      <c r="Q152" s="78">
        <v>3.6503176830002388</v>
      </c>
      <c r="R152" s="78">
        <v>-4.5974142082728378</v>
      </c>
      <c r="S152" s="79">
        <v>2.4318720615439986</v>
      </c>
      <c r="T152" s="138"/>
      <c r="U152" s="139">
        <v>-25.394599052458972</v>
      </c>
      <c r="V152" s="78">
        <v>-4.9643306287585318</v>
      </c>
      <c r="W152" s="78">
        <v>-10.853359747477725</v>
      </c>
      <c r="X152" s="78">
        <v>-6.7144464951891223</v>
      </c>
      <c r="Y152" s="79">
        <v>-10.769624486829443</v>
      </c>
    </row>
    <row r="153" spans="1:25" s="132" customFormat="1" x14ac:dyDescent="0.25">
      <c r="B153" s="45" t="s">
        <v>45</v>
      </c>
      <c r="C153" s="47">
        <v>237974.04715147582</v>
      </c>
      <c r="D153" s="47">
        <v>662242.26064843638</v>
      </c>
      <c r="E153" s="47">
        <v>218474.18303369728</v>
      </c>
      <c r="F153" s="46">
        <v>70323.294988901645</v>
      </c>
      <c r="G153" s="122">
        <v>1189013.785822511</v>
      </c>
      <c r="H153" s="57"/>
      <c r="I153" s="123">
        <v>47.40932054420648</v>
      </c>
      <c r="J153" s="48">
        <v>75.164609714421829</v>
      </c>
      <c r="K153" s="48">
        <v>41.059329297133274</v>
      </c>
      <c r="L153" s="48">
        <v>55.231353332468956</v>
      </c>
      <c r="M153" s="49">
        <v>60.745003519863928</v>
      </c>
      <c r="N153" s="70"/>
      <c r="O153" s="123">
        <v>5.1012032955988644</v>
      </c>
      <c r="P153" s="48">
        <v>25.477377141551699</v>
      </c>
      <c r="Q153" s="48">
        <v>14.656168504490424</v>
      </c>
      <c r="R153" s="48">
        <v>10.854635524932462</v>
      </c>
      <c r="S153" s="49">
        <v>18.066088266525497</v>
      </c>
      <c r="T153" s="70"/>
      <c r="U153" s="123">
        <v>-20.232771207719296</v>
      </c>
      <c r="V153" s="48">
        <v>1.657642406743463</v>
      </c>
      <c r="W153" s="48">
        <v>-6.7011462276988993</v>
      </c>
      <c r="X153" s="48">
        <v>-1.54845663720657</v>
      </c>
      <c r="Y153" s="49">
        <v>-4.9911710362316057</v>
      </c>
    </row>
    <row r="154" spans="1:25" s="132" customFormat="1" x14ac:dyDescent="0.25">
      <c r="B154" s="74" t="s">
        <v>33</v>
      </c>
      <c r="C154" s="77">
        <v>200050.35229348997</v>
      </c>
      <c r="D154" s="77">
        <v>594328.08292689442</v>
      </c>
      <c r="E154" s="77">
        <v>196829.54839210017</v>
      </c>
      <c r="F154" s="51">
        <v>59615.895954815387</v>
      </c>
      <c r="G154" s="133">
        <v>1050823.8795673</v>
      </c>
      <c r="H154" s="134"/>
      <c r="I154" s="139">
        <v>1493.0054744067459</v>
      </c>
      <c r="J154" s="78">
        <v>208.89032357798641</v>
      </c>
      <c r="K154" s="78">
        <v>583.93481249248111</v>
      </c>
      <c r="L154" s="78">
        <v>587.67720865980846</v>
      </c>
      <c r="M154" s="79">
        <v>333.48372826694998</v>
      </c>
      <c r="N154" s="134"/>
      <c r="O154" s="139">
        <v>35.703227719407522</v>
      </c>
      <c r="P154" s="78">
        <v>46.846428871131394</v>
      </c>
      <c r="Q154" s="78">
        <v>44.163791703962914</v>
      </c>
      <c r="R154" s="78">
        <v>38.020602558884946</v>
      </c>
      <c r="S154" s="79">
        <v>43.541917135428065</v>
      </c>
      <c r="T154" s="138"/>
      <c r="U154" s="139">
        <v>-6.3227445419478983</v>
      </c>
      <c r="V154" s="78">
        <v>13.818270945816352</v>
      </c>
      <c r="W154" s="78">
        <v>7.3547551209312019</v>
      </c>
      <c r="X154" s="78">
        <v>12.677625462337375</v>
      </c>
      <c r="Y154" s="79">
        <v>8.1100494615862715</v>
      </c>
    </row>
    <row r="155" spans="1:25" s="132" customFormat="1" x14ac:dyDescent="0.25">
      <c r="B155" s="45" t="s">
        <v>35</v>
      </c>
      <c r="C155" s="47">
        <v>176177.8407015019</v>
      </c>
      <c r="D155" s="47">
        <v>441460.59141654137</v>
      </c>
      <c r="E155" s="47">
        <v>148376.46397360999</v>
      </c>
      <c r="F155" s="46">
        <v>49876.257037596821</v>
      </c>
      <c r="G155" s="122">
        <v>815891.15312924969</v>
      </c>
      <c r="H155" s="57"/>
      <c r="I155" s="123">
        <v>45.903850276420968</v>
      </c>
      <c r="J155" s="48">
        <v>5.4471522474056826</v>
      </c>
      <c r="K155" s="48">
        <v>16.112636007260718</v>
      </c>
      <c r="L155" s="48">
        <v>28.781705791232184</v>
      </c>
      <c r="M155" s="49">
        <v>15.578249584233788</v>
      </c>
      <c r="N155" s="70"/>
      <c r="O155" s="123">
        <v>37.387431550957047</v>
      </c>
      <c r="P155" s="48">
        <v>38.473906836400118</v>
      </c>
      <c r="Q155" s="48">
        <v>38.915591211863301</v>
      </c>
      <c r="R155" s="48">
        <v>36.414636145460634</v>
      </c>
      <c r="S155" s="49">
        <v>38.217189387166314</v>
      </c>
      <c r="T155" s="70"/>
      <c r="U155" s="123">
        <v>1.1184025866296565</v>
      </c>
      <c r="V155" s="48">
        <v>16.467013770663399</v>
      </c>
      <c r="W155" s="48">
        <v>12.159910722059266</v>
      </c>
      <c r="X155" s="48">
        <v>17.873631500026804</v>
      </c>
      <c r="Y155" s="49">
        <v>12.441398428207435</v>
      </c>
    </row>
    <row r="156" spans="1:25" s="132" customFormat="1" x14ac:dyDescent="0.25">
      <c r="B156" s="74" t="s">
        <v>36</v>
      </c>
      <c r="C156" s="77">
        <v>211388.91149918901</v>
      </c>
      <c r="D156" s="77">
        <v>608865.94214695762</v>
      </c>
      <c r="E156" s="77">
        <v>185460.05245303444</v>
      </c>
      <c r="F156" s="51">
        <v>66131.989062604902</v>
      </c>
      <c r="G156" s="133">
        <v>1071846.8951617861</v>
      </c>
      <c r="H156" s="134"/>
      <c r="I156" s="139">
        <v>18.564897222556226</v>
      </c>
      <c r="J156" s="78">
        <v>18.130399195546516</v>
      </c>
      <c r="K156" s="78">
        <v>14.081447834995032</v>
      </c>
      <c r="L156" s="78">
        <v>35.854597504943257</v>
      </c>
      <c r="M156" s="79">
        <v>18.442043094775258</v>
      </c>
      <c r="N156" s="134"/>
      <c r="O156" s="139">
        <v>33.698149983896229</v>
      </c>
      <c r="P156" s="78">
        <v>34.418481376517462</v>
      </c>
      <c r="Q156" s="78">
        <v>34.14104867050321</v>
      </c>
      <c r="R156" s="78">
        <v>36.314217791718903</v>
      </c>
      <c r="S156" s="79">
        <v>34.337140314095819</v>
      </c>
      <c r="T156" s="138"/>
      <c r="U156" s="139">
        <v>4.7031851667611164</v>
      </c>
      <c r="V156" s="78">
        <v>17.895903814960576</v>
      </c>
      <c r="W156" s="78">
        <v>14.549977211716183</v>
      </c>
      <c r="X156" s="78">
        <v>21.514512513890509</v>
      </c>
      <c r="Y156" s="79">
        <v>14.682614148648796</v>
      </c>
    </row>
    <row r="157" spans="1:25" s="132" customFormat="1" x14ac:dyDescent="0.25">
      <c r="B157" s="45" t="s">
        <v>37</v>
      </c>
      <c r="C157" s="47">
        <v>235244.72718314367</v>
      </c>
      <c r="D157" s="47">
        <v>624002.53302017064</v>
      </c>
      <c r="E157" s="47">
        <v>204667.54546907518</v>
      </c>
      <c r="F157" s="46">
        <v>68061.066508903503</v>
      </c>
      <c r="G157" s="122">
        <v>1131975.8721812926</v>
      </c>
      <c r="H157" s="57"/>
      <c r="I157" s="123">
        <v>12.342906005025071</v>
      </c>
      <c r="J157" s="48">
        <v>-0.82638747666702272</v>
      </c>
      <c r="K157" s="48">
        <v>5.3188567237274782</v>
      </c>
      <c r="L157" s="48">
        <v>13.195375374956072</v>
      </c>
      <c r="M157" s="49">
        <v>3.560323452785255</v>
      </c>
      <c r="N157" s="70"/>
      <c r="O157" s="123">
        <v>29.702021317796692</v>
      </c>
      <c r="P157" s="48">
        <v>27.520191381474163</v>
      </c>
      <c r="Q157" s="48">
        <v>28.754940047148864</v>
      </c>
      <c r="R157" s="48">
        <v>32.122337762873173</v>
      </c>
      <c r="S157" s="49">
        <v>28.440683939817859</v>
      </c>
      <c r="T157" s="70"/>
      <c r="U157" s="123">
        <v>7.8057772095474718</v>
      </c>
      <c r="V157" s="48">
        <v>17.062796833065505</v>
      </c>
      <c r="W157" s="48">
        <v>15.983632168721854</v>
      </c>
      <c r="X157" s="48">
        <v>22.42921323030356</v>
      </c>
      <c r="Y157" s="49">
        <v>15.237724528266199</v>
      </c>
    </row>
    <row r="158" spans="1:25" s="132" customFormat="1" x14ac:dyDescent="0.25">
      <c r="B158" s="74" t="s">
        <v>38</v>
      </c>
      <c r="C158" s="77">
        <v>237471.61781041027</v>
      </c>
      <c r="D158" s="77">
        <v>592935.68253023725</v>
      </c>
      <c r="E158" s="77">
        <v>199891.75747976877</v>
      </c>
      <c r="F158" s="51">
        <v>67454.411055421122</v>
      </c>
      <c r="G158" s="133">
        <v>1097753.468875837</v>
      </c>
      <c r="H158" s="134"/>
      <c r="I158" s="139">
        <v>14.430182478518489</v>
      </c>
      <c r="J158" s="78">
        <v>0.5189002925526438</v>
      </c>
      <c r="K158" s="78">
        <v>5.3104352389997729</v>
      </c>
      <c r="L158" s="78">
        <v>3.9969160790102762</v>
      </c>
      <c r="M158" s="79">
        <v>4.3418487941085431</v>
      </c>
      <c r="N158" s="134"/>
      <c r="O158" s="139">
        <v>27.312894976417738</v>
      </c>
      <c r="P158" s="78">
        <v>23.333849490673785</v>
      </c>
      <c r="Q158" s="78">
        <v>25.13619085831624</v>
      </c>
      <c r="R158" s="78">
        <v>27.521078037106321</v>
      </c>
      <c r="S158" s="79">
        <v>24.688655165261594</v>
      </c>
      <c r="T158" s="138"/>
      <c r="U158" s="139">
        <v>11.271394231491243</v>
      </c>
      <c r="V158" s="78">
        <v>17.000369652400877</v>
      </c>
      <c r="W158" s="78">
        <v>17.143207105988239</v>
      </c>
      <c r="X158" s="78">
        <v>22.045010919499148</v>
      </c>
      <c r="Y158" s="79">
        <v>16.138786993553666</v>
      </c>
    </row>
    <row r="159" spans="1:25" s="132" customFormat="1" x14ac:dyDescent="0.25">
      <c r="B159" s="45" t="s">
        <v>39</v>
      </c>
      <c r="C159" s="47">
        <v>253187.76098208985</v>
      </c>
      <c r="D159" s="47">
        <v>638849.27983927936</v>
      </c>
      <c r="E159" s="47">
        <v>201381.00452847383</v>
      </c>
      <c r="F159" s="46">
        <v>70542.651979321148</v>
      </c>
      <c r="G159" s="122">
        <v>1163960.6973291645</v>
      </c>
      <c r="H159" s="57"/>
      <c r="I159" s="123">
        <v>14.485087965431688</v>
      </c>
      <c r="J159" s="48">
        <v>2.2334077016634097</v>
      </c>
      <c r="K159" s="48">
        <v>-7.095521731284677</v>
      </c>
      <c r="L159" s="48">
        <v>3.1390876893037358</v>
      </c>
      <c r="M159" s="49">
        <v>2.8957952132111302</v>
      </c>
      <c r="N159" s="70"/>
      <c r="O159" s="123">
        <v>25.479910909554079</v>
      </c>
      <c r="P159" s="48">
        <v>20.357098415492231</v>
      </c>
      <c r="Q159" s="48">
        <v>20.306130619889558</v>
      </c>
      <c r="R159" s="48">
        <v>23.933770505342665</v>
      </c>
      <c r="S159" s="49">
        <v>21.563599570460809</v>
      </c>
      <c r="T159" s="70"/>
      <c r="U159" s="123">
        <v>13.343687594437498</v>
      </c>
      <c r="V159" s="48">
        <v>16.496502429269256</v>
      </c>
      <c r="W159" s="48">
        <v>15.431488635846975</v>
      </c>
      <c r="X159" s="48">
        <v>20.332536840667089</v>
      </c>
      <c r="Y159" s="49">
        <v>15.882973813262254</v>
      </c>
    </row>
    <row r="160" spans="1:25" s="132" customFormat="1" x14ac:dyDescent="0.25">
      <c r="B160" s="74" t="s">
        <v>40</v>
      </c>
      <c r="C160" s="77">
        <v>244798.3045333405</v>
      </c>
      <c r="D160" s="77">
        <v>634635.32550834049</v>
      </c>
      <c r="E160" s="77">
        <v>190174.76749636419</v>
      </c>
      <c r="F160" s="51">
        <v>80435.75450108893</v>
      </c>
      <c r="G160" s="133">
        <v>1150044.1520391337</v>
      </c>
      <c r="H160" s="134"/>
      <c r="I160" s="139">
        <v>7.5420313558614964</v>
      </c>
      <c r="J160" s="78">
        <v>-1.0780001713406477</v>
      </c>
      <c r="K160" s="78">
        <v>-16.281358477624337</v>
      </c>
      <c r="L160" s="78">
        <v>10.530938965095558</v>
      </c>
      <c r="M160" s="79">
        <v>-1.6310667351223884</v>
      </c>
      <c r="N160" s="134"/>
      <c r="O160" s="139">
        <v>23.179944686154144</v>
      </c>
      <c r="P160" s="78">
        <v>17.645290452080317</v>
      </c>
      <c r="Q160" s="78">
        <v>15.340193522509239</v>
      </c>
      <c r="R160" s="78">
        <v>22.119631075917368</v>
      </c>
      <c r="S160" s="79">
        <v>18.569759980480967</v>
      </c>
      <c r="T160" s="138"/>
      <c r="U160" s="139">
        <v>15.238428889801554</v>
      </c>
      <c r="V160" s="78">
        <v>15.243148279897994</v>
      </c>
      <c r="W160" s="78">
        <v>13.124708953545209</v>
      </c>
      <c r="X160" s="78">
        <v>19.632995245836042</v>
      </c>
      <c r="Y160" s="79">
        <v>15.111656046137895</v>
      </c>
    </row>
    <row r="161" spans="1:26" s="132" customFormat="1" x14ac:dyDescent="0.25">
      <c r="B161" s="45" t="s">
        <v>41</v>
      </c>
      <c r="C161" s="47">
        <v>232561.1316339866</v>
      </c>
      <c r="D161" s="47">
        <v>653671.73051242204</v>
      </c>
      <c r="E161" s="47">
        <v>195161.32897748955</v>
      </c>
      <c r="F161" s="46">
        <v>85428.255028137224</v>
      </c>
      <c r="G161" s="122">
        <v>1166822.4461520356</v>
      </c>
      <c r="H161" s="57"/>
      <c r="I161" s="123">
        <v>12.877326092047596</v>
      </c>
      <c r="J161" s="48">
        <v>3.3183259527502855</v>
      </c>
      <c r="K161" s="48">
        <v>-8.256606840959563</v>
      </c>
      <c r="L161" s="48">
        <v>21.074526025068735</v>
      </c>
      <c r="M161" s="49">
        <v>3.9957018819984711</v>
      </c>
      <c r="N161" s="70"/>
      <c r="O161" s="123">
        <v>22.108637528398006</v>
      </c>
      <c r="P161" s="48">
        <v>16.056093402975762</v>
      </c>
      <c r="Q161" s="48">
        <v>12.679185103292554</v>
      </c>
      <c r="R161" s="48">
        <v>21.998386092928214</v>
      </c>
      <c r="S161" s="49">
        <v>16.963422225732373</v>
      </c>
      <c r="T161" s="70"/>
      <c r="U161" s="123">
        <v>17.972994113498487</v>
      </c>
      <c r="V161" s="48">
        <v>14.810327853689927</v>
      </c>
      <c r="W161" s="48">
        <v>11.284381341810686</v>
      </c>
      <c r="X161" s="48">
        <v>20.394793276904281</v>
      </c>
      <c r="Y161" s="49">
        <v>15.114291607877988</v>
      </c>
    </row>
    <row r="162" spans="1:26" s="132" customFormat="1" x14ac:dyDescent="0.25">
      <c r="B162" s="74" t="s">
        <v>42</v>
      </c>
      <c r="C162" s="77">
        <v>226873.13102963133</v>
      </c>
      <c r="D162" s="77">
        <v>648098.77295252867</v>
      </c>
      <c r="E162" s="77">
        <v>174766.44799877898</v>
      </c>
      <c r="F162" s="51">
        <v>85117.847472793597</v>
      </c>
      <c r="G162" s="133">
        <v>1134856.1994537329</v>
      </c>
      <c r="H162" s="134"/>
      <c r="I162" s="139">
        <v>15.163742028563448</v>
      </c>
      <c r="J162" s="78">
        <v>6.0090934219151535</v>
      </c>
      <c r="K162" s="78">
        <v>-5.2386293683865688</v>
      </c>
      <c r="L162" s="78">
        <v>38.343095866002272</v>
      </c>
      <c r="M162" s="79">
        <v>7.6390385202963103</v>
      </c>
      <c r="N162" s="134"/>
      <c r="O162" s="139">
        <v>21.480575299699623</v>
      </c>
      <c r="P162" s="78">
        <v>15.083446972351538</v>
      </c>
      <c r="Q162" s="78">
        <v>11.083397870081697</v>
      </c>
      <c r="R162" s="78">
        <v>23.499951096520917</v>
      </c>
      <c r="S162" s="79">
        <v>16.08832182496802</v>
      </c>
      <c r="T162" s="138"/>
      <c r="U162" s="139">
        <v>21.480575299699623</v>
      </c>
      <c r="V162" s="78">
        <v>15.083446972351538</v>
      </c>
      <c r="W162" s="78">
        <v>11.083397870081697</v>
      </c>
      <c r="X162" s="78">
        <v>23.499951096520917</v>
      </c>
      <c r="Y162" s="79">
        <v>16.08832182496802</v>
      </c>
    </row>
    <row r="163" spans="1:26" s="132" customFormat="1" x14ac:dyDescent="0.25">
      <c r="A163" s="445">
        <v>2022</v>
      </c>
      <c r="B163" s="45" t="s">
        <v>43</v>
      </c>
      <c r="C163" s="47">
        <v>191943.36788345082</v>
      </c>
      <c r="D163" s="47">
        <v>534849.75842994032</v>
      </c>
      <c r="E163" s="47">
        <v>160638.99853585064</v>
      </c>
      <c r="F163" s="46">
        <v>76457.353466053522</v>
      </c>
      <c r="G163" s="122">
        <v>963889.47831529565</v>
      </c>
      <c r="I163" s="123">
        <v>11.075472505040068</v>
      </c>
      <c r="J163" s="48">
        <v>-6.5187363777582448</v>
      </c>
      <c r="K163" s="48">
        <v>-12.138899195631979</v>
      </c>
      <c r="L163" s="48">
        <v>24.699032002458537</v>
      </c>
      <c r="M163" s="49">
        <v>-2.5485730515050591</v>
      </c>
      <c r="O163" s="123">
        <v>11.075472505040068</v>
      </c>
      <c r="P163" s="48">
        <v>-6.5187363777582448</v>
      </c>
      <c r="Q163" s="48">
        <v>-12.138899195631979</v>
      </c>
      <c r="R163" s="48">
        <v>24.699032002458537</v>
      </c>
      <c r="S163" s="49">
        <v>-2.5485730515050591</v>
      </c>
      <c r="T163" s="138"/>
      <c r="U163" s="123">
        <v>23.47953933756439</v>
      </c>
      <c r="V163" s="48">
        <v>14.405775013862907</v>
      </c>
      <c r="W163" s="48">
        <v>9.4020435856697162</v>
      </c>
      <c r="X163" s="48">
        <v>26.172604498157611</v>
      </c>
      <c r="Y163" s="49">
        <v>15.921758556433517</v>
      </c>
    </row>
    <row r="164" spans="1:26" s="145" customFormat="1" x14ac:dyDescent="0.25">
      <c r="A164" s="465"/>
      <c r="B164" s="68" t="s">
        <v>44</v>
      </c>
      <c r="C164" s="69">
        <v>232458.52170312137</v>
      </c>
      <c r="D164" s="69">
        <v>601208.06507879077</v>
      </c>
      <c r="E164" s="69">
        <v>189160.41845641707</v>
      </c>
      <c r="F164" s="434">
        <v>84242.64611263384</v>
      </c>
      <c r="G164" s="129">
        <v>1107069.6513509629</v>
      </c>
      <c r="I164" s="131">
        <v>6.7517669395066804</v>
      </c>
      <c r="J164" s="71">
        <v>0.808625244440492</v>
      </c>
      <c r="K164" s="71">
        <v>-6.4912546877533543</v>
      </c>
      <c r="L164" s="71">
        <v>34.126068372643658</v>
      </c>
      <c r="M164" s="466">
        <v>2.5784518065423185</v>
      </c>
      <c r="O164" s="131">
        <v>8.6648006901890824</v>
      </c>
      <c r="P164" s="71">
        <v>-2.7790592014854951</v>
      </c>
      <c r="Q164" s="71">
        <v>-9.172400628754815</v>
      </c>
      <c r="R164" s="71">
        <v>29.469324332850164</v>
      </c>
      <c r="S164" s="466">
        <v>0.12666511527999091</v>
      </c>
      <c r="T164" s="98"/>
      <c r="U164" s="131">
        <v>25.689982719599769</v>
      </c>
      <c r="V164" s="71">
        <v>13.002532767524187</v>
      </c>
      <c r="W164" s="71">
        <v>8.6657883908639093</v>
      </c>
      <c r="X164" s="71">
        <v>30.123741298861319</v>
      </c>
      <c r="Y164" s="466">
        <v>15.60631206555243</v>
      </c>
    </row>
    <row r="165" spans="1:26" s="145" customFormat="1" x14ac:dyDescent="0.25">
      <c r="A165" s="465"/>
      <c r="B165" s="45" t="s">
        <v>45</v>
      </c>
      <c r="C165" s="47">
        <v>261280.91750000001</v>
      </c>
      <c r="D165" s="47">
        <v>706723.1061468859</v>
      </c>
      <c r="E165" s="47">
        <v>206051.95945751196</v>
      </c>
      <c r="F165" s="46">
        <v>83070.333118987503</v>
      </c>
      <c r="G165" s="122">
        <v>1257126.3162233853</v>
      </c>
      <c r="I165" s="123">
        <v>9.7938706457720883</v>
      </c>
      <c r="J165" s="48">
        <v>6.7167029562408089</v>
      </c>
      <c r="K165" s="48">
        <v>-5.6859000014062673</v>
      </c>
      <c r="L165" s="48">
        <v>18.126337982453151</v>
      </c>
      <c r="M165" s="49">
        <v>5.728489544278645</v>
      </c>
      <c r="O165" s="123">
        <v>9.09228603439945</v>
      </c>
      <c r="P165" s="48">
        <v>0.65582354944319832</v>
      </c>
      <c r="Q165" s="48">
        <v>-7.9104524373762786</v>
      </c>
      <c r="R165" s="48">
        <v>25.367009044482501</v>
      </c>
      <c r="S165" s="49">
        <v>2.1714684777635966</v>
      </c>
      <c r="T165" s="98"/>
      <c r="U165" s="123">
        <v>22.3900241819466</v>
      </c>
      <c r="V165" s="48">
        <v>8.8653968454457583</v>
      </c>
      <c r="W165" s="48">
        <v>4.8702529182221781</v>
      </c>
      <c r="X165" s="48">
        <v>27.247389360344627</v>
      </c>
      <c r="Y165" s="49">
        <v>11.759402692200212</v>
      </c>
    </row>
    <row r="166" spans="1:26" s="145" customFormat="1" x14ac:dyDescent="0.25">
      <c r="A166" s="465"/>
      <c r="B166" s="68" t="s">
        <v>33</v>
      </c>
      <c r="C166" s="69">
        <v>232277.86151137011</v>
      </c>
      <c r="D166" s="69">
        <v>589459.05588170001</v>
      </c>
      <c r="E166" s="69">
        <v>185659.72544556993</v>
      </c>
      <c r="F166" s="434">
        <v>81809.596540770028</v>
      </c>
      <c r="G166" s="129">
        <v>1089206.2393794097</v>
      </c>
      <c r="I166" s="131">
        <v>16.109698807528105</v>
      </c>
      <c r="J166" s="71">
        <v>-0.81924902845173619</v>
      </c>
      <c r="K166" s="71">
        <v>-5.6748709925803666</v>
      </c>
      <c r="L166" s="71">
        <v>37.227823603919148</v>
      </c>
      <c r="M166" s="466">
        <v>3.6525968393404327</v>
      </c>
      <c r="O166" s="131">
        <v>10.786543003608756</v>
      </c>
      <c r="P166" s="71">
        <v>0.29432249673857314</v>
      </c>
      <c r="Q166" s="71">
        <v>-7.3607111600822321</v>
      </c>
      <c r="R166" s="71">
        <v>28.15016888771305</v>
      </c>
      <c r="S166" s="466">
        <v>2.5327361499298888</v>
      </c>
      <c r="T166" s="98"/>
      <c r="U166" s="131">
        <v>14.159033151387888</v>
      </c>
      <c r="V166" s="71">
        <v>2.6242073746646923</v>
      </c>
      <c r="W166" s="71">
        <v>-3.2214933875770129</v>
      </c>
      <c r="X166" s="71">
        <v>21.483694574275503</v>
      </c>
      <c r="Y166" s="466">
        <v>4.861187756043563</v>
      </c>
    </row>
    <row r="167" spans="1:26" s="145" customFormat="1" x14ac:dyDescent="0.25">
      <c r="A167" s="465"/>
      <c r="B167" s="45" t="s">
        <v>35</v>
      </c>
      <c r="C167" s="47">
        <v>267561.23551912449</v>
      </c>
      <c r="D167" s="47">
        <v>581284.59085302486</v>
      </c>
      <c r="E167" s="47">
        <v>189283.33451026923</v>
      </c>
      <c r="F167" s="46">
        <v>65355.308965670767</v>
      </c>
      <c r="G167" s="122">
        <v>1103484.4698480892</v>
      </c>
      <c r="I167" s="123">
        <v>51.8699709644265</v>
      </c>
      <c r="J167" s="48">
        <v>31.67304220470092</v>
      </c>
      <c r="K167" s="48">
        <v>27.569649148624322</v>
      </c>
      <c r="L167" s="48">
        <v>31.034910892382726</v>
      </c>
      <c r="M167" s="49">
        <v>35.24898089847045</v>
      </c>
      <c r="O167" s="123">
        <v>17.990222708348497</v>
      </c>
      <c r="P167" s="48">
        <v>5.1267536615199845</v>
      </c>
      <c r="Q167" s="48">
        <v>-1.8982140859925067</v>
      </c>
      <c r="R167" s="48">
        <v>28.62355610488757</v>
      </c>
      <c r="S167" s="49">
        <v>7.7420530865977071</v>
      </c>
      <c r="T167" s="98"/>
      <c r="U167" s="123">
        <v>15.305406577531386</v>
      </c>
      <c r="V167" s="48">
        <v>4.2612748961392555</v>
      </c>
      <c r="W167" s="48">
        <v>-2.323587937089826</v>
      </c>
      <c r="X167" s="48">
        <v>21.741708823860066</v>
      </c>
      <c r="Y167" s="49">
        <v>6.2229798280029058</v>
      </c>
    </row>
    <row r="168" spans="1:26" s="145" customFormat="1" x14ac:dyDescent="0.25">
      <c r="A168" s="458"/>
      <c r="B168" s="470" t="s">
        <v>36</v>
      </c>
      <c r="C168" s="486">
        <v>255156.23066696164</v>
      </c>
      <c r="D168" s="486">
        <v>596692.90682988463</v>
      </c>
      <c r="E168" s="486">
        <v>191308.39599665318</v>
      </c>
      <c r="F168" s="471">
        <v>73654.117228072224</v>
      </c>
      <c r="G168" s="472">
        <v>1116811.6507215714</v>
      </c>
      <c r="I168" s="487">
        <v>20.704642858213759</v>
      </c>
      <c r="J168" s="488">
        <v>-1.9992964747131339</v>
      </c>
      <c r="K168" s="488">
        <v>3.1534249377502874</v>
      </c>
      <c r="L168" s="488">
        <v>11.374416938142275</v>
      </c>
      <c r="M168" s="489">
        <v>4.1950726137055483</v>
      </c>
      <c r="O168" s="487">
        <v>18.462037449822134</v>
      </c>
      <c r="P168" s="488">
        <v>3.8783295509345521</v>
      </c>
      <c r="Q168" s="488">
        <v>-1.0722365810034375</v>
      </c>
      <c r="R168" s="488">
        <v>25.541108416529795</v>
      </c>
      <c r="S168" s="489">
        <v>7.1284520252637833</v>
      </c>
      <c r="T168" s="98"/>
      <c r="U168" s="487">
        <v>15.530851271962192</v>
      </c>
      <c r="V168" s="488">
        <v>2.7400717215636092</v>
      </c>
      <c r="W168" s="488">
        <v>-3.0233892247850775</v>
      </c>
      <c r="X168" s="488">
        <v>19.955188353243415</v>
      </c>
      <c r="Y168" s="489">
        <v>5.1907093143158676</v>
      </c>
    </row>
    <row r="169" spans="1:26" s="132" customFormat="1" x14ac:dyDescent="0.25">
      <c r="B169" s="74"/>
      <c r="C169" s="77"/>
      <c r="D169" s="77"/>
      <c r="E169" s="77"/>
      <c r="F169" s="51"/>
      <c r="G169" s="77"/>
      <c r="H169" s="134"/>
      <c r="I169" s="78"/>
      <c r="J169" s="78"/>
      <c r="K169" s="78"/>
      <c r="L169" s="78"/>
      <c r="M169" s="78"/>
      <c r="N169" s="134"/>
      <c r="O169" s="78"/>
      <c r="P169" s="78"/>
      <c r="Q169" s="78"/>
      <c r="R169" s="78"/>
      <c r="S169" s="78"/>
      <c r="T169" s="138"/>
      <c r="U169" s="78"/>
      <c r="V169" s="78"/>
      <c r="W169" s="78"/>
      <c r="X169" s="78"/>
      <c r="Y169" s="78"/>
    </row>
    <row r="170" spans="1:26" s="145" customFormat="1" x14ac:dyDescent="0.25">
      <c r="A170" s="140"/>
      <c r="B170" s="141"/>
      <c r="C170" s="142"/>
      <c r="D170" s="142"/>
      <c r="E170" s="142"/>
      <c r="F170" s="142"/>
      <c r="G170" s="142"/>
      <c r="H170" s="96"/>
      <c r="I170" s="143"/>
      <c r="J170" s="143"/>
      <c r="K170" s="143"/>
      <c r="L170" s="143"/>
      <c r="M170" s="143"/>
      <c r="N170" s="96"/>
      <c r="O170" s="143"/>
      <c r="P170" s="143"/>
      <c r="Q170" s="143"/>
      <c r="R170" s="143"/>
      <c r="S170" s="143"/>
      <c r="T170" s="96"/>
      <c r="U170" s="144"/>
      <c r="V170" s="144"/>
      <c r="W170" s="144"/>
      <c r="X170" s="144"/>
      <c r="Y170" s="143"/>
      <c r="Z170" s="96"/>
    </row>
    <row r="171" spans="1:26" s="145" customFormat="1" x14ac:dyDescent="0.25">
      <c r="A171" s="146"/>
      <c r="B171" s="147"/>
      <c r="C171" s="148"/>
      <c r="D171" s="148"/>
      <c r="E171" s="148"/>
      <c r="F171" s="148"/>
      <c r="G171" s="149"/>
      <c r="H171" s="96"/>
      <c r="I171" s="143"/>
      <c r="J171" s="143"/>
      <c r="K171" s="143"/>
      <c r="L171" s="143"/>
      <c r="M171" s="143"/>
      <c r="N171" s="96"/>
      <c r="O171" s="143"/>
      <c r="P171" s="143"/>
      <c r="Q171" s="143"/>
      <c r="R171" s="143"/>
      <c r="S171" s="143"/>
      <c r="T171" s="96"/>
      <c r="U171" s="143"/>
      <c r="V171" s="143"/>
      <c r="W171" s="143"/>
      <c r="X171" s="143"/>
      <c r="Y171" s="143"/>
      <c r="Z171" s="96"/>
    </row>
    <row r="172" spans="1:26" x14ac:dyDescent="0.25">
      <c r="A172" s="518" t="s">
        <v>46</v>
      </c>
      <c r="B172" s="519"/>
      <c r="C172" s="519"/>
      <c r="D172" s="519"/>
      <c r="E172" s="519"/>
      <c r="F172" s="150"/>
      <c r="G172" s="151"/>
      <c r="H172" s="145"/>
      <c r="I172" s="152"/>
      <c r="J172" s="152"/>
      <c r="K172" s="152"/>
      <c r="L172" s="152"/>
      <c r="M172" s="152"/>
      <c r="N172" s="145"/>
    </row>
    <row r="173" spans="1:26" ht="41.25" customHeight="1" x14ac:dyDescent="0.25">
      <c r="A173" s="533" t="s">
        <v>144</v>
      </c>
      <c r="B173" s="534"/>
      <c r="C173" s="534"/>
      <c r="D173" s="534"/>
      <c r="E173" s="534"/>
      <c r="F173" s="534"/>
      <c r="G173" s="535"/>
      <c r="I173" s="152"/>
      <c r="J173" s="152"/>
      <c r="K173" s="152"/>
      <c r="L173" s="152"/>
      <c r="M173" s="152"/>
    </row>
    <row r="174" spans="1:26" x14ac:dyDescent="0.25">
      <c r="A174" s="518" t="s">
        <v>47</v>
      </c>
      <c r="B174" s="519"/>
      <c r="C174" s="519"/>
      <c r="D174" s="519"/>
      <c r="E174" s="519"/>
      <c r="F174" s="150"/>
      <c r="G174" s="151"/>
      <c r="I174" s="152"/>
      <c r="J174" s="152"/>
      <c r="K174" s="152"/>
      <c r="L174" s="152"/>
      <c r="M174" s="152"/>
    </row>
    <row r="175" spans="1:26" ht="19.5" customHeight="1" x14ac:dyDescent="0.25">
      <c r="A175" s="536" t="s">
        <v>58</v>
      </c>
      <c r="B175" s="537"/>
      <c r="C175" s="537"/>
      <c r="D175" s="537"/>
      <c r="E175" s="537"/>
      <c r="F175" s="537"/>
      <c r="G175" s="538"/>
      <c r="I175" s="152"/>
      <c r="J175" s="152"/>
      <c r="K175" s="152"/>
      <c r="L175" s="152"/>
      <c r="M175" s="152"/>
    </row>
    <row r="176" spans="1:26" ht="15.75" customHeight="1" x14ac:dyDescent="0.25">
      <c r="A176" s="536"/>
      <c r="B176" s="537"/>
      <c r="C176" s="537"/>
      <c r="D176" s="537"/>
      <c r="E176" s="537"/>
      <c r="F176" s="537"/>
      <c r="G176" s="538"/>
      <c r="I176" s="152"/>
      <c r="J176" s="152"/>
      <c r="K176" s="152"/>
      <c r="L176" s="152"/>
      <c r="M176" s="152"/>
    </row>
    <row r="177" spans="1:20" x14ac:dyDescent="0.25">
      <c r="A177" s="518" t="s">
        <v>59</v>
      </c>
      <c r="B177" s="519"/>
      <c r="C177" s="519"/>
      <c r="D177" s="519"/>
      <c r="E177" s="519"/>
      <c r="F177" s="153"/>
      <c r="G177" s="151"/>
      <c r="I177" s="152"/>
      <c r="J177" s="152"/>
      <c r="K177" s="152"/>
      <c r="L177" s="152"/>
      <c r="M177" s="152"/>
      <c r="O177" s="96"/>
      <c r="P177" s="96"/>
      <c r="Q177" s="96"/>
      <c r="R177" s="96"/>
      <c r="S177" s="96"/>
      <c r="T177" s="96"/>
    </row>
    <row r="178" spans="1:20" ht="11.25" customHeight="1" x14ac:dyDescent="0.25">
      <c r="A178" s="86" t="str">
        <f>+'Anexo 1 '!A176</f>
        <v>Actualizado el 29 de julio de 2022</v>
      </c>
      <c r="B178" s="154"/>
      <c r="C178" s="150"/>
      <c r="D178" s="150"/>
      <c r="E178" s="155"/>
      <c r="F178" s="150"/>
      <c r="G178" s="156" t="s">
        <v>60</v>
      </c>
      <c r="I178" s="152"/>
      <c r="J178" s="152"/>
      <c r="K178" s="152"/>
      <c r="L178" s="152"/>
      <c r="M178" s="152"/>
      <c r="O178" s="96"/>
      <c r="P178" s="96"/>
      <c r="Q178" s="96"/>
      <c r="R178" s="96"/>
      <c r="S178" s="96"/>
      <c r="T178" s="96"/>
    </row>
    <row r="179" spans="1:20" ht="1.5" customHeight="1" x14ac:dyDescent="0.25">
      <c r="A179" s="157"/>
      <c r="B179" s="158"/>
      <c r="C179" s="158"/>
      <c r="D179" s="158"/>
      <c r="E179" s="158"/>
      <c r="F179" s="158"/>
      <c r="G179" s="159"/>
      <c r="I179" s="152"/>
      <c r="J179" s="152"/>
      <c r="K179" s="152"/>
      <c r="L179" s="152"/>
      <c r="M179" s="152"/>
      <c r="O179" s="96"/>
      <c r="P179" s="96"/>
      <c r="Q179" s="96"/>
      <c r="R179" s="96"/>
      <c r="S179" s="96"/>
      <c r="T179" s="96"/>
    </row>
    <row r="180" spans="1:20" x14ac:dyDescent="0.25">
      <c r="A180" s="160"/>
      <c r="B180" s="161"/>
      <c r="C180" s="162"/>
      <c r="D180" s="162"/>
      <c r="E180" s="162"/>
      <c r="G180" s="162"/>
      <c r="I180" s="152"/>
      <c r="J180" s="152"/>
      <c r="K180" s="152"/>
      <c r="L180" s="152"/>
      <c r="M180" s="152"/>
      <c r="O180" s="96"/>
      <c r="P180" s="96"/>
      <c r="Q180" s="96"/>
      <c r="R180" s="96"/>
      <c r="S180" s="96"/>
      <c r="T180" s="96"/>
    </row>
    <row r="181" spans="1:20" x14ac:dyDescent="0.25">
      <c r="A181" s="164"/>
      <c r="B181" s="161"/>
      <c r="C181" s="165"/>
      <c r="D181" s="165"/>
      <c r="E181" s="165"/>
      <c r="F181" s="165"/>
      <c r="G181" s="165"/>
      <c r="I181" s="152"/>
      <c r="J181" s="152"/>
      <c r="K181" s="152"/>
      <c r="L181" s="152"/>
      <c r="M181" s="152"/>
      <c r="O181" s="96"/>
      <c r="P181" s="96"/>
      <c r="Q181" s="96"/>
      <c r="R181" s="96"/>
      <c r="S181" s="96"/>
      <c r="T181" s="96"/>
    </row>
    <row r="182" spans="1:20" x14ac:dyDescent="0.25">
      <c r="A182" s="164"/>
      <c r="B182" s="161"/>
      <c r="C182" s="165"/>
      <c r="D182" s="165"/>
      <c r="E182" s="165"/>
      <c r="F182" s="165"/>
      <c r="G182" s="165"/>
      <c r="I182" s="152"/>
      <c r="J182" s="152"/>
      <c r="K182" s="152"/>
      <c r="L182" s="152"/>
      <c r="M182" s="152"/>
      <c r="O182" s="96"/>
      <c r="P182" s="96"/>
      <c r="Q182" s="96"/>
      <c r="R182" s="96"/>
      <c r="S182" s="96"/>
      <c r="T182" s="96"/>
    </row>
    <row r="183" spans="1:20" ht="16.5" x14ac:dyDescent="0.3">
      <c r="A183" s="475"/>
      <c r="B183" s="161"/>
      <c r="C183" s="166"/>
      <c r="D183" s="166"/>
      <c r="E183" s="166"/>
      <c r="F183" s="166"/>
      <c r="G183" s="166"/>
      <c r="I183" s="152"/>
      <c r="J183" s="152"/>
      <c r="K183" s="152"/>
      <c r="L183" s="152"/>
      <c r="M183" s="152"/>
      <c r="O183" s="96"/>
      <c r="P183" s="96"/>
      <c r="Q183" s="96"/>
      <c r="R183" s="96"/>
      <c r="S183" s="96"/>
      <c r="T183" s="96"/>
    </row>
    <row r="184" spans="1:20" x14ac:dyDescent="0.25">
      <c r="A184" s="164"/>
      <c r="B184" s="161"/>
      <c r="C184" s="165"/>
      <c r="D184" s="167"/>
      <c r="E184" s="168"/>
      <c r="F184" s="168"/>
      <c r="G184" s="165"/>
      <c r="I184" s="152"/>
      <c r="J184" s="152"/>
      <c r="K184" s="152"/>
      <c r="L184" s="152"/>
      <c r="M184" s="152"/>
      <c r="O184" s="96"/>
      <c r="P184" s="96"/>
      <c r="Q184" s="96"/>
      <c r="R184" s="96"/>
      <c r="S184" s="96"/>
      <c r="T184" s="96"/>
    </row>
    <row r="185" spans="1:20" x14ac:dyDescent="0.25">
      <c r="A185" s="164"/>
      <c r="B185" s="161"/>
      <c r="C185" s="165"/>
      <c r="D185" s="167"/>
      <c r="E185" s="168"/>
      <c r="F185" s="168"/>
      <c r="G185" s="165"/>
      <c r="I185" s="152"/>
      <c r="J185" s="152"/>
      <c r="K185" s="152"/>
      <c r="L185" s="152"/>
      <c r="M185" s="152"/>
      <c r="O185" s="96"/>
      <c r="P185" s="96"/>
      <c r="Q185" s="96"/>
      <c r="R185" s="96"/>
      <c r="S185" s="96"/>
      <c r="T185" s="96"/>
    </row>
    <row r="186" spans="1:20" x14ac:dyDescent="0.25">
      <c r="A186" s="164"/>
      <c r="B186" s="161"/>
      <c r="C186" s="165"/>
      <c r="D186" s="167"/>
      <c r="E186" s="168"/>
      <c r="F186" s="168"/>
      <c r="G186" s="165"/>
      <c r="I186" s="152"/>
      <c r="J186" s="152"/>
      <c r="K186" s="152"/>
      <c r="L186" s="152"/>
      <c r="M186" s="152"/>
      <c r="O186" s="96"/>
      <c r="P186" s="96"/>
      <c r="Q186" s="96"/>
      <c r="R186" s="96"/>
      <c r="S186" s="96"/>
      <c r="T186" s="96"/>
    </row>
    <row r="187" spans="1:20" x14ac:dyDescent="0.25">
      <c r="A187" s="164"/>
      <c r="B187" s="161"/>
      <c r="C187" s="165"/>
      <c r="D187" s="167"/>
      <c r="E187" s="168"/>
      <c r="F187" s="168"/>
      <c r="G187" s="165"/>
      <c r="I187" s="152"/>
      <c r="J187" s="152"/>
      <c r="K187" s="152"/>
      <c r="L187" s="152"/>
      <c r="M187" s="152"/>
      <c r="O187" s="96"/>
      <c r="P187" s="96"/>
      <c r="Q187" s="96"/>
      <c r="R187" s="96"/>
      <c r="S187" s="96"/>
      <c r="T187" s="96"/>
    </row>
    <row r="188" spans="1:20" x14ac:dyDescent="0.25">
      <c r="A188" s="164"/>
      <c r="B188" s="161"/>
      <c r="C188" s="165"/>
      <c r="D188" s="167"/>
      <c r="E188" s="168"/>
      <c r="F188" s="168"/>
      <c r="G188" s="165"/>
      <c r="I188" s="152"/>
      <c r="J188" s="152"/>
      <c r="K188" s="152"/>
      <c r="L188" s="152"/>
      <c r="M188" s="152"/>
      <c r="O188" s="96"/>
      <c r="P188" s="96"/>
      <c r="Q188" s="96"/>
      <c r="R188" s="96"/>
      <c r="S188" s="96"/>
      <c r="T188" s="96"/>
    </row>
    <row r="189" spans="1:20" x14ac:dyDescent="0.25">
      <c r="A189" s="164"/>
      <c r="B189" s="161"/>
      <c r="C189" s="165"/>
      <c r="D189" s="167"/>
      <c r="E189" s="168"/>
      <c r="F189" s="168"/>
      <c r="G189" s="165"/>
      <c r="I189" s="152"/>
      <c r="J189" s="152"/>
      <c r="K189" s="152"/>
      <c r="L189" s="152"/>
      <c r="M189" s="152"/>
      <c r="O189" s="96"/>
      <c r="P189" s="96"/>
      <c r="Q189" s="96"/>
      <c r="R189" s="96"/>
      <c r="S189" s="96"/>
      <c r="T189" s="96"/>
    </row>
    <row r="190" spans="1:20" x14ac:dyDescent="0.25">
      <c r="A190" s="164"/>
      <c r="B190" s="161"/>
      <c r="C190" s="165"/>
      <c r="D190" s="167"/>
      <c r="E190" s="168"/>
      <c r="F190" s="168"/>
      <c r="G190" s="165"/>
      <c r="I190" s="152"/>
      <c r="J190" s="152"/>
      <c r="K190" s="152"/>
      <c r="L190" s="152"/>
      <c r="M190" s="152"/>
      <c r="O190" s="96"/>
      <c r="P190" s="96"/>
      <c r="Q190" s="96"/>
      <c r="R190" s="96"/>
      <c r="S190" s="96"/>
      <c r="T190" s="96"/>
    </row>
    <row r="191" spans="1:20" x14ac:dyDescent="0.25">
      <c r="A191" s="164"/>
      <c r="B191" s="161"/>
      <c r="C191" s="165"/>
      <c r="D191" s="167"/>
      <c r="E191" s="168"/>
      <c r="F191" s="168"/>
      <c r="G191" s="165"/>
      <c r="I191" s="152"/>
      <c r="J191" s="152"/>
      <c r="K191" s="152"/>
      <c r="L191" s="152"/>
      <c r="M191" s="152"/>
      <c r="O191" s="96"/>
      <c r="P191" s="96"/>
      <c r="Q191" s="96"/>
      <c r="R191" s="96"/>
      <c r="S191" s="96"/>
      <c r="T191" s="96"/>
    </row>
    <row r="192" spans="1:20" x14ac:dyDescent="0.25">
      <c r="A192" s="161"/>
      <c r="B192" s="161"/>
      <c r="C192" s="165"/>
      <c r="D192" s="167"/>
      <c r="E192" s="168"/>
      <c r="F192" s="168"/>
      <c r="G192" s="154"/>
      <c r="I192" s="152"/>
      <c r="J192" s="152"/>
      <c r="K192" s="152"/>
      <c r="L192" s="152"/>
      <c r="M192" s="152"/>
      <c r="O192" s="96"/>
      <c r="P192" s="96"/>
      <c r="Q192" s="96"/>
      <c r="R192" s="96"/>
      <c r="S192" s="96"/>
      <c r="T192" s="96"/>
    </row>
    <row r="193" spans="1:20" x14ac:dyDescent="0.25">
      <c r="A193" s="161"/>
      <c r="B193" s="161"/>
      <c r="C193" s="165"/>
      <c r="D193" s="167"/>
      <c r="E193" s="169"/>
      <c r="F193" s="168"/>
      <c r="G193" s="99"/>
      <c r="I193" s="152"/>
      <c r="J193" s="152"/>
      <c r="K193" s="152"/>
      <c r="L193" s="152"/>
      <c r="M193" s="152"/>
      <c r="O193" s="96"/>
      <c r="P193" s="96"/>
      <c r="Q193" s="96"/>
      <c r="R193" s="96"/>
      <c r="S193" s="96"/>
      <c r="T193" s="96"/>
    </row>
    <row r="194" spans="1:20" x14ac:dyDescent="0.25">
      <c r="A194" s="170"/>
      <c r="B194" s="161"/>
      <c r="C194" s="165"/>
      <c r="D194" s="167"/>
      <c r="E194" s="142"/>
      <c r="F194" s="168"/>
      <c r="G194" s="99"/>
      <c r="I194" s="152"/>
      <c r="J194" s="152"/>
      <c r="K194" s="152"/>
      <c r="L194" s="152"/>
      <c r="M194" s="152"/>
      <c r="O194" s="96"/>
      <c r="P194" s="96"/>
      <c r="Q194" s="96"/>
      <c r="R194" s="96"/>
      <c r="S194" s="96"/>
      <c r="T194" s="96"/>
    </row>
    <row r="195" spans="1:20" x14ac:dyDescent="0.25">
      <c r="A195" s="170"/>
      <c r="B195" s="161"/>
      <c r="C195" s="165"/>
      <c r="D195" s="167"/>
      <c r="E195" s="142"/>
      <c r="F195" s="168"/>
      <c r="G195" s="99"/>
      <c r="I195" s="152"/>
      <c r="J195" s="152"/>
      <c r="K195" s="152"/>
      <c r="L195" s="152"/>
      <c r="M195" s="152"/>
      <c r="O195" s="96"/>
      <c r="P195" s="96"/>
      <c r="Q195" s="96"/>
      <c r="R195" s="96"/>
      <c r="S195" s="96"/>
      <c r="T195" s="96"/>
    </row>
    <row r="196" spans="1:20" x14ac:dyDescent="0.25">
      <c r="A196" s="8"/>
      <c r="B196" s="161"/>
      <c r="C196" s="165"/>
      <c r="D196" s="167"/>
      <c r="E196" s="142"/>
      <c r="F196" s="168"/>
      <c r="G196" s="153"/>
      <c r="I196" s="152"/>
      <c r="J196" s="152"/>
      <c r="K196" s="152"/>
      <c r="L196" s="152"/>
      <c r="M196" s="152"/>
      <c r="O196" s="96"/>
      <c r="P196" s="96"/>
      <c r="Q196" s="96"/>
      <c r="R196" s="96"/>
      <c r="S196" s="96"/>
      <c r="T196" s="96"/>
    </row>
    <row r="197" spans="1:20" x14ac:dyDescent="0.25">
      <c r="A197" s="87"/>
      <c r="B197" s="161"/>
      <c r="C197" s="165"/>
      <c r="D197" s="167"/>
      <c r="E197" s="142"/>
      <c r="F197" s="171"/>
      <c r="G197" s="154"/>
      <c r="I197" s="152"/>
      <c r="J197" s="152"/>
      <c r="K197" s="152"/>
      <c r="L197" s="152"/>
      <c r="M197" s="152"/>
      <c r="O197" s="96"/>
      <c r="P197" s="96"/>
      <c r="Q197" s="96"/>
      <c r="R197" s="96"/>
      <c r="S197" s="96"/>
      <c r="T197" s="96"/>
    </row>
    <row r="198" spans="1:20" x14ac:dyDescent="0.25">
      <c r="A198" s="171"/>
      <c r="B198" s="171"/>
      <c r="C198" s="165"/>
      <c r="D198" s="171"/>
      <c r="E198" s="169"/>
      <c r="F198" s="165"/>
      <c r="G198" s="165"/>
      <c r="I198" s="152"/>
      <c r="J198" s="152"/>
      <c r="K198" s="152"/>
      <c r="L198" s="152"/>
      <c r="M198" s="152"/>
      <c r="O198" s="96"/>
      <c r="P198" s="96"/>
      <c r="Q198" s="96"/>
      <c r="R198" s="96"/>
      <c r="S198" s="96"/>
      <c r="T198" s="96"/>
    </row>
    <row r="199" spans="1:20" x14ac:dyDescent="0.25">
      <c r="A199" s="172"/>
      <c r="B199" s="161"/>
      <c r="C199" s="165"/>
      <c r="D199" s="165"/>
      <c r="E199" s="168"/>
      <c r="F199" s="171"/>
      <c r="G199" s="154"/>
      <c r="I199" s="152"/>
      <c r="J199" s="152"/>
      <c r="K199" s="152"/>
      <c r="L199" s="152"/>
      <c r="M199" s="152"/>
      <c r="O199" s="96"/>
      <c r="P199" s="96"/>
      <c r="Q199" s="96"/>
      <c r="R199" s="96"/>
      <c r="S199" s="96"/>
      <c r="T199" s="96"/>
    </row>
    <row r="200" spans="1:20" x14ac:dyDescent="0.25">
      <c r="A200" s="173"/>
      <c r="B200" s="171"/>
      <c r="C200" s="171"/>
      <c r="D200" s="171"/>
      <c r="E200" s="174"/>
      <c r="F200" s="99"/>
      <c r="G200" s="99"/>
      <c r="I200" s="152"/>
      <c r="J200" s="152"/>
      <c r="K200" s="152"/>
      <c r="L200" s="152"/>
      <c r="M200" s="152"/>
      <c r="O200" s="96"/>
      <c r="P200" s="96"/>
      <c r="Q200" s="96"/>
      <c r="R200" s="96"/>
      <c r="S200" s="96"/>
      <c r="T200" s="96"/>
    </row>
    <row r="201" spans="1:20" x14ac:dyDescent="0.25">
      <c r="A201" s="8"/>
      <c r="B201" s="8"/>
      <c r="C201" s="99"/>
      <c r="D201" s="99"/>
      <c r="E201" s="99"/>
      <c r="F201" s="99"/>
      <c r="G201" s="99"/>
      <c r="I201" s="152"/>
      <c r="J201" s="152"/>
      <c r="K201" s="152"/>
      <c r="L201" s="152"/>
      <c r="M201" s="152"/>
      <c r="O201" s="96"/>
      <c r="P201" s="96"/>
      <c r="Q201" s="96"/>
      <c r="R201" s="96"/>
      <c r="S201" s="96"/>
      <c r="T201" s="96"/>
    </row>
    <row r="202" spans="1:20" x14ac:dyDescent="0.25">
      <c r="A202" s="8"/>
      <c r="B202" s="8"/>
      <c r="C202" s="99"/>
      <c r="D202" s="99"/>
      <c r="E202" s="99"/>
      <c r="F202" s="99"/>
      <c r="G202" s="99"/>
      <c r="I202" s="152"/>
      <c r="J202" s="152"/>
      <c r="K202" s="152"/>
      <c r="L202" s="152"/>
      <c r="M202" s="152"/>
      <c r="O202" s="96"/>
      <c r="P202" s="96"/>
      <c r="Q202" s="96"/>
      <c r="R202" s="96"/>
      <c r="S202" s="96"/>
      <c r="T202" s="96"/>
    </row>
    <row r="203" spans="1:20" x14ac:dyDescent="0.25">
      <c r="A203" s="8"/>
      <c r="B203" s="8"/>
      <c r="C203" s="99"/>
      <c r="D203" s="99"/>
      <c r="E203" s="99"/>
      <c r="F203" s="99"/>
      <c r="G203" s="99"/>
      <c r="I203" s="152"/>
      <c r="J203" s="152"/>
      <c r="K203" s="152"/>
      <c r="L203" s="152"/>
      <c r="M203" s="152"/>
      <c r="O203" s="96"/>
      <c r="P203" s="96"/>
      <c r="Q203" s="96"/>
      <c r="R203" s="96"/>
      <c r="S203" s="96"/>
      <c r="T203" s="96"/>
    </row>
    <row r="204" spans="1:20" x14ac:dyDescent="0.25">
      <c r="A204" s="8"/>
      <c r="B204" s="8"/>
      <c r="C204" s="99"/>
      <c r="D204" s="99"/>
      <c r="E204" s="99"/>
      <c r="F204" s="99"/>
      <c r="G204" s="99"/>
      <c r="I204" s="152"/>
      <c r="J204" s="152"/>
      <c r="K204" s="152"/>
      <c r="L204" s="152"/>
      <c r="M204" s="152"/>
      <c r="O204" s="96"/>
      <c r="P204" s="96"/>
      <c r="Q204" s="96"/>
      <c r="R204" s="96"/>
      <c r="S204" s="96"/>
      <c r="T204" s="96"/>
    </row>
    <row r="205" spans="1:20" x14ac:dyDescent="0.25">
      <c r="A205" s="8"/>
      <c r="B205" s="8"/>
      <c r="C205" s="99"/>
      <c r="D205" s="99"/>
      <c r="E205" s="99"/>
      <c r="F205" s="99"/>
      <c r="G205" s="99"/>
      <c r="I205" s="152"/>
      <c r="J205" s="152"/>
      <c r="K205" s="152"/>
      <c r="L205" s="152"/>
      <c r="M205" s="152"/>
      <c r="O205" s="96"/>
      <c r="P205" s="96"/>
      <c r="Q205" s="96"/>
      <c r="R205" s="96"/>
      <c r="S205" s="96"/>
      <c r="T205" s="96"/>
    </row>
    <row r="206" spans="1:20" x14ac:dyDescent="0.25">
      <c r="A206" s="8"/>
      <c r="B206" s="8"/>
      <c r="C206" s="99"/>
      <c r="D206" s="99"/>
      <c r="E206" s="99"/>
      <c r="F206" s="99"/>
      <c r="G206" s="99"/>
      <c r="I206" s="152"/>
      <c r="J206" s="152"/>
      <c r="K206" s="152"/>
      <c r="L206" s="152"/>
      <c r="M206" s="152"/>
      <c r="O206" s="96"/>
      <c r="P206" s="96"/>
      <c r="Q206" s="96"/>
      <c r="R206" s="96"/>
      <c r="S206" s="96"/>
      <c r="T206" s="96"/>
    </row>
    <row r="207" spans="1:20" x14ac:dyDescent="0.25">
      <c r="A207" s="8"/>
      <c r="B207" s="8"/>
      <c r="C207" s="99"/>
      <c r="D207" s="99"/>
      <c r="E207" s="99"/>
      <c r="F207" s="99"/>
      <c r="G207" s="99"/>
      <c r="I207" s="152"/>
      <c r="J207" s="152"/>
      <c r="K207" s="152"/>
      <c r="L207" s="152"/>
      <c r="M207" s="152"/>
      <c r="O207" s="96"/>
      <c r="P207" s="96"/>
      <c r="Q207" s="96"/>
      <c r="R207" s="96"/>
      <c r="S207" s="96"/>
      <c r="T207" s="96"/>
    </row>
    <row r="208" spans="1:20" x14ac:dyDescent="0.25">
      <c r="A208" s="8"/>
      <c r="B208" s="8"/>
      <c r="C208" s="99"/>
      <c r="D208" s="99"/>
      <c r="E208" s="99"/>
      <c r="F208" s="99"/>
      <c r="G208" s="99"/>
      <c r="I208" s="152"/>
      <c r="J208" s="152"/>
      <c r="K208" s="152"/>
      <c r="L208" s="152"/>
      <c r="M208" s="152"/>
      <c r="O208" s="96"/>
      <c r="P208" s="96"/>
      <c r="Q208" s="96"/>
      <c r="R208" s="96"/>
      <c r="S208" s="96"/>
      <c r="T208" s="96"/>
    </row>
    <row r="209" spans="1:20" x14ac:dyDescent="0.25">
      <c r="A209" s="8"/>
      <c r="B209" s="8"/>
      <c r="C209" s="99"/>
      <c r="D209" s="99"/>
      <c r="E209" s="99"/>
      <c r="F209" s="99"/>
      <c r="G209" s="99"/>
      <c r="I209" s="152"/>
      <c r="J209" s="152"/>
      <c r="K209" s="152"/>
      <c r="L209" s="152"/>
      <c r="M209" s="152"/>
      <c r="O209" s="96"/>
      <c r="P209" s="96"/>
      <c r="Q209" s="96"/>
      <c r="R209" s="96"/>
      <c r="S209" s="96"/>
      <c r="T209" s="96"/>
    </row>
    <row r="210" spans="1:20" x14ac:dyDescent="0.25">
      <c r="A210" s="8"/>
      <c r="B210" s="8"/>
      <c r="C210" s="99"/>
      <c r="D210" s="99"/>
      <c r="E210" s="99"/>
      <c r="F210" s="99"/>
      <c r="G210" s="99"/>
      <c r="I210" s="152"/>
      <c r="J210" s="152"/>
      <c r="K210" s="152"/>
      <c r="L210" s="152"/>
      <c r="M210" s="152"/>
      <c r="O210" s="96"/>
      <c r="P210" s="96"/>
      <c r="Q210" s="96"/>
      <c r="R210" s="96"/>
      <c r="S210" s="96"/>
      <c r="T210" s="96"/>
    </row>
    <row r="211" spans="1:20" x14ac:dyDescent="0.25">
      <c r="A211" s="8"/>
      <c r="B211" s="8"/>
      <c r="C211" s="99"/>
      <c r="D211" s="99"/>
      <c r="E211" s="99"/>
      <c r="F211" s="99"/>
      <c r="G211" s="99"/>
      <c r="I211" s="152"/>
      <c r="J211" s="152"/>
      <c r="K211" s="152"/>
      <c r="L211" s="152"/>
      <c r="M211" s="152"/>
      <c r="O211" s="96"/>
      <c r="P211" s="96"/>
      <c r="Q211" s="96"/>
      <c r="R211" s="96"/>
      <c r="S211" s="96"/>
      <c r="T211" s="96"/>
    </row>
    <row r="212" spans="1:20" x14ac:dyDescent="0.25">
      <c r="A212" s="8"/>
      <c r="B212" s="8"/>
      <c r="C212" s="99"/>
      <c r="D212" s="99"/>
      <c r="E212" s="99"/>
      <c r="F212" s="99"/>
      <c r="G212" s="99"/>
      <c r="I212" s="152"/>
      <c r="J212" s="152"/>
      <c r="K212" s="152"/>
      <c r="L212" s="152"/>
      <c r="M212" s="152"/>
      <c r="O212" s="96"/>
      <c r="P212" s="96"/>
      <c r="Q212" s="96"/>
      <c r="R212" s="96"/>
      <c r="S212" s="96"/>
      <c r="T212" s="96"/>
    </row>
    <row r="213" spans="1:20" x14ac:dyDescent="0.25">
      <c r="A213" s="8"/>
      <c r="B213" s="8"/>
      <c r="C213" s="99"/>
      <c r="D213" s="99"/>
      <c r="E213" s="99"/>
      <c r="F213" s="99"/>
      <c r="G213" s="99"/>
      <c r="I213" s="152"/>
      <c r="J213" s="152"/>
      <c r="K213" s="152"/>
      <c r="L213" s="152"/>
      <c r="M213" s="152"/>
      <c r="O213" s="96"/>
      <c r="P213" s="96"/>
      <c r="Q213" s="96"/>
      <c r="R213" s="96"/>
      <c r="S213" s="96"/>
      <c r="T213" s="96"/>
    </row>
    <row r="214" spans="1:20" x14ac:dyDescent="0.25">
      <c r="A214" s="8"/>
      <c r="B214" s="8"/>
      <c r="C214" s="99"/>
      <c r="D214" s="99"/>
      <c r="E214" s="99"/>
      <c r="F214" s="99"/>
      <c r="G214" s="99"/>
      <c r="I214" s="152"/>
      <c r="J214" s="152"/>
      <c r="K214" s="152"/>
      <c r="L214" s="152"/>
      <c r="M214" s="152"/>
      <c r="O214" s="96"/>
      <c r="P214" s="96"/>
      <c r="Q214" s="96"/>
      <c r="R214" s="96"/>
      <c r="S214" s="96"/>
      <c r="T214" s="96"/>
    </row>
    <row r="215" spans="1:20" x14ac:dyDescent="0.25">
      <c r="A215" s="8"/>
      <c r="B215" s="8"/>
      <c r="C215" s="99"/>
      <c r="D215" s="99"/>
      <c r="E215" s="99"/>
      <c r="F215" s="99"/>
      <c r="G215" s="99"/>
      <c r="I215" s="152"/>
      <c r="J215" s="152"/>
      <c r="K215" s="152"/>
      <c r="L215" s="152"/>
      <c r="M215" s="152"/>
      <c r="O215" s="96"/>
      <c r="P215" s="96"/>
      <c r="Q215" s="96"/>
      <c r="R215" s="96"/>
      <c r="S215" s="96"/>
      <c r="T215" s="96"/>
    </row>
    <row r="216" spans="1:20" x14ac:dyDescent="0.25">
      <c r="A216" s="8"/>
      <c r="B216" s="8"/>
      <c r="C216" s="99"/>
      <c r="D216" s="99"/>
      <c r="E216" s="99"/>
      <c r="F216" s="99"/>
      <c r="G216" s="99"/>
      <c r="I216" s="152"/>
      <c r="J216" s="152"/>
      <c r="K216" s="152"/>
      <c r="L216" s="152"/>
      <c r="M216" s="152"/>
      <c r="O216" s="96"/>
      <c r="P216" s="96"/>
      <c r="Q216" s="96"/>
      <c r="R216" s="96"/>
      <c r="S216" s="96"/>
      <c r="T216" s="96"/>
    </row>
    <row r="217" spans="1:20" x14ac:dyDescent="0.25">
      <c r="A217" s="8"/>
      <c r="B217" s="8"/>
      <c r="C217" s="99"/>
      <c r="D217" s="99"/>
      <c r="E217" s="99"/>
      <c r="F217" s="99"/>
      <c r="G217" s="99"/>
      <c r="I217" s="152"/>
      <c r="J217" s="152"/>
      <c r="K217" s="152"/>
      <c r="L217" s="152"/>
      <c r="M217" s="152"/>
      <c r="O217" s="96"/>
      <c r="P217" s="96"/>
      <c r="Q217" s="96"/>
      <c r="R217" s="96"/>
      <c r="S217" s="96"/>
      <c r="T217" s="96"/>
    </row>
    <row r="218" spans="1:20" x14ac:dyDescent="0.25">
      <c r="A218" s="8"/>
      <c r="B218" s="8"/>
      <c r="C218" s="99"/>
      <c r="D218" s="99"/>
      <c r="E218" s="99"/>
      <c r="F218" s="99"/>
      <c r="G218" s="99"/>
      <c r="I218" s="152"/>
      <c r="J218" s="152"/>
      <c r="K218" s="152"/>
      <c r="L218" s="152"/>
      <c r="M218" s="152"/>
      <c r="O218" s="96"/>
      <c r="P218" s="96"/>
      <c r="Q218" s="96"/>
      <c r="R218" s="96"/>
      <c r="S218" s="96"/>
      <c r="T218" s="96"/>
    </row>
    <row r="219" spans="1:20" x14ac:dyDescent="0.25">
      <c r="A219" s="8"/>
      <c r="B219" s="8"/>
      <c r="C219" s="99"/>
      <c r="D219" s="99"/>
      <c r="E219" s="99"/>
      <c r="F219" s="99"/>
      <c r="G219" s="99"/>
      <c r="I219" s="152"/>
      <c r="J219" s="152"/>
      <c r="K219" s="152"/>
      <c r="L219" s="152"/>
      <c r="M219" s="152"/>
      <c r="O219" s="96"/>
      <c r="P219" s="96"/>
      <c r="Q219" s="96"/>
      <c r="R219" s="96"/>
      <c r="S219" s="96"/>
      <c r="T219" s="96"/>
    </row>
    <row r="220" spans="1:20" x14ac:dyDescent="0.25">
      <c r="A220" s="8"/>
      <c r="B220" s="8"/>
      <c r="C220" s="99"/>
      <c r="D220" s="99"/>
      <c r="E220" s="99"/>
      <c r="F220" s="99"/>
      <c r="G220" s="99"/>
      <c r="I220" s="152"/>
      <c r="J220" s="152"/>
      <c r="K220" s="152"/>
      <c r="L220" s="152"/>
      <c r="M220" s="152"/>
      <c r="O220" s="96"/>
      <c r="P220" s="96"/>
      <c r="Q220" s="96"/>
      <c r="R220" s="96"/>
      <c r="S220" s="96"/>
      <c r="T220" s="96"/>
    </row>
    <row r="221" spans="1:20" x14ac:dyDescent="0.25">
      <c r="A221" s="8"/>
      <c r="B221" s="8"/>
      <c r="C221" s="99"/>
      <c r="D221" s="99"/>
      <c r="E221" s="99"/>
      <c r="F221" s="99"/>
      <c r="G221" s="99"/>
      <c r="I221" s="152"/>
      <c r="J221" s="152"/>
      <c r="K221" s="152"/>
      <c r="L221" s="152"/>
      <c r="M221" s="152"/>
      <c r="O221" s="96"/>
      <c r="P221" s="96"/>
      <c r="Q221" s="96"/>
      <c r="R221" s="96"/>
      <c r="S221" s="96"/>
      <c r="T221" s="96"/>
    </row>
    <row r="222" spans="1:20" x14ac:dyDescent="0.25">
      <c r="A222" s="8"/>
      <c r="B222" s="8"/>
      <c r="C222" s="99"/>
      <c r="D222" s="99"/>
      <c r="E222" s="99"/>
      <c r="I222" s="152"/>
      <c r="J222" s="152"/>
      <c r="K222" s="152"/>
      <c r="L222" s="152"/>
      <c r="M222" s="152"/>
      <c r="O222" s="96"/>
      <c r="P222" s="96"/>
      <c r="Q222" s="96"/>
      <c r="R222" s="96"/>
      <c r="S222" s="96"/>
      <c r="T222" s="96"/>
    </row>
    <row r="223" spans="1:20" x14ac:dyDescent="0.25">
      <c r="I223" s="152"/>
      <c r="J223" s="152"/>
      <c r="K223" s="152"/>
      <c r="L223" s="152"/>
      <c r="M223" s="152"/>
    </row>
    <row r="224" spans="1:20" x14ac:dyDescent="0.25">
      <c r="I224" s="152"/>
      <c r="J224" s="152"/>
      <c r="K224" s="152"/>
      <c r="L224" s="152"/>
      <c r="M224" s="152"/>
    </row>
    <row r="225" spans="9:13" x14ac:dyDescent="0.25">
      <c r="I225" s="152"/>
      <c r="J225" s="152"/>
      <c r="K225" s="152"/>
      <c r="L225" s="152"/>
      <c r="M225" s="152"/>
    </row>
  </sheetData>
  <mergeCells count="13">
    <mergeCell ref="A1:G1"/>
    <mergeCell ref="A3:G4"/>
    <mergeCell ref="A8:A9"/>
    <mergeCell ref="B8:B9"/>
    <mergeCell ref="C8:G8"/>
    <mergeCell ref="A177:E177"/>
    <mergeCell ref="O8:S8"/>
    <mergeCell ref="U8:Y8"/>
    <mergeCell ref="A172:E172"/>
    <mergeCell ref="A173:G173"/>
    <mergeCell ref="A174:E174"/>
    <mergeCell ref="A175:G176"/>
    <mergeCell ref="I8:M8"/>
  </mergeCells>
  <phoneticPr fontId="57" type="noConversion"/>
  <hyperlinks>
    <hyperlink ref="G178" location="Contenido!A1" display="Volver " xr:uid="{00000000-0004-0000-0200-000000000000}"/>
  </hyperlinks>
  <pageMargins left="0.75" right="0.75" top="1" bottom="1" header="0" footer="0"/>
  <pageSetup orientation="portrait" horizontalDpi="300"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O36"/>
  <sheetViews>
    <sheetView tabSelected="1" zoomScale="96" zoomScaleNormal="96" workbookViewId="0">
      <selection activeCell="K17" sqref="K17"/>
    </sheetView>
  </sheetViews>
  <sheetFormatPr baseColWidth="10" defaultRowHeight="14.25" x14ac:dyDescent="0.25"/>
  <cols>
    <col min="1" max="1" width="22.5703125" style="96" customWidth="1"/>
    <col min="2" max="2" width="2" style="96" customWidth="1"/>
    <col min="3" max="3" width="9.5703125" style="96" customWidth="1"/>
    <col min="4" max="4" width="1.85546875" style="96" customWidth="1"/>
    <col min="5" max="5" width="12.85546875" style="96" customWidth="1"/>
    <col min="6" max="6" width="1.140625" style="96" customWidth="1"/>
    <col min="7" max="7" width="9.5703125" style="96" customWidth="1"/>
    <col min="8" max="8" width="2" style="96" customWidth="1"/>
    <col min="9" max="9" width="12.85546875" style="96" customWidth="1"/>
    <col min="10" max="10" width="1.42578125" style="96" customWidth="1"/>
    <col min="11" max="11" width="9.5703125" style="96" customWidth="1"/>
    <col min="12" max="12" width="1.42578125" style="96" customWidth="1"/>
    <col min="13" max="13" width="13.140625" style="96" customWidth="1"/>
    <col min="14" max="14" width="1.42578125" style="96" customWidth="1"/>
    <col min="15" max="15" width="22.5703125" style="96" customWidth="1"/>
    <col min="16" max="16" width="2.42578125" style="96" customWidth="1"/>
    <col min="17" max="17" width="9.5703125" style="96" customWidth="1"/>
    <col min="18" max="18" width="1" style="96" customWidth="1"/>
    <col min="19" max="19" width="12.85546875" style="96" customWidth="1"/>
    <col min="20" max="20" width="1" style="96" customWidth="1"/>
    <col min="21" max="21" width="9.5703125" style="96" customWidth="1"/>
    <col min="22" max="22" width="1" style="96" customWidth="1"/>
    <col min="23" max="23" width="12.85546875" style="96" customWidth="1"/>
    <col min="24" max="24" width="1" style="96" customWidth="1"/>
    <col min="25" max="25" width="9.5703125" style="96" customWidth="1"/>
    <col min="26" max="26" width="1" style="96" customWidth="1"/>
    <col min="27" max="27" width="12.85546875" style="96" customWidth="1"/>
    <col min="28" max="28" width="1.28515625" style="96" customWidth="1"/>
    <col min="29" max="29" width="22.5703125" style="96" customWidth="1"/>
    <col min="30" max="30" width="1.28515625" style="96" customWidth="1"/>
    <col min="31" max="31" width="9.5703125" style="96" customWidth="1"/>
    <col min="32" max="32" width="1" style="96" customWidth="1"/>
    <col min="33" max="33" width="12.85546875" style="96" customWidth="1"/>
    <col min="34" max="34" width="1" style="96" customWidth="1"/>
    <col min="35" max="35" width="9.5703125" style="96" customWidth="1"/>
    <col min="36" max="36" width="1" style="96" customWidth="1"/>
    <col min="37" max="37" width="12.85546875" style="96" customWidth="1"/>
    <col min="38" max="38" width="1" style="96" customWidth="1"/>
    <col min="39" max="39" width="9.5703125" style="96" customWidth="1"/>
    <col min="40" max="40" width="1" style="96" customWidth="1"/>
    <col min="41" max="41" width="12.85546875" style="96" customWidth="1"/>
    <col min="42" max="16384" width="11.42578125" style="96"/>
  </cols>
  <sheetData>
    <row r="1" spans="1:41" ht="60" customHeight="1" x14ac:dyDescent="0.25">
      <c r="A1" s="539"/>
      <c r="B1" s="539"/>
      <c r="C1" s="539"/>
      <c r="D1" s="539"/>
      <c r="E1" s="539"/>
      <c r="F1" s="539"/>
      <c r="G1" s="539"/>
      <c r="H1" s="539"/>
      <c r="I1" s="539"/>
      <c r="J1" s="539"/>
      <c r="K1" s="539"/>
      <c r="L1" s="539"/>
      <c r="M1" s="539"/>
    </row>
    <row r="2" spans="1:41" ht="5.25" customHeight="1" x14ac:dyDescent="0.25">
      <c r="A2" s="8"/>
      <c r="B2" s="8"/>
      <c r="C2" s="8"/>
      <c r="D2" s="8"/>
      <c r="E2" s="8"/>
      <c r="F2" s="8"/>
      <c r="G2" s="8"/>
      <c r="H2" s="8"/>
      <c r="I2" s="8"/>
      <c r="J2" s="8"/>
      <c r="K2" s="8"/>
      <c r="L2" s="8"/>
      <c r="M2" s="8"/>
    </row>
    <row r="3" spans="1:41" ht="13.5" customHeight="1" x14ac:dyDescent="0.25">
      <c r="A3" s="540" t="s">
        <v>20</v>
      </c>
      <c r="B3" s="540"/>
      <c r="C3" s="540"/>
      <c r="D3" s="540"/>
      <c r="E3" s="540"/>
      <c r="F3" s="540"/>
      <c r="G3" s="540"/>
      <c r="H3" s="540"/>
      <c r="I3" s="540"/>
      <c r="J3" s="540"/>
      <c r="K3" s="540"/>
      <c r="L3" s="540"/>
      <c r="M3" s="540"/>
    </row>
    <row r="4" spans="1:41" ht="13.5" customHeight="1" x14ac:dyDescent="0.25">
      <c r="A4" s="540"/>
      <c r="B4" s="540"/>
      <c r="C4" s="540"/>
      <c r="D4" s="540"/>
      <c r="E4" s="540"/>
      <c r="F4" s="540"/>
      <c r="G4" s="540"/>
      <c r="H4" s="540"/>
      <c r="I4" s="540"/>
      <c r="J4" s="540"/>
      <c r="K4" s="540"/>
      <c r="L4" s="540"/>
      <c r="M4" s="540"/>
    </row>
    <row r="5" spans="1:41" s="106" customFormat="1" ht="13.5" customHeight="1" x14ac:dyDescent="0.2">
      <c r="A5" s="101" t="s">
        <v>67</v>
      </c>
      <c r="B5" s="21"/>
      <c r="C5" s="21"/>
      <c r="D5" s="21"/>
      <c r="E5" s="21"/>
      <c r="F5" s="21"/>
      <c r="G5" s="21"/>
      <c r="H5" s="21"/>
      <c r="I5" s="21"/>
      <c r="J5" s="21"/>
      <c r="K5" s="22"/>
      <c r="L5" s="22"/>
      <c r="M5" s="194"/>
    </row>
    <row r="6" spans="1:41" s="106" customFormat="1" ht="13.5" customHeight="1" x14ac:dyDescent="0.2">
      <c r="A6" s="101" t="s">
        <v>22</v>
      </c>
      <c r="B6" s="21"/>
      <c r="C6" s="21"/>
      <c r="D6" s="21"/>
      <c r="E6" s="21"/>
      <c r="F6" s="21"/>
      <c r="G6" s="21"/>
      <c r="H6" s="21"/>
      <c r="I6" s="21"/>
      <c r="J6" s="21"/>
      <c r="K6" s="22"/>
      <c r="L6" s="22"/>
      <c r="M6" s="194"/>
    </row>
    <row r="7" spans="1:41" s="106" customFormat="1" ht="13.5" customHeight="1" x14ac:dyDescent="0.2">
      <c r="A7" s="109" t="s">
        <v>163</v>
      </c>
      <c r="B7" s="25"/>
      <c r="C7" s="195"/>
      <c r="D7" s="195"/>
      <c r="E7" s="195"/>
      <c r="F7" s="195"/>
      <c r="G7" s="195"/>
      <c r="H7" s="195"/>
      <c r="I7" s="195"/>
      <c r="J7" s="195"/>
      <c r="K7" s="26"/>
      <c r="L7" s="26"/>
      <c r="M7" s="110"/>
      <c r="N7" s="62"/>
    </row>
    <row r="8" spans="1:41" s="106" customFormat="1" ht="12.75" customHeight="1" x14ac:dyDescent="0.2">
      <c r="A8" s="554" t="s">
        <v>68</v>
      </c>
      <c r="B8" s="544"/>
      <c r="C8" s="544"/>
      <c r="D8" s="544"/>
      <c r="E8" s="544"/>
      <c r="F8" s="544"/>
      <c r="G8" s="544"/>
      <c r="H8" s="544"/>
      <c r="I8" s="544"/>
      <c r="J8" s="544"/>
      <c r="K8" s="544"/>
      <c r="L8" s="544"/>
      <c r="M8" s="545"/>
      <c r="N8" s="62"/>
      <c r="O8" s="554" t="s">
        <v>31</v>
      </c>
      <c r="P8" s="544"/>
      <c r="Q8" s="544"/>
      <c r="R8" s="544"/>
      <c r="S8" s="544"/>
      <c r="T8" s="544"/>
      <c r="U8" s="544"/>
      <c r="V8" s="544"/>
      <c r="W8" s="544"/>
      <c r="X8" s="544"/>
      <c r="Y8" s="544"/>
      <c r="Z8" s="544"/>
      <c r="AA8" s="545"/>
      <c r="AC8" s="554" t="s">
        <v>32</v>
      </c>
      <c r="AD8" s="544"/>
      <c r="AE8" s="544"/>
      <c r="AF8" s="544"/>
      <c r="AG8" s="544"/>
      <c r="AH8" s="544"/>
      <c r="AI8" s="544"/>
      <c r="AJ8" s="544"/>
      <c r="AK8" s="544"/>
      <c r="AL8" s="544"/>
      <c r="AM8" s="544"/>
      <c r="AN8" s="544"/>
      <c r="AO8" s="545"/>
    </row>
    <row r="9" spans="1:41" s="106" customFormat="1" ht="12.75" customHeight="1" x14ac:dyDescent="0.2">
      <c r="A9" s="552" t="s">
        <v>69</v>
      </c>
      <c r="B9" s="113"/>
      <c r="C9" s="544" t="s">
        <v>70</v>
      </c>
      <c r="D9" s="544"/>
      <c r="E9" s="544"/>
      <c r="F9" s="196"/>
      <c r="G9" s="544" t="s">
        <v>71</v>
      </c>
      <c r="H9" s="544"/>
      <c r="I9" s="544"/>
      <c r="J9" s="196"/>
      <c r="K9" s="544" t="s">
        <v>72</v>
      </c>
      <c r="L9" s="544"/>
      <c r="M9" s="545"/>
      <c r="N9" s="62"/>
      <c r="O9" s="552" t="s">
        <v>69</v>
      </c>
      <c r="P9" s="197"/>
      <c r="Q9" s="544" t="s">
        <v>70</v>
      </c>
      <c r="R9" s="544"/>
      <c r="S9" s="544"/>
      <c r="T9" s="196"/>
      <c r="U9" s="544" t="s">
        <v>71</v>
      </c>
      <c r="V9" s="544"/>
      <c r="W9" s="544"/>
      <c r="X9" s="196"/>
      <c r="Y9" s="544" t="s">
        <v>72</v>
      </c>
      <c r="Z9" s="544"/>
      <c r="AA9" s="545"/>
      <c r="AC9" s="552" t="s">
        <v>69</v>
      </c>
      <c r="AD9" s="113"/>
      <c r="AE9" s="544" t="s">
        <v>70</v>
      </c>
      <c r="AF9" s="544"/>
      <c r="AG9" s="544"/>
      <c r="AH9" s="196"/>
      <c r="AI9" s="544" t="s">
        <v>71</v>
      </c>
      <c r="AJ9" s="544"/>
      <c r="AK9" s="544"/>
      <c r="AL9" s="196"/>
      <c r="AM9" s="544" t="s">
        <v>72</v>
      </c>
      <c r="AN9" s="544"/>
      <c r="AO9" s="545"/>
    </row>
    <row r="10" spans="1:41" s="120" customFormat="1" ht="51.75" customHeight="1" x14ac:dyDescent="0.2">
      <c r="A10" s="553"/>
      <c r="B10" s="198"/>
      <c r="C10" s="199" t="s">
        <v>73</v>
      </c>
      <c r="D10" s="199"/>
      <c r="E10" s="199" t="s">
        <v>74</v>
      </c>
      <c r="F10" s="199"/>
      <c r="G10" s="199" t="s">
        <v>73</v>
      </c>
      <c r="H10" s="199"/>
      <c r="I10" s="199" t="s">
        <v>74</v>
      </c>
      <c r="J10" s="199"/>
      <c r="K10" s="199" t="s">
        <v>73</v>
      </c>
      <c r="L10" s="199"/>
      <c r="M10" s="200" t="s">
        <v>74</v>
      </c>
      <c r="N10" s="57"/>
      <c r="O10" s="553"/>
      <c r="P10" s="198"/>
      <c r="Q10" s="199" t="s">
        <v>73</v>
      </c>
      <c r="R10" s="199"/>
      <c r="S10" s="199" t="s">
        <v>74</v>
      </c>
      <c r="T10" s="199"/>
      <c r="U10" s="199" t="s">
        <v>73</v>
      </c>
      <c r="V10" s="199"/>
      <c r="W10" s="199" t="s">
        <v>74</v>
      </c>
      <c r="X10" s="199"/>
      <c r="Y10" s="199" t="s">
        <v>73</v>
      </c>
      <c r="Z10" s="199"/>
      <c r="AA10" s="200" t="s">
        <v>74</v>
      </c>
      <c r="AC10" s="553"/>
      <c r="AD10" s="198"/>
      <c r="AE10" s="199" t="s">
        <v>73</v>
      </c>
      <c r="AF10" s="199"/>
      <c r="AG10" s="199" t="s">
        <v>74</v>
      </c>
      <c r="AH10" s="199"/>
      <c r="AI10" s="199" t="s">
        <v>73</v>
      </c>
      <c r="AJ10" s="199"/>
      <c r="AK10" s="199" t="s">
        <v>74</v>
      </c>
      <c r="AL10" s="199"/>
      <c r="AM10" s="199" t="s">
        <v>73</v>
      </c>
      <c r="AN10" s="199"/>
      <c r="AO10" s="200" t="s">
        <v>74</v>
      </c>
    </row>
    <row r="11" spans="1:41" s="106" customFormat="1" ht="12" x14ac:dyDescent="0.2">
      <c r="A11" s="201" t="s">
        <v>57</v>
      </c>
      <c r="B11" s="62"/>
      <c r="C11" s="202">
        <v>14.824714882544114</v>
      </c>
      <c r="D11" s="202"/>
      <c r="E11" s="202">
        <v>14.824714882544107</v>
      </c>
      <c r="F11" s="202"/>
      <c r="G11" s="202">
        <v>-0.30885433681440588</v>
      </c>
      <c r="H11" s="202"/>
      <c r="I11" s="202">
        <v>-0.30885433681439584</v>
      </c>
      <c r="J11" s="202"/>
      <c r="K11" s="202">
        <v>4.1950726137055767</v>
      </c>
      <c r="L11" s="202"/>
      <c r="M11" s="203">
        <v>4.1950726137055847</v>
      </c>
      <c r="N11" s="204"/>
      <c r="O11" s="201" t="s">
        <v>57</v>
      </c>
      <c r="P11" s="62"/>
      <c r="Q11" s="202">
        <v>14.559891654152949</v>
      </c>
      <c r="R11" s="202">
        <v>14.559891654152963</v>
      </c>
      <c r="S11" s="202">
        <v>14.559891654152963</v>
      </c>
      <c r="T11" s="202"/>
      <c r="U11" s="202">
        <v>3.9725479959520982</v>
      </c>
      <c r="V11" s="202">
        <v>3.9725479959520982</v>
      </c>
      <c r="W11" s="202">
        <v>3.9725479959520991</v>
      </c>
      <c r="X11" s="202"/>
      <c r="Y11" s="202">
        <v>7.1284520252637833</v>
      </c>
      <c r="Z11" s="202">
        <v>7.128452025263786</v>
      </c>
      <c r="AA11" s="203">
        <v>7.128452025263786</v>
      </c>
      <c r="AC11" s="201" t="s">
        <v>57</v>
      </c>
      <c r="AD11" s="62"/>
      <c r="AE11" s="202">
        <v>12.376917182354603</v>
      </c>
      <c r="AF11" s="202">
        <v>12.376917182354578</v>
      </c>
      <c r="AG11" s="202">
        <v>12.376917182354578</v>
      </c>
      <c r="AH11" s="202"/>
      <c r="AI11" s="202">
        <v>2.1736870250671103</v>
      </c>
      <c r="AJ11" s="202">
        <v>2.1736870250671103</v>
      </c>
      <c r="AK11" s="202">
        <v>2.1736870250671396</v>
      </c>
      <c r="AL11" s="202"/>
      <c r="AM11" s="202">
        <v>5.1907093143158392</v>
      </c>
      <c r="AN11" s="202">
        <v>5.1907093143158338</v>
      </c>
      <c r="AO11" s="203">
        <v>5.1907093143158338</v>
      </c>
    </row>
    <row r="12" spans="1:41" s="106" customFormat="1" ht="12" x14ac:dyDescent="0.2">
      <c r="A12" s="205" t="s">
        <v>53</v>
      </c>
      <c r="B12" s="22"/>
      <c r="C12" s="80">
        <v>20.618066654436291</v>
      </c>
      <c r="D12" s="104"/>
      <c r="E12" s="80">
        <v>13.288469732180317</v>
      </c>
      <c r="F12" s="206"/>
      <c r="G12" s="80">
        <v>23.776050031469921</v>
      </c>
      <c r="H12" s="104"/>
      <c r="I12" s="80">
        <v>0.18302085162185375</v>
      </c>
      <c r="J12" s="206"/>
      <c r="K12" s="80">
        <v>20.70464285821383</v>
      </c>
      <c r="L12" s="104"/>
      <c r="M12" s="81">
        <v>4.0833555021089607</v>
      </c>
      <c r="N12" s="204"/>
      <c r="O12" s="205" t="s">
        <v>53</v>
      </c>
      <c r="P12" s="22"/>
      <c r="Q12" s="80">
        <v>18.469347429882603</v>
      </c>
      <c r="R12" s="104">
        <v>11.833803437726619</v>
      </c>
      <c r="S12" s="80">
        <v>11.833803437726619</v>
      </c>
      <c r="T12" s="206"/>
      <c r="U12" s="80">
        <v>18.198283072639015</v>
      </c>
      <c r="V12" s="104">
        <v>18.198283072639015</v>
      </c>
      <c r="W12" s="80">
        <v>0.13723679493184035</v>
      </c>
      <c r="X12" s="206"/>
      <c r="Y12" s="80">
        <v>18.462037449822176</v>
      </c>
      <c r="Z12" s="104">
        <v>3.6237810111967077</v>
      </c>
      <c r="AA12" s="81">
        <v>3.6237810111967077</v>
      </c>
      <c r="AC12" s="205" t="s">
        <v>53</v>
      </c>
      <c r="AD12" s="22"/>
      <c r="AE12" s="80">
        <v>15.798361219706564</v>
      </c>
      <c r="AF12" s="104">
        <v>10.064495866884902</v>
      </c>
      <c r="AG12" s="80">
        <v>10.064495866884902</v>
      </c>
      <c r="AH12" s="206"/>
      <c r="AI12" s="80">
        <v>6.3527427537699594</v>
      </c>
      <c r="AJ12" s="104">
        <v>6.3527427537699594</v>
      </c>
      <c r="AK12" s="80">
        <v>4.9522977405761809E-2</v>
      </c>
      <c r="AL12" s="206"/>
      <c r="AM12" s="80">
        <v>15.530851271962192</v>
      </c>
      <c r="AN12" s="104">
        <v>3.0108789370377589</v>
      </c>
      <c r="AO12" s="81">
        <v>3.0108789370377589</v>
      </c>
    </row>
    <row r="13" spans="1:41" s="106" customFormat="1" ht="12" x14ac:dyDescent="0.2">
      <c r="A13" s="207" t="s">
        <v>54</v>
      </c>
      <c r="B13" s="62"/>
      <c r="C13" s="208">
        <v>53.927932047617588</v>
      </c>
      <c r="D13" s="204"/>
      <c r="E13" s="208">
        <v>4.5320580071351035E-2</v>
      </c>
      <c r="F13" s="209"/>
      <c r="G13" s="208">
        <v>-2.0239317428552681</v>
      </c>
      <c r="H13" s="204"/>
      <c r="I13" s="208">
        <v>-1.6361241253822019</v>
      </c>
      <c r="J13" s="209"/>
      <c r="K13" s="208">
        <v>-1.9992964747131481</v>
      </c>
      <c r="L13" s="204"/>
      <c r="M13" s="210">
        <v>-1.1357065427927295</v>
      </c>
      <c r="N13" s="204"/>
      <c r="O13" s="207" t="s">
        <v>54</v>
      </c>
      <c r="P13" s="62"/>
      <c r="Q13" s="208">
        <v>-18.796280290636531</v>
      </c>
      <c r="R13" s="204">
        <v>-2.2993726159416205E-2</v>
      </c>
      <c r="S13" s="208">
        <v>-2.2993726159416205E-2</v>
      </c>
      <c r="T13" s="209"/>
      <c r="U13" s="208">
        <v>3.8930796013804496</v>
      </c>
      <c r="V13" s="204">
        <v>3.8930796013804496</v>
      </c>
      <c r="W13" s="208">
        <v>3.1090512225837026</v>
      </c>
      <c r="X13" s="209"/>
      <c r="Y13" s="208">
        <v>3.8783295509345663</v>
      </c>
      <c r="Z13" s="204">
        <v>2.1754427941780219</v>
      </c>
      <c r="AA13" s="210">
        <v>2.1754427941780219</v>
      </c>
      <c r="AC13" s="207" t="s">
        <v>54</v>
      </c>
      <c r="AD13" s="62"/>
      <c r="AE13" s="208">
        <v>-25.865726723460369</v>
      </c>
      <c r="AF13" s="204">
        <v>-4.8317136519808089E-2</v>
      </c>
      <c r="AG13" s="208">
        <v>-4.8317136519808089E-2</v>
      </c>
      <c r="AH13" s="209"/>
      <c r="AI13" s="208">
        <v>2.7682084908626052</v>
      </c>
      <c r="AJ13" s="204">
        <v>2.7682084908626052</v>
      </c>
      <c r="AK13" s="208">
        <v>2.2071603594874603</v>
      </c>
      <c r="AL13" s="209"/>
      <c r="AM13" s="208">
        <v>2.7400717215635808</v>
      </c>
      <c r="AN13" s="204">
        <v>1.5402317718291003</v>
      </c>
      <c r="AO13" s="210">
        <v>1.5402317718291003</v>
      </c>
    </row>
    <row r="14" spans="1:41" s="106" customFormat="1" ht="12" x14ac:dyDescent="0.2">
      <c r="A14" s="205" t="s">
        <v>55</v>
      </c>
      <c r="B14" s="22"/>
      <c r="C14" s="80">
        <v>-3.6345502245531804</v>
      </c>
      <c r="D14" s="104"/>
      <c r="E14" s="80">
        <v>-0.84838668761093816</v>
      </c>
      <c r="F14" s="206"/>
      <c r="G14" s="80">
        <v>7.7069200718254791</v>
      </c>
      <c r="H14" s="104"/>
      <c r="I14" s="80">
        <v>1.1362975815784344</v>
      </c>
      <c r="J14" s="206"/>
      <c r="K14" s="80">
        <v>3.1534249377502164</v>
      </c>
      <c r="L14" s="104"/>
      <c r="M14" s="81">
        <v>0.54563236316842445</v>
      </c>
      <c r="N14" s="204"/>
      <c r="O14" s="205" t="s">
        <v>55</v>
      </c>
      <c r="P14" s="22"/>
      <c r="Q14" s="80">
        <v>-7.7626883344674411</v>
      </c>
      <c r="R14" s="104">
        <v>-1.8997594411429917</v>
      </c>
      <c r="S14" s="80">
        <v>-1.8997594411429917</v>
      </c>
      <c r="T14" s="206"/>
      <c r="U14" s="80">
        <v>3.3600179027787078</v>
      </c>
      <c r="V14" s="104">
        <v>3.3600179027787078</v>
      </c>
      <c r="W14" s="80">
        <v>0.52712017895662733</v>
      </c>
      <c r="X14" s="206"/>
      <c r="Y14" s="80">
        <v>-1.0722365810034375</v>
      </c>
      <c r="Z14" s="104">
        <v>-0.19629066128697073</v>
      </c>
      <c r="AA14" s="81">
        <v>-0.19629066128697073</v>
      </c>
      <c r="AC14" s="205" t="s">
        <v>55</v>
      </c>
      <c r="AD14" s="22"/>
      <c r="AE14" s="80">
        <v>-5.7259636167770935</v>
      </c>
      <c r="AF14" s="104">
        <v>-1.4032702794594587</v>
      </c>
      <c r="AG14" s="80">
        <v>-1.4032702794594587</v>
      </c>
      <c r="AH14" s="206"/>
      <c r="AI14" s="80">
        <v>-1.2687387080543004</v>
      </c>
      <c r="AJ14" s="104">
        <v>-1.2687387080543004</v>
      </c>
      <c r="AK14" s="80">
        <v>-0.20106232718272207</v>
      </c>
      <c r="AL14" s="206"/>
      <c r="AM14" s="80">
        <v>-3.0233892247850775</v>
      </c>
      <c r="AN14" s="104">
        <v>-0.55654663287981299</v>
      </c>
      <c r="AO14" s="81">
        <v>-0.55654663287981299</v>
      </c>
    </row>
    <row r="15" spans="1:41" s="106" customFormat="1" ht="12" x14ac:dyDescent="0.2">
      <c r="A15" s="211" t="s">
        <v>75</v>
      </c>
      <c r="B15" s="212"/>
      <c r="C15" s="213">
        <v>19.296350042453696</v>
      </c>
      <c r="D15" s="185"/>
      <c r="E15" s="213">
        <v>2.3393112579033764</v>
      </c>
      <c r="F15" s="214"/>
      <c r="G15" s="213">
        <v>0.21799640816604438</v>
      </c>
      <c r="H15" s="185"/>
      <c r="I15" s="213">
        <v>7.9513553675179555E-3</v>
      </c>
      <c r="J15" s="214"/>
      <c r="K15" s="213">
        <v>11.374416938142275</v>
      </c>
      <c r="L15" s="185"/>
      <c r="M15" s="215">
        <v>0.70179129122092909</v>
      </c>
      <c r="N15" s="204"/>
      <c r="O15" s="211" t="s">
        <v>75</v>
      </c>
      <c r="P15" s="212"/>
      <c r="Q15" s="213">
        <v>41.023855252672774</v>
      </c>
      <c r="R15" s="185">
        <v>4.6488413837287519</v>
      </c>
      <c r="S15" s="213">
        <v>4.6488413837287519</v>
      </c>
      <c r="T15" s="214"/>
      <c r="U15" s="213">
        <v>5.3866826526018059</v>
      </c>
      <c r="V15" s="185">
        <v>5.3866826526018059</v>
      </c>
      <c r="W15" s="213">
        <v>0.19913979947992863</v>
      </c>
      <c r="X15" s="214"/>
      <c r="Y15" s="213">
        <v>25.541108416529795</v>
      </c>
      <c r="Z15" s="185">
        <v>1.5255188811760263</v>
      </c>
      <c r="AA15" s="215">
        <v>1.5255188811760263</v>
      </c>
      <c r="AC15" s="211" t="s">
        <v>75</v>
      </c>
      <c r="AD15" s="212"/>
      <c r="AE15" s="213">
        <v>32.448056439572326</v>
      </c>
      <c r="AF15" s="185">
        <v>3.7640087314489423</v>
      </c>
      <c r="AG15" s="213">
        <v>3.7640087314489423</v>
      </c>
      <c r="AH15" s="214"/>
      <c r="AI15" s="213">
        <v>3.2430528345693403</v>
      </c>
      <c r="AJ15" s="185">
        <v>3.2430528345693403</v>
      </c>
      <c r="AK15" s="213">
        <v>0.11806601535663962</v>
      </c>
      <c r="AL15" s="214"/>
      <c r="AM15" s="213">
        <v>19.955188353243415</v>
      </c>
      <c r="AN15" s="185">
        <v>1.1961452383287881</v>
      </c>
      <c r="AO15" s="215">
        <v>1.1961452383287881</v>
      </c>
    </row>
    <row r="16" spans="1:41" s="106" customFormat="1" ht="12" x14ac:dyDescent="0.2">
      <c r="A16" s="216"/>
      <c r="B16" s="62"/>
      <c r="C16" s="208"/>
      <c r="D16" s="204"/>
      <c r="E16" s="208"/>
      <c r="F16" s="209"/>
      <c r="G16" s="208"/>
      <c r="H16" s="204"/>
      <c r="I16" s="208"/>
      <c r="J16" s="209"/>
      <c r="K16" s="208"/>
      <c r="L16" s="204"/>
      <c r="M16" s="208"/>
      <c r="N16" s="204"/>
      <c r="O16" s="216"/>
      <c r="P16" s="62"/>
      <c r="Q16" s="208"/>
      <c r="R16" s="204"/>
      <c r="S16" s="208"/>
      <c r="T16" s="209"/>
      <c r="U16" s="208"/>
      <c r="V16" s="204"/>
      <c r="W16" s="208"/>
      <c r="X16" s="209"/>
      <c r="Y16" s="208"/>
      <c r="Z16" s="204"/>
      <c r="AA16" s="208"/>
      <c r="AC16" s="216"/>
      <c r="AD16" s="62"/>
      <c r="AE16" s="208"/>
      <c r="AF16" s="204"/>
      <c r="AG16" s="208"/>
      <c r="AH16" s="209"/>
      <c r="AI16" s="208"/>
      <c r="AJ16" s="204"/>
      <c r="AK16" s="208"/>
      <c r="AL16" s="209"/>
      <c r="AM16" s="208"/>
      <c r="AN16" s="204"/>
      <c r="AO16" s="208"/>
    </row>
    <row r="17" spans="1:27" ht="16.5" x14ac:dyDescent="0.3">
      <c r="A17" s="217"/>
      <c r="B17" s="218"/>
      <c r="C17" s="219"/>
      <c r="D17" s="220"/>
      <c r="E17" s="219"/>
      <c r="F17" s="221"/>
      <c r="G17" s="219"/>
      <c r="H17" s="220"/>
      <c r="I17" s="219"/>
      <c r="J17" s="221"/>
      <c r="K17" s="219"/>
      <c r="L17" s="220"/>
      <c r="M17" s="219"/>
      <c r="N17" s="99"/>
      <c r="O17" s="453"/>
      <c r="P17" s="454"/>
      <c r="Q17" s="388"/>
      <c r="R17" s="388"/>
      <c r="S17" s="388"/>
      <c r="T17" s="388"/>
      <c r="U17" s="388"/>
      <c r="V17" s="388"/>
      <c r="W17" s="388"/>
      <c r="X17" s="388"/>
      <c r="Y17" s="388"/>
      <c r="Z17" s="388"/>
      <c r="AA17" s="388"/>
    </row>
    <row r="18" spans="1:27" ht="12.75" customHeight="1" x14ac:dyDescent="0.25">
      <c r="A18" s="222"/>
      <c r="B18" s="188"/>
      <c r="C18" s="223"/>
      <c r="D18" s="224"/>
      <c r="E18" s="223"/>
      <c r="F18" s="225"/>
      <c r="G18" s="223"/>
      <c r="H18" s="224"/>
      <c r="I18" s="223"/>
      <c r="J18" s="225"/>
      <c r="K18" s="223"/>
      <c r="L18" s="224"/>
      <c r="M18" s="226"/>
      <c r="N18" s="204"/>
      <c r="O18" s="145"/>
      <c r="P18" s="145"/>
      <c r="Q18" s="187"/>
      <c r="R18" s="187"/>
      <c r="S18" s="187"/>
      <c r="T18" s="187"/>
      <c r="U18" s="187"/>
      <c r="V18" s="187"/>
      <c r="W18" s="187"/>
      <c r="X18" s="187"/>
      <c r="Y18" s="187"/>
      <c r="Z18" s="187"/>
      <c r="AA18" s="187"/>
    </row>
    <row r="19" spans="1:27" ht="12.75" customHeight="1" x14ac:dyDescent="0.25">
      <c r="A19" s="518" t="s">
        <v>65</v>
      </c>
      <c r="B19" s="519"/>
      <c r="C19" s="519"/>
      <c r="D19" s="519"/>
      <c r="E19" s="519"/>
      <c r="F19" s="519"/>
      <c r="G19" s="87"/>
      <c r="H19" s="87"/>
      <c r="I19" s="87"/>
      <c r="J19" s="87"/>
      <c r="K19" s="87"/>
      <c r="L19" s="172"/>
      <c r="M19" s="227"/>
      <c r="N19" s="62"/>
      <c r="O19" s="145"/>
      <c r="P19" s="145"/>
      <c r="Q19" s="187"/>
      <c r="R19" s="187"/>
      <c r="S19" s="187"/>
      <c r="T19" s="187"/>
      <c r="U19" s="187"/>
      <c r="V19" s="187"/>
      <c r="W19" s="187"/>
      <c r="X19" s="187"/>
      <c r="Y19" s="187"/>
      <c r="Z19" s="187"/>
      <c r="AA19" s="187"/>
    </row>
    <row r="20" spans="1:27" ht="43.5" customHeight="1" x14ac:dyDescent="0.25">
      <c r="A20" s="546" t="s">
        <v>145</v>
      </c>
      <c r="B20" s="547"/>
      <c r="C20" s="547"/>
      <c r="D20" s="547"/>
      <c r="E20" s="547"/>
      <c r="F20" s="547"/>
      <c r="G20" s="547"/>
      <c r="H20" s="547"/>
      <c r="I20" s="547"/>
      <c r="J20" s="547"/>
      <c r="K20" s="547"/>
      <c r="L20" s="547"/>
      <c r="M20" s="548"/>
      <c r="N20" s="62"/>
      <c r="O20" s="145"/>
      <c r="P20" s="145"/>
      <c r="Q20" s="187"/>
      <c r="R20" s="187"/>
      <c r="S20" s="187"/>
      <c r="T20" s="187"/>
      <c r="U20" s="187"/>
      <c r="V20" s="187"/>
      <c r="W20" s="187"/>
      <c r="X20" s="187"/>
      <c r="Y20" s="187"/>
      <c r="Z20" s="187"/>
      <c r="AA20" s="187"/>
    </row>
    <row r="21" spans="1:27" ht="12.75" customHeight="1" x14ac:dyDescent="0.25">
      <c r="A21" s="192" t="s">
        <v>76</v>
      </c>
      <c r="B21" s="228"/>
      <c r="C21" s="228"/>
      <c r="D21" s="228"/>
      <c r="E21" s="228"/>
      <c r="F21" s="228"/>
      <c r="G21" s="228"/>
      <c r="H21" s="228"/>
      <c r="I21" s="228"/>
      <c r="J21" s="228"/>
      <c r="K21" s="87"/>
      <c r="L21" s="87"/>
      <c r="M21" s="229"/>
      <c r="N21" s="62"/>
      <c r="O21" s="145"/>
      <c r="P21" s="145"/>
      <c r="Q21" s="187"/>
      <c r="R21" s="187"/>
      <c r="S21" s="187"/>
      <c r="T21" s="187"/>
      <c r="U21" s="187"/>
      <c r="V21" s="187"/>
      <c r="W21" s="187"/>
      <c r="X21" s="187"/>
      <c r="Y21" s="187"/>
      <c r="Z21" s="187"/>
      <c r="AA21" s="187"/>
    </row>
    <row r="22" spans="1:27" ht="12.75" customHeight="1" x14ac:dyDescent="0.25">
      <c r="A22" s="518" t="s">
        <v>59</v>
      </c>
      <c r="B22" s="519"/>
      <c r="C22" s="519"/>
      <c r="D22" s="519"/>
      <c r="E22" s="519"/>
      <c r="F22" s="228"/>
      <c r="G22" s="228"/>
      <c r="H22" s="228"/>
      <c r="I22" s="228"/>
      <c r="J22" s="228"/>
      <c r="K22" s="87"/>
      <c r="L22" s="87"/>
      <c r="M22" s="229"/>
      <c r="N22" s="62"/>
      <c r="O22" s="145"/>
      <c r="P22" s="145"/>
      <c r="Q22" s="145"/>
      <c r="R22" s="145"/>
      <c r="S22" s="145"/>
      <c r="T22" s="145"/>
      <c r="U22" s="145"/>
      <c r="V22" s="145"/>
      <c r="W22" s="145"/>
      <c r="X22" s="145"/>
      <c r="Y22" s="145"/>
      <c r="Z22" s="145"/>
      <c r="AA22" s="145"/>
    </row>
    <row r="23" spans="1:27" ht="14.25" customHeight="1" x14ac:dyDescent="0.25">
      <c r="A23" s="192" t="s">
        <v>77</v>
      </c>
      <c r="B23" s="87"/>
      <c r="C23" s="87"/>
      <c r="D23" s="87"/>
      <c r="E23" s="87"/>
      <c r="F23" s="228"/>
      <c r="G23" s="228"/>
      <c r="H23" s="228"/>
      <c r="I23" s="228"/>
      <c r="J23" s="228"/>
      <c r="K23" s="87"/>
      <c r="L23" s="87"/>
      <c r="M23" s="229"/>
      <c r="N23" s="62"/>
      <c r="Q23" s="152"/>
    </row>
    <row r="24" spans="1:27" ht="33" customHeight="1" x14ac:dyDescent="0.25">
      <c r="A24" s="549" t="s">
        <v>78</v>
      </c>
      <c r="B24" s="550"/>
      <c r="C24" s="550"/>
      <c r="D24" s="550"/>
      <c r="E24" s="550"/>
      <c r="F24" s="550"/>
      <c r="G24" s="550"/>
      <c r="H24" s="550"/>
      <c r="I24" s="550"/>
      <c r="J24" s="550"/>
      <c r="K24" s="550"/>
      <c r="L24" s="550"/>
      <c r="M24" s="551"/>
      <c r="N24" s="62"/>
      <c r="Q24" s="152"/>
    </row>
    <row r="25" spans="1:27" ht="12.75" customHeight="1" x14ac:dyDescent="0.25">
      <c r="A25" s="86" t="str">
        <f>Contenido!B22</f>
        <v>Actualizado el 29 de julio de 2022</v>
      </c>
      <c r="B25" s="87"/>
      <c r="C25" s="230"/>
      <c r="D25" s="230"/>
      <c r="E25" s="230"/>
      <c r="F25" s="230"/>
      <c r="G25" s="230"/>
      <c r="H25" s="230"/>
      <c r="I25" s="230"/>
      <c r="J25" s="230"/>
      <c r="K25" s="87"/>
      <c r="L25" s="87"/>
      <c r="M25" s="156" t="s">
        <v>79</v>
      </c>
      <c r="N25" s="106"/>
      <c r="Q25" s="152"/>
    </row>
    <row r="26" spans="1:27" ht="4.5" customHeight="1" x14ac:dyDescent="0.25">
      <c r="A26" s="157"/>
      <c r="B26" s="91"/>
      <c r="C26" s="231"/>
      <c r="D26" s="231"/>
      <c r="E26" s="231"/>
      <c r="F26" s="231"/>
      <c r="G26" s="231"/>
      <c r="H26" s="231"/>
      <c r="I26" s="231"/>
      <c r="J26" s="231"/>
      <c r="K26" s="158"/>
      <c r="L26" s="232"/>
      <c r="M26" s="94"/>
      <c r="N26" s="106"/>
      <c r="Q26" s="152"/>
    </row>
    <row r="27" spans="1:27" x14ac:dyDescent="0.25">
      <c r="F27" s="233"/>
      <c r="G27" s="233"/>
      <c r="H27" s="233"/>
      <c r="I27" s="233"/>
      <c r="J27" s="233"/>
    </row>
    <row r="28" spans="1:27" x14ac:dyDescent="0.25">
      <c r="C28" s="233"/>
      <c r="D28" s="233"/>
      <c r="E28" s="233"/>
      <c r="F28" s="233"/>
      <c r="J28" s="233"/>
    </row>
    <row r="29" spans="1:27" x14ac:dyDescent="0.25">
      <c r="C29" s="233"/>
      <c r="D29" s="233"/>
      <c r="E29" s="233"/>
      <c r="F29" s="233"/>
      <c r="J29" s="233"/>
    </row>
    <row r="30" spans="1:27" x14ac:dyDescent="0.25">
      <c r="C30" s="233"/>
      <c r="D30" s="233"/>
      <c r="E30" s="233"/>
      <c r="F30" s="233"/>
      <c r="J30" s="233"/>
    </row>
    <row r="32" spans="1:27" x14ac:dyDescent="0.25">
      <c r="C32" s="152"/>
      <c r="D32" s="152"/>
      <c r="E32" s="152"/>
      <c r="F32" s="152"/>
      <c r="G32" s="152"/>
      <c r="H32" s="152"/>
      <c r="I32" s="152"/>
      <c r="J32" s="152"/>
      <c r="K32" s="152"/>
      <c r="L32" s="152"/>
      <c r="M32" s="152"/>
      <c r="N32" s="152"/>
      <c r="O32" s="152"/>
    </row>
    <row r="33" spans="3:15" x14ac:dyDescent="0.25">
      <c r="C33" s="152"/>
      <c r="D33" s="152"/>
      <c r="E33" s="152"/>
      <c r="F33" s="152"/>
      <c r="G33" s="152"/>
      <c r="H33" s="152"/>
      <c r="I33" s="152"/>
      <c r="J33" s="152"/>
      <c r="K33" s="152"/>
      <c r="L33" s="152"/>
      <c r="M33" s="152"/>
      <c r="N33" s="152"/>
      <c r="O33" s="152"/>
    </row>
    <row r="34" spans="3:15" x14ac:dyDescent="0.25">
      <c r="C34" s="152"/>
      <c r="D34" s="152"/>
      <c r="E34" s="152"/>
      <c r="F34" s="152"/>
      <c r="G34" s="152"/>
      <c r="H34" s="152"/>
      <c r="I34" s="152"/>
      <c r="J34" s="152"/>
      <c r="K34" s="152"/>
      <c r="L34" s="152"/>
      <c r="M34" s="152"/>
      <c r="N34" s="152"/>
      <c r="O34" s="152"/>
    </row>
    <row r="35" spans="3:15" x14ac:dyDescent="0.25">
      <c r="C35" s="152"/>
      <c r="D35" s="152"/>
      <c r="E35" s="152"/>
      <c r="F35" s="152"/>
      <c r="G35" s="152"/>
      <c r="H35" s="152"/>
      <c r="I35" s="152"/>
      <c r="J35" s="152"/>
      <c r="K35" s="152"/>
      <c r="L35" s="152"/>
      <c r="M35" s="152"/>
      <c r="N35" s="152"/>
      <c r="O35" s="152"/>
    </row>
    <row r="36" spans="3:15" x14ac:dyDescent="0.25">
      <c r="C36" s="152"/>
      <c r="D36" s="152"/>
      <c r="E36" s="152"/>
      <c r="F36" s="152"/>
      <c r="G36" s="152"/>
      <c r="H36" s="152"/>
      <c r="I36" s="152"/>
      <c r="J36" s="152"/>
      <c r="K36" s="152"/>
      <c r="L36" s="152"/>
      <c r="M36" s="152"/>
      <c r="N36" s="152"/>
      <c r="O36" s="152"/>
    </row>
  </sheetData>
  <mergeCells count="21">
    <mergeCell ref="A1:M1"/>
    <mergeCell ref="A3:M4"/>
    <mergeCell ref="A8:M8"/>
    <mergeCell ref="O8:AA8"/>
    <mergeCell ref="AC8:AO8"/>
    <mergeCell ref="AM9:AO9"/>
    <mergeCell ref="A19:F19"/>
    <mergeCell ref="A20:M20"/>
    <mergeCell ref="A22:E22"/>
    <mergeCell ref="A24:M24"/>
    <mergeCell ref="Q9:S9"/>
    <mergeCell ref="U9:W9"/>
    <mergeCell ref="Y9:AA9"/>
    <mergeCell ref="AC9:AC10"/>
    <mergeCell ref="AE9:AG9"/>
    <mergeCell ref="AI9:AK9"/>
    <mergeCell ref="A9:A10"/>
    <mergeCell ref="C9:E9"/>
    <mergeCell ref="G9:I9"/>
    <mergeCell ref="K9:M9"/>
    <mergeCell ref="O9:O10"/>
  </mergeCells>
  <hyperlinks>
    <hyperlink ref="M25" location="Contenido!A1" display="Volver" xr:uid="{00000000-0004-0000-0300-000000000000}"/>
  </hyperlinks>
  <pageMargins left="0.75" right="0.75" top="1" bottom="1" header="0" footer="0"/>
  <pageSetup orientation="portrait" horizontalDpi="300"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O245"/>
  <sheetViews>
    <sheetView showGridLines="0" zoomScale="85" zoomScaleNormal="85" workbookViewId="0">
      <pane ySplit="10" topLeftCell="A11" activePane="bottomLeft" state="frozen"/>
      <selection activeCell="AG3" sqref="AG3"/>
      <selection pane="bottomLeft" activeCell="O20" sqref="O20"/>
    </sheetView>
  </sheetViews>
  <sheetFormatPr baseColWidth="10" defaultRowHeight="14.25" x14ac:dyDescent="0.25"/>
  <cols>
    <col min="1" max="1" width="9.5703125" style="96" customWidth="1"/>
    <col min="2" max="2" width="1.85546875" style="96" customWidth="1"/>
    <col min="3" max="3" width="10" style="96" customWidth="1"/>
    <col min="4" max="4" width="9" style="163" customWidth="1"/>
    <col min="5" max="5" width="10" style="163" customWidth="1"/>
    <col min="6" max="6" width="9" style="163" customWidth="1"/>
    <col min="7" max="7" width="10" style="163" customWidth="1"/>
    <col min="8" max="8" width="9" style="163" customWidth="1"/>
    <col min="9" max="9" width="10" style="163" customWidth="1"/>
    <col min="10" max="10" width="9" style="163" customWidth="1"/>
    <col min="11" max="11" width="10" style="163" customWidth="1"/>
    <col min="12" max="12" width="9" style="163" customWidth="1"/>
    <col min="13" max="13" width="10" style="163" customWidth="1"/>
    <col min="14" max="16384" width="11.42578125" style="96"/>
  </cols>
  <sheetData>
    <row r="1" spans="1:13" ht="60" customHeight="1" x14ac:dyDescent="0.25">
      <c r="A1" s="539"/>
      <c r="B1" s="539"/>
      <c r="C1" s="539"/>
      <c r="D1" s="539"/>
      <c r="E1" s="539"/>
      <c r="F1" s="539"/>
      <c r="G1" s="539"/>
      <c r="H1" s="539"/>
      <c r="I1" s="539"/>
      <c r="J1" s="539"/>
      <c r="K1" s="539"/>
      <c r="L1" s="539"/>
      <c r="M1" s="539"/>
    </row>
    <row r="2" spans="1:13" ht="5.25" customHeight="1" x14ac:dyDescent="0.25">
      <c r="A2" s="8"/>
      <c r="B2" s="8"/>
      <c r="C2" s="8"/>
      <c r="D2" s="99"/>
      <c r="E2" s="99"/>
      <c r="F2" s="99"/>
      <c r="G2" s="99"/>
      <c r="H2" s="99"/>
      <c r="I2" s="99"/>
      <c r="J2" s="99"/>
      <c r="K2" s="99"/>
      <c r="L2" s="99"/>
      <c r="M2" s="99"/>
    </row>
    <row r="3" spans="1:13" ht="13.5" customHeight="1" x14ac:dyDescent="0.25">
      <c r="A3" s="540" t="s">
        <v>20</v>
      </c>
      <c r="B3" s="540"/>
      <c r="C3" s="540"/>
      <c r="D3" s="540"/>
      <c r="E3" s="540"/>
      <c r="F3" s="540"/>
      <c r="G3" s="540"/>
      <c r="H3" s="540"/>
      <c r="I3" s="540"/>
      <c r="J3" s="540"/>
      <c r="K3" s="540"/>
      <c r="L3" s="540"/>
      <c r="M3" s="540"/>
    </row>
    <row r="4" spans="1:13" ht="13.5" customHeight="1" x14ac:dyDescent="0.25">
      <c r="A4" s="540"/>
      <c r="B4" s="540"/>
      <c r="C4" s="540"/>
      <c r="D4" s="540"/>
      <c r="E4" s="540"/>
      <c r="F4" s="540"/>
      <c r="G4" s="540"/>
      <c r="H4" s="540"/>
      <c r="I4" s="540"/>
      <c r="J4" s="540"/>
      <c r="K4" s="540"/>
      <c r="L4" s="540"/>
      <c r="M4" s="540"/>
    </row>
    <row r="5" spans="1:13" s="106" customFormat="1" ht="13.5" customHeight="1" x14ac:dyDescent="0.2">
      <c r="A5" s="175" t="s">
        <v>61</v>
      </c>
      <c r="B5" s="22"/>
      <c r="C5" s="22"/>
      <c r="D5" s="104"/>
      <c r="E5" s="104"/>
      <c r="F5" s="104"/>
      <c r="G5" s="104"/>
      <c r="H5" s="104"/>
      <c r="I5" s="104"/>
      <c r="J5" s="104"/>
      <c r="K5" s="104"/>
      <c r="L5" s="104"/>
      <c r="M5" s="105"/>
    </row>
    <row r="6" spans="1:13" s="106" customFormat="1" ht="13.5" customHeight="1" x14ac:dyDescent="0.2">
      <c r="A6" s="175" t="s">
        <v>22</v>
      </c>
      <c r="B6" s="22"/>
      <c r="C6" s="22"/>
      <c r="D6" s="104"/>
      <c r="E6" s="104"/>
      <c r="F6" s="104"/>
      <c r="G6" s="104"/>
      <c r="H6" s="104"/>
      <c r="I6" s="104"/>
      <c r="J6" s="104"/>
      <c r="K6" s="104"/>
      <c r="L6" s="104"/>
      <c r="M6" s="105"/>
    </row>
    <row r="7" spans="1:13" s="106" customFormat="1" ht="15" customHeight="1" x14ac:dyDescent="0.2">
      <c r="A7" s="25" t="s">
        <v>161</v>
      </c>
      <c r="B7" s="26"/>
      <c r="C7" s="26"/>
      <c r="D7" s="26"/>
      <c r="E7" s="27"/>
      <c r="F7" s="176"/>
      <c r="G7" s="176"/>
      <c r="H7" s="176"/>
      <c r="I7" s="176"/>
      <c r="J7" s="176"/>
      <c r="K7" s="176"/>
      <c r="L7" s="26"/>
      <c r="M7" s="110"/>
    </row>
    <row r="8" spans="1:13" s="106" customFormat="1" ht="12.75" customHeight="1" x14ac:dyDescent="0.2">
      <c r="A8" s="522" t="s">
        <v>23</v>
      </c>
      <c r="B8" s="177"/>
      <c r="C8" s="524" t="s">
        <v>24</v>
      </c>
      <c r="D8" s="531" t="s">
        <v>62</v>
      </c>
      <c r="E8" s="531"/>
      <c r="F8" s="531"/>
      <c r="G8" s="531"/>
      <c r="H8" s="531"/>
      <c r="I8" s="531"/>
      <c r="J8" s="531"/>
      <c r="K8" s="531"/>
      <c r="L8" s="531"/>
      <c r="M8" s="532"/>
    </row>
    <row r="9" spans="1:13" s="112" customFormat="1" ht="22.5" customHeight="1" x14ac:dyDescent="0.2">
      <c r="A9" s="541"/>
      <c r="B9" s="178"/>
      <c r="C9" s="542"/>
      <c r="D9" s="525" t="s">
        <v>53</v>
      </c>
      <c r="E9" s="525"/>
      <c r="F9" s="525" t="s">
        <v>54</v>
      </c>
      <c r="G9" s="525"/>
      <c r="H9" s="555" t="s">
        <v>55</v>
      </c>
      <c r="I9" s="555"/>
      <c r="J9" s="525" t="s">
        <v>56</v>
      </c>
      <c r="K9" s="525"/>
      <c r="L9" s="555" t="s">
        <v>57</v>
      </c>
      <c r="M9" s="556"/>
    </row>
    <row r="10" spans="1:13" s="112" customFormat="1" ht="19.5" customHeight="1" x14ac:dyDescent="0.2">
      <c r="A10" s="523"/>
      <c r="B10" s="32"/>
      <c r="C10" s="525"/>
      <c r="D10" s="32" t="s">
        <v>63</v>
      </c>
      <c r="E10" s="32" t="s">
        <v>64</v>
      </c>
      <c r="F10" s="32" t="s">
        <v>63</v>
      </c>
      <c r="G10" s="32" t="s">
        <v>64</v>
      </c>
      <c r="H10" s="32" t="s">
        <v>63</v>
      </c>
      <c r="I10" s="32" t="s">
        <v>64</v>
      </c>
      <c r="J10" s="179" t="s">
        <v>63</v>
      </c>
      <c r="K10" s="179" t="s">
        <v>64</v>
      </c>
      <c r="L10" s="179" t="s">
        <v>63</v>
      </c>
      <c r="M10" s="180" t="s">
        <v>64</v>
      </c>
    </row>
    <row r="11" spans="1:13" s="106" customFormat="1" ht="13.5" customHeight="1" x14ac:dyDescent="0.2">
      <c r="A11" s="43">
        <v>2009</v>
      </c>
      <c r="B11" s="181"/>
      <c r="C11" s="50" t="s">
        <v>33</v>
      </c>
      <c r="D11" s="52">
        <v>113413.98899999999</v>
      </c>
      <c r="E11" s="52">
        <v>3188.1949999999997</v>
      </c>
      <c r="F11" s="52">
        <v>67.510000000000005</v>
      </c>
      <c r="G11" s="52">
        <v>406320.587</v>
      </c>
      <c r="H11" s="52">
        <v>28248.530000000006</v>
      </c>
      <c r="I11" s="52">
        <v>91029.48</v>
      </c>
      <c r="J11" s="52">
        <v>26694.350000000002</v>
      </c>
      <c r="K11" s="52">
        <v>9698.0074999999997</v>
      </c>
      <c r="L11" s="52">
        <v>168424.37899999999</v>
      </c>
      <c r="M11" s="124">
        <v>510236.26949999999</v>
      </c>
    </row>
    <row r="12" spans="1:13" s="106" customFormat="1" ht="13.5" customHeight="1" x14ac:dyDescent="0.2">
      <c r="A12" s="43"/>
      <c r="B12" s="181"/>
      <c r="C12" s="45" t="s">
        <v>35</v>
      </c>
      <c r="D12" s="47">
        <v>118117.43000000002</v>
      </c>
      <c r="E12" s="47">
        <v>2889.8199999999997</v>
      </c>
      <c r="F12" s="47">
        <v>98.05</v>
      </c>
      <c r="G12" s="47">
        <v>412964.5070000001</v>
      </c>
      <c r="H12" s="47">
        <v>30062.28</v>
      </c>
      <c r="I12" s="47">
        <v>95617.86</v>
      </c>
      <c r="J12" s="47">
        <v>27463.719999999998</v>
      </c>
      <c r="K12" s="47">
        <v>8540.9124999999985</v>
      </c>
      <c r="L12" s="47">
        <v>175741.48</v>
      </c>
      <c r="M12" s="122">
        <v>520013.09950000007</v>
      </c>
    </row>
    <row r="13" spans="1:13" s="106" customFormat="1" ht="13.5" customHeight="1" x14ac:dyDescent="0.2">
      <c r="A13" s="43"/>
      <c r="B13" s="181"/>
      <c r="C13" s="50" t="s">
        <v>36</v>
      </c>
      <c r="D13" s="52">
        <v>117516.85200000001</v>
      </c>
      <c r="E13" s="52">
        <v>2369.9524999999994</v>
      </c>
      <c r="F13" s="52">
        <v>132.32</v>
      </c>
      <c r="G13" s="52">
        <v>370250.65350000001</v>
      </c>
      <c r="H13" s="52">
        <v>22197.370000000003</v>
      </c>
      <c r="I13" s="52">
        <v>88653.972500000003</v>
      </c>
      <c r="J13" s="52">
        <v>25908.604999999996</v>
      </c>
      <c r="K13" s="52">
        <v>8369.1935000000012</v>
      </c>
      <c r="L13" s="52">
        <v>165755.147</v>
      </c>
      <c r="M13" s="124">
        <v>469643.77200000006</v>
      </c>
    </row>
    <row r="14" spans="1:13" s="106" customFormat="1" ht="13.5" customHeight="1" x14ac:dyDescent="0.2">
      <c r="A14" s="43"/>
      <c r="B14" s="181"/>
      <c r="C14" s="45" t="s">
        <v>37</v>
      </c>
      <c r="D14" s="47">
        <v>124859.28000000001</v>
      </c>
      <c r="E14" s="47">
        <v>3867.0425</v>
      </c>
      <c r="F14" s="47">
        <v>171.38</v>
      </c>
      <c r="G14" s="47">
        <v>441678.33399999997</v>
      </c>
      <c r="H14" s="47">
        <v>31767.86</v>
      </c>
      <c r="I14" s="47">
        <v>96940.91750000001</v>
      </c>
      <c r="J14" s="47">
        <v>32657.615999999995</v>
      </c>
      <c r="K14" s="47">
        <v>10020.595000000001</v>
      </c>
      <c r="L14" s="47">
        <v>189456.136</v>
      </c>
      <c r="M14" s="122">
        <v>552506.88899999997</v>
      </c>
    </row>
    <row r="15" spans="1:13" s="106" customFormat="1" ht="13.5" customHeight="1" x14ac:dyDescent="0.2">
      <c r="A15" s="43"/>
      <c r="B15" s="181"/>
      <c r="C15" s="50" t="s">
        <v>38</v>
      </c>
      <c r="D15" s="52">
        <v>116303.47200000004</v>
      </c>
      <c r="E15" s="52">
        <v>2665.4275000000002</v>
      </c>
      <c r="F15" s="52">
        <v>169.34</v>
      </c>
      <c r="G15" s="52">
        <v>428810.55900000001</v>
      </c>
      <c r="H15" s="52">
        <v>29516.529999999995</v>
      </c>
      <c r="I15" s="52">
        <v>84990.749999999971</v>
      </c>
      <c r="J15" s="52">
        <v>29702.07</v>
      </c>
      <c r="K15" s="52">
        <v>8241.130000000001</v>
      </c>
      <c r="L15" s="52">
        <v>175691.41200000004</v>
      </c>
      <c r="M15" s="124">
        <v>524707.8665</v>
      </c>
    </row>
    <row r="16" spans="1:13" s="106" customFormat="1" ht="13.5" customHeight="1" x14ac:dyDescent="0.2">
      <c r="A16" s="43"/>
      <c r="B16" s="181"/>
      <c r="C16" s="45" t="s">
        <v>39</v>
      </c>
      <c r="D16" s="47">
        <v>137045.3649999999</v>
      </c>
      <c r="E16" s="47">
        <v>2988.5774999999999</v>
      </c>
      <c r="F16" s="47">
        <v>103.54</v>
      </c>
      <c r="G16" s="47">
        <v>423605.62600000005</v>
      </c>
      <c r="H16" s="47">
        <v>29622.970000000005</v>
      </c>
      <c r="I16" s="47">
        <v>93698.784999999989</v>
      </c>
      <c r="J16" s="47">
        <v>30310.28</v>
      </c>
      <c r="K16" s="47">
        <v>7811.9274999999998</v>
      </c>
      <c r="L16" s="47">
        <v>197082.15499999991</v>
      </c>
      <c r="M16" s="122">
        <v>528104.91600000008</v>
      </c>
    </row>
    <row r="17" spans="1:13" s="106" customFormat="1" ht="13.5" customHeight="1" x14ac:dyDescent="0.2">
      <c r="A17" s="43"/>
      <c r="B17" s="181"/>
      <c r="C17" s="50" t="s">
        <v>40</v>
      </c>
      <c r="D17" s="52">
        <v>130105.49899999998</v>
      </c>
      <c r="E17" s="52">
        <v>4666.6049999999996</v>
      </c>
      <c r="F17" s="52">
        <v>407.52</v>
      </c>
      <c r="G17" s="52">
        <v>435575.5965000001</v>
      </c>
      <c r="H17" s="52">
        <v>30668.1</v>
      </c>
      <c r="I17" s="52">
        <v>92178.222500000003</v>
      </c>
      <c r="J17" s="52">
        <v>28748.86</v>
      </c>
      <c r="K17" s="52">
        <v>9107.8850000000002</v>
      </c>
      <c r="L17" s="52">
        <v>189929.97899999999</v>
      </c>
      <c r="M17" s="124">
        <v>541528.30900000012</v>
      </c>
    </row>
    <row r="18" spans="1:13" s="106" customFormat="1" ht="13.5" customHeight="1" x14ac:dyDescent="0.2">
      <c r="A18" s="43"/>
      <c r="B18" s="181"/>
      <c r="C18" s="45" t="s">
        <v>41</v>
      </c>
      <c r="D18" s="47">
        <v>120877.7</v>
      </c>
      <c r="E18" s="47">
        <v>4511.4724999999999</v>
      </c>
      <c r="F18" s="47">
        <v>432.73</v>
      </c>
      <c r="G18" s="47">
        <v>437679.94550000003</v>
      </c>
      <c r="H18" s="47">
        <v>27459.470000000005</v>
      </c>
      <c r="I18" s="47">
        <v>87454.782500000001</v>
      </c>
      <c r="J18" s="47">
        <v>28981.98</v>
      </c>
      <c r="K18" s="47">
        <v>9276.7900000000009</v>
      </c>
      <c r="L18" s="47">
        <v>177751.88</v>
      </c>
      <c r="M18" s="122">
        <v>538922.99050000007</v>
      </c>
    </row>
    <row r="19" spans="1:13" s="106" customFormat="1" ht="13.5" customHeight="1" x14ac:dyDescent="0.2">
      <c r="A19" s="43"/>
      <c r="B19" s="181"/>
      <c r="C19" s="50" t="s">
        <v>42</v>
      </c>
      <c r="D19" s="52">
        <v>123771.08</v>
      </c>
      <c r="E19" s="52">
        <v>3231.4450000000002</v>
      </c>
      <c r="F19" s="52">
        <v>546.68000000000006</v>
      </c>
      <c r="G19" s="52">
        <v>443647.26399999997</v>
      </c>
      <c r="H19" s="52">
        <v>23300.77</v>
      </c>
      <c r="I19" s="52">
        <v>71391.734999999986</v>
      </c>
      <c r="J19" s="52">
        <v>25155.450000000004</v>
      </c>
      <c r="K19" s="52">
        <v>10400.535</v>
      </c>
      <c r="L19" s="52">
        <v>172773.98</v>
      </c>
      <c r="M19" s="124">
        <v>528670.97899999993</v>
      </c>
    </row>
    <row r="20" spans="1:13" s="106" customFormat="1" ht="13.5" customHeight="1" x14ac:dyDescent="0.2">
      <c r="A20" s="55">
        <v>2010</v>
      </c>
      <c r="B20" s="73"/>
      <c r="C20" s="45" t="s">
        <v>43</v>
      </c>
      <c r="D20" s="47">
        <v>109695.17999999992</v>
      </c>
      <c r="E20" s="47">
        <v>2371.5500000000002</v>
      </c>
      <c r="F20" s="47">
        <v>229.66</v>
      </c>
      <c r="G20" s="47">
        <v>414245.45450000005</v>
      </c>
      <c r="H20" s="47">
        <v>26304.696999999993</v>
      </c>
      <c r="I20" s="47">
        <v>74630.975000000006</v>
      </c>
      <c r="J20" s="47">
        <v>26926.369999999995</v>
      </c>
      <c r="K20" s="47">
        <v>7293.4974999999995</v>
      </c>
      <c r="L20" s="47">
        <v>163155.90699999992</v>
      </c>
      <c r="M20" s="122">
        <v>498541.47700000001</v>
      </c>
    </row>
    <row r="21" spans="1:13" s="106" customFormat="1" ht="13.5" customHeight="1" x14ac:dyDescent="0.2">
      <c r="A21" s="55"/>
      <c r="B21" s="73"/>
      <c r="C21" s="50" t="s">
        <v>44</v>
      </c>
      <c r="D21" s="52">
        <v>118961.731</v>
      </c>
      <c r="E21" s="52">
        <v>3796.6650000000004</v>
      </c>
      <c r="F21" s="52">
        <v>610.29</v>
      </c>
      <c r="G21" s="52">
        <v>435851.37500000006</v>
      </c>
      <c r="H21" s="52">
        <v>27559.588999999996</v>
      </c>
      <c r="I21" s="52">
        <v>83426.097500000033</v>
      </c>
      <c r="J21" s="52">
        <v>32515.205000000002</v>
      </c>
      <c r="K21" s="52">
        <v>8886.7224999999999</v>
      </c>
      <c r="L21" s="52">
        <v>179646.815</v>
      </c>
      <c r="M21" s="124">
        <v>531960.8600000001</v>
      </c>
    </row>
    <row r="22" spans="1:13" s="106" customFormat="1" ht="13.5" customHeight="1" x14ac:dyDescent="0.2">
      <c r="A22" s="55"/>
      <c r="B22" s="73"/>
      <c r="C22" s="45" t="s">
        <v>45</v>
      </c>
      <c r="D22" s="47">
        <v>130365.89000000001</v>
      </c>
      <c r="E22" s="47">
        <v>3685.5784999999996</v>
      </c>
      <c r="F22" s="47">
        <v>1079.23</v>
      </c>
      <c r="G22" s="47">
        <v>460775.73199999984</v>
      </c>
      <c r="H22" s="47">
        <v>29364.82</v>
      </c>
      <c r="I22" s="47">
        <v>94394.073000000004</v>
      </c>
      <c r="J22" s="47">
        <v>32431.42</v>
      </c>
      <c r="K22" s="47">
        <v>9420.41</v>
      </c>
      <c r="L22" s="47">
        <v>193241.36000000004</v>
      </c>
      <c r="M22" s="122">
        <v>568275.79349999991</v>
      </c>
    </row>
    <row r="23" spans="1:13" s="106" customFormat="1" ht="13.5" customHeight="1" x14ac:dyDescent="0.2">
      <c r="A23" s="55"/>
      <c r="B23" s="73"/>
      <c r="C23" s="50" t="s">
        <v>33</v>
      </c>
      <c r="D23" s="52">
        <v>116068.45999999998</v>
      </c>
      <c r="E23" s="52">
        <v>2269.5825</v>
      </c>
      <c r="F23" s="52">
        <v>997.47</v>
      </c>
      <c r="G23" s="52">
        <v>417518.33850000007</v>
      </c>
      <c r="H23" s="52">
        <v>28797.959999999995</v>
      </c>
      <c r="I23" s="52">
        <v>82979.807500000039</v>
      </c>
      <c r="J23" s="52">
        <v>29745.79</v>
      </c>
      <c r="K23" s="52">
        <v>7686.8615</v>
      </c>
      <c r="L23" s="52">
        <v>175609.68</v>
      </c>
      <c r="M23" s="124">
        <v>510454.59000000014</v>
      </c>
    </row>
    <row r="24" spans="1:13" s="106" customFormat="1" ht="13.5" customHeight="1" x14ac:dyDescent="0.2">
      <c r="A24" s="55"/>
      <c r="B24" s="73"/>
      <c r="C24" s="45" t="s">
        <v>35</v>
      </c>
      <c r="D24" s="47">
        <v>129643.34</v>
      </c>
      <c r="E24" s="47">
        <v>3252.1374999999998</v>
      </c>
      <c r="F24" s="47">
        <v>1094.83</v>
      </c>
      <c r="G24" s="47">
        <v>466954.46600000007</v>
      </c>
      <c r="H24" s="47">
        <v>26172.105000000007</v>
      </c>
      <c r="I24" s="47">
        <v>88992.032500000001</v>
      </c>
      <c r="J24" s="47">
        <v>30868.660000000003</v>
      </c>
      <c r="K24" s="47">
        <v>8641.8174999999992</v>
      </c>
      <c r="L24" s="47">
        <v>187778.935</v>
      </c>
      <c r="M24" s="122">
        <v>567840.45350000006</v>
      </c>
    </row>
    <row r="25" spans="1:13" s="106" customFormat="1" ht="13.5" customHeight="1" x14ac:dyDescent="0.2">
      <c r="A25" s="55"/>
      <c r="B25" s="73"/>
      <c r="C25" s="50" t="s">
        <v>36</v>
      </c>
      <c r="D25" s="52">
        <v>134721.74000000005</v>
      </c>
      <c r="E25" s="52">
        <v>2250.2775000000001</v>
      </c>
      <c r="F25" s="52">
        <v>726</v>
      </c>
      <c r="G25" s="52">
        <v>424168.95750000002</v>
      </c>
      <c r="H25" s="52">
        <v>29155.249999999996</v>
      </c>
      <c r="I25" s="52">
        <v>82945.319999999992</v>
      </c>
      <c r="J25" s="52">
        <v>28088.29</v>
      </c>
      <c r="K25" s="52">
        <v>6865.7174999999997</v>
      </c>
      <c r="L25" s="52">
        <v>192691.28000000006</v>
      </c>
      <c r="M25" s="124">
        <v>516230.27250000008</v>
      </c>
    </row>
    <row r="26" spans="1:13" s="106" customFormat="1" ht="13.5" customHeight="1" x14ac:dyDescent="0.2">
      <c r="A26" s="61"/>
      <c r="B26" s="182"/>
      <c r="C26" s="45" t="s">
        <v>37</v>
      </c>
      <c r="D26" s="47">
        <v>141238.36500000002</v>
      </c>
      <c r="E26" s="47">
        <v>2152.835</v>
      </c>
      <c r="F26" s="47">
        <v>1138.3900000000001</v>
      </c>
      <c r="G26" s="47">
        <v>457979.25</v>
      </c>
      <c r="H26" s="47">
        <v>29881.61</v>
      </c>
      <c r="I26" s="47">
        <v>84881.562499999971</v>
      </c>
      <c r="J26" s="47">
        <v>29200.03</v>
      </c>
      <c r="K26" s="47">
        <v>7595.7</v>
      </c>
      <c r="L26" s="47">
        <v>201458.39500000005</v>
      </c>
      <c r="M26" s="122">
        <v>552609.34749999992</v>
      </c>
    </row>
    <row r="27" spans="1:13" s="106" customFormat="1" ht="13.5" customHeight="1" x14ac:dyDescent="0.2">
      <c r="A27" s="61"/>
      <c r="B27" s="182"/>
      <c r="C27" s="50" t="s">
        <v>38</v>
      </c>
      <c r="D27" s="52">
        <v>141814.64499999999</v>
      </c>
      <c r="E27" s="52">
        <v>2196.3074999999999</v>
      </c>
      <c r="F27" s="52">
        <v>1047.6400000000001</v>
      </c>
      <c r="G27" s="52">
        <v>448013.25549999997</v>
      </c>
      <c r="H27" s="52">
        <v>31543.53</v>
      </c>
      <c r="I27" s="52">
        <v>85385.412499999991</v>
      </c>
      <c r="J27" s="52">
        <v>30343.670000000002</v>
      </c>
      <c r="K27" s="52">
        <v>9576.3374999999996</v>
      </c>
      <c r="L27" s="52">
        <v>204749.48500000002</v>
      </c>
      <c r="M27" s="124">
        <v>545171.31299999997</v>
      </c>
    </row>
    <row r="28" spans="1:13" s="106" customFormat="1" ht="13.5" customHeight="1" x14ac:dyDescent="0.2">
      <c r="A28" s="61"/>
      <c r="B28" s="182"/>
      <c r="C28" s="45" t="s">
        <v>39</v>
      </c>
      <c r="D28" s="47">
        <v>148009.34000000003</v>
      </c>
      <c r="E28" s="47">
        <v>2769.2349999999997</v>
      </c>
      <c r="F28" s="47">
        <v>929.7</v>
      </c>
      <c r="G28" s="47">
        <v>467582.266</v>
      </c>
      <c r="H28" s="47">
        <v>30201.335000000003</v>
      </c>
      <c r="I28" s="47">
        <v>85290.177499999976</v>
      </c>
      <c r="J28" s="47">
        <v>32845.54</v>
      </c>
      <c r="K28" s="47">
        <v>9851.1525000000001</v>
      </c>
      <c r="L28" s="47">
        <v>211985.91500000004</v>
      </c>
      <c r="M28" s="122">
        <v>565492.83099999989</v>
      </c>
    </row>
    <row r="29" spans="1:13" s="106" customFormat="1" ht="13.5" customHeight="1" x14ac:dyDescent="0.2">
      <c r="A29" s="61"/>
      <c r="B29" s="182"/>
      <c r="C29" s="50" t="s">
        <v>40</v>
      </c>
      <c r="D29" s="52">
        <v>155428.29000000007</v>
      </c>
      <c r="E29" s="52">
        <v>2810.4250000000002</v>
      </c>
      <c r="F29" s="52">
        <v>1066.6599999999999</v>
      </c>
      <c r="G29" s="52">
        <v>484202.28099999996</v>
      </c>
      <c r="H29" s="52">
        <v>32451.85</v>
      </c>
      <c r="I29" s="52">
        <v>81030.990100000025</v>
      </c>
      <c r="J29" s="52">
        <v>30690.589999999997</v>
      </c>
      <c r="K29" s="52">
        <v>7454.2875000000004</v>
      </c>
      <c r="L29" s="52">
        <v>219637.39000000007</v>
      </c>
      <c r="M29" s="124">
        <v>575497.98359999992</v>
      </c>
    </row>
    <row r="30" spans="1:13" s="106" customFormat="1" ht="13.5" customHeight="1" x14ac:dyDescent="0.2">
      <c r="A30" s="61"/>
      <c r="B30" s="182"/>
      <c r="C30" s="45" t="s">
        <v>41</v>
      </c>
      <c r="D30" s="47">
        <v>143445.06</v>
      </c>
      <c r="E30" s="47">
        <v>1593.8325</v>
      </c>
      <c r="F30" s="47">
        <v>1021.33</v>
      </c>
      <c r="G30" s="47">
        <v>503433.71099999989</v>
      </c>
      <c r="H30" s="47">
        <v>35901.909999999996</v>
      </c>
      <c r="I30" s="47">
        <v>76030.824999999968</v>
      </c>
      <c r="J30" s="47">
        <v>30965.729999999996</v>
      </c>
      <c r="K30" s="47">
        <v>6738.7974999999997</v>
      </c>
      <c r="L30" s="47">
        <v>211334.02999999997</v>
      </c>
      <c r="M30" s="122">
        <v>587797.16599999985</v>
      </c>
    </row>
    <row r="31" spans="1:13" s="62" customFormat="1" ht="13.5" customHeight="1" x14ac:dyDescent="0.2">
      <c r="A31" s="61"/>
      <c r="B31" s="182"/>
      <c r="C31" s="50" t="s">
        <v>42</v>
      </c>
      <c r="D31" s="52">
        <v>132307.61999999997</v>
      </c>
      <c r="E31" s="52">
        <v>1223.8924999999999</v>
      </c>
      <c r="F31" s="52">
        <v>760.21</v>
      </c>
      <c r="G31" s="52">
        <v>500341.46850000002</v>
      </c>
      <c r="H31" s="52">
        <v>27534.425999999996</v>
      </c>
      <c r="I31" s="52">
        <v>64495.662499999999</v>
      </c>
      <c r="J31" s="52">
        <v>26146.02</v>
      </c>
      <c r="K31" s="52">
        <v>7410.6775000000007</v>
      </c>
      <c r="L31" s="52">
        <v>186748.27599999995</v>
      </c>
      <c r="M31" s="124">
        <v>573471.701</v>
      </c>
    </row>
    <row r="32" spans="1:13" s="62" customFormat="1" ht="13.5" customHeight="1" x14ac:dyDescent="0.2">
      <c r="A32" s="55">
        <v>2011</v>
      </c>
      <c r="B32" s="182"/>
      <c r="C32" s="45" t="s">
        <v>43</v>
      </c>
      <c r="D32" s="47">
        <v>135153.23200000002</v>
      </c>
      <c r="E32" s="47">
        <v>1189.5225</v>
      </c>
      <c r="F32" s="47">
        <v>1239.0900000000001</v>
      </c>
      <c r="G32" s="47">
        <v>450676.62050000008</v>
      </c>
      <c r="H32" s="47">
        <v>30293.95</v>
      </c>
      <c r="I32" s="47">
        <v>75214.990000000005</v>
      </c>
      <c r="J32" s="47">
        <v>32036.799999999992</v>
      </c>
      <c r="K32" s="47">
        <v>11097.285</v>
      </c>
      <c r="L32" s="47">
        <v>198723.07200000001</v>
      </c>
      <c r="M32" s="122">
        <v>538178.41800000018</v>
      </c>
    </row>
    <row r="33" spans="1:13" s="62" customFormat="1" ht="13.5" customHeight="1" x14ac:dyDescent="0.2">
      <c r="A33" s="55"/>
      <c r="B33" s="182"/>
      <c r="C33" s="50" t="s">
        <v>44</v>
      </c>
      <c r="D33" s="52">
        <v>152740.59999999992</v>
      </c>
      <c r="E33" s="52">
        <v>1010.2950000000001</v>
      </c>
      <c r="F33" s="52">
        <v>1117.81</v>
      </c>
      <c r="G33" s="52">
        <v>434962.76700000011</v>
      </c>
      <c r="H33" s="52">
        <v>27454.45</v>
      </c>
      <c r="I33" s="52">
        <v>74020.297500000015</v>
      </c>
      <c r="J33" s="52">
        <v>28424.14</v>
      </c>
      <c r="K33" s="52">
        <v>6688.5925000000007</v>
      </c>
      <c r="L33" s="52">
        <v>209736.99999999994</v>
      </c>
      <c r="M33" s="124">
        <v>516681.95200000016</v>
      </c>
    </row>
    <row r="34" spans="1:13" s="62" customFormat="1" ht="13.5" customHeight="1" x14ac:dyDescent="0.2">
      <c r="A34" s="55"/>
      <c r="B34" s="182"/>
      <c r="C34" s="45" t="s">
        <v>45</v>
      </c>
      <c r="D34" s="47">
        <v>177171.94799999997</v>
      </c>
      <c r="E34" s="47">
        <v>2114.7350000000001</v>
      </c>
      <c r="F34" s="47">
        <v>1492.0700000000002</v>
      </c>
      <c r="G34" s="47">
        <v>565574.06200000015</v>
      </c>
      <c r="H34" s="47">
        <v>29104.982000000007</v>
      </c>
      <c r="I34" s="47">
        <v>94081.697499999995</v>
      </c>
      <c r="J34" s="47">
        <v>36847.478000000003</v>
      </c>
      <c r="K34" s="47">
        <v>8299.7924999999996</v>
      </c>
      <c r="L34" s="47">
        <v>244616.478</v>
      </c>
      <c r="M34" s="122">
        <v>670070.28700000013</v>
      </c>
    </row>
    <row r="35" spans="1:13" s="62" customFormat="1" ht="13.5" customHeight="1" x14ac:dyDescent="0.2">
      <c r="A35" s="55"/>
      <c r="B35" s="182"/>
      <c r="C35" s="50" t="s">
        <v>33</v>
      </c>
      <c r="D35" s="52">
        <v>162972.742</v>
      </c>
      <c r="E35" s="52">
        <v>1085.8525</v>
      </c>
      <c r="F35" s="52">
        <v>1073.1300000000001</v>
      </c>
      <c r="G35" s="52">
        <v>471798.20350000012</v>
      </c>
      <c r="H35" s="52">
        <v>24302.491999999998</v>
      </c>
      <c r="I35" s="52">
        <v>80726.069999999978</v>
      </c>
      <c r="J35" s="52">
        <v>26954.332000000006</v>
      </c>
      <c r="K35" s="52">
        <v>7913.5125000000007</v>
      </c>
      <c r="L35" s="52">
        <v>215302.696</v>
      </c>
      <c r="M35" s="124">
        <v>561523.6385</v>
      </c>
    </row>
    <row r="36" spans="1:13" s="62" customFormat="1" ht="13.5" customHeight="1" x14ac:dyDescent="0.2">
      <c r="A36" s="55"/>
      <c r="B36" s="182"/>
      <c r="C36" s="45" t="s">
        <v>35</v>
      </c>
      <c r="D36" s="47">
        <v>182533.98000000007</v>
      </c>
      <c r="E36" s="47">
        <v>1516.9199999999998</v>
      </c>
      <c r="F36" s="47">
        <v>2088.14</v>
      </c>
      <c r="G36" s="47">
        <v>518147.44699999993</v>
      </c>
      <c r="H36" s="47">
        <v>26016.879999999997</v>
      </c>
      <c r="I36" s="47">
        <v>97139.91</v>
      </c>
      <c r="J36" s="47">
        <v>33767.660000000003</v>
      </c>
      <c r="K36" s="47">
        <v>8966.9274999999998</v>
      </c>
      <c r="L36" s="47">
        <v>244406.66000000009</v>
      </c>
      <c r="M36" s="122">
        <v>625771.20449999988</v>
      </c>
    </row>
    <row r="37" spans="1:13" s="62" customFormat="1" ht="13.5" customHeight="1" x14ac:dyDescent="0.2">
      <c r="A37" s="55"/>
      <c r="B37" s="182"/>
      <c r="C37" s="50" t="s">
        <v>36</v>
      </c>
      <c r="D37" s="52">
        <v>172290.78</v>
      </c>
      <c r="E37" s="52">
        <v>1468.67</v>
      </c>
      <c r="F37" s="52">
        <v>1342.69</v>
      </c>
      <c r="G37" s="52">
        <v>469680.94200000021</v>
      </c>
      <c r="H37" s="52">
        <v>25078.939999999995</v>
      </c>
      <c r="I37" s="52">
        <v>93572.817500000005</v>
      </c>
      <c r="J37" s="52">
        <v>35515.820000000007</v>
      </c>
      <c r="K37" s="52">
        <v>8156.4775</v>
      </c>
      <c r="L37" s="52">
        <v>234228.23</v>
      </c>
      <c r="M37" s="124">
        <v>572878.90700000024</v>
      </c>
    </row>
    <row r="38" spans="1:13" s="62" customFormat="1" ht="13.5" customHeight="1" x14ac:dyDescent="0.2">
      <c r="A38" s="55"/>
      <c r="B38" s="182"/>
      <c r="C38" s="45" t="s">
        <v>37</v>
      </c>
      <c r="D38" s="47">
        <v>181837.21400000001</v>
      </c>
      <c r="E38" s="47">
        <v>2074.4575</v>
      </c>
      <c r="F38" s="47">
        <v>1676.99</v>
      </c>
      <c r="G38" s="47">
        <v>497959.82699999982</v>
      </c>
      <c r="H38" s="47">
        <v>28142.770000000004</v>
      </c>
      <c r="I38" s="47">
        <v>97248.873499999987</v>
      </c>
      <c r="J38" s="47">
        <v>34595.156999999999</v>
      </c>
      <c r="K38" s="47">
        <v>8193.2900000000009</v>
      </c>
      <c r="L38" s="47">
        <v>246252.13099999999</v>
      </c>
      <c r="M38" s="122">
        <v>605476.44799999986</v>
      </c>
    </row>
    <row r="39" spans="1:13" s="62" customFormat="1" ht="13.5" customHeight="1" x14ac:dyDescent="0.2">
      <c r="A39" s="55"/>
      <c r="B39" s="182"/>
      <c r="C39" s="50" t="s">
        <v>38</v>
      </c>
      <c r="D39" s="52">
        <v>190317.96999999994</v>
      </c>
      <c r="E39" s="52">
        <v>2409.7650000000003</v>
      </c>
      <c r="F39" s="52">
        <v>2854.91</v>
      </c>
      <c r="G39" s="52">
        <v>527612.2834999999</v>
      </c>
      <c r="H39" s="52">
        <v>37067.4</v>
      </c>
      <c r="I39" s="52">
        <v>110426.33549999999</v>
      </c>
      <c r="J39" s="52">
        <v>36561.15</v>
      </c>
      <c r="K39" s="52">
        <v>9301.0774999999994</v>
      </c>
      <c r="L39" s="52">
        <v>266801.42999999993</v>
      </c>
      <c r="M39" s="124">
        <v>649749.46149999986</v>
      </c>
    </row>
    <row r="40" spans="1:13" s="62" customFormat="1" ht="13.5" customHeight="1" x14ac:dyDescent="0.2">
      <c r="A40" s="55"/>
      <c r="B40" s="182"/>
      <c r="C40" s="45" t="s">
        <v>39</v>
      </c>
      <c r="D40" s="47">
        <v>190882.73800000007</v>
      </c>
      <c r="E40" s="47">
        <v>2210.0824999999995</v>
      </c>
      <c r="F40" s="47">
        <v>3514.45</v>
      </c>
      <c r="G40" s="47">
        <v>528065.41850000015</v>
      </c>
      <c r="H40" s="47">
        <v>35673.541999999994</v>
      </c>
      <c r="I40" s="47">
        <v>113646.64750000001</v>
      </c>
      <c r="J40" s="47">
        <v>34266.439999999995</v>
      </c>
      <c r="K40" s="47">
        <v>9789.9860000000008</v>
      </c>
      <c r="L40" s="47">
        <v>264337.17000000004</v>
      </c>
      <c r="M40" s="122">
        <v>653712.13450000016</v>
      </c>
    </row>
    <row r="41" spans="1:13" s="62" customFormat="1" ht="13.5" customHeight="1" x14ac:dyDescent="0.2">
      <c r="A41" s="55"/>
      <c r="B41" s="182"/>
      <c r="C41" s="50" t="s">
        <v>40</v>
      </c>
      <c r="D41" s="52">
        <v>180149.18999999994</v>
      </c>
      <c r="E41" s="52">
        <v>1943.56</v>
      </c>
      <c r="F41" s="52">
        <v>3746.8900000000003</v>
      </c>
      <c r="G41" s="52">
        <v>519928.95650000009</v>
      </c>
      <c r="H41" s="52">
        <v>28575.119999999999</v>
      </c>
      <c r="I41" s="52">
        <v>107711.81499999996</v>
      </c>
      <c r="J41" s="52">
        <v>35923.783000000003</v>
      </c>
      <c r="K41" s="52">
        <v>9729.6</v>
      </c>
      <c r="L41" s="52">
        <v>248394.98299999995</v>
      </c>
      <c r="M41" s="124">
        <v>639313.93150000006</v>
      </c>
    </row>
    <row r="42" spans="1:13" s="62" customFormat="1" ht="13.5" customHeight="1" x14ac:dyDescent="0.2">
      <c r="A42" s="55"/>
      <c r="B42" s="182"/>
      <c r="C42" s="45" t="s">
        <v>41</v>
      </c>
      <c r="D42" s="47">
        <v>174580.23200000002</v>
      </c>
      <c r="E42" s="47">
        <v>2301.1950000000002</v>
      </c>
      <c r="F42" s="47">
        <v>4684.8899999999994</v>
      </c>
      <c r="G42" s="47">
        <v>517234.24000000011</v>
      </c>
      <c r="H42" s="47">
        <v>26859.67</v>
      </c>
      <c r="I42" s="47">
        <v>114510.27250000004</v>
      </c>
      <c r="J42" s="47">
        <v>34247.261999999995</v>
      </c>
      <c r="K42" s="47">
        <v>11412.215500000002</v>
      </c>
      <c r="L42" s="47">
        <v>240372.054</v>
      </c>
      <c r="M42" s="122">
        <v>645457.92300000018</v>
      </c>
    </row>
    <row r="43" spans="1:13" s="62" customFormat="1" ht="13.5" customHeight="1" x14ac:dyDescent="0.2">
      <c r="A43" s="55"/>
      <c r="B43" s="182"/>
      <c r="C43" s="50" t="s">
        <v>42</v>
      </c>
      <c r="D43" s="52">
        <v>168387.71199999991</v>
      </c>
      <c r="E43" s="52">
        <v>1655.2775000000001</v>
      </c>
      <c r="F43" s="52">
        <v>149.94999999999999</v>
      </c>
      <c r="G43" s="52">
        <v>540389.3835</v>
      </c>
      <c r="H43" s="52">
        <v>25264.154999999999</v>
      </c>
      <c r="I43" s="52">
        <v>103586.355</v>
      </c>
      <c r="J43" s="52">
        <v>31881.879999999997</v>
      </c>
      <c r="K43" s="52">
        <v>12539.682499999999</v>
      </c>
      <c r="L43" s="52">
        <v>225683.69699999993</v>
      </c>
      <c r="M43" s="124">
        <v>658170.69849999994</v>
      </c>
    </row>
    <row r="44" spans="1:13" s="62" customFormat="1" ht="13.5" customHeight="1" x14ac:dyDescent="0.2">
      <c r="A44" s="55">
        <v>2012</v>
      </c>
      <c r="B44" s="182"/>
      <c r="C44" s="45" t="s">
        <v>43</v>
      </c>
      <c r="D44" s="47">
        <v>165407.91600000003</v>
      </c>
      <c r="E44" s="47">
        <v>2018.4575</v>
      </c>
      <c r="F44" s="47">
        <v>184.91000000000003</v>
      </c>
      <c r="G44" s="47">
        <v>469815.09899999999</v>
      </c>
      <c r="H44" s="47">
        <v>28484.59</v>
      </c>
      <c r="I44" s="47">
        <v>109805.22500000002</v>
      </c>
      <c r="J44" s="47">
        <v>35791.19</v>
      </c>
      <c r="K44" s="47">
        <v>11776.329999999998</v>
      </c>
      <c r="L44" s="47">
        <v>229868.60600000003</v>
      </c>
      <c r="M44" s="122">
        <v>593415.1115</v>
      </c>
    </row>
    <row r="45" spans="1:13" s="62" customFormat="1" ht="13.5" customHeight="1" x14ac:dyDescent="0.2">
      <c r="A45" s="55"/>
      <c r="B45" s="182"/>
      <c r="C45" s="50" t="s">
        <v>44</v>
      </c>
      <c r="D45" s="52">
        <v>183768.03300000005</v>
      </c>
      <c r="E45" s="52">
        <v>2030.7350000000001</v>
      </c>
      <c r="F45" s="52">
        <v>59.13</v>
      </c>
      <c r="G45" s="52">
        <v>454189.07700000005</v>
      </c>
      <c r="H45" s="52">
        <v>34726.885000000002</v>
      </c>
      <c r="I45" s="52">
        <v>121587.09000000003</v>
      </c>
      <c r="J45" s="52">
        <v>37812.910000000003</v>
      </c>
      <c r="K45" s="52">
        <v>12441.199499999999</v>
      </c>
      <c r="L45" s="52">
        <v>256366.95800000007</v>
      </c>
      <c r="M45" s="124">
        <v>590248.10149999999</v>
      </c>
    </row>
    <row r="46" spans="1:13" s="62" customFormat="1" ht="13.5" customHeight="1" x14ac:dyDescent="0.2">
      <c r="A46" s="55"/>
      <c r="B46" s="182"/>
      <c r="C46" s="45" t="s">
        <v>45</v>
      </c>
      <c r="D46" s="47">
        <v>204188.03000000012</v>
      </c>
      <c r="E46" s="47">
        <v>2775.7374999999997</v>
      </c>
      <c r="F46" s="47">
        <v>91.91</v>
      </c>
      <c r="G46" s="47">
        <v>519043.29250000016</v>
      </c>
      <c r="H46" s="47">
        <v>41089.69999999999</v>
      </c>
      <c r="I46" s="47">
        <v>131670.36500000002</v>
      </c>
      <c r="J46" s="47">
        <v>38730.589999999997</v>
      </c>
      <c r="K46" s="47">
        <v>12863.267</v>
      </c>
      <c r="L46" s="47">
        <v>284100.2300000001</v>
      </c>
      <c r="M46" s="122">
        <v>666352.66200000013</v>
      </c>
    </row>
    <row r="47" spans="1:13" s="62" customFormat="1" ht="13.5" customHeight="1" x14ac:dyDescent="0.2">
      <c r="A47" s="55"/>
      <c r="B47" s="182"/>
      <c r="C47" s="50" t="s">
        <v>33</v>
      </c>
      <c r="D47" s="52">
        <v>172046.891</v>
      </c>
      <c r="E47" s="52">
        <v>1933.43</v>
      </c>
      <c r="F47" s="52">
        <v>69.27</v>
      </c>
      <c r="G47" s="52">
        <v>433353.13350000017</v>
      </c>
      <c r="H47" s="52">
        <v>35366.979999999996</v>
      </c>
      <c r="I47" s="52">
        <v>103351.19250000002</v>
      </c>
      <c r="J47" s="52">
        <v>33811.25</v>
      </c>
      <c r="K47" s="52">
        <v>9609.8415000000005</v>
      </c>
      <c r="L47" s="52">
        <v>241294.391</v>
      </c>
      <c r="M47" s="124">
        <v>548247.59750000015</v>
      </c>
    </row>
    <row r="48" spans="1:13" s="62" customFormat="1" ht="13.5" customHeight="1" x14ac:dyDescent="0.2">
      <c r="A48" s="55"/>
      <c r="B48" s="182"/>
      <c r="C48" s="45" t="s">
        <v>35</v>
      </c>
      <c r="D48" s="47">
        <v>205302.23999999996</v>
      </c>
      <c r="E48" s="47">
        <v>2883.9924999999998</v>
      </c>
      <c r="F48" s="47">
        <v>68.56</v>
      </c>
      <c r="G48" s="47">
        <v>479760.14450000011</v>
      </c>
      <c r="H48" s="47">
        <v>42097.316000000013</v>
      </c>
      <c r="I48" s="47">
        <v>124446.8125</v>
      </c>
      <c r="J48" s="47">
        <v>38319.049999999996</v>
      </c>
      <c r="K48" s="47">
        <v>11812.448999999999</v>
      </c>
      <c r="L48" s="47">
        <v>285787.16599999997</v>
      </c>
      <c r="M48" s="122">
        <v>618903.39850000013</v>
      </c>
    </row>
    <row r="49" spans="1:13" s="62" customFormat="1" ht="13.5" customHeight="1" x14ac:dyDescent="0.2">
      <c r="A49" s="55"/>
      <c r="B49" s="182"/>
      <c r="C49" s="50" t="s">
        <v>36</v>
      </c>
      <c r="D49" s="52">
        <v>199522.84999999995</v>
      </c>
      <c r="E49" s="52">
        <v>2781.7825000000003</v>
      </c>
      <c r="F49" s="52">
        <v>171.14999999999998</v>
      </c>
      <c r="G49" s="52">
        <v>468367.47499999998</v>
      </c>
      <c r="H49" s="52">
        <v>39114.068000000007</v>
      </c>
      <c r="I49" s="52">
        <v>123174.54749999996</v>
      </c>
      <c r="J49" s="52">
        <v>34329.21</v>
      </c>
      <c r="K49" s="52">
        <v>11758.202499999999</v>
      </c>
      <c r="L49" s="52">
        <v>273137.27799999993</v>
      </c>
      <c r="M49" s="124">
        <v>606082.00749999995</v>
      </c>
    </row>
    <row r="50" spans="1:13" s="62" customFormat="1" ht="13.5" customHeight="1" x14ac:dyDescent="0.2">
      <c r="A50" s="55"/>
      <c r="B50" s="182"/>
      <c r="C50" s="45" t="s">
        <v>37</v>
      </c>
      <c r="D50" s="47">
        <v>196444.38999999993</v>
      </c>
      <c r="E50" s="47">
        <v>2916.9974999999999</v>
      </c>
      <c r="F50" s="47">
        <v>169.5</v>
      </c>
      <c r="G50" s="47">
        <v>461909.24749999994</v>
      </c>
      <c r="H50" s="47">
        <v>41585.822999999997</v>
      </c>
      <c r="I50" s="47">
        <v>125744.5975</v>
      </c>
      <c r="J50" s="47">
        <v>37621.393000000004</v>
      </c>
      <c r="K50" s="47">
        <v>13240.612499999999</v>
      </c>
      <c r="L50" s="47">
        <v>275821.10599999991</v>
      </c>
      <c r="M50" s="122">
        <v>603811.45499999996</v>
      </c>
    </row>
    <row r="51" spans="1:13" s="62" customFormat="1" ht="13.5" customHeight="1" x14ac:dyDescent="0.2">
      <c r="A51" s="55"/>
      <c r="B51" s="182"/>
      <c r="C51" s="50" t="s">
        <v>38</v>
      </c>
      <c r="D51" s="52">
        <v>203333.61599999989</v>
      </c>
      <c r="E51" s="52">
        <v>2800.1175000000003</v>
      </c>
      <c r="F51" s="52">
        <v>127.24</v>
      </c>
      <c r="G51" s="52">
        <v>483541.89000000019</v>
      </c>
      <c r="H51" s="52">
        <v>42273.29</v>
      </c>
      <c r="I51" s="52">
        <v>124227.59499999999</v>
      </c>
      <c r="J51" s="52">
        <v>37540.709000000003</v>
      </c>
      <c r="K51" s="52">
        <v>12618.522499999999</v>
      </c>
      <c r="L51" s="52">
        <v>283274.85499999986</v>
      </c>
      <c r="M51" s="124">
        <v>623188.12500000012</v>
      </c>
    </row>
    <row r="52" spans="1:13" s="62" customFormat="1" ht="13.5" customHeight="1" x14ac:dyDescent="0.2">
      <c r="A52" s="55"/>
      <c r="B52" s="182"/>
      <c r="C52" s="45" t="s">
        <v>39</v>
      </c>
      <c r="D52" s="47">
        <v>196115.48099999994</v>
      </c>
      <c r="E52" s="47">
        <v>3066.72</v>
      </c>
      <c r="F52" s="47">
        <v>133.43999999999997</v>
      </c>
      <c r="G52" s="47">
        <v>445405.86099999992</v>
      </c>
      <c r="H52" s="47">
        <v>46450.38200000002</v>
      </c>
      <c r="I52" s="47">
        <v>120609.80000000003</v>
      </c>
      <c r="J52" s="47">
        <v>38640.822</v>
      </c>
      <c r="K52" s="47">
        <v>12324.15</v>
      </c>
      <c r="L52" s="47">
        <v>281340.12499999994</v>
      </c>
      <c r="M52" s="122">
        <v>581406.53099999996</v>
      </c>
    </row>
    <row r="53" spans="1:13" s="62" customFormat="1" ht="13.5" customHeight="1" x14ac:dyDescent="0.2">
      <c r="A53" s="55"/>
      <c r="B53" s="182"/>
      <c r="C53" s="50" t="s">
        <v>40</v>
      </c>
      <c r="D53" s="52">
        <v>196549.55800000002</v>
      </c>
      <c r="E53" s="52">
        <v>4732.9250000000002</v>
      </c>
      <c r="F53" s="52">
        <v>583.53</v>
      </c>
      <c r="G53" s="52">
        <v>475282.94600000011</v>
      </c>
      <c r="H53" s="52">
        <v>43506.709999999992</v>
      </c>
      <c r="I53" s="52">
        <v>132814.22399999993</v>
      </c>
      <c r="J53" s="52">
        <v>40040.382999999987</v>
      </c>
      <c r="K53" s="52">
        <v>13280.372500000001</v>
      </c>
      <c r="L53" s="52">
        <v>280680.18099999998</v>
      </c>
      <c r="M53" s="124">
        <v>626110.46750000003</v>
      </c>
    </row>
    <row r="54" spans="1:13" s="62" customFormat="1" ht="13.5" customHeight="1" x14ac:dyDescent="0.2">
      <c r="A54" s="55"/>
      <c r="B54" s="182"/>
      <c r="C54" s="45" t="s">
        <v>41</v>
      </c>
      <c r="D54" s="47">
        <v>194541.81499999986</v>
      </c>
      <c r="E54" s="47">
        <v>3398.625</v>
      </c>
      <c r="F54" s="47">
        <v>200.01</v>
      </c>
      <c r="G54" s="47">
        <v>491405.76250000001</v>
      </c>
      <c r="H54" s="47">
        <v>45969.886999999988</v>
      </c>
      <c r="I54" s="47">
        <v>126818.88749999995</v>
      </c>
      <c r="J54" s="47">
        <v>40008.483</v>
      </c>
      <c r="K54" s="47">
        <v>12726.119500000001</v>
      </c>
      <c r="L54" s="47">
        <v>280720.19499999983</v>
      </c>
      <c r="M54" s="122">
        <v>634349.39449999994</v>
      </c>
    </row>
    <row r="55" spans="1:13" s="62" customFormat="1" ht="13.5" customHeight="1" x14ac:dyDescent="0.2">
      <c r="A55" s="55"/>
      <c r="B55" s="182"/>
      <c r="C55" s="50" t="s">
        <v>42</v>
      </c>
      <c r="D55" s="52">
        <v>167872.88099999999</v>
      </c>
      <c r="E55" s="52">
        <v>2360.8275000000003</v>
      </c>
      <c r="F55" s="52">
        <v>28.28</v>
      </c>
      <c r="G55" s="52">
        <v>478000.98350000003</v>
      </c>
      <c r="H55" s="52">
        <v>33895.053</v>
      </c>
      <c r="I55" s="52">
        <v>107666.83550000002</v>
      </c>
      <c r="J55" s="52">
        <v>29645.465000000004</v>
      </c>
      <c r="K55" s="52">
        <v>12014.89</v>
      </c>
      <c r="L55" s="52">
        <v>231441.67899999997</v>
      </c>
      <c r="M55" s="124">
        <v>600043.53650000005</v>
      </c>
    </row>
    <row r="56" spans="1:13" s="62" customFormat="1" ht="13.5" customHeight="1" x14ac:dyDescent="0.2">
      <c r="A56" s="55">
        <v>2013</v>
      </c>
      <c r="B56" s="182"/>
      <c r="C56" s="45" t="s">
        <v>43</v>
      </c>
      <c r="D56" s="47">
        <v>172224.38500000001</v>
      </c>
      <c r="E56" s="47">
        <v>2686.8849999999998</v>
      </c>
      <c r="F56" s="47">
        <v>136.88</v>
      </c>
      <c r="G56" s="47">
        <v>406603.69700000004</v>
      </c>
      <c r="H56" s="47">
        <v>43575.428999999982</v>
      </c>
      <c r="I56" s="47">
        <v>121963.20249999998</v>
      </c>
      <c r="J56" s="47">
        <v>37256.184000000008</v>
      </c>
      <c r="K56" s="47">
        <v>12694.9025</v>
      </c>
      <c r="L56" s="47">
        <v>253192.878</v>
      </c>
      <c r="M56" s="122">
        <v>543948.68700000003</v>
      </c>
    </row>
    <row r="57" spans="1:13" s="62" customFormat="1" ht="13.5" customHeight="1" x14ac:dyDescent="0.2">
      <c r="A57" s="55"/>
      <c r="B57" s="182"/>
      <c r="C57" s="50" t="s">
        <v>44</v>
      </c>
      <c r="D57" s="52">
        <v>187448.05</v>
      </c>
      <c r="E57" s="52">
        <v>3176.91</v>
      </c>
      <c r="F57" s="52">
        <v>100.53999999999999</v>
      </c>
      <c r="G57" s="52">
        <v>428108.68700000003</v>
      </c>
      <c r="H57" s="52">
        <v>40476.331999999995</v>
      </c>
      <c r="I57" s="52">
        <v>120502.08999999998</v>
      </c>
      <c r="J57" s="52">
        <v>34995.33</v>
      </c>
      <c r="K57" s="52">
        <v>12113.19</v>
      </c>
      <c r="L57" s="52">
        <v>263020.25199999998</v>
      </c>
      <c r="M57" s="124">
        <v>563900.87699999998</v>
      </c>
    </row>
    <row r="58" spans="1:13" s="62" customFormat="1" ht="13.5" customHeight="1" x14ac:dyDescent="0.2">
      <c r="A58" s="55"/>
      <c r="B58" s="182"/>
      <c r="C58" s="45" t="s">
        <v>45</v>
      </c>
      <c r="D58" s="47">
        <v>189232.84500000003</v>
      </c>
      <c r="E58" s="47">
        <v>3684.37</v>
      </c>
      <c r="F58" s="47">
        <v>160.65</v>
      </c>
      <c r="G58" s="47">
        <v>417498.93950000027</v>
      </c>
      <c r="H58" s="47">
        <v>40720.820000000007</v>
      </c>
      <c r="I58" s="47">
        <v>114329.18100000001</v>
      </c>
      <c r="J58" s="47">
        <v>30899.989999999998</v>
      </c>
      <c r="K58" s="47">
        <v>11581.467499999999</v>
      </c>
      <c r="L58" s="47">
        <v>261014.30500000002</v>
      </c>
      <c r="M58" s="122">
        <v>547093.95800000033</v>
      </c>
    </row>
    <row r="59" spans="1:13" s="62" customFormat="1" ht="13.5" customHeight="1" x14ac:dyDescent="0.2">
      <c r="A59" s="55"/>
      <c r="B59" s="182"/>
      <c r="C59" s="50" t="s">
        <v>33</v>
      </c>
      <c r="D59" s="52">
        <v>202576.53999999989</v>
      </c>
      <c r="E59" s="52">
        <v>4157.8024999999998</v>
      </c>
      <c r="F59" s="52">
        <v>362.96</v>
      </c>
      <c r="G59" s="52">
        <v>473497.66650000011</v>
      </c>
      <c r="H59" s="52">
        <v>47333.99</v>
      </c>
      <c r="I59" s="52">
        <v>140806.26449999996</v>
      </c>
      <c r="J59" s="52">
        <v>34776.439999999995</v>
      </c>
      <c r="K59" s="52">
        <v>14338.796999999999</v>
      </c>
      <c r="L59" s="52">
        <v>285049.92999999988</v>
      </c>
      <c r="M59" s="124">
        <v>632800.53050000011</v>
      </c>
    </row>
    <row r="60" spans="1:13" s="62" customFormat="1" ht="13.5" customHeight="1" x14ac:dyDescent="0.2">
      <c r="A60" s="55"/>
      <c r="B60" s="182"/>
      <c r="C60" s="45" t="s">
        <v>35</v>
      </c>
      <c r="D60" s="47">
        <v>211163.80999999997</v>
      </c>
      <c r="E60" s="47">
        <v>5225.34</v>
      </c>
      <c r="F60" s="47">
        <v>331.87</v>
      </c>
      <c r="G60" s="47">
        <v>450640.86750000005</v>
      </c>
      <c r="H60" s="47">
        <v>46525.139999999992</v>
      </c>
      <c r="I60" s="47">
        <v>138151.03650000005</v>
      </c>
      <c r="J60" s="47">
        <v>37174</v>
      </c>
      <c r="K60" s="47">
        <v>12433.511500000001</v>
      </c>
      <c r="L60" s="47">
        <v>295194.81999999995</v>
      </c>
      <c r="M60" s="122">
        <v>606450.7555000002</v>
      </c>
    </row>
    <row r="61" spans="1:13" s="62" customFormat="1" ht="13.5" customHeight="1" x14ac:dyDescent="0.2">
      <c r="A61" s="55"/>
      <c r="B61" s="182"/>
      <c r="C61" s="50" t="s">
        <v>36</v>
      </c>
      <c r="D61" s="52">
        <v>203843.00800000003</v>
      </c>
      <c r="E61" s="52">
        <v>3086.09</v>
      </c>
      <c r="F61" s="52">
        <v>1390.52</v>
      </c>
      <c r="G61" s="52">
        <v>437495.80350000004</v>
      </c>
      <c r="H61" s="52">
        <v>45606.678999999996</v>
      </c>
      <c r="I61" s="52">
        <v>126129.45700000001</v>
      </c>
      <c r="J61" s="52">
        <v>35583.670000000006</v>
      </c>
      <c r="K61" s="52">
        <v>11675.494499999999</v>
      </c>
      <c r="L61" s="52">
        <v>286423.87700000004</v>
      </c>
      <c r="M61" s="124">
        <v>578386.84500000009</v>
      </c>
    </row>
    <row r="62" spans="1:13" s="62" customFormat="1" ht="13.5" customHeight="1" x14ac:dyDescent="0.2">
      <c r="A62" s="55"/>
      <c r="B62" s="182"/>
      <c r="C62" s="45" t="s">
        <v>37</v>
      </c>
      <c r="D62" s="47">
        <v>232163.38999999998</v>
      </c>
      <c r="E62" s="47">
        <v>4065.4144999999999</v>
      </c>
      <c r="F62" s="47">
        <v>1407.4099999999999</v>
      </c>
      <c r="G62" s="47">
        <v>488570.69</v>
      </c>
      <c r="H62" s="47">
        <v>55559.111000000012</v>
      </c>
      <c r="I62" s="47">
        <v>144694.10749999998</v>
      </c>
      <c r="J62" s="47">
        <v>40473.970000000008</v>
      </c>
      <c r="K62" s="47">
        <v>13542.493999999999</v>
      </c>
      <c r="L62" s="47">
        <v>329603.88100000005</v>
      </c>
      <c r="M62" s="122">
        <v>650872.70600000001</v>
      </c>
    </row>
    <row r="63" spans="1:13" s="62" customFormat="1" ht="13.5" customHeight="1" x14ac:dyDescent="0.2">
      <c r="A63" s="55"/>
      <c r="B63" s="182"/>
      <c r="C63" s="50" t="s">
        <v>38</v>
      </c>
      <c r="D63" s="52">
        <v>210233.10400000005</v>
      </c>
      <c r="E63" s="52">
        <v>2951.97</v>
      </c>
      <c r="F63" s="52">
        <v>1637.29</v>
      </c>
      <c r="G63" s="52">
        <v>429236.11350000009</v>
      </c>
      <c r="H63" s="52">
        <v>47303.580999999998</v>
      </c>
      <c r="I63" s="52">
        <v>133688.56399999995</v>
      </c>
      <c r="J63" s="52">
        <v>34344.339999999997</v>
      </c>
      <c r="K63" s="52">
        <v>11028.174999999999</v>
      </c>
      <c r="L63" s="52">
        <v>293518.31500000006</v>
      </c>
      <c r="M63" s="124">
        <v>576904.82250000001</v>
      </c>
    </row>
    <row r="64" spans="1:13" s="62" customFormat="1" ht="13.5" customHeight="1" x14ac:dyDescent="0.2">
      <c r="A64" s="55"/>
      <c r="B64" s="182"/>
      <c r="C64" s="45" t="s">
        <v>39</v>
      </c>
      <c r="D64" s="47">
        <v>234850.83700000003</v>
      </c>
      <c r="E64" s="47">
        <v>4331.8125000000009</v>
      </c>
      <c r="F64" s="47">
        <v>1762.9180000000001</v>
      </c>
      <c r="G64" s="47">
        <v>479497.51100000006</v>
      </c>
      <c r="H64" s="47">
        <v>58402.760999999984</v>
      </c>
      <c r="I64" s="47">
        <v>148921.79550000007</v>
      </c>
      <c r="J64" s="47">
        <v>41471</v>
      </c>
      <c r="K64" s="47">
        <v>12103.904</v>
      </c>
      <c r="L64" s="47">
        <v>336487.516</v>
      </c>
      <c r="M64" s="122">
        <v>644855.02300000016</v>
      </c>
    </row>
    <row r="65" spans="1:13" s="62" customFormat="1" ht="13.5" customHeight="1" x14ac:dyDescent="0.2">
      <c r="A65" s="55"/>
      <c r="B65" s="182"/>
      <c r="C65" s="50" t="s">
        <v>40</v>
      </c>
      <c r="D65" s="52">
        <v>236011.087</v>
      </c>
      <c r="E65" s="52">
        <v>4609.1949999999997</v>
      </c>
      <c r="F65" s="52">
        <v>1975.1399999999999</v>
      </c>
      <c r="G65" s="52">
        <v>510424.20099999994</v>
      </c>
      <c r="H65" s="52">
        <v>61337.427000000003</v>
      </c>
      <c r="I65" s="52">
        <v>159467.69999999998</v>
      </c>
      <c r="J65" s="52">
        <v>45387.98000000001</v>
      </c>
      <c r="K65" s="52">
        <v>13560.558000000003</v>
      </c>
      <c r="L65" s="52">
        <v>344711.63400000008</v>
      </c>
      <c r="M65" s="124">
        <v>688061.65399999986</v>
      </c>
    </row>
    <row r="66" spans="1:13" s="62" customFormat="1" ht="13.5" customHeight="1" x14ac:dyDescent="0.2">
      <c r="A66" s="55"/>
      <c r="B66" s="182"/>
      <c r="C66" s="45" t="s">
        <v>41</v>
      </c>
      <c r="D66" s="47">
        <v>220537.45099999994</v>
      </c>
      <c r="E66" s="47">
        <v>4122.0174999999999</v>
      </c>
      <c r="F66" s="47">
        <v>740.73</v>
      </c>
      <c r="G66" s="47">
        <v>490318.77050000016</v>
      </c>
      <c r="H66" s="47">
        <v>57708.229999999996</v>
      </c>
      <c r="I66" s="47">
        <v>147279.64350000001</v>
      </c>
      <c r="J66" s="47">
        <v>45808.61</v>
      </c>
      <c r="K66" s="47">
        <v>12146.871500000001</v>
      </c>
      <c r="L66" s="47">
        <v>324795.02099999995</v>
      </c>
      <c r="M66" s="122">
        <v>653867.30300000019</v>
      </c>
    </row>
    <row r="67" spans="1:13" s="62" customFormat="1" ht="13.5" customHeight="1" x14ac:dyDescent="0.2">
      <c r="A67" s="55"/>
      <c r="B67" s="182"/>
      <c r="C67" s="50" t="s">
        <v>42</v>
      </c>
      <c r="D67" s="52">
        <v>199787.42</v>
      </c>
      <c r="E67" s="52">
        <v>3951.91</v>
      </c>
      <c r="F67" s="52">
        <v>679.34</v>
      </c>
      <c r="G67" s="52">
        <v>477529.31300000002</v>
      </c>
      <c r="H67" s="52">
        <v>50894.360000000015</v>
      </c>
      <c r="I67" s="52">
        <v>125030.75699999997</v>
      </c>
      <c r="J67" s="52">
        <v>38461.230000000003</v>
      </c>
      <c r="K67" s="52">
        <v>9546.4375</v>
      </c>
      <c r="L67" s="52">
        <v>289822.35000000003</v>
      </c>
      <c r="M67" s="124">
        <v>616058.41749999998</v>
      </c>
    </row>
    <row r="68" spans="1:13" s="62" customFormat="1" ht="13.5" customHeight="1" x14ac:dyDescent="0.2">
      <c r="A68" s="55">
        <v>2014</v>
      </c>
      <c r="B68" s="182"/>
      <c r="C68" s="45" t="s">
        <v>43</v>
      </c>
      <c r="D68" s="47">
        <v>188137.39</v>
      </c>
      <c r="E68" s="47">
        <v>4669.1374999999998</v>
      </c>
      <c r="F68" s="47">
        <v>736</v>
      </c>
      <c r="G68" s="47">
        <v>386410.41350000002</v>
      </c>
      <c r="H68" s="47">
        <v>58680.061000000016</v>
      </c>
      <c r="I68" s="47">
        <v>121233.95549999997</v>
      </c>
      <c r="J68" s="47">
        <v>38996.25</v>
      </c>
      <c r="K68" s="47">
        <v>11539.335000000003</v>
      </c>
      <c r="L68" s="47">
        <v>286549.701</v>
      </c>
      <c r="M68" s="122">
        <v>523852.84150000004</v>
      </c>
    </row>
    <row r="69" spans="1:13" s="62" customFormat="1" ht="13.5" customHeight="1" x14ac:dyDescent="0.2">
      <c r="A69" s="55"/>
      <c r="B69" s="182"/>
      <c r="C69" s="50" t="s">
        <v>44</v>
      </c>
      <c r="D69" s="52">
        <v>219994.88400000011</v>
      </c>
      <c r="E69" s="52">
        <v>4939.62</v>
      </c>
      <c r="F69" s="52">
        <v>800.33000000000015</v>
      </c>
      <c r="G69" s="52">
        <v>448046.80700000009</v>
      </c>
      <c r="H69" s="52">
        <v>63360.090000000004</v>
      </c>
      <c r="I69" s="52">
        <v>135580.85749999993</v>
      </c>
      <c r="J69" s="52">
        <v>43061.81</v>
      </c>
      <c r="K69" s="52">
        <v>12545.032500000001</v>
      </c>
      <c r="L69" s="52">
        <v>327217.11400000012</v>
      </c>
      <c r="M69" s="124">
        <v>601112.31700000004</v>
      </c>
    </row>
    <row r="70" spans="1:13" s="62" customFormat="1" ht="13.5" customHeight="1" x14ac:dyDescent="0.2">
      <c r="A70" s="55"/>
      <c r="B70" s="182"/>
      <c r="C70" s="45" t="s">
        <v>45</v>
      </c>
      <c r="D70" s="47">
        <v>231062.68400000007</v>
      </c>
      <c r="E70" s="47">
        <v>2697.0749999999998</v>
      </c>
      <c r="F70" s="47">
        <v>1150.0300000000002</v>
      </c>
      <c r="G70" s="47">
        <v>551733.23149999988</v>
      </c>
      <c r="H70" s="47">
        <v>65101.39499999999</v>
      </c>
      <c r="I70" s="47">
        <v>134286.09150000001</v>
      </c>
      <c r="J70" s="47">
        <v>42562.094999999994</v>
      </c>
      <c r="K70" s="47">
        <v>12879.848000000002</v>
      </c>
      <c r="L70" s="47">
        <v>339876.20400000003</v>
      </c>
      <c r="M70" s="122">
        <v>701596.24599999981</v>
      </c>
    </row>
    <row r="71" spans="1:13" s="62" customFormat="1" ht="13.5" customHeight="1" x14ac:dyDescent="0.2">
      <c r="A71" s="55"/>
      <c r="B71" s="182"/>
      <c r="C71" s="50" t="s">
        <v>33</v>
      </c>
      <c r="D71" s="52">
        <v>226360.671</v>
      </c>
      <c r="E71" s="52">
        <v>3047.3229999999999</v>
      </c>
      <c r="F71" s="52">
        <v>770.26</v>
      </c>
      <c r="G71" s="52">
        <v>490743.48950000026</v>
      </c>
      <c r="H71" s="52">
        <v>56177.600000000006</v>
      </c>
      <c r="I71" s="52">
        <v>129960.06500000006</v>
      </c>
      <c r="J71" s="52">
        <v>38455.536999999997</v>
      </c>
      <c r="K71" s="52">
        <v>11457.486999999999</v>
      </c>
      <c r="L71" s="52">
        <v>321764.06800000003</v>
      </c>
      <c r="M71" s="124">
        <v>635208.36450000026</v>
      </c>
    </row>
    <row r="72" spans="1:13" s="62" customFormat="1" ht="13.5" customHeight="1" x14ac:dyDescent="0.2">
      <c r="A72" s="55"/>
      <c r="B72" s="182"/>
      <c r="C72" s="45" t="s">
        <v>35</v>
      </c>
      <c r="D72" s="47">
        <v>247928.99</v>
      </c>
      <c r="E72" s="47">
        <v>4968.9425000000001</v>
      </c>
      <c r="F72" s="47">
        <v>1138.4290000000001</v>
      </c>
      <c r="G72" s="47">
        <v>522127.92509000015</v>
      </c>
      <c r="H72" s="47">
        <v>64302.79</v>
      </c>
      <c r="I72" s="47">
        <v>136437.76499999996</v>
      </c>
      <c r="J72" s="47">
        <v>45719.833000000006</v>
      </c>
      <c r="K72" s="47">
        <v>11788.653500000002</v>
      </c>
      <c r="L72" s="47">
        <v>359090.04199999996</v>
      </c>
      <c r="M72" s="122">
        <v>675323.28609000007</v>
      </c>
    </row>
    <row r="73" spans="1:13" s="62" customFormat="1" ht="13.5" customHeight="1" x14ac:dyDescent="0.2">
      <c r="A73" s="55"/>
      <c r="B73" s="182"/>
      <c r="C73" s="50" t="s">
        <v>36</v>
      </c>
      <c r="D73" s="52">
        <v>220624.19000000003</v>
      </c>
      <c r="E73" s="52">
        <v>3940.915</v>
      </c>
      <c r="F73" s="52">
        <v>1598.0606599999999</v>
      </c>
      <c r="G73" s="52">
        <v>462764.03087337513</v>
      </c>
      <c r="H73" s="52">
        <v>59224.040000000023</v>
      </c>
      <c r="I73" s="52">
        <v>115334.27649999999</v>
      </c>
      <c r="J73" s="52">
        <v>42074.569999999992</v>
      </c>
      <c r="K73" s="52">
        <v>13082.412</v>
      </c>
      <c r="L73" s="52">
        <v>323520.86066000006</v>
      </c>
      <c r="M73" s="124">
        <v>595121.6343733751</v>
      </c>
    </row>
    <row r="74" spans="1:13" s="62" customFormat="1" ht="13.5" customHeight="1" x14ac:dyDescent="0.2">
      <c r="A74" s="55"/>
      <c r="B74" s="182"/>
      <c r="C74" s="45" t="s">
        <v>37</v>
      </c>
      <c r="D74" s="47">
        <v>252789.42799999999</v>
      </c>
      <c r="E74" s="47">
        <v>4390.1859999999997</v>
      </c>
      <c r="F74" s="47">
        <v>757.38100000000009</v>
      </c>
      <c r="G74" s="47">
        <v>542163.69550000015</v>
      </c>
      <c r="H74" s="47">
        <v>66025.449999999968</v>
      </c>
      <c r="I74" s="47">
        <v>134047.73850000001</v>
      </c>
      <c r="J74" s="47">
        <v>46149.540000000008</v>
      </c>
      <c r="K74" s="47">
        <v>13191.244999999999</v>
      </c>
      <c r="L74" s="47">
        <v>365721.799</v>
      </c>
      <c r="M74" s="122">
        <v>693792.86500000011</v>
      </c>
    </row>
    <row r="75" spans="1:13" s="62" customFormat="1" ht="13.5" customHeight="1" x14ac:dyDescent="0.2">
      <c r="A75" s="55"/>
      <c r="B75" s="182"/>
      <c r="C75" s="50" t="s">
        <v>38</v>
      </c>
      <c r="D75" s="52">
        <v>235500.18499999997</v>
      </c>
      <c r="E75" s="52">
        <v>3139.6400000000003</v>
      </c>
      <c r="F75" s="52">
        <v>1079.44</v>
      </c>
      <c r="G75" s="52">
        <v>537200.79400000023</v>
      </c>
      <c r="H75" s="52">
        <v>58427.450000000012</v>
      </c>
      <c r="I75" s="52">
        <v>131332.32449999999</v>
      </c>
      <c r="J75" s="52">
        <v>41572.129999999997</v>
      </c>
      <c r="K75" s="52">
        <v>11998.340999999997</v>
      </c>
      <c r="L75" s="52">
        <v>336579.20499999996</v>
      </c>
      <c r="M75" s="124">
        <v>683671.09950000024</v>
      </c>
    </row>
    <row r="76" spans="1:13" s="62" customFormat="1" ht="13.5" customHeight="1" x14ac:dyDescent="0.2">
      <c r="A76" s="55"/>
      <c r="B76" s="182"/>
      <c r="C76" s="45" t="s">
        <v>39</v>
      </c>
      <c r="D76" s="47">
        <v>242726.81999999995</v>
      </c>
      <c r="E76" s="47">
        <v>4156.2024999999994</v>
      </c>
      <c r="F76" s="47">
        <v>862.84999999999991</v>
      </c>
      <c r="G76" s="47">
        <v>579751.9</v>
      </c>
      <c r="H76" s="47">
        <v>60418.979999999996</v>
      </c>
      <c r="I76" s="47">
        <v>142346.84500000003</v>
      </c>
      <c r="J76" s="47">
        <v>44868.73</v>
      </c>
      <c r="K76" s="47">
        <v>10710.212500000001</v>
      </c>
      <c r="L76" s="47">
        <v>348877.37999999995</v>
      </c>
      <c r="M76" s="122">
        <v>736965.16</v>
      </c>
    </row>
    <row r="77" spans="1:13" s="62" customFormat="1" ht="13.5" customHeight="1" x14ac:dyDescent="0.2">
      <c r="A77" s="55"/>
      <c r="B77" s="182"/>
      <c r="C77" s="50" t="s">
        <v>40</v>
      </c>
      <c r="D77" s="52">
        <v>240215.99600000004</v>
      </c>
      <c r="E77" s="52">
        <v>3928.5725000000002</v>
      </c>
      <c r="F77" s="52">
        <v>504.6</v>
      </c>
      <c r="G77" s="52">
        <v>580675.96800000034</v>
      </c>
      <c r="H77" s="52">
        <v>62498.350000000006</v>
      </c>
      <c r="I77" s="52">
        <v>142290.788</v>
      </c>
      <c r="J77" s="52">
        <v>47996.38</v>
      </c>
      <c r="K77" s="52">
        <v>11556.488499999999</v>
      </c>
      <c r="L77" s="52">
        <v>351215.32600000006</v>
      </c>
      <c r="M77" s="124">
        <v>738451.81700000027</v>
      </c>
    </row>
    <row r="78" spans="1:13" s="62" customFormat="1" ht="13.5" customHeight="1" x14ac:dyDescent="0.2">
      <c r="A78" s="55"/>
      <c r="B78" s="182"/>
      <c r="C78" s="45" t="s">
        <v>41</v>
      </c>
      <c r="D78" s="47">
        <v>227010.73600000003</v>
      </c>
      <c r="E78" s="47">
        <v>1992.21</v>
      </c>
      <c r="F78" s="47">
        <v>796.44999999999993</v>
      </c>
      <c r="G78" s="47">
        <v>567322.74950000003</v>
      </c>
      <c r="H78" s="47">
        <v>58390.970000000023</v>
      </c>
      <c r="I78" s="47">
        <v>128115.64750000004</v>
      </c>
      <c r="J78" s="47">
        <v>45533.07</v>
      </c>
      <c r="K78" s="47">
        <v>11424.932000000001</v>
      </c>
      <c r="L78" s="47">
        <v>331731.22600000008</v>
      </c>
      <c r="M78" s="122">
        <v>708855.53900000011</v>
      </c>
    </row>
    <row r="79" spans="1:13" s="62" customFormat="1" ht="13.5" customHeight="1" x14ac:dyDescent="0.2">
      <c r="A79" s="55"/>
      <c r="B79" s="182"/>
      <c r="C79" s="50" t="s">
        <v>42</v>
      </c>
      <c r="D79" s="52">
        <v>209493.60000000003</v>
      </c>
      <c r="E79" s="52">
        <v>2995.1949999999997</v>
      </c>
      <c r="F79" s="52">
        <v>943.81999999999994</v>
      </c>
      <c r="G79" s="52">
        <v>553543.81700000016</v>
      </c>
      <c r="H79" s="52">
        <v>48896.159999999989</v>
      </c>
      <c r="I79" s="52">
        <v>118883.72400000002</v>
      </c>
      <c r="J79" s="52">
        <v>36663.1</v>
      </c>
      <c r="K79" s="52">
        <v>12720.214999999997</v>
      </c>
      <c r="L79" s="52">
        <v>295996.68</v>
      </c>
      <c r="M79" s="124">
        <v>688142.95100000012</v>
      </c>
    </row>
    <row r="80" spans="1:13" s="62" customFormat="1" ht="13.5" customHeight="1" x14ac:dyDescent="0.2">
      <c r="A80" s="55">
        <v>2015</v>
      </c>
      <c r="B80" s="182"/>
      <c r="C80" s="45" t="s">
        <v>43</v>
      </c>
      <c r="D80" s="47">
        <v>191043.58999999994</v>
      </c>
      <c r="E80" s="47">
        <v>3730.6419999999998</v>
      </c>
      <c r="F80" s="47">
        <v>434.33000000000004</v>
      </c>
      <c r="G80" s="47">
        <v>503850.23699999996</v>
      </c>
      <c r="H80" s="47">
        <v>54141.290000000015</v>
      </c>
      <c r="I80" s="47">
        <v>123202.03399999999</v>
      </c>
      <c r="J80" s="47">
        <v>39190.239999999998</v>
      </c>
      <c r="K80" s="47">
        <v>12255.968500000001</v>
      </c>
      <c r="L80" s="47">
        <v>284809.44999999995</v>
      </c>
      <c r="M80" s="122">
        <v>643038.8814999999</v>
      </c>
    </row>
    <row r="81" spans="1:13" s="62" customFormat="1" ht="13.5" customHeight="1" x14ac:dyDescent="0.2">
      <c r="A81" s="55"/>
      <c r="B81" s="182"/>
      <c r="C81" s="50" t="s">
        <v>44</v>
      </c>
      <c r="D81" s="52">
        <v>225760.56500000003</v>
      </c>
      <c r="E81" s="52">
        <v>4466.749499999999</v>
      </c>
      <c r="F81" s="52">
        <v>356.83000000000004</v>
      </c>
      <c r="G81" s="52">
        <v>496417.712</v>
      </c>
      <c r="H81" s="52">
        <v>60552.800999999992</v>
      </c>
      <c r="I81" s="52">
        <v>141516.38649999999</v>
      </c>
      <c r="J81" s="52">
        <v>44130.249999999985</v>
      </c>
      <c r="K81" s="52">
        <v>12975.150999999998</v>
      </c>
      <c r="L81" s="52">
        <v>330800.446</v>
      </c>
      <c r="M81" s="124">
        <v>655375.99899999995</v>
      </c>
    </row>
    <row r="82" spans="1:13" s="62" customFormat="1" ht="13.5" customHeight="1" x14ac:dyDescent="0.2">
      <c r="A82" s="55"/>
      <c r="B82" s="182"/>
      <c r="C82" s="45" t="s">
        <v>45</v>
      </c>
      <c r="D82" s="47">
        <v>242682.88499999995</v>
      </c>
      <c r="E82" s="47">
        <v>3926.3249999999998</v>
      </c>
      <c r="F82" s="47">
        <v>394.88</v>
      </c>
      <c r="G82" s="47">
        <v>562274.89199999988</v>
      </c>
      <c r="H82" s="47">
        <v>62865.296999999999</v>
      </c>
      <c r="I82" s="47">
        <v>152191.32850000003</v>
      </c>
      <c r="J82" s="47">
        <v>43212.360000000008</v>
      </c>
      <c r="K82" s="47">
        <v>12401.1005</v>
      </c>
      <c r="L82" s="47">
        <v>349155.42199999996</v>
      </c>
      <c r="M82" s="122">
        <v>730793.64599999995</v>
      </c>
    </row>
    <row r="83" spans="1:13" s="62" customFormat="1" ht="13.5" customHeight="1" x14ac:dyDescent="0.2">
      <c r="A83" s="55"/>
      <c r="B83" s="182"/>
      <c r="C83" s="50" t="s">
        <v>33</v>
      </c>
      <c r="D83" s="52">
        <v>228706.36500000005</v>
      </c>
      <c r="E83" s="52">
        <v>3673.01</v>
      </c>
      <c r="F83" s="52">
        <v>166.01999999999998</v>
      </c>
      <c r="G83" s="52">
        <v>512028.35900000005</v>
      </c>
      <c r="H83" s="52">
        <v>59369.779999999992</v>
      </c>
      <c r="I83" s="52">
        <v>139657.23800000004</v>
      </c>
      <c r="J83" s="52">
        <v>43381.700000000004</v>
      </c>
      <c r="K83" s="52">
        <v>12429.1505</v>
      </c>
      <c r="L83" s="52">
        <v>331623.86500000005</v>
      </c>
      <c r="M83" s="124">
        <v>667787.75750000007</v>
      </c>
    </row>
    <row r="84" spans="1:13" s="62" customFormat="1" ht="13.5" customHeight="1" x14ac:dyDescent="0.2">
      <c r="A84" s="55"/>
      <c r="B84" s="182"/>
      <c r="C84" s="45" t="s">
        <v>35</v>
      </c>
      <c r="D84" s="47">
        <v>250274.92899999997</v>
      </c>
      <c r="E84" s="47">
        <v>4469.13</v>
      </c>
      <c r="F84" s="47">
        <v>233.09</v>
      </c>
      <c r="G84" s="47">
        <v>527746.93200000003</v>
      </c>
      <c r="H84" s="47">
        <v>64594.889999999992</v>
      </c>
      <c r="I84" s="47">
        <v>153637.14349999995</v>
      </c>
      <c r="J84" s="47">
        <v>45420.579999999994</v>
      </c>
      <c r="K84" s="47">
        <v>15580.543999999998</v>
      </c>
      <c r="L84" s="47">
        <v>360523.489</v>
      </c>
      <c r="M84" s="122">
        <v>701433.74949999992</v>
      </c>
    </row>
    <row r="85" spans="1:13" s="62" customFormat="1" ht="13.5" customHeight="1" x14ac:dyDescent="0.2">
      <c r="A85" s="55"/>
      <c r="B85" s="182"/>
      <c r="C85" s="50" t="s">
        <v>36</v>
      </c>
      <c r="D85" s="52">
        <v>234930.81999999992</v>
      </c>
      <c r="E85" s="52">
        <v>1781.3074999999999</v>
      </c>
      <c r="F85" s="52">
        <v>337.72</v>
      </c>
      <c r="G85" s="52">
        <v>498722.70699999994</v>
      </c>
      <c r="H85" s="52">
        <v>69037.14499999999</v>
      </c>
      <c r="I85" s="52">
        <v>150623.08349999995</v>
      </c>
      <c r="J85" s="52">
        <v>40861.438000000002</v>
      </c>
      <c r="K85" s="52">
        <v>15795.3905</v>
      </c>
      <c r="L85" s="52">
        <v>345167.12299999996</v>
      </c>
      <c r="M85" s="124">
        <v>666922.48849999986</v>
      </c>
    </row>
    <row r="86" spans="1:13" s="62" customFormat="1" ht="13.5" customHeight="1" x14ac:dyDescent="0.2">
      <c r="A86" s="55"/>
      <c r="B86" s="182"/>
      <c r="C86" s="45" t="s">
        <v>37</v>
      </c>
      <c r="D86" s="47">
        <v>277144.86799999996</v>
      </c>
      <c r="E86" s="47">
        <v>2079.7849999999999</v>
      </c>
      <c r="F86" s="47">
        <v>568.26</v>
      </c>
      <c r="G86" s="47">
        <v>568505.18700000003</v>
      </c>
      <c r="H86" s="47">
        <v>72975.289999999994</v>
      </c>
      <c r="I86" s="47">
        <v>164866.29250000007</v>
      </c>
      <c r="J86" s="47">
        <v>48138.390000000007</v>
      </c>
      <c r="K86" s="47">
        <v>18093.929500000002</v>
      </c>
      <c r="L86" s="47">
        <v>398826.80799999996</v>
      </c>
      <c r="M86" s="122">
        <v>753545.19400000013</v>
      </c>
    </row>
    <row r="87" spans="1:13" s="62" customFormat="1" ht="13.5" customHeight="1" x14ac:dyDescent="0.2">
      <c r="A87" s="55"/>
      <c r="B87" s="182"/>
      <c r="C87" s="50" t="s">
        <v>38</v>
      </c>
      <c r="D87" s="52">
        <v>257936.55300000004</v>
      </c>
      <c r="E87" s="52">
        <v>3808.2849999999999</v>
      </c>
      <c r="F87" s="52">
        <v>449.76</v>
      </c>
      <c r="G87" s="52">
        <v>553323.15999999992</v>
      </c>
      <c r="H87" s="52">
        <v>64624.939999999988</v>
      </c>
      <c r="I87" s="52">
        <v>165806.58999999997</v>
      </c>
      <c r="J87" s="52">
        <v>44092.93</v>
      </c>
      <c r="K87" s="52">
        <v>18075.305</v>
      </c>
      <c r="L87" s="52">
        <v>367104.18300000002</v>
      </c>
      <c r="M87" s="124">
        <v>741013.34</v>
      </c>
    </row>
    <row r="88" spans="1:13" s="62" customFormat="1" ht="13.5" customHeight="1" x14ac:dyDescent="0.2">
      <c r="A88" s="55"/>
      <c r="B88" s="182"/>
      <c r="C88" s="45" t="s">
        <v>39</v>
      </c>
      <c r="D88" s="47">
        <v>276296.39199999999</v>
      </c>
      <c r="E88" s="47">
        <v>3418.5949999999993</v>
      </c>
      <c r="F88" s="47">
        <v>630.09</v>
      </c>
      <c r="G88" s="47">
        <v>542209.47599999991</v>
      </c>
      <c r="H88" s="47">
        <v>72247.570000000022</v>
      </c>
      <c r="I88" s="47">
        <v>183098.05800000008</v>
      </c>
      <c r="J88" s="47">
        <v>45626.799999999996</v>
      </c>
      <c r="K88" s="47">
        <v>19233.720999999998</v>
      </c>
      <c r="L88" s="47">
        <v>394800.85200000001</v>
      </c>
      <c r="M88" s="122">
        <v>747959.85</v>
      </c>
    </row>
    <row r="89" spans="1:13" s="62" customFormat="1" ht="13.5" customHeight="1" x14ac:dyDescent="0.2">
      <c r="A89" s="55"/>
      <c r="B89" s="182"/>
      <c r="C89" s="50" t="s">
        <v>40</v>
      </c>
      <c r="D89" s="52">
        <v>265475.51500000001</v>
      </c>
      <c r="E89" s="52">
        <v>4689.0524999999998</v>
      </c>
      <c r="F89" s="52">
        <v>165.26</v>
      </c>
      <c r="G89" s="52">
        <v>564246.81900000025</v>
      </c>
      <c r="H89" s="52">
        <v>73170.090999999986</v>
      </c>
      <c r="I89" s="52">
        <v>187053.03300000002</v>
      </c>
      <c r="J89" s="52">
        <v>44606.47</v>
      </c>
      <c r="K89" s="52">
        <v>22194.608</v>
      </c>
      <c r="L89" s="52">
        <v>383417.33600000001</v>
      </c>
      <c r="M89" s="124">
        <v>778183.5125000003</v>
      </c>
    </row>
    <row r="90" spans="1:13" s="62" customFormat="1" ht="13.5" customHeight="1" x14ac:dyDescent="0.2">
      <c r="A90" s="55"/>
      <c r="B90" s="182"/>
      <c r="C90" s="45" t="s">
        <v>41</v>
      </c>
      <c r="D90" s="47">
        <v>247936.65000000002</v>
      </c>
      <c r="E90" s="47">
        <v>4990.2065000000002</v>
      </c>
      <c r="F90" s="47">
        <v>66.050000000000011</v>
      </c>
      <c r="G90" s="47">
        <v>514738.22100000025</v>
      </c>
      <c r="H90" s="47">
        <v>67944.220000000016</v>
      </c>
      <c r="I90" s="47">
        <v>172191.07950000008</v>
      </c>
      <c r="J90" s="47">
        <v>39818.65</v>
      </c>
      <c r="K90" s="47">
        <v>19922.261500000001</v>
      </c>
      <c r="L90" s="47">
        <v>355765.57000000007</v>
      </c>
      <c r="M90" s="122">
        <v>711841.76850000035</v>
      </c>
    </row>
    <row r="91" spans="1:13" s="62" customFormat="1" ht="13.5" customHeight="1" x14ac:dyDescent="0.2">
      <c r="A91" s="55"/>
      <c r="B91" s="182"/>
      <c r="C91" s="50" t="s">
        <v>42</v>
      </c>
      <c r="D91" s="52">
        <v>237822.94800000003</v>
      </c>
      <c r="E91" s="52">
        <v>4751.2474999999995</v>
      </c>
      <c r="F91" s="52">
        <v>0</v>
      </c>
      <c r="G91" s="52">
        <v>592900.43500000029</v>
      </c>
      <c r="H91" s="52">
        <v>55433.250000000007</v>
      </c>
      <c r="I91" s="52">
        <v>159226.29749999996</v>
      </c>
      <c r="J91" s="52">
        <v>36988.329999999994</v>
      </c>
      <c r="K91" s="52">
        <v>19766.391000000003</v>
      </c>
      <c r="L91" s="52">
        <v>330244.52800000005</v>
      </c>
      <c r="M91" s="124">
        <v>776644.37100000028</v>
      </c>
    </row>
    <row r="92" spans="1:13" s="62" customFormat="1" ht="13.5" customHeight="1" x14ac:dyDescent="0.2">
      <c r="A92" s="55">
        <v>2016</v>
      </c>
      <c r="B92" s="182"/>
      <c r="C92" s="45" t="s">
        <v>43</v>
      </c>
      <c r="D92" s="47">
        <v>199356.85000000003</v>
      </c>
      <c r="E92" s="47">
        <v>3627.0174999999995</v>
      </c>
      <c r="F92" s="47">
        <v>34.07</v>
      </c>
      <c r="G92" s="47">
        <v>490154.64100000006</v>
      </c>
      <c r="H92" s="47">
        <v>57117.169999999991</v>
      </c>
      <c r="I92" s="47">
        <v>139739.50150000004</v>
      </c>
      <c r="J92" s="47">
        <v>36146.823269524531</v>
      </c>
      <c r="K92" s="47">
        <v>12962.69373047547</v>
      </c>
      <c r="L92" s="47">
        <v>292654.91326952458</v>
      </c>
      <c r="M92" s="122">
        <v>646483.85373047565</v>
      </c>
    </row>
    <row r="93" spans="1:13" s="62" customFormat="1" ht="13.5" customHeight="1" x14ac:dyDescent="0.2">
      <c r="A93" s="55"/>
      <c r="B93" s="182"/>
      <c r="C93" s="50" t="s">
        <v>44</v>
      </c>
      <c r="D93" s="52">
        <v>242812.97</v>
      </c>
      <c r="E93" s="52">
        <v>3635.8574999999992</v>
      </c>
      <c r="F93" s="52">
        <v>263.83</v>
      </c>
      <c r="G93" s="52">
        <v>512823.11650000006</v>
      </c>
      <c r="H93" s="52">
        <v>68033.490000000005</v>
      </c>
      <c r="I93" s="52">
        <v>164689.55950000003</v>
      </c>
      <c r="J93" s="52">
        <v>40979.859999999993</v>
      </c>
      <c r="K93" s="52">
        <v>12705.173500000001</v>
      </c>
      <c r="L93" s="52">
        <v>352090.14999999997</v>
      </c>
      <c r="M93" s="124">
        <v>693853.70700000017</v>
      </c>
    </row>
    <row r="94" spans="1:13" s="62" customFormat="1" ht="13.5" customHeight="1" x14ac:dyDescent="0.2">
      <c r="A94" s="55"/>
      <c r="B94" s="182"/>
      <c r="C94" s="45" t="s">
        <v>45</v>
      </c>
      <c r="D94" s="47">
        <v>222354.38999999993</v>
      </c>
      <c r="E94" s="47">
        <v>3520.4349999999986</v>
      </c>
      <c r="F94" s="47">
        <v>2005.13</v>
      </c>
      <c r="G94" s="47">
        <v>515680.15400000004</v>
      </c>
      <c r="H94" s="47">
        <v>60338.410000000018</v>
      </c>
      <c r="I94" s="47">
        <v>155355.76449999999</v>
      </c>
      <c r="J94" s="47">
        <v>37087.26</v>
      </c>
      <c r="K94" s="47">
        <v>11126.9475</v>
      </c>
      <c r="L94" s="47">
        <v>321785.18999999994</v>
      </c>
      <c r="M94" s="122">
        <v>685683.30099999998</v>
      </c>
    </row>
    <row r="95" spans="1:13" s="62" customFormat="1" ht="13.5" customHeight="1" x14ac:dyDescent="0.2">
      <c r="A95" s="55"/>
      <c r="B95" s="182"/>
      <c r="C95" s="50" t="s">
        <v>33</v>
      </c>
      <c r="D95" s="52">
        <v>241957.94000000003</v>
      </c>
      <c r="E95" s="52">
        <v>4633.0424999999996</v>
      </c>
      <c r="F95" s="52">
        <v>33.56</v>
      </c>
      <c r="G95" s="52">
        <v>542923.55750000023</v>
      </c>
      <c r="H95" s="52">
        <v>61657.310000000012</v>
      </c>
      <c r="I95" s="52">
        <v>159467.08050000001</v>
      </c>
      <c r="J95" s="52">
        <v>36555.86</v>
      </c>
      <c r="K95" s="52">
        <v>10874.708499999997</v>
      </c>
      <c r="L95" s="52">
        <v>340204.67000000004</v>
      </c>
      <c r="M95" s="124">
        <v>717898.3890000002</v>
      </c>
    </row>
    <row r="96" spans="1:13" s="62" customFormat="1" ht="13.5" customHeight="1" x14ac:dyDescent="0.2">
      <c r="A96" s="55"/>
      <c r="B96" s="182"/>
      <c r="C96" s="45" t="s">
        <v>35</v>
      </c>
      <c r="D96" s="47">
        <v>230902.22300000006</v>
      </c>
      <c r="E96" s="47">
        <v>4602.8550000000005</v>
      </c>
      <c r="F96" s="47">
        <v>0</v>
      </c>
      <c r="G96" s="47">
        <v>514425.24650000012</v>
      </c>
      <c r="H96" s="47">
        <v>63565.87</v>
      </c>
      <c r="I96" s="47">
        <v>147532.66200000004</v>
      </c>
      <c r="J96" s="47">
        <v>32187.51</v>
      </c>
      <c r="K96" s="47">
        <v>12194.614999999998</v>
      </c>
      <c r="L96" s="47">
        <v>326655.60300000006</v>
      </c>
      <c r="M96" s="122">
        <v>678755.37850000011</v>
      </c>
    </row>
    <row r="97" spans="1:13" s="62" customFormat="1" ht="13.5" customHeight="1" x14ac:dyDescent="0.2">
      <c r="A97" s="55"/>
      <c r="B97" s="182"/>
      <c r="C97" s="50" t="s">
        <v>36</v>
      </c>
      <c r="D97" s="52">
        <v>237704.39700000011</v>
      </c>
      <c r="E97" s="52">
        <v>3900.3719999999985</v>
      </c>
      <c r="F97" s="52">
        <v>0</v>
      </c>
      <c r="G97" s="52">
        <v>509561.07399999985</v>
      </c>
      <c r="H97" s="52">
        <v>60302.410000000011</v>
      </c>
      <c r="I97" s="52">
        <v>143703.28200000004</v>
      </c>
      <c r="J97" s="52">
        <v>32039.620000000083</v>
      </c>
      <c r="K97" s="52">
        <v>9966.343499999999</v>
      </c>
      <c r="L97" s="52">
        <v>330046.42700000026</v>
      </c>
      <c r="M97" s="124">
        <v>667131.07149999985</v>
      </c>
    </row>
    <row r="98" spans="1:13" s="62" customFormat="1" ht="13.5" customHeight="1" x14ac:dyDescent="0.2">
      <c r="A98" s="55"/>
      <c r="B98" s="182"/>
      <c r="C98" s="45" t="s">
        <v>37</v>
      </c>
      <c r="D98" s="47">
        <v>220085.04299999995</v>
      </c>
      <c r="E98" s="47">
        <v>3928.5569999999998</v>
      </c>
      <c r="F98" s="47">
        <v>0</v>
      </c>
      <c r="G98" s="47">
        <v>490509.04000000021</v>
      </c>
      <c r="H98" s="47">
        <v>50117.065999999999</v>
      </c>
      <c r="I98" s="47">
        <v>127348.126</v>
      </c>
      <c r="J98" s="47">
        <v>23778.69</v>
      </c>
      <c r="K98" s="47">
        <v>9221.18</v>
      </c>
      <c r="L98" s="47">
        <v>293980.79899999994</v>
      </c>
      <c r="M98" s="122">
        <v>631006.90300000028</v>
      </c>
    </row>
    <row r="99" spans="1:13" s="62" customFormat="1" ht="13.5" customHeight="1" x14ac:dyDescent="0.2">
      <c r="A99" s="55"/>
      <c r="B99" s="182"/>
      <c r="C99" s="50" t="s">
        <v>38</v>
      </c>
      <c r="D99" s="52">
        <v>232581.046</v>
      </c>
      <c r="E99" s="52">
        <v>3995.3274999999994</v>
      </c>
      <c r="F99" s="52">
        <v>135.70999999999998</v>
      </c>
      <c r="G99" s="52">
        <v>583334.25300000003</v>
      </c>
      <c r="H99" s="52">
        <v>75861.610000000015</v>
      </c>
      <c r="I99" s="52">
        <v>146109.26550000001</v>
      </c>
      <c r="J99" s="52">
        <v>35993.35</v>
      </c>
      <c r="K99" s="52">
        <v>11607.332</v>
      </c>
      <c r="L99" s="52">
        <v>344571.71600000001</v>
      </c>
      <c r="M99" s="124">
        <v>745046.17800000007</v>
      </c>
    </row>
    <row r="100" spans="1:13" s="62" customFormat="1" ht="13.5" customHeight="1" x14ac:dyDescent="0.2">
      <c r="A100" s="55"/>
      <c r="B100" s="182"/>
      <c r="C100" s="45" t="s">
        <v>39</v>
      </c>
      <c r="D100" s="47">
        <v>233156.65399999992</v>
      </c>
      <c r="E100" s="47">
        <v>2548.7374999999997</v>
      </c>
      <c r="F100" s="47">
        <v>0</v>
      </c>
      <c r="G100" s="47">
        <v>520544.49049999996</v>
      </c>
      <c r="H100" s="47">
        <v>73184.381000000008</v>
      </c>
      <c r="I100" s="47">
        <v>134188.51500000004</v>
      </c>
      <c r="J100" s="47">
        <v>41113.64</v>
      </c>
      <c r="K100" s="47">
        <v>10315.900000000001</v>
      </c>
      <c r="L100" s="47">
        <v>347454.67499999993</v>
      </c>
      <c r="M100" s="122">
        <v>667597.64300000004</v>
      </c>
    </row>
    <row r="101" spans="1:13" s="62" customFormat="1" ht="13.5" customHeight="1" x14ac:dyDescent="0.2">
      <c r="A101" s="55"/>
      <c r="B101" s="182"/>
      <c r="C101" s="50" t="s">
        <v>40</v>
      </c>
      <c r="D101" s="52">
        <v>227121.443</v>
      </c>
      <c r="E101" s="52">
        <v>1823.7299999999998</v>
      </c>
      <c r="F101" s="52">
        <v>35.9</v>
      </c>
      <c r="G101" s="52">
        <v>514924.19400000002</v>
      </c>
      <c r="H101" s="52">
        <v>73919.089999999982</v>
      </c>
      <c r="I101" s="52">
        <v>126630.32650000001</v>
      </c>
      <c r="J101" s="52">
        <v>39932.700000000004</v>
      </c>
      <c r="K101" s="52">
        <v>9279.9020000000019</v>
      </c>
      <c r="L101" s="52">
        <v>341009.13299999997</v>
      </c>
      <c r="M101" s="124">
        <v>652658.15249999997</v>
      </c>
    </row>
    <row r="102" spans="1:13" s="62" customFormat="1" ht="13.5" customHeight="1" x14ac:dyDescent="0.2">
      <c r="A102" s="55"/>
      <c r="B102" s="182"/>
      <c r="C102" s="45" t="s">
        <v>41</v>
      </c>
      <c r="D102" s="47">
        <v>217187.78700000001</v>
      </c>
      <c r="E102" s="47">
        <v>3135.6399999999985</v>
      </c>
      <c r="F102" s="47">
        <v>2125.2700000000004</v>
      </c>
      <c r="G102" s="47">
        <v>542538.74800000002</v>
      </c>
      <c r="H102" s="47">
        <v>74187.180000000008</v>
      </c>
      <c r="I102" s="47">
        <v>127571.95599999998</v>
      </c>
      <c r="J102" s="47">
        <v>36817.289000000004</v>
      </c>
      <c r="K102" s="47">
        <v>13926.775000000001</v>
      </c>
      <c r="L102" s="47">
        <v>330317.52600000001</v>
      </c>
      <c r="M102" s="122">
        <v>687173.11900000006</v>
      </c>
    </row>
    <row r="103" spans="1:13" s="62" customFormat="1" ht="13.5" customHeight="1" x14ac:dyDescent="0.2">
      <c r="A103" s="55"/>
      <c r="B103" s="182"/>
      <c r="C103" s="50" t="s">
        <v>42</v>
      </c>
      <c r="D103" s="52">
        <v>213318.63000000003</v>
      </c>
      <c r="E103" s="52">
        <v>3241.5524999999993</v>
      </c>
      <c r="F103" s="52">
        <v>605.44000000000005</v>
      </c>
      <c r="G103" s="52">
        <v>572185.21349999995</v>
      </c>
      <c r="H103" s="52">
        <v>62447.81</v>
      </c>
      <c r="I103" s="52">
        <v>112550.86200000002</v>
      </c>
      <c r="J103" s="52">
        <v>32040.99</v>
      </c>
      <c r="K103" s="52">
        <v>10488.1085</v>
      </c>
      <c r="L103" s="52">
        <v>308412.87</v>
      </c>
      <c r="M103" s="124">
        <v>698465.7365</v>
      </c>
    </row>
    <row r="104" spans="1:13" s="62" customFormat="1" ht="13.5" customHeight="1" x14ac:dyDescent="0.2">
      <c r="A104" s="55">
        <v>2017</v>
      </c>
      <c r="B104" s="182"/>
      <c r="C104" s="45" t="s">
        <v>43</v>
      </c>
      <c r="D104" s="47">
        <v>192104.37800000003</v>
      </c>
      <c r="E104" s="47">
        <v>2171.6419999999989</v>
      </c>
      <c r="F104" s="47">
        <v>101.61</v>
      </c>
      <c r="G104" s="47">
        <v>501983.22299999982</v>
      </c>
      <c r="H104" s="47">
        <v>58028.479999999996</v>
      </c>
      <c r="I104" s="47">
        <v>113531.4865</v>
      </c>
      <c r="J104" s="47">
        <v>34883.469999999994</v>
      </c>
      <c r="K104" s="47">
        <v>10386.117499999998</v>
      </c>
      <c r="L104" s="47">
        <v>285117.93799999997</v>
      </c>
      <c r="M104" s="122">
        <v>628072.46899999992</v>
      </c>
    </row>
    <row r="105" spans="1:13" s="62" customFormat="1" ht="13.5" customHeight="1" x14ac:dyDescent="0.2">
      <c r="A105" s="55"/>
      <c r="B105" s="182"/>
      <c r="C105" s="50" t="s">
        <v>44</v>
      </c>
      <c r="D105" s="52">
        <v>225079.242</v>
      </c>
      <c r="E105" s="52">
        <v>3280.5969999999975</v>
      </c>
      <c r="F105" s="52">
        <v>791.05</v>
      </c>
      <c r="G105" s="52">
        <v>530035.11249999993</v>
      </c>
      <c r="H105" s="52">
        <v>64891.05599999999</v>
      </c>
      <c r="I105" s="52">
        <v>134840.63900000002</v>
      </c>
      <c r="J105" s="52">
        <v>38456.449999999997</v>
      </c>
      <c r="K105" s="52">
        <v>10594.152499999998</v>
      </c>
      <c r="L105" s="52">
        <v>329217.79800000001</v>
      </c>
      <c r="M105" s="124">
        <v>678750.50099999981</v>
      </c>
    </row>
    <row r="106" spans="1:13" s="62" customFormat="1" ht="13.5" customHeight="1" x14ac:dyDescent="0.2">
      <c r="A106" s="55"/>
      <c r="B106" s="182"/>
      <c r="C106" s="45" t="s">
        <v>45</v>
      </c>
      <c r="D106" s="47">
        <v>238059.77000000002</v>
      </c>
      <c r="E106" s="47">
        <v>3070.6854999999978</v>
      </c>
      <c r="F106" s="47">
        <v>1132.32</v>
      </c>
      <c r="G106" s="47">
        <v>567315.1680000003</v>
      </c>
      <c r="H106" s="47">
        <v>72843.650000000009</v>
      </c>
      <c r="I106" s="47">
        <v>145796.71</v>
      </c>
      <c r="J106" s="47">
        <v>42677.740899999997</v>
      </c>
      <c r="K106" s="47">
        <v>12372.186499999996</v>
      </c>
      <c r="L106" s="47">
        <v>354713.48090000002</v>
      </c>
      <c r="M106" s="122">
        <v>728554.75000000023</v>
      </c>
    </row>
    <row r="107" spans="1:13" s="62" customFormat="1" ht="13.5" customHeight="1" x14ac:dyDescent="0.2">
      <c r="A107" s="55"/>
      <c r="B107" s="182"/>
      <c r="C107" s="50" t="s">
        <v>33</v>
      </c>
      <c r="D107" s="52">
        <v>202885.87900000004</v>
      </c>
      <c r="E107" s="52">
        <v>2710.4534999999987</v>
      </c>
      <c r="F107" s="52">
        <v>541.52</v>
      </c>
      <c r="G107" s="52">
        <v>477322.2365</v>
      </c>
      <c r="H107" s="52">
        <v>62802.738999999994</v>
      </c>
      <c r="I107" s="52">
        <v>116108.81150000001</v>
      </c>
      <c r="J107" s="52">
        <v>28070.27</v>
      </c>
      <c r="K107" s="52">
        <v>9563.0339999999997</v>
      </c>
      <c r="L107" s="52">
        <v>294300.40800000005</v>
      </c>
      <c r="M107" s="124">
        <v>605704.5355</v>
      </c>
    </row>
    <row r="108" spans="1:13" s="62" customFormat="1" ht="13.5" customHeight="1" x14ac:dyDescent="0.2">
      <c r="A108" s="55"/>
      <c r="B108" s="182"/>
      <c r="C108" s="45" t="s">
        <v>35</v>
      </c>
      <c r="D108" s="47">
        <v>223962</v>
      </c>
      <c r="E108" s="47">
        <v>3284.8954999999978</v>
      </c>
      <c r="F108" s="47">
        <v>542.58000000000004</v>
      </c>
      <c r="G108" s="47">
        <v>521425.64000000013</v>
      </c>
      <c r="H108" s="47">
        <v>69769.853000000003</v>
      </c>
      <c r="I108" s="47">
        <v>134752.36650000003</v>
      </c>
      <c r="J108" s="47">
        <v>34546.99</v>
      </c>
      <c r="K108" s="47">
        <v>10761.678499999998</v>
      </c>
      <c r="L108" s="47">
        <v>328821.42299999995</v>
      </c>
      <c r="M108" s="122">
        <v>670224.58050000016</v>
      </c>
    </row>
    <row r="109" spans="1:13" s="62" customFormat="1" ht="13.5" customHeight="1" x14ac:dyDescent="0.2">
      <c r="A109" s="55"/>
      <c r="B109" s="182"/>
      <c r="C109" s="50" t="s">
        <v>36</v>
      </c>
      <c r="D109" s="52">
        <v>215205.03800000006</v>
      </c>
      <c r="E109" s="52">
        <v>3075.5404999999982</v>
      </c>
      <c r="F109" s="52">
        <v>597.53</v>
      </c>
      <c r="G109" s="52">
        <v>510283.20049999992</v>
      </c>
      <c r="H109" s="52">
        <v>69501.67</v>
      </c>
      <c r="I109" s="52">
        <v>137550.91650000005</v>
      </c>
      <c r="J109" s="52">
        <v>33635.14</v>
      </c>
      <c r="K109" s="52">
        <v>13671.231</v>
      </c>
      <c r="L109" s="52">
        <v>318939.37800000008</v>
      </c>
      <c r="M109" s="124">
        <v>664580.8885</v>
      </c>
    </row>
    <row r="110" spans="1:13" s="62" customFormat="1" ht="13.5" customHeight="1" x14ac:dyDescent="0.2">
      <c r="A110" s="55"/>
      <c r="B110" s="182"/>
      <c r="C110" s="45" t="s">
        <v>37</v>
      </c>
      <c r="D110" s="47">
        <v>216313.30499999996</v>
      </c>
      <c r="E110" s="47">
        <v>2270.3094999999994</v>
      </c>
      <c r="F110" s="47">
        <v>3079.98</v>
      </c>
      <c r="G110" s="47">
        <v>559495.80200000037</v>
      </c>
      <c r="H110" s="47">
        <v>70272.920000000013</v>
      </c>
      <c r="I110" s="47">
        <v>139568.88700000002</v>
      </c>
      <c r="J110" s="47">
        <v>36454.589999999997</v>
      </c>
      <c r="K110" s="47">
        <v>14011.967000000001</v>
      </c>
      <c r="L110" s="47">
        <v>326120.79499999993</v>
      </c>
      <c r="M110" s="122">
        <v>715346.96550000028</v>
      </c>
    </row>
    <row r="111" spans="1:13" s="62" customFormat="1" ht="13.5" customHeight="1" x14ac:dyDescent="0.2">
      <c r="A111" s="55"/>
      <c r="B111" s="182"/>
      <c r="C111" s="50" t="s">
        <v>38</v>
      </c>
      <c r="D111" s="52">
        <v>217402.34200000003</v>
      </c>
      <c r="E111" s="52">
        <v>2983.4349999999986</v>
      </c>
      <c r="F111" s="52">
        <v>4776.1000000000004</v>
      </c>
      <c r="G111" s="52">
        <v>535274.64700000011</v>
      </c>
      <c r="H111" s="52">
        <v>71747.739999999991</v>
      </c>
      <c r="I111" s="52">
        <v>149662.54649999994</v>
      </c>
      <c r="J111" s="52">
        <v>36618.241000000009</v>
      </c>
      <c r="K111" s="52">
        <v>14543.440999999999</v>
      </c>
      <c r="L111" s="52">
        <v>330544.42300000007</v>
      </c>
      <c r="M111" s="124">
        <v>702464.0695000001</v>
      </c>
    </row>
    <row r="112" spans="1:13" s="62" customFormat="1" ht="13.5" customHeight="1" x14ac:dyDescent="0.2">
      <c r="A112" s="55"/>
      <c r="B112" s="182"/>
      <c r="C112" s="45" t="s">
        <v>39</v>
      </c>
      <c r="D112" s="47">
        <v>217669.95999999996</v>
      </c>
      <c r="E112" s="47">
        <v>3475.2524999999982</v>
      </c>
      <c r="F112" s="47">
        <v>2607.5899999999997</v>
      </c>
      <c r="G112" s="47">
        <v>531749.60099999967</v>
      </c>
      <c r="H112" s="47">
        <v>70225.945000000007</v>
      </c>
      <c r="I112" s="47">
        <v>143831.02599999995</v>
      </c>
      <c r="J112" s="47">
        <v>37955.87999999999</v>
      </c>
      <c r="K112" s="47">
        <v>15320.788500000001</v>
      </c>
      <c r="L112" s="47">
        <v>328459.375</v>
      </c>
      <c r="M112" s="122">
        <v>694376.6679999996</v>
      </c>
    </row>
    <row r="113" spans="1:13" s="62" customFormat="1" ht="13.5" customHeight="1" x14ac:dyDescent="0.2">
      <c r="A113" s="55"/>
      <c r="B113" s="182"/>
      <c r="C113" s="50" t="s">
        <v>40</v>
      </c>
      <c r="D113" s="52">
        <v>216711.67899999997</v>
      </c>
      <c r="E113" s="52">
        <v>2761.8774999999982</v>
      </c>
      <c r="F113" s="52">
        <v>2838.69</v>
      </c>
      <c r="G113" s="52">
        <v>539690.80550000002</v>
      </c>
      <c r="H113" s="52">
        <v>64178.44</v>
      </c>
      <c r="I113" s="52">
        <v>147174.50099999999</v>
      </c>
      <c r="J113" s="52">
        <v>41144.65</v>
      </c>
      <c r="K113" s="52">
        <v>15158.028499999999</v>
      </c>
      <c r="L113" s="52">
        <v>324873.45900000003</v>
      </c>
      <c r="M113" s="124">
        <v>704785.21249999991</v>
      </c>
    </row>
    <row r="114" spans="1:13" s="62" customFormat="1" ht="13.5" customHeight="1" x14ac:dyDescent="0.2">
      <c r="A114" s="55"/>
      <c r="B114" s="182"/>
      <c r="C114" s="45" t="s">
        <v>41</v>
      </c>
      <c r="D114" s="47">
        <v>217432.00099999999</v>
      </c>
      <c r="E114" s="47">
        <v>3837.8124999999986</v>
      </c>
      <c r="F114" s="47">
        <v>2906.0200000000004</v>
      </c>
      <c r="G114" s="47">
        <v>540746.21850000008</v>
      </c>
      <c r="H114" s="47">
        <v>56626.780000000013</v>
      </c>
      <c r="I114" s="47">
        <v>143082.88899999997</v>
      </c>
      <c r="J114" s="47">
        <v>38648.61</v>
      </c>
      <c r="K114" s="47">
        <v>17996.337500000001</v>
      </c>
      <c r="L114" s="47">
        <v>315613.41099999996</v>
      </c>
      <c r="M114" s="122">
        <v>705663.25750000007</v>
      </c>
    </row>
    <row r="115" spans="1:13" s="62" customFormat="1" ht="13.5" customHeight="1" x14ac:dyDescent="0.2">
      <c r="A115" s="55"/>
      <c r="B115" s="182"/>
      <c r="C115" s="50" t="s">
        <v>42</v>
      </c>
      <c r="D115" s="52">
        <v>206741.54800000001</v>
      </c>
      <c r="E115" s="52">
        <v>3785.7649999999999</v>
      </c>
      <c r="F115" s="52">
        <v>3195.06</v>
      </c>
      <c r="G115" s="52">
        <v>517800.93450000021</v>
      </c>
      <c r="H115" s="52">
        <v>50801.401999999987</v>
      </c>
      <c r="I115" s="52">
        <v>119200.17049999999</v>
      </c>
      <c r="J115" s="52">
        <v>32124.409999999996</v>
      </c>
      <c r="K115" s="52">
        <v>14939.784</v>
      </c>
      <c r="L115" s="52">
        <v>292862.42</v>
      </c>
      <c r="M115" s="124">
        <v>655726.65400000021</v>
      </c>
    </row>
    <row r="116" spans="1:13" s="62" customFormat="1" ht="13.5" customHeight="1" x14ac:dyDescent="0.2">
      <c r="A116" s="55">
        <v>2018</v>
      </c>
      <c r="B116" s="182"/>
      <c r="C116" s="45" t="s">
        <v>43</v>
      </c>
      <c r="D116" s="47">
        <v>186881.50200000004</v>
      </c>
      <c r="E116" s="47">
        <v>3558.1799999999976</v>
      </c>
      <c r="F116" s="47">
        <v>3972.98</v>
      </c>
      <c r="G116" s="47">
        <v>497308.33249999984</v>
      </c>
      <c r="H116" s="47">
        <v>47459.960000000014</v>
      </c>
      <c r="I116" s="47">
        <v>117603.37100000001</v>
      </c>
      <c r="J116" s="47">
        <v>36473.789999999994</v>
      </c>
      <c r="K116" s="47">
        <v>16137.429500000002</v>
      </c>
      <c r="L116" s="47">
        <v>274788.23200000008</v>
      </c>
      <c r="M116" s="122">
        <v>634607.31299999985</v>
      </c>
    </row>
    <row r="117" spans="1:13" s="62" customFormat="1" ht="13.5" customHeight="1" x14ac:dyDescent="0.2">
      <c r="A117" s="55"/>
      <c r="B117" s="182"/>
      <c r="C117" s="50" t="s">
        <v>44</v>
      </c>
      <c r="D117" s="52">
        <v>208864.03099999999</v>
      </c>
      <c r="E117" s="52">
        <v>3178.5749999999989</v>
      </c>
      <c r="F117" s="52">
        <v>3504.38</v>
      </c>
      <c r="G117" s="52">
        <v>496416.88800000004</v>
      </c>
      <c r="H117" s="52">
        <v>59902.848000000005</v>
      </c>
      <c r="I117" s="52">
        <v>138551.5735</v>
      </c>
      <c r="J117" s="52">
        <v>35794.69000000001</v>
      </c>
      <c r="K117" s="52">
        <v>14287.295999999998</v>
      </c>
      <c r="L117" s="52">
        <v>308065.94900000002</v>
      </c>
      <c r="M117" s="124">
        <v>652434.33250000002</v>
      </c>
    </row>
    <row r="118" spans="1:13" s="62" customFormat="1" ht="13.5" customHeight="1" x14ac:dyDescent="0.2">
      <c r="A118" s="55"/>
      <c r="B118" s="182"/>
      <c r="C118" s="45" t="s">
        <v>45</v>
      </c>
      <c r="D118" s="47">
        <v>214337.25700000007</v>
      </c>
      <c r="E118" s="47">
        <v>4471.0375000000004</v>
      </c>
      <c r="F118" s="47">
        <v>4337.53</v>
      </c>
      <c r="G118" s="47">
        <v>518071.91830612248</v>
      </c>
      <c r="H118" s="47">
        <v>55489.649999999994</v>
      </c>
      <c r="I118" s="47">
        <v>131523.57450000002</v>
      </c>
      <c r="J118" s="47">
        <v>35257.300000000003</v>
      </c>
      <c r="K118" s="47">
        <v>15391.637999999999</v>
      </c>
      <c r="L118" s="47">
        <v>309421.73700000002</v>
      </c>
      <c r="M118" s="122">
        <v>669458.16830612253</v>
      </c>
    </row>
    <row r="119" spans="1:13" s="62" customFormat="1" ht="13.5" customHeight="1" x14ac:dyDescent="0.2">
      <c r="A119" s="55"/>
      <c r="B119" s="182"/>
      <c r="C119" s="50" t="s">
        <v>33</v>
      </c>
      <c r="D119" s="52">
        <v>219206.13000000006</v>
      </c>
      <c r="E119" s="52">
        <v>5999.0474999999969</v>
      </c>
      <c r="F119" s="52">
        <v>3909.18</v>
      </c>
      <c r="G119" s="52">
        <v>559937.57449999987</v>
      </c>
      <c r="H119" s="52">
        <v>58545.561000000009</v>
      </c>
      <c r="I119" s="52">
        <v>133714.23549999995</v>
      </c>
      <c r="J119" s="52">
        <v>33593.574000000001</v>
      </c>
      <c r="K119" s="52">
        <v>15914.245000000004</v>
      </c>
      <c r="L119" s="52">
        <v>315254.44500000007</v>
      </c>
      <c r="M119" s="124">
        <v>715565.1024999998</v>
      </c>
    </row>
    <row r="120" spans="1:13" s="62" customFormat="1" ht="13.5" customHeight="1" x14ac:dyDescent="0.2">
      <c r="A120" s="55"/>
      <c r="B120" s="182"/>
      <c r="C120" s="45" t="s">
        <v>35</v>
      </c>
      <c r="D120" s="47">
        <v>232083.14799999993</v>
      </c>
      <c r="E120" s="47">
        <v>4709.637499999998</v>
      </c>
      <c r="F120" s="47">
        <v>3773</v>
      </c>
      <c r="G120" s="47">
        <v>500393.68438435398</v>
      </c>
      <c r="H120" s="47">
        <v>56695.188999999998</v>
      </c>
      <c r="I120" s="47">
        <v>135531.71350000004</v>
      </c>
      <c r="J120" s="47">
        <v>36290.345999999998</v>
      </c>
      <c r="K120" s="47">
        <v>14535.309499999999</v>
      </c>
      <c r="L120" s="47">
        <v>328841.68299999996</v>
      </c>
      <c r="M120" s="122">
        <v>655170.34488435404</v>
      </c>
    </row>
    <row r="121" spans="1:13" s="62" customFormat="1" ht="13.5" customHeight="1" x14ac:dyDescent="0.2">
      <c r="A121" s="55"/>
      <c r="B121" s="182"/>
      <c r="C121" s="50" t="s">
        <v>36</v>
      </c>
      <c r="D121" s="52">
        <v>220671.68500000003</v>
      </c>
      <c r="E121" s="52">
        <v>5368.0874999999987</v>
      </c>
      <c r="F121" s="52">
        <v>389.8</v>
      </c>
      <c r="G121" s="52">
        <v>491163.51073015889</v>
      </c>
      <c r="H121" s="52">
        <v>52248.310000000005</v>
      </c>
      <c r="I121" s="52">
        <v>129160.00199999999</v>
      </c>
      <c r="J121" s="52">
        <v>29671.458000000002</v>
      </c>
      <c r="K121" s="52">
        <v>14546.4506</v>
      </c>
      <c r="L121" s="52">
        <v>302981.25300000003</v>
      </c>
      <c r="M121" s="124">
        <v>640238.05083015887</v>
      </c>
    </row>
    <row r="122" spans="1:13" s="62" customFormat="1" ht="13.5" customHeight="1" x14ac:dyDescent="0.2">
      <c r="A122" s="55"/>
      <c r="B122" s="182"/>
      <c r="C122" s="45" t="s">
        <v>37</v>
      </c>
      <c r="D122" s="47">
        <v>229353.46429999999</v>
      </c>
      <c r="E122" s="47">
        <v>4037.2574999999983</v>
      </c>
      <c r="F122" s="47">
        <v>517.57000000000005</v>
      </c>
      <c r="G122" s="47">
        <v>524385.29450000008</v>
      </c>
      <c r="H122" s="47">
        <v>52342.595700000013</v>
      </c>
      <c r="I122" s="47">
        <v>129940.05799999999</v>
      </c>
      <c r="J122" s="47">
        <v>32782.559999999998</v>
      </c>
      <c r="K122" s="47">
        <v>16653.286999999997</v>
      </c>
      <c r="L122" s="47">
        <v>314996.19</v>
      </c>
      <c r="M122" s="122">
        <v>675015.897</v>
      </c>
    </row>
    <row r="123" spans="1:13" s="62" customFormat="1" ht="13.5" customHeight="1" x14ac:dyDescent="0.2">
      <c r="A123" s="55"/>
      <c r="B123" s="182"/>
      <c r="C123" s="50" t="s">
        <v>38</v>
      </c>
      <c r="D123" s="52">
        <v>236485.20299999992</v>
      </c>
      <c r="E123" s="52">
        <v>5085.4549999999999</v>
      </c>
      <c r="F123" s="52">
        <v>3979</v>
      </c>
      <c r="G123" s="52">
        <v>557646.15000000014</v>
      </c>
      <c r="H123" s="52">
        <v>59214.200000000004</v>
      </c>
      <c r="I123" s="52">
        <v>147184.41650000002</v>
      </c>
      <c r="J123" s="52">
        <v>33747.479999999996</v>
      </c>
      <c r="K123" s="52">
        <v>17938.273500000003</v>
      </c>
      <c r="L123" s="52">
        <v>333425.88299999991</v>
      </c>
      <c r="M123" s="124">
        <v>727854.29500000016</v>
      </c>
    </row>
    <row r="124" spans="1:13" s="62" customFormat="1" ht="13.5" customHeight="1" x14ac:dyDescent="0.2">
      <c r="A124" s="55"/>
      <c r="B124" s="182"/>
      <c r="C124" s="45" t="s">
        <v>39</v>
      </c>
      <c r="D124" s="47">
        <v>235854.51</v>
      </c>
      <c r="E124" s="47">
        <v>5385.7774999999965</v>
      </c>
      <c r="F124" s="47">
        <v>3074.85</v>
      </c>
      <c r="G124" s="47">
        <v>533731.85600000003</v>
      </c>
      <c r="H124" s="47">
        <v>64437.63</v>
      </c>
      <c r="I124" s="47">
        <v>141115.73200000005</v>
      </c>
      <c r="J124" s="47">
        <v>32158.190000000006</v>
      </c>
      <c r="K124" s="47">
        <v>15089.557499999997</v>
      </c>
      <c r="L124" s="47">
        <v>335525.18</v>
      </c>
      <c r="M124" s="122">
        <v>695322.92300000007</v>
      </c>
    </row>
    <row r="125" spans="1:13" s="62" customFormat="1" ht="13.5" customHeight="1" x14ac:dyDescent="0.2">
      <c r="A125" s="55"/>
      <c r="B125" s="182"/>
      <c r="C125" s="50" t="s">
        <v>40</v>
      </c>
      <c r="D125" s="52">
        <v>245654.60400000005</v>
      </c>
      <c r="E125" s="52">
        <v>4447.7949999999983</v>
      </c>
      <c r="F125" s="52">
        <v>3006</v>
      </c>
      <c r="G125" s="52">
        <v>568991.86500000022</v>
      </c>
      <c r="H125" s="52">
        <v>67021.031000000003</v>
      </c>
      <c r="I125" s="52">
        <v>144924.55299999999</v>
      </c>
      <c r="J125" s="52">
        <v>33709.1</v>
      </c>
      <c r="K125" s="52">
        <v>15465.214</v>
      </c>
      <c r="L125" s="52">
        <v>349390.73500000004</v>
      </c>
      <c r="M125" s="124">
        <v>733829.42700000026</v>
      </c>
    </row>
    <row r="126" spans="1:13" s="62" customFormat="1" ht="13.5" customHeight="1" x14ac:dyDescent="0.2">
      <c r="A126" s="55"/>
      <c r="B126" s="182"/>
      <c r="C126" s="45" t="s">
        <v>41</v>
      </c>
      <c r="D126" s="47">
        <v>237809.57399999994</v>
      </c>
      <c r="E126" s="47">
        <v>5882.7699999999986</v>
      </c>
      <c r="F126" s="47">
        <v>2635</v>
      </c>
      <c r="G126" s="47">
        <v>564730.91950000008</v>
      </c>
      <c r="H126" s="47">
        <v>61538.739999999969</v>
      </c>
      <c r="I126" s="47">
        <v>143070.55550000002</v>
      </c>
      <c r="J126" s="47">
        <v>32829.490000000005</v>
      </c>
      <c r="K126" s="47">
        <v>16022.647499999995</v>
      </c>
      <c r="L126" s="47">
        <v>334812.80399999989</v>
      </c>
      <c r="M126" s="122">
        <v>729706.89250000007</v>
      </c>
    </row>
    <row r="127" spans="1:13" s="62" customFormat="1" ht="13.5" customHeight="1" x14ac:dyDescent="0.2">
      <c r="A127" s="55"/>
      <c r="B127" s="182"/>
      <c r="C127" s="50" t="s">
        <v>42</v>
      </c>
      <c r="D127" s="52">
        <v>215866.10299999994</v>
      </c>
      <c r="E127" s="52">
        <v>6784.9629999999979</v>
      </c>
      <c r="F127" s="52">
        <v>1620</v>
      </c>
      <c r="G127" s="52">
        <v>531017.61250000028</v>
      </c>
      <c r="H127" s="52">
        <v>51959.560000000005</v>
      </c>
      <c r="I127" s="52">
        <v>121450.66350000002</v>
      </c>
      <c r="J127" s="52">
        <v>28976.149999999998</v>
      </c>
      <c r="K127" s="52">
        <v>15708.675499999998</v>
      </c>
      <c r="L127" s="52">
        <v>298421.81299999997</v>
      </c>
      <c r="M127" s="124">
        <v>674961.9145000003</v>
      </c>
    </row>
    <row r="128" spans="1:13" s="62" customFormat="1" ht="13.5" customHeight="1" x14ac:dyDescent="0.2">
      <c r="A128" s="55">
        <v>2019</v>
      </c>
      <c r="B128" s="182"/>
      <c r="C128" s="45" t="s">
        <v>43</v>
      </c>
      <c r="D128" s="47">
        <v>192889.22199999992</v>
      </c>
      <c r="E128" s="47">
        <v>4501.2225000000017</v>
      </c>
      <c r="F128" s="47">
        <v>500</v>
      </c>
      <c r="G128" s="47">
        <v>505754.30099999992</v>
      </c>
      <c r="H128" s="47">
        <v>45986.950000000004</v>
      </c>
      <c r="I128" s="47">
        <v>118546.79149999998</v>
      </c>
      <c r="J128" s="47">
        <v>34270.629999999997</v>
      </c>
      <c r="K128" s="47">
        <v>14709.354000000001</v>
      </c>
      <c r="L128" s="47">
        <v>273646.80199999991</v>
      </c>
      <c r="M128" s="122">
        <v>643511.66899999988</v>
      </c>
    </row>
    <row r="129" spans="1:13" s="62" customFormat="1" ht="13.5" customHeight="1" x14ac:dyDescent="0.2">
      <c r="A129" s="73"/>
      <c r="B129" s="182"/>
      <c r="C129" s="50" t="s">
        <v>44</v>
      </c>
      <c r="D129" s="52">
        <v>231676.99100000007</v>
      </c>
      <c r="E129" s="52">
        <v>4566.4474999999975</v>
      </c>
      <c r="F129" s="52">
        <v>1303</v>
      </c>
      <c r="G129" s="52">
        <v>494677.89299999975</v>
      </c>
      <c r="H129" s="52">
        <v>53714.793000000005</v>
      </c>
      <c r="I129" s="52">
        <v>134111.97099999999</v>
      </c>
      <c r="J129" s="52">
        <v>35113.273000000001</v>
      </c>
      <c r="K129" s="52">
        <v>17346.313500000004</v>
      </c>
      <c r="L129" s="52">
        <v>321808.05700000009</v>
      </c>
      <c r="M129" s="124">
        <v>650702.62499999977</v>
      </c>
    </row>
    <row r="130" spans="1:13" s="62" customFormat="1" ht="13.5" customHeight="1" x14ac:dyDescent="0.2">
      <c r="A130" s="73"/>
      <c r="B130" s="182"/>
      <c r="C130" s="45" t="s">
        <v>45</v>
      </c>
      <c r="D130" s="47">
        <v>242107.307</v>
      </c>
      <c r="E130" s="47">
        <v>8334.5899999999983</v>
      </c>
      <c r="F130" s="47">
        <v>1171</v>
      </c>
      <c r="G130" s="47">
        <v>536211.48500000034</v>
      </c>
      <c r="H130" s="47">
        <v>54986.51</v>
      </c>
      <c r="I130" s="47">
        <v>135790.66500000004</v>
      </c>
      <c r="J130" s="47">
        <v>37898.527000000002</v>
      </c>
      <c r="K130" s="47">
        <v>19324.188500000004</v>
      </c>
      <c r="L130" s="47">
        <v>336163.34399999998</v>
      </c>
      <c r="M130" s="122">
        <v>699660.92850000039</v>
      </c>
    </row>
    <row r="131" spans="1:13" s="62" customFormat="1" ht="13.5" customHeight="1" x14ac:dyDescent="0.2">
      <c r="A131" s="73"/>
      <c r="B131" s="182"/>
      <c r="C131" s="50" t="s">
        <v>33</v>
      </c>
      <c r="D131" s="52">
        <v>216316.05199999997</v>
      </c>
      <c r="E131" s="52">
        <v>7281.9825000000001</v>
      </c>
      <c r="F131" s="52">
        <v>1569.36</v>
      </c>
      <c r="G131" s="52">
        <v>540499.72049999994</v>
      </c>
      <c r="H131" s="52">
        <v>52391.19999999999</v>
      </c>
      <c r="I131" s="52">
        <v>121279.32050000006</v>
      </c>
      <c r="J131" s="52">
        <v>34451.480000000003</v>
      </c>
      <c r="K131" s="52">
        <v>17330.541000000001</v>
      </c>
      <c r="L131" s="52">
        <v>304728.09199999995</v>
      </c>
      <c r="M131" s="124">
        <v>686391.56449999998</v>
      </c>
    </row>
    <row r="132" spans="1:13" s="62" customFormat="1" ht="13.5" customHeight="1" x14ac:dyDescent="0.2">
      <c r="A132" s="73"/>
      <c r="B132" s="182"/>
      <c r="C132" s="45" t="s">
        <v>35</v>
      </c>
      <c r="D132" s="47">
        <v>248730.92999999991</v>
      </c>
      <c r="E132" s="47">
        <v>5449.8179999999993</v>
      </c>
      <c r="F132" s="47">
        <v>1752</v>
      </c>
      <c r="G132" s="47">
        <v>538965.82200000004</v>
      </c>
      <c r="H132" s="47">
        <v>60184.969999999994</v>
      </c>
      <c r="I132" s="47">
        <v>141668.65649999998</v>
      </c>
      <c r="J132" s="47">
        <v>38272.74</v>
      </c>
      <c r="K132" s="47">
        <v>19938.451999999997</v>
      </c>
      <c r="L132" s="47">
        <v>348940.6399999999</v>
      </c>
      <c r="M132" s="122">
        <v>706022.74849999999</v>
      </c>
    </row>
    <row r="133" spans="1:13" s="62" customFormat="1" ht="13.5" customHeight="1" x14ac:dyDescent="0.2">
      <c r="A133" s="73"/>
      <c r="B133" s="182"/>
      <c r="C133" s="50" t="s">
        <v>36</v>
      </c>
      <c r="D133" s="52">
        <v>222833.6999999999</v>
      </c>
      <c r="E133" s="52">
        <v>6858.3550000000023</v>
      </c>
      <c r="F133" s="52">
        <v>1764.52</v>
      </c>
      <c r="G133" s="52">
        <v>508396.29849999998</v>
      </c>
      <c r="H133" s="52">
        <v>57754.148000000016</v>
      </c>
      <c r="I133" s="52">
        <v>128296.73799999997</v>
      </c>
      <c r="J133" s="52">
        <v>35991.439999999988</v>
      </c>
      <c r="K133" s="52">
        <v>17409.973499999993</v>
      </c>
      <c r="L133" s="52">
        <v>318343.8079999999</v>
      </c>
      <c r="M133" s="124">
        <v>660961.36499999987</v>
      </c>
    </row>
    <row r="134" spans="1:13" s="62" customFormat="1" ht="13.5" customHeight="1" x14ac:dyDescent="0.2">
      <c r="A134" s="73"/>
      <c r="B134" s="182"/>
      <c r="C134" s="45" t="s">
        <v>37</v>
      </c>
      <c r="D134" s="47">
        <v>249484.84400000007</v>
      </c>
      <c r="E134" s="47">
        <v>4240.9329999999973</v>
      </c>
      <c r="F134" s="47">
        <v>1905.78</v>
      </c>
      <c r="G134" s="47">
        <v>588245.44949999999</v>
      </c>
      <c r="H134" s="47">
        <v>68532.299999999988</v>
      </c>
      <c r="I134" s="47">
        <v>142347.91700000002</v>
      </c>
      <c r="J134" s="47">
        <v>38089.369999999995</v>
      </c>
      <c r="K134" s="47">
        <v>20281.155500000001</v>
      </c>
      <c r="L134" s="47">
        <v>358012.29400000005</v>
      </c>
      <c r="M134" s="122">
        <v>755115.45499999996</v>
      </c>
    </row>
    <row r="135" spans="1:13" s="62" customFormat="1" ht="13.5" customHeight="1" x14ac:dyDescent="0.2">
      <c r="A135" s="73"/>
      <c r="B135" s="182"/>
      <c r="C135" s="50" t="s">
        <v>38</v>
      </c>
      <c r="D135" s="52">
        <v>247369.23500000002</v>
      </c>
      <c r="E135" s="52">
        <v>5779.6779999999972</v>
      </c>
      <c r="F135" s="52">
        <v>1753.27</v>
      </c>
      <c r="G135" s="52">
        <v>582223.82400000026</v>
      </c>
      <c r="H135" s="52">
        <v>64603.259000000005</v>
      </c>
      <c r="I135" s="52">
        <v>136829.48049999995</v>
      </c>
      <c r="J135" s="52">
        <v>41280.400000000001</v>
      </c>
      <c r="K135" s="52">
        <v>19461.366999999995</v>
      </c>
      <c r="L135" s="52">
        <v>355006.16400000005</v>
      </c>
      <c r="M135" s="124">
        <v>744294.34950000013</v>
      </c>
    </row>
    <row r="136" spans="1:13" s="62" customFormat="1" ht="13.5" customHeight="1" x14ac:dyDescent="0.2">
      <c r="A136" s="73"/>
      <c r="B136" s="182"/>
      <c r="C136" s="45" t="s">
        <v>39</v>
      </c>
      <c r="D136" s="47">
        <v>230115.90800000002</v>
      </c>
      <c r="E136" s="47">
        <v>4521.1849999999986</v>
      </c>
      <c r="F136" s="47">
        <v>684.67000000000007</v>
      </c>
      <c r="G136" s="47">
        <v>585601.21200000006</v>
      </c>
      <c r="H136" s="47">
        <v>70359.10000000002</v>
      </c>
      <c r="I136" s="47">
        <v>129599.9345</v>
      </c>
      <c r="J136" s="47">
        <v>38468.43</v>
      </c>
      <c r="K136" s="47">
        <v>19061.284</v>
      </c>
      <c r="L136" s="47">
        <v>339628.10800000007</v>
      </c>
      <c r="M136" s="122">
        <v>738783.61550000007</v>
      </c>
    </row>
    <row r="137" spans="1:13" s="62" customFormat="1" ht="13.5" customHeight="1" x14ac:dyDescent="0.2">
      <c r="A137" s="73"/>
      <c r="B137" s="182"/>
      <c r="C137" s="50" t="s">
        <v>40</v>
      </c>
      <c r="D137" s="52">
        <v>242779.50699999993</v>
      </c>
      <c r="E137" s="52">
        <v>7273.5574999999972</v>
      </c>
      <c r="F137" s="52">
        <v>2480.2400000000002</v>
      </c>
      <c r="G137" s="52">
        <v>577698.39450000005</v>
      </c>
      <c r="H137" s="52">
        <v>70283.644</v>
      </c>
      <c r="I137" s="52">
        <v>147799.21149999992</v>
      </c>
      <c r="J137" s="52">
        <v>43881.24</v>
      </c>
      <c r="K137" s="52">
        <v>18689.914000000001</v>
      </c>
      <c r="L137" s="52">
        <v>359424.63099999994</v>
      </c>
      <c r="M137" s="124">
        <v>751461.07750000001</v>
      </c>
    </row>
    <row r="138" spans="1:13" s="62" customFormat="1" ht="13.5" customHeight="1" x14ac:dyDescent="0.2">
      <c r="A138" s="73"/>
      <c r="B138" s="182"/>
      <c r="C138" s="45" t="s">
        <v>41</v>
      </c>
      <c r="D138" s="47">
        <v>227372.69600000005</v>
      </c>
      <c r="E138" s="47">
        <v>8262.2369999999992</v>
      </c>
      <c r="F138" s="47">
        <v>1349.5</v>
      </c>
      <c r="G138" s="47">
        <v>589456.61600000015</v>
      </c>
      <c r="H138" s="47">
        <v>59282.219999999979</v>
      </c>
      <c r="I138" s="47">
        <v>135200.785</v>
      </c>
      <c r="J138" s="47">
        <v>41837.4</v>
      </c>
      <c r="K138" s="47">
        <v>20541.332499999997</v>
      </c>
      <c r="L138" s="47">
        <v>329841.81600000005</v>
      </c>
      <c r="M138" s="122">
        <v>753460.97050000017</v>
      </c>
    </row>
    <row r="139" spans="1:13" s="62" customFormat="1" ht="13.5" customHeight="1" x14ac:dyDescent="0.2">
      <c r="A139" s="73"/>
      <c r="B139" s="182"/>
      <c r="C139" s="50" t="s">
        <v>42</v>
      </c>
      <c r="D139" s="52">
        <v>229148.01799999987</v>
      </c>
      <c r="E139" s="52">
        <v>7298.1225000000004</v>
      </c>
      <c r="F139" s="52">
        <v>2127.84</v>
      </c>
      <c r="G139" s="52">
        <v>592258.20200000005</v>
      </c>
      <c r="H139" s="52">
        <v>59048.039999999972</v>
      </c>
      <c r="I139" s="52">
        <v>130321.78749999993</v>
      </c>
      <c r="J139" s="52">
        <v>37398.420000000006</v>
      </c>
      <c r="K139" s="52">
        <v>21806.507500000007</v>
      </c>
      <c r="L139" s="52">
        <v>327722.3179999998</v>
      </c>
      <c r="M139" s="124">
        <v>751684.61950000003</v>
      </c>
    </row>
    <row r="140" spans="1:13" s="62" customFormat="1" ht="13.5" customHeight="1" x14ac:dyDescent="0.2">
      <c r="A140" s="73">
        <v>2020</v>
      </c>
      <c r="B140" s="182"/>
      <c r="C140" s="45" t="s">
        <v>43</v>
      </c>
      <c r="D140" s="47">
        <v>186883.0749999999</v>
      </c>
      <c r="E140" s="47">
        <v>5686.4314999999979</v>
      </c>
      <c r="F140" s="47">
        <v>1569.07</v>
      </c>
      <c r="G140" s="47">
        <v>565770.94949999976</v>
      </c>
      <c r="H140" s="47">
        <v>57268.680000000022</v>
      </c>
      <c r="I140" s="47">
        <v>114025.61249999999</v>
      </c>
      <c r="J140" s="47">
        <v>39969.910000000003</v>
      </c>
      <c r="K140" s="47">
        <v>23527.570500000002</v>
      </c>
      <c r="L140" s="47">
        <v>285690.73499999993</v>
      </c>
      <c r="M140" s="122">
        <v>709010.56399999966</v>
      </c>
    </row>
    <row r="141" spans="1:13" s="62" customFormat="1" ht="13.5" customHeight="1" x14ac:dyDescent="0.2">
      <c r="A141" s="73"/>
      <c r="B141" s="182"/>
      <c r="C141" s="50" t="s">
        <v>44</v>
      </c>
      <c r="D141" s="52">
        <v>234535.64799999996</v>
      </c>
      <c r="E141" s="52">
        <v>9485.2754999999997</v>
      </c>
      <c r="F141" s="52">
        <v>1790.5900000000001</v>
      </c>
      <c r="G141" s="52">
        <v>511848.16099999991</v>
      </c>
      <c r="H141" s="52">
        <v>71575.919999999969</v>
      </c>
      <c r="I141" s="52">
        <v>128691.20249999996</v>
      </c>
      <c r="J141" s="52">
        <v>40497.249999999993</v>
      </c>
      <c r="K141" s="52">
        <v>26108.729999999996</v>
      </c>
      <c r="L141" s="52">
        <v>348399.40799999994</v>
      </c>
      <c r="M141" s="124">
        <v>676133.36899999983</v>
      </c>
    </row>
    <row r="142" spans="1:13" s="76" customFormat="1" ht="13.5" customHeight="1" x14ac:dyDescent="0.2">
      <c r="A142" s="75"/>
      <c r="B142" s="183"/>
      <c r="C142" s="45" t="s">
        <v>45</v>
      </c>
      <c r="D142" s="47">
        <v>156707.20700000002</v>
      </c>
      <c r="E142" s="47">
        <v>4730.3779999999979</v>
      </c>
      <c r="F142" s="47">
        <v>1080.23</v>
      </c>
      <c r="G142" s="47">
        <v>376988.29749999993</v>
      </c>
      <c r="H142" s="47">
        <v>58692.290000000008</v>
      </c>
      <c r="I142" s="47">
        <v>96188.769000000044</v>
      </c>
      <c r="J142" s="47">
        <v>25174.079999999998</v>
      </c>
      <c r="K142" s="47">
        <v>20128.1695</v>
      </c>
      <c r="L142" s="47">
        <v>241653.80700000003</v>
      </c>
      <c r="M142" s="122">
        <v>498035.614</v>
      </c>
    </row>
    <row r="143" spans="1:13" s="76" customFormat="1" ht="13.5" customHeight="1" x14ac:dyDescent="0.2">
      <c r="A143" s="75"/>
      <c r="B143" s="183"/>
      <c r="C143" s="50" t="s">
        <v>33</v>
      </c>
      <c r="D143" s="52">
        <v>11844.828</v>
      </c>
      <c r="E143" s="52">
        <v>713.21749999999975</v>
      </c>
      <c r="F143" s="52">
        <v>103</v>
      </c>
      <c r="G143" s="52">
        <v>192304.47849999994</v>
      </c>
      <c r="H143" s="52">
        <v>12645.380000000003</v>
      </c>
      <c r="I143" s="52">
        <v>16133.612499999997</v>
      </c>
      <c r="J143" s="52">
        <v>3372.21</v>
      </c>
      <c r="K143" s="52">
        <v>5296.9585000000006</v>
      </c>
      <c r="L143" s="52">
        <v>27965.418000000001</v>
      </c>
      <c r="M143" s="124">
        <v>214448.26699999993</v>
      </c>
    </row>
    <row r="144" spans="1:13" s="62" customFormat="1" ht="13.5" customHeight="1" x14ac:dyDescent="0.2">
      <c r="A144" s="73"/>
      <c r="B144" s="182"/>
      <c r="C144" s="45" t="s">
        <v>35</v>
      </c>
      <c r="D144" s="47">
        <v>117873.69701724243</v>
      </c>
      <c r="E144" s="47">
        <v>2875.5774999999976</v>
      </c>
      <c r="F144" s="47">
        <v>1193.8499984741211</v>
      </c>
      <c r="G144" s="47">
        <v>417461.92401499866</v>
      </c>
      <c r="H144" s="47">
        <v>51961.963959487926</v>
      </c>
      <c r="I144" s="47">
        <v>75824.699986658146</v>
      </c>
      <c r="J144" s="47">
        <v>22858.074995117182</v>
      </c>
      <c r="K144" s="47">
        <v>15871.227999557494</v>
      </c>
      <c r="L144" s="47">
        <v>193887.58597032164</v>
      </c>
      <c r="M144" s="122">
        <v>512033.4295012143</v>
      </c>
    </row>
    <row r="145" spans="1:13" s="62" customFormat="1" ht="13.5" customHeight="1" x14ac:dyDescent="0.2">
      <c r="A145" s="73"/>
      <c r="B145" s="182"/>
      <c r="C145" s="50" t="s">
        <v>36</v>
      </c>
      <c r="D145" s="52">
        <v>172477.34572488407</v>
      </c>
      <c r="E145" s="52">
        <v>5812.2800000000016</v>
      </c>
      <c r="F145" s="52">
        <v>1226.6999957275391</v>
      </c>
      <c r="G145" s="52">
        <v>514191.80895138497</v>
      </c>
      <c r="H145" s="52">
        <v>60252.010967346192</v>
      </c>
      <c r="I145" s="52">
        <v>102316.09802201368</v>
      </c>
      <c r="J145" s="52">
        <v>30787.893990234381</v>
      </c>
      <c r="K145" s="52">
        <v>17890.612499175069</v>
      </c>
      <c r="L145" s="52">
        <v>264743.9506781922</v>
      </c>
      <c r="M145" s="124">
        <v>640210.79947257368</v>
      </c>
    </row>
    <row r="146" spans="1:13" s="62" customFormat="1" ht="13.5" customHeight="1" x14ac:dyDescent="0.2">
      <c r="A146" s="73"/>
      <c r="B146" s="355"/>
      <c r="C146" s="45" t="s">
        <v>37</v>
      </c>
      <c r="D146" s="47">
        <v>203089.21181414809</v>
      </c>
      <c r="E146" s="47">
        <v>6309.6149997329767</v>
      </c>
      <c r="F146" s="47">
        <v>637.15</v>
      </c>
      <c r="G146" s="47">
        <v>628565.03104726097</v>
      </c>
      <c r="H146" s="47">
        <v>71099.629955902099</v>
      </c>
      <c r="I146" s="47">
        <v>123231.70997305228</v>
      </c>
      <c r="J146" s="47">
        <v>35397.633964599598</v>
      </c>
      <c r="K146" s="47">
        <v>24729.439498828888</v>
      </c>
      <c r="L146" s="47">
        <v>310223.62573464977</v>
      </c>
      <c r="M146" s="122">
        <v>782835.79551887501</v>
      </c>
    </row>
    <row r="147" spans="1:13" s="62" customFormat="1" ht="13.5" customHeight="1" x14ac:dyDescent="0.2">
      <c r="A147" s="73"/>
      <c r="B147" s="358"/>
      <c r="C147" s="50" t="s">
        <v>38</v>
      </c>
      <c r="D147" s="52">
        <v>201781.99900427242</v>
      </c>
      <c r="E147" s="52">
        <v>5743.334493286131</v>
      </c>
      <c r="F147" s="52">
        <v>348</v>
      </c>
      <c r="G147" s="52">
        <v>589526.82036168617</v>
      </c>
      <c r="H147" s="52">
        <v>70967.326996337884</v>
      </c>
      <c r="I147" s="52">
        <v>118844.59147700123</v>
      </c>
      <c r="J147" s="52">
        <v>40159.264987487797</v>
      </c>
      <c r="K147" s="52">
        <v>24702.668999259979</v>
      </c>
      <c r="L147" s="52">
        <v>313256.59098809812</v>
      </c>
      <c r="M147" s="124">
        <v>738817.41533123341</v>
      </c>
    </row>
    <row r="148" spans="1:13" s="62" customFormat="1" ht="13.5" customHeight="1" x14ac:dyDescent="0.2">
      <c r="A148" s="73"/>
      <c r="B148" s="361"/>
      <c r="C148" s="45" t="s">
        <v>39</v>
      </c>
      <c r="D148" s="47">
        <v>215473.59174819948</v>
      </c>
      <c r="E148" s="47">
        <v>5679.8925016784651</v>
      </c>
      <c r="F148" s="47">
        <v>99.949999999999989</v>
      </c>
      <c r="G148" s="47">
        <v>624792.92425844551</v>
      </c>
      <c r="H148" s="47">
        <v>86094.0199897766</v>
      </c>
      <c r="I148" s="47">
        <v>130667.3334791088</v>
      </c>
      <c r="J148" s="47">
        <v>40563.90997051954</v>
      </c>
      <c r="K148" s="47">
        <v>27831.74250201723</v>
      </c>
      <c r="L148" s="47">
        <v>342231.47170849564</v>
      </c>
      <c r="M148" s="122">
        <v>788971.89274124987</v>
      </c>
    </row>
    <row r="149" spans="1:13" s="62" customFormat="1" ht="13.5" customHeight="1" x14ac:dyDescent="0.2">
      <c r="A149" s="73"/>
      <c r="B149" s="363"/>
      <c r="C149" s="50" t="s">
        <v>40</v>
      </c>
      <c r="D149" s="52">
        <v>220851.71700994862</v>
      </c>
      <c r="E149" s="52">
        <v>6778.6349993896465</v>
      </c>
      <c r="F149" s="52">
        <v>1504.0400000762941</v>
      </c>
      <c r="G149" s="52">
        <v>640047.20907250466</v>
      </c>
      <c r="H149" s="52">
        <v>92530.925928035707</v>
      </c>
      <c r="I149" s="52">
        <v>134628.47852256775</v>
      </c>
      <c r="J149" s="52">
        <v>42234.421986479283</v>
      </c>
      <c r="K149" s="52">
        <v>30537.740499618525</v>
      </c>
      <c r="L149" s="52">
        <v>357121.10492453992</v>
      </c>
      <c r="M149" s="124">
        <v>811992.06309408066</v>
      </c>
    </row>
    <row r="150" spans="1:13" s="62" customFormat="1" ht="13.5" customHeight="1" x14ac:dyDescent="0.2">
      <c r="A150" s="73"/>
      <c r="B150" s="366"/>
      <c r="C150" s="45" t="s">
        <v>41</v>
      </c>
      <c r="D150" s="47">
        <v>199192.9043463319</v>
      </c>
      <c r="E150" s="47">
        <v>6837.0749998664833</v>
      </c>
      <c r="F150" s="47">
        <v>1459.7099996948241</v>
      </c>
      <c r="G150" s="47">
        <v>631217.72111873061</v>
      </c>
      <c r="H150" s="47">
        <v>85523.375004882851</v>
      </c>
      <c r="I150" s="47">
        <v>127201.83850359342</v>
      </c>
      <c r="J150" s="47">
        <v>39473.4139975586</v>
      </c>
      <c r="K150" s="47">
        <v>31084.991500926793</v>
      </c>
      <c r="L150" s="47">
        <v>325649.40334846819</v>
      </c>
      <c r="M150" s="122">
        <v>796341.62612311728</v>
      </c>
    </row>
    <row r="151" spans="1:13" s="62" customFormat="1" ht="13.5" customHeight="1" x14ac:dyDescent="0.2">
      <c r="A151" s="73"/>
      <c r="B151" s="366"/>
      <c r="C151" s="50" t="s">
        <v>42</v>
      </c>
      <c r="D151" s="52">
        <v>190771.11310014158</v>
      </c>
      <c r="E151" s="52">
        <v>6229.3724983215334</v>
      </c>
      <c r="F151" s="52">
        <v>771.71000083923332</v>
      </c>
      <c r="G151" s="52">
        <v>610589.77987918654</v>
      </c>
      <c r="H151" s="52">
        <v>70638.800974212631</v>
      </c>
      <c r="I151" s="52">
        <v>113789.14348660229</v>
      </c>
      <c r="J151" s="52">
        <v>32535.310986448287</v>
      </c>
      <c r="K151" s="52">
        <v>28991.32100047636</v>
      </c>
      <c r="L151" s="52">
        <v>294716.93506164174</v>
      </c>
      <c r="M151" s="124">
        <v>759599.61686458671</v>
      </c>
    </row>
    <row r="152" spans="1:13" s="62" customFormat="1" ht="13.5" customHeight="1" x14ac:dyDescent="0.2">
      <c r="A152" s="73">
        <v>2021</v>
      </c>
      <c r="B152" s="374"/>
      <c r="C152" s="45" t="s">
        <v>43</v>
      </c>
      <c r="D152" s="47">
        <v>168032.48268475337</v>
      </c>
      <c r="E152" s="47">
        <v>4771.975000305174</v>
      </c>
      <c r="F152" s="47">
        <v>193.4400003051758</v>
      </c>
      <c r="G152" s="47">
        <v>571953.0390965871</v>
      </c>
      <c r="H152" s="47">
        <v>73919.373974899267</v>
      </c>
      <c r="I152" s="47">
        <v>108913.5259833317</v>
      </c>
      <c r="J152" s="47">
        <v>33439.426008430484</v>
      </c>
      <c r="K152" s="47">
        <v>27874.083999045848</v>
      </c>
      <c r="L152" s="47">
        <v>275584.72266838828</v>
      </c>
      <c r="M152" s="122">
        <v>713512.62407926994</v>
      </c>
    </row>
    <row r="153" spans="1:13" s="62" customFormat="1" ht="13.5" customHeight="1" x14ac:dyDescent="0.2">
      <c r="A153" s="73"/>
      <c r="B153" s="374"/>
      <c r="C153" s="50" t="s">
        <v>44</v>
      </c>
      <c r="D153" s="52">
        <v>211700.22247564993</v>
      </c>
      <c r="E153" s="52">
        <v>6055.9124975999985</v>
      </c>
      <c r="F153" s="52">
        <v>397.64999985000009</v>
      </c>
      <c r="G153" s="52">
        <v>595987.89103990025</v>
      </c>
      <c r="H153" s="52">
        <v>78631.564057820025</v>
      </c>
      <c r="I153" s="52">
        <v>123660.12301890008</v>
      </c>
      <c r="J153" s="52">
        <v>33214.44601313</v>
      </c>
      <c r="K153" s="52">
        <v>29594.109500912</v>
      </c>
      <c r="L153" s="52">
        <v>323943.88254644995</v>
      </c>
      <c r="M153" s="124">
        <v>755298.03605731227</v>
      </c>
    </row>
    <row r="154" spans="1:13" s="62" customFormat="1" ht="13.5" customHeight="1" x14ac:dyDescent="0.2">
      <c r="A154" s="73"/>
      <c r="B154" s="374"/>
      <c r="C154" s="45" t="s">
        <v>45</v>
      </c>
      <c r="D154" s="47">
        <v>230870.44965269652</v>
      </c>
      <c r="E154" s="47">
        <v>7103.5974987792961</v>
      </c>
      <c r="F154" s="47">
        <v>672.85</v>
      </c>
      <c r="G154" s="47">
        <v>661569.41064843629</v>
      </c>
      <c r="H154" s="47">
        <v>87094.637030899074</v>
      </c>
      <c r="I154" s="47">
        <v>131379.54600279807</v>
      </c>
      <c r="J154" s="47">
        <v>40302.142988994594</v>
      </c>
      <c r="K154" s="47">
        <v>30021.151999907052</v>
      </c>
      <c r="L154" s="47">
        <v>358940.07967259019</v>
      </c>
      <c r="M154" s="122">
        <v>830073.70614992082</v>
      </c>
    </row>
    <row r="155" spans="1:13" s="62" customFormat="1" ht="13.5" customHeight="1" x14ac:dyDescent="0.2">
      <c r="A155" s="73"/>
      <c r="B155" s="417"/>
      <c r="C155" s="50" t="s">
        <v>33</v>
      </c>
      <c r="D155" s="52">
        <v>195475.44479348997</v>
      </c>
      <c r="E155" s="52">
        <v>4574.9074999999993</v>
      </c>
      <c r="F155" s="52">
        <v>271.2500003814697</v>
      </c>
      <c r="G155" s="52">
        <v>594056.83292651281</v>
      </c>
      <c r="H155" s="52">
        <v>79336.289866528314</v>
      </c>
      <c r="I155" s="52">
        <v>117493.25852557181</v>
      </c>
      <c r="J155" s="52">
        <v>36129.290955596924</v>
      </c>
      <c r="K155" s="52">
        <v>23486.604999218463</v>
      </c>
      <c r="L155" s="52">
        <v>311212.27561599668</v>
      </c>
      <c r="M155" s="124">
        <v>739611.60395130306</v>
      </c>
    </row>
    <row r="156" spans="1:13" s="62" customFormat="1" ht="13.5" customHeight="1" x14ac:dyDescent="0.2">
      <c r="A156" s="73"/>
      <c r="B156" s="442"/>
      <c r="C156" s="45" t="s">
        <v>35</v>
      </c>
      <c r="D156" s="47">
        <v>171682.66070197878</v>
      </c>
      <c r="E156" s="47">
        <v>4495.1799995231631</v>
      </c>
      <c r="F156" s="47">
        <v>456.06000076293952</v>
      </c>
      <c r="G156" s="47">
        <v>441004.53141577839</v>
      </c>
      <c r="H156" s="47">
        <v>58547.500989852917</v>
      </c>
      <c r="I156" s="47">
        <v>89828.962983757025</v>
      </c>
      <c r="J156" s="47">
        <v>27533.756038299565</v>
      </c>
      <c r="K156" s="47">
        <v>22342.500999297259</v>
      </c>
      <c r="L156" s="47">
        <v>258219.97773089417</v>
      </c>
      <c r="M156" s="122">
        <v>557671.17539835582</v>
      </c>
    </row>
    <row r="157" spans="1:13" s="62" customFormat="1" ht="13.5" customHeight="1" x14ac:dyDescent="0.2">
      <c r="A157" s="73"/>
      <c r="B157" s="443"/>
      <c r="C157" s="50" t="s">
        <v>36</v>
      </c>
      <c r="D157" s="52">
        <v>205593.67849974972</v>
      </c>
      <c r="E157" s="52">
        <v>5795.2329994392385</v>
      </c>
      <c r="F157" s="52">
        <v>268.08000183105469</v>
      </c>
      <c r="G157" s="52">
        <v>608597.86214512656</v>
      </c>
      <c r="H157" s="52">
        <v>74460.490954147346</v>
      </c>
      <c r="I157" s="52">
        <v>110999.56149888714</v>
      </c>
      <c r="J157" s="52">
        <v>38671.905061044687</v>
      </c>
      <c r="K157" s="52">
        <v>27460.084001560208</v>
      </c>
      <c r="L157" s="52">
        <v>318994.15451677277</v>
      </c>
      <c r="M157" s="124">
        <v>752852.74064501317</v>
      </c>
    </row>
    <row r="158" spans="1:13" s="62" customFormat="1" ht="13.5" customHeight="1" x14ac:dyDescent="0.2">
      <c r="A158" s="73"/>
      <c r="B158" s="443"/>
      <c r="C158" s="45" t="s">
        <v>37</v>
      </c>
      <c r="D158" s="47">
        <v>228643.80668322759</v>
      </c>
      <c r="E158" s="47">
        <v>6600.9204999160747</v>
      </c>
      <c r="F158" s="47">
        <v>378.95000000000005</v>
      </c>
      <c r="G158" s="47">
        <v>623623.58302017057</v>
      </c>
      <c r="H158" s="47">
        <v>81558.745995803853</v>
      </c>
      <c r="I158" s="47">
        <v>123108.79947327139</v>
      </c>
      <c r="J158" s="47">
        <v>41708.85801358032</v>
      </c>
      <c r="K158" s="47">
        <v>26352.208495323182</v>
      </c>
      <c r="L158" s="47">
        <v>352290.36069261178</v>
      </c>
      <c r="M158" s="122">
        <v>779685.51148868119</v>
      </c>
    </row>
    <row r="159" spans="1:13" s="62" customFormat="1" ht="13.5" customHeight="1" x14ac:dyDescent="0.2">
      <c r="A159" s="73"/>
      <c r="B159" s="443"/>
      <c r="C159" s="50" t="s">
        <v>38</v>
      </c>
      <c r="D159" s="52">
        <v>232064.98980733566</v>
      </c>
      <c r="E159" s="52">
        <v>5406.6280030746457</v>
      </c>
      <c r="F159" s="52">
        <v>615.30999999999995</v>
      </c>
      <c r="G159" s="52">
        <v>592320.37253023719</v>
      </c>
      <c r="H159" s="52">
        <v>81547.244962921148</v>
      </c>
      <c r="I159" s="52">
        <v>118344.51251684765</v>
      </c>
      <c r="J159" s="52">
        <v>42456.796054755207</v>
      </c>
      <c r="K159" s="52">
        <v>24997.615000665901</v>
      </c>
      <c r="L159" s="52">
        <v>356684.34082501201</v>
      </c>
      <c r="M159" s="124">
        <v>741069.12805082544</v>
      </c>
    </row>
    <row r="160" spans="1:13" s="62" customFormat="1" ht="13.5" customHeight="1" x14ac:dyDescent="0.2">
      <c r="A160" s="73"/>
      <c r="B160" s="443"/>
      <c r="C160" s="45" t="s">
        <v>39</v>
      </c>
      <c r="D160" s="47">
        <v>247169.05798495849</v>
      </c>
      <c r="E160" s="47">
        <v>6018.7029971313468</v>
      </c>
      <c r="F160" s="47">
        <v>584.16</v>
      </c>
      <c r="G160" s="47">
        <v>638265.11983927933</v>
      </c>
      <c r="H160" s="47">
        <v>77213.826998321514</v>
      </c>
      <c r="I160" s="47">
        <v>124167.17753015237</v>
      </c>
      <c r="J160" s="47">
        <v>42124.644969808454</v>
      </c>
      <c r="K160" s="47">
        <v>28418.007009512694</v>
      </c>
      <c r="L160" s="47">
        <v>367091.68995308847</v>
      </c>
      <c r="M160" s="122">
        <v>796869.00737607584</v>
      </c>
    </row>
    <row r="161" spans="1:15" s="62" customFormat="1" ht="13.5" customHeight="1" x14ac:dyDescent="0.2">
      <c r="A161" s="73"/>
      <c r="B161" s="443"/>
      <c r="C161" s="50" t="s">
        <v>40</v>
      </c>
      <c r="D161" s="52">
        <v>238433.4970341796</v>
      </c>
      <c r="E161" s="52">
        <v>6364.8074991607655</v>
      </c>
      <c r="F161" s="52">
        <v>485.13999999999993</v>
      </c>
      <c r="G161" s="52">
        <v>634150.18550834048</v>
      </c>
      <c r="H161" s="52">
        <v>74078.77798550413</v>
      </c>
      <c r="I161" s="52">
        <v>116095.98951085996</v>
      </c>
      <c r="J161" s="52">
        <v>49166.031002603529</v>
      </c>
      <c r="K161" s="52">
        <v>31269.723498485386</v>
      </c>
      <c r="L161" s="52">
        <v>362163.4460222873</v>
      </c>
      <c r="M161" s="124">
        <v>787880.70601684658</v>
      </c>
    </row>
    <row r="162" spans="1:15" s="62" customFormat="1" ht="13.5" customHeight="1" x14ac:dyDescent="0.2">
      <c r="A162" s="73"/>
      <c r="B162" s="443"/>
      <c r="C162" s="45" t="s">
        <v>41</v>
      </c>
      <c r="D162" s="47">
        <v>226315.26663408201</v>
      </c>
      <c r="E162" s="47">
        <v>6245.8649999046311</v>
      </c>
      <c r="F162" s="47">
        <v>729.27500000000009</v>
      </c>
      <c r="G162" s="47">
        <v>652942.4555124219</v>
      </c>
      <c r="H162" s="47">
        <v>78344.394970169058</v>
      </c>
      <c r="I162" s="47">
        <v>116816.93400732047</v>
      </c>
      <c r="J162" s="47">
        <v>56779.460031871808</v>
      </c>
      <c r="K162" s="47">
        <v>28648.794996265417</v>
      </c>
      <c r="L162" s="47">
        <v>362168.39663612284</v>
      </c>
      <c r="M162" s="122">
        <v>804654.04951591243</v>
      </c>
    </row>
    <row r="163" spans="1:15" s="62" customFormat="1" ht="13.5" customHeight="1" x14ac:dyDescent="0.2">
      <c r="A163" s="73"/>
      <c r="B163" s="449"/>
      <c r="C163" s="50" t="s">
        <v>42</v>
      </c>
      <c r="D163" s="52">
        <v>221429.86047963137</v>
      </c>
      <c r="E163" s="52">
        <v>5443.2705499999984</v>
      </c>
      <c r="F163" s="52">
        <v>621.12999999999988</v>
      </c>
      <c r="G163" s="52">
        <v>647477.64295252855</v>
      </c>
      <c r="H163" s="52">
        <v>66012.386012817384</v>
      </c>
      <c r="I163" s="52">
        <v>108754.06198596167</v>
      </c>
      <c r="J163" s="52">
        <v>54928.419975566881</v>
      </c>
      <c r="K163" s="52">
        <v>30189.427497226716</v>
      </c>
      <c r="L163" s="52">
        <v>342991.79646801564</v>
      </c>
      <c r="M163" s="124">
        <v>791864.40298571694</v>
      </c>
    </row>
    <row r="164" spans="1:15" s="62" customFormat="1" ht="13.5" customHeight="1" x14ac:dyDescent="0.2">
      <c r="A164" s="73">
        <v>2022</v>
      </c>
      <c r="B164" s="457"/>
      <c r="C164" s="45" t="s">
        <v>43</v>
      </c>
      <c r="D164" s="47">
        <v>186571.61338345087</v>
      </c>
      <c r="E164" s="47">
        <v>5371.7545000000009</v>
      </c>
      <c r="F164" s="47">
        <v>136.95999999999998</v>
      </c>
      <c r="G164" s="47">
        <v>534712.79842994025</v>
      </c>
      <c r="H164" s="47">
        <v>61076.240024414037</v>
      </c>
      <c r="I164" s="47">
        <v>99562.758511436594</v>
      </c>
      <c r="J164" s="47">
        <v>50017.164965133677</v>
      </c>
      <c r="K164" s="47">
        <v>26440.188500919852</v>
      </c>
      <c r="L164" s="47">
        <v>297801.97837299854</v>
      </c>
      <c r="M164" s="122">
        <v>666087.49994229677</v>
      </c>
    </row>
    <row r="165" spans="1:15" s="62" customFormat="1" ht="13.5" customHeight="1" x14ac:dyDescent="0.2">
      <c r="A165" s="73"/>
      <c r="B165" s="464"/>
      <c r="C165" s="68" t="s">
        <v>44</v>
      </c>
      <c r="D165" s="69">
        <v>226853.02170312137</v>
      </c>
      <c r="E165" s="69">
        <v>5605.4999999999991</v>
      </c>
      <c r="F165" s="69">
        <v>373.63000000000005</v>
      </c>
      <c r="G165" s="69">
        <v>600834.43507879076</v>
      </c>
      <c r="H165" s="69">
        <v>72086.64599710083</v>
      </c>
      <c r="I165" s="69">
        <v>117073.77245931627</v>
      </c>
      <c r="J165" s="69">
        <v>53717.760118103033</v>
      </c>
      <c r="K165" s="69">
        <v>30524.885994530803</v>
      </c>
      <c r="L165" s="69">
        <v>353031.05781832524</v>
      </c>
      <c r="M165" s="129">
        <v>754038.59353263781</v>
      </c>
    </row>
    <row r="166" spans="1:15" s="62" customFormat="1" ht="13.5" customHeight="1" x14ac:dyDescent="0.2">
      <c r="A166" s="73"/>
      <c r="B166" s="469"/>
      <c r="C166" s="45" t="s">
        <v>45</v>
      </c>
      <c r="D166" s="47">
        <v>255495.99500000005</v>
      </c>
      <c r="E166" s="47">
        <v>5784.9224999999997</v>
      </c>
      <c r="F166" s="47">
        <v>272.14</v>
      </c>
      <c r="G166" s="47">
        <v>706450.96614688577</v>
      </c>
      <c r="H166" s="47">
        <v>74391.289963531482</v>
      </c>
      <c r="I166" s="47">
        <v>131660.66949398047</v>
      </c>
      <c r="J166" s="47">
        <v>53583.973122197574</v>
      </c>
      <c r="K166" s="47">
        <v>29486.359996789935</v>
      </c>
      <c r="L166" s="47">
        <v>383743.3980857291</v>
      </c>
      <c r="M166" s="122">
        <v>873382.91813765618</v>
      </c>
    </row>
    <row r="167" spans="1:15" s="62" customFormat="1" ht="13.5" customHeight="1" x14ac:dyDescent="0.2">
      <c r="A167" s="73"/>
      <c r="B167" s="476"/>
      <c r="C167" s="68" t="s">
        <v>33</v>
      </c>
      <c r="D167" s="69">
        <v>226547.83401137003</v>
      </c>
      <c r="E167" s="69">
        <v>5730.0274999999983</v>
      </c>
      <c r="F167" s="69">
        <v>307.2</v>
      </c>
      <c r="G167" s="69">
        <v>589151.85588169994</v>
      </c>
      <c r="H167" s="69">
        <v>68508.634972369997</v>
      </c>
      <c r="I167" s="69">
        <v>117151.09047319999</v>
      </c>
      <c r="J167" s="69">
        <v>53816.995049900012</v>
      </c>
      <c r="K167" s="69">
        <v>27992.601490870002</v>
      </c>
      <c r="L167" s="69">
        <v>349180.66403364006</v>
      </c>
      <c r="M167" s="129">
        <v>740025.57534576987</v>
      </c>
    </row>
    <row r="168" spans="1:15" s="62" customFormat="1" ht="13.5" customHeight="1" x14ac:dyDescent="0.2">
      <c r="A168" s="73"/>
      <c r="B168" s="477"/>
      <c r="C168" s="45" t="s">
        <v>35</v>
      </c>
      <c r="D168" s="47">
        <v>258461.28951742305</v>
      </c>
      <c r="E168" s="47">
        <v>9099.9460017013553</v>
      </c>
      <c r="F168" s="47">
        <v>332.08</v>
      </c>
      <c r="G168" s="47">
        <v>580952.5108530249</v>
      </c>
      <c r="H168" s="47">
        <v>69086.295011215188</v>
      </c>
      <c r="I168" s="47">
        <v>120197.03949905398</v>
      </c>
      <c r="J168" s="47">
        <v>37880.125966320993</v>
      </c>
      <c r="K168" s="47">
        <v>27475.182999349774</v>
      </c>
      <c r="L168" s="47">
        <v>365759.79049495922</v>
      </c>
      <c r="M168" s="122">
        <v>737724.67935313005</v>
      </c>
    </row>
    <row r="169" spans="1:15" s="62" customFormat="1" ht="13.5" customHeight="1" x14ac:dyDescent="0.2">
      <c r="A169" s="184"/>
      <c r="B169" s="185"/>
      <c r="C169" s="470" t="s">
        <v>36</v>
      </c>
      <c r="D169" s="486">
        <v>247983.12017013555</v>
      </c>
      <c r="E169" s="486">
        <v>7173.1104968261661</v>
      </c>
      <c r="F169" s="486">
        <v>412.65000305175784</v>
      </c>
      <c r="G169" s="486">
        <v>596280.25682683277</v>
      </c>
      <c r="H169" s="486">
        <v>71754.187012969982</v>
      </c>
      <c r="I169" s="486">
        <v>119554.20898368313</v>
      </c>
      <c r="J169" s="486">
        <v>46134.171229709238</v>
      </c>
      <c r="K169" s="486">
        <v>27519.945998362989</v>
      </c>
      <c r="L169" s="486">
        <v>366284.12841586652</v>
      </c>
      <c r="M169" s="472">
        <v>750527.522305705</v>
      </c>
    </row>
    <row r="170" spans="1:15" s="62" customFormat="1" ht="13.5" customHeight="1" x14ac:dyDescent="0.2">
      <c r="A170" s="73"/>
      <c r="B170" s="364"/>
      <c r="C170" s="68"/>
      <c r="D170" s="69"/>
      <c r="E170" s="69"/>
      <c r="F170" s="69"/>
      <c r="G170" s="69"/>
      <c r="H170" s="69"/>
      <c r="I170" s="69"/>
      <c r="J170" s="69"/>
      <c r="K170" s="69"/>
      <c r="L170" s="69"/>
      <c r="M170" s="69"/>
      <c r="O170" s="243"/>
    </row>
    <row r="171" spans="1:15" s="145" customFormat="1" x14ac:dyDescent="0.25">
      <c r="A171" s="140"/>
      <c r="C171" s="186"/>
      <c r="D171" s="187"/>
      <c r="E171" s="187"/>
      <c r="F171" s="187"/>
      <c r="G171" s="187"/>
      <c r="H171" s="187"/>
      <c r="I171" s="69"/>
      <c r="J171" s="69"/>
      <c r="K171" s="69"/>
      <c r="L171" s="69"/>
      <c r="M171" s="69"/>
    </row>
    <row r="172" spans="1:15" s="145" customFormat="1" x14ac:dyDescent="0.25">
      <c r="A172" s="146"/>
      <c r="B172" s="188"/>
      <c r="C172" s="189"/>
      <c r="D172" s="148"/>
      <c r="E172" s="148"/>
      <c r="F172" s="148"/>
      <c r="G172" s="148"/>
      <c r="H172" s="148"/>
      <c r="I172" s="148"/>
      <c r="J172" s="148"/>
      <c r="K172" s="148"/>
      <c r="L172" s="148"/>
      <c r="M172" s="149"/>
    </row>
    <row r="173" spans="1:15" x14ac:dyDescent="0.25">
      <c r="A173" s="518" t="s">
        <v>65</v>
      </c>
      <c r="B173" s="519"/>
      <c r="C173" s="519"/>
      <c r="D173" s="519"/>
      <c r="E173" s="519"/>
      <c r="F173" s="190"/>
      <c r="G173" s="153"/>
      <c r="H173" s="153"/>
      <c r="I173" s="153"/>
      <c r="J173" s="150"/>
      <c r="K173" s="153"/>
      <c r="L173" s="150"/>
      <c r="M173" s="191"/>
    </row>
    <row r="174" spans="1:15" x14ac:dyDescent="0.25">
      <c r="A174" s="546" t="s">
        <v>145</v>
      </c>
      <c r="B174" s="547"/>
      <c r="C174" s="547"/>
      <c r="D174" s="547"/>
      <c r="E174" s="547"/>
      <c r="F174" s="547"/>
      <c r="G174" s="547"/>
      <c r="H174" s="547"/>
      <c r="I174" s="547"/>
      <c r="J174" s="547"/>
      <c r="K174" s="547"/>
      <c r="L174" s="547"/>
      <c r="M174" s="548"/>
    </row>
    <row r="175" spans="1:15" ht="18" customHeight="1" x14ac:dyDescent="0.25">
      <c r="A175" s="546"/>
      <c r="B175" s="547"/>
      <c r="C175" s="547"/>
      <c r="D175" s="547"/>
      <c r="E175" s="547"/>
      <c r="F175" s="547"/>
      <c r="G175" s="547"/>
      <c r="H175" s="547"/>
      <c r="I175" s="547"/>
      <c r="J175" s="547"/>
      <c r="K175" s="547"/>
      <c r="L175" s="547"/>
      <c r="M175" s="548"/>
    </row>
    <row r="176" spans="1:15" x14ac:dyDescent="0.25">
      <c r="A176" s="518" t="s">
        <v>59</v>
      </c>
      <c r="B176" s="519"/>
      <c r="C176" s="519"/>
      <c r="D176" s="519"/>
      <c r="E176" s="519"/>
      <c r="F176" s="519"/>
      <c r="G176" s="519"/>
      <c r="H176" s="153"/>
      <c r="I176" s="153"/>
      <c r="J176" s="153"/>
      <c r="K176" s="153"/>
      <c r="L176" s="153"/>
      <c r="M176" s="151"/>
    </row>
    <row r="177" spans="1:13" ht="18" customHeight="1" x14ac:dyDescent="0.25">
      <c r="A177" s="536" t="s">
        <v>66</v>
      </c>
      <c r="B177" s="537"/>
      <c r="C177" s="537"/>
      <c r="D177" s="537"/>
      <c r="E177" s="537"/>
      <c r="F177" s="537"/>
      <c r="G177" s="537"/>
      <c r="H177" s="537"/>
      <c r="I177" s="537"/>
      <c r="J177" s="537"/>
      <c r="K177" s="537"/>
      <c r="L177" s="537"/>
      <c r="M177" s="538"/>
    </row>
    <row r="178" spans="1:13" ht="12" customHeight="1" x14ac:dyDescent="0.25">
      <c r="A178" s="536"/>
      <c r="B178" s="537"/>
      <c r="C178" s="537"/>
      <c r="D178" s="537"/>
      <c r="E178" s="537"/>
      <c r="F178" s="537"/>
      <c r="G178" s="537"/>
      <c r="H178" s="537"/>
      <c r="I178" s="537"/>
      <c r="J178" s="537"/>
      <c r="K178" s="537"/>
      <c r="L178" s="537"/>
      <c r="M178" s="538"/>
    </row>
    <row r="179" spans="1:13" x14ac:dyDescent="0.25">
      <c r="A179" s="86" t="str">
        <f>+'Anexo 1 '!A176</f>
        <v>Actualizado el 29 de julio de 2022</v>
      </c>
      <c r="B179" s="87"/>
      <c r="C179" s="87"/>
      <c r="D179" s="153"/>
      <c r="E179" s="153"/>
      <c r="F179" s="153"/>
      <c r="G179" s="153"/>
      <c r="H179" s="153"/>
      <c r="I179" s="153"/>
      <c r="J179" s="153"/>
      <c r="K179" s="153"/>
      <c r="L179" s="153"/>
      <c r="M179" s="156" t="s">
        <v>60</v>
      </c>
    </row>
    <row r="180" spans="1:13" ht="5.25" customHeight="1" x14ac:dyDescent="0.25">
      <c r="A180" s="157"/>
      <c r="B180" s="91"/>
      <c r="C180" s="91"/>
      <c r="D180" s="193"/>
      <c r="E180" s="193"/>
      <c r="F180" s="193"/>
      <c r="G180" s="193"/>
      <c r="H180" s="193"/>
      <c r="I180" s="193"/>
      <c r="J180" s="193"/>
      <c r="K180" s="193"/>
      <c r="L180" s="193"/>
      <c r="M180" s="94"/>
    </row>
    <row r="181" spans="1:13" ht="16.5" x14ac:dyDescent="0.3">
      <c r="D181" s="166"/>
      <c r="E181" s="166"/>
      <c r="F181" s="166"/>
      <c r="G181" s="166"/>
      <c r="H181" s="166"/>
      <c r="I181" s="166"/>
      <c r="J181" s="166"/>
      <c r="K181" s="166"/>
      <c r="L181" s="166"/>
      <c r="M181" s="166"/>
    </row>
    <row r="182" spans="1:13" ht="16.5" x14ac:dyDescent="0.3">
      <c r="D182" s="166"/>
      <c r="E182" s="166"/>
      <c r="F182" s="166"/>
      <c r="G182" s="166"/>
      <c r="H182" s="166"/>
      <c r="I182" s="166"/>
      <c r="J182" s="166"/>
      <c r="K182" s="166"/>
      <c r="L182" s="166"/>
      <c r="M182" s="166"/>
    </row>
    <row r="183" spans="1:13" ht="16.5" x14ac:dyDescent="0.3">
      <c r="D183" s="166"/>
      <c r="E183" s="166"/>
      <c r="F183" s="166"/>
      <c r="G183" s="166"/>
      <c r="H183" s="166"/>
      <c r="I183" s="166"/>
      <c r="J183" s="166"/>
      <c r="K183" s="166"/>
      <c r="L183" s="166"/>
      <c r="M183" s="166"/>
    </row>
    <row r="184" spans="1:13" ht="16.5" x14ac:dyDescent="0.3">
      <c r="D184" s="166"/>
      <c r="E184" s="166"/>
      <c r="F184" s="166"/>
      <c r="G184" s="166"/>
      <c r="H184" s="166"/>
      <c r="I184" s="166"/>
      <c r="J184" s="166"/>
      <c r="K184" s="166"/>
      <c r="L184" s="166"/>
      <c r="M184" s="166"/>
    </row>
    <row r="185" spans="1:13" ht="16.5" x14ac:dyDescent="0.3">
      <c r="D185" s="166"/>
      <c r="E185" s="166"/>
      <c r="F185" s="166"/>
      <c r="G185" s="166"/>
      <c r="H185" s="166"/>
      <c r="I185" s="166"/>
      <c r="J185" s="166"/>
      <c r="K185" s="166"/>
      <c r="L185" s="166"/>
      <c r="M185" s="166"/>
    </row>
    <row r="186" spans="1:13" ht="16.5" x14ac:dyDescent="0.3">
      <c r="D186" s="166"/>
      <c r="E186" s="166"/>
      <c r="F186" s="166"/>
      <c r="G186" s="166"/>
      <c r="H186" s="166"/>
      <c r="I186" s="166"/>
      <c r="J186" s="166"/>
      <c r="K186" s="166"/>
      <c r="L186" s="166"/>
      <c r="M186" s="166"/>
    </row>
    <row r="187" spans="1:13" ht="16.5" x14ac:dyDescent="0.3">
      <c r="D187" s="166"/>
      <c r="E187" s="166"/>
      <c r="F187" s="166"/>
      <c r="G187" s="166"/>
      <c r="H187" s="166"/>
      <c r="I187" s="166"/>
      <c r="J187" s="166"/>
      <c r="K187" s="166"/>
      <c r="L187" s="166"/>
      <c r="M187" s="166"/>
    </row>
    <row r="188" spans="1:13" ht="16.5" x14ac:dyDescent="0.3">
      <c r="D188" s="166"/>
      <c r="E188" s="166"/>
      <c r="F188" s="166"/>
      <c r="G188" s="166"/>
      <c r="H188" s="166"/>
      <c r="I188" s="166"/>
      <c r="J188" s="166"/>
      <c r="K188" s="166"/>
      <c r="L188" s="166"/>
      <c r="M188" s="166"/>
    </row>
    <row r="189" spans="1:13" ht="16.5" x14ac:dyDescent="0.3">
      <c r="D189" s="166"/>
      <c r="E189" s="166"/>
      <c r="F189" s="166"/>
      <c r="G189" s="166"/>
      <c r="H189" s="166"/>
      <c r="I189" s="166"/>
      <c r="J189" s="166"/>
      <c r="K189" s="166"/>
      <c r="L189" s="166"/>
      <c r="M189" s="166"/>
    </row>
    <row r="190" spans="1:13" ht="16.5" x14ac:dyDescent="0.3">
      <c r="D190" s="166"/>
      <c r="E190" s="166"/>
      <c r="F190" s="166"/>
      <c r="G190" s="166"/>
      <c r="H190" s="166"/>
      <c r="I190" s="166"/>
      <c r="J190" s="166"/>
      <c r="K190" s="166"/>
      <c r="L190" s="166"/>
      <c r="M190" s="166"/>
    </row>
    <row r="191" spans="1:13" ht="16.5" x14ac:dyDescent="0.3">
      <c r="D191" s="166"/>
      <c r="E191" s="166"/>
      <c r="F191" s="166"/>
      <c r="G191" s="166"/>
      <c r="H191" s="166"/>
      <c r="I191" s="166"/>
      <c r="J191" s="166"/>
      <c r="K191" s="166"/>
      <c r="L191" s="166"/>
      <c r="M191" s="166"/>
    </row>
    <row r="192" spans="1:13" ht="16.5" x14ac:dyDescent="0.3">
      <c r="D192" s="166"/>
      <c r="E192" s="166"/>
      <c r="F192" s="166"/>
      <c r="G192" s="166"/>
      <c r="H192" s="166"/>
      <c r="I192" s="166"/>
      <c r="J192" s="166"/>
      <c r="K192" s="166"/>
      <c r="L192" s="166"/>
      <c r="M192" s="166"/>
    </row>
    <row r="193" spans="4:13" ht="16.5" x14ac:dyDescent="0.3">
      <c r="D193" s="166"/>
      <c r="E193" s="166"/>
      <c r="F193" s="166"/>
      <c r="G193" s="166"/>
      <c r="H193" s="166"/>
      <c r="I193" s="166"/>
      <c r="J193" s="166"/>
      <c r="K193" s="166"/>
      <c r="L193" s="166"/>
      <c r="M193" s="166"/>
    </row>
    <row r="194" spans="4:13" ht="16.5" x14ac:dyDescent="0.3">
      <c r="D194" s="166"/>
      <c r="E194" s="166"/>
      <c r="F194" s="166"/>
      <c r="G194" s="166"/>
      <c r="H194" s="166"/>
      <c r="I194" s="166"/>
      <c r="J194" s="166"/>
      <c r="K194" s="166"/>
      <c r="L194" s="166"/>
      <c r="M194" s="166"/>
    </row>
    <row r="195" spans="4:13" ht="16.5" x14ac:dyDescent="0.3">
      <c r="D195" s="166"/>
      <c r="E195" s="166"/>
      <c r="F195" s="166"/>
      <c r="G195" s="166"/>
      <c r="H195" s="166"/>
      <c r="I195" s="166"/>
      <c r="J195" s="166"/>
      <c r="K195" s="166"/>
      <c r="L195" s="166"/>
      <c r="M195" s="166"/>
    </row>
    <row r="196" spans="4:13" ht="16.5" x14ac:dyDescent="0.3">
      <c r="D196" s="166"/>
      <c r="E196" s="166"/>
      <c r="F196" s="166"/>
      <c r="G196" s="166"/>
      <c r="H196" s="166"/>
      <c r="I196" s="166"/>
      <c r="J196" s="166"/>
      <c r="K196" s="166"/>
      <c r="L196" s="166"/>
      <c r="M196" s="166"/>
    </row>
    <row r="197" spans="4:13" ht="16.5" x14ac:dyDescent="0.3">
      <c r="D197" s="166"/>
      <c r="E197" s="166"/>
      <c r="F197" s="166"/>
      <c r="G197" s="166"/>
      <c r="H197" s="166"/>
      <c r="I197" s="166"/>
      <c r="J197" s="166"/>
      <c r="K197" s="166"/>
      <c r="L197" s="166"/>
      <c r="M197" s="166"/>
    </row>
    <row r="198" spans="4:13" ht="16.5" x14ac:dyDescent="0.3">
      <c r="D198" s="166"/>
      <c r="E198" s="166"/>
      <c r="F198" s="166"/>
      <c r="G198" s="166"/>
      <c r="H198" s="166"/>
      <c r="I198" s="166"/>
      <c r="J198" s="166"/>
      <c r="K198" s="166"/>
      <c r="L198" s="166"/>
      <c r="M198" s="166"/>
    </row>
    <row r="199" spans="4:13" ht="16.5" x14ac:dyDescent="0.3">
      <c r="D199" s="166"/>
      <c r="E199" s="166"/>
      <c r="F199" s="166"/>
      <c r="G199" s="166"/>
      <c r="H199" s="166"/>
      <c r="I199" s="166"/>
      <c r="J199" s="166"/>
      <c r="K199" s="166"/>
      <c r="L199" s="166"/>
      <c r="M199" s="166"/>
    </row>
    <row r="200" spans="4:13" ht="16.5" x14ac:dyDescent="0.3">
      <c r="D200" s="166"/>
      <c r="E200" s="166"/>
      <c r="F200" s="166"/>
      <c r="G200" s="166"/>
      <c r="H200" s="166"/>
      <c r="I200" s="166"/>
      <c r="J200" s="166"/>
      <c r="K200" s="166"/>
      <c r="L200" s="166"/>
      <c r="M200" s="166"/>
    </row>
    <row r="201" spans="4:13" ht="16.5" x14ac:dyDescent="0.3">
      <c r="D201" s="166"/>
      <c r="E201" s="166"/>
      <c r="F201" s="166"/>
      <c r="G201" s="166"/>
      <c r="H201" s="166"/>
      <c r="I201" s="166"/>
      <c r="J201" s="166"/>
      <c r="K201" s="166"/>
      <c r="L201" s="166"/>
      <c r="M201" s="166"/>
    </row>
    <row r="202" spans="4:13" ht="16.5" x14ac:dyDescent="0.3">
      <c r="D202" s="166"/>
      <c r="E202" s="166"/>
      <c r="F202" s="166"/>
      <c r="G202" s="166"/>
      <c r="H202" s="166"/>
      <c r="I202" s="166"/>
      <c r="J202" s="166"/>
      <c r="K202" s="166"/>
      <c r="L202" s="166"/>
      <c r="M202" s="166"/>
    </row>
    <row r="203" spans="4:13" ht="16.5" x14ac:dyDescent="0.3">
      <c r="D203" s="166"/>
      <c r="E203" s="166"/>
      <c r="F203" s="166"/>
      <c r="G203" s="166"/>
      <c r="H203" s="166"/>
      <c r="I203" s="166"/>
      <c r="J203" s="166"/>
      <c r="K203" s="166"/>
      <c r="L203" s="166"/>
      <c r="M203" s="166"/>
    </row>
    <row r="204" spans="4:13" ht="16.5" x14ac:dyDescent="0.3">
      <c r="D204" s="166"/>
      <c r="E204" s="166"/>
      <c r="F204" s="166"/>
      <c r="G204" s="166"/>
      <c r="H204" s="166"/>
      <c r="I204" s="166"/>
      <c r="J204" s="166"/>
      <c r="K204" s="166"/>
      <c r="L204" s="166"/>
      <c r="M204" s="166"/>
    </row>
    <row r="205" spans="4:13" ht="16.5" x14ac:dyDescent="0.3">
      <c r="D205" s="166"/>
      <c r="E205" s="166"/>
      <c r="F205" s="166"/>
      <c r="G205" s="166"/>
      <c r="H205" s="166"/>
      <c r="I205" s="166"/>
      <c r="J205" s="166"/>
      <c r="K205" s="166"/>
      <c r="L205" s="166"/>
      <c r="M205" s="166"/>
    </row>
    <row r="206" spans="4:13" ht="16.5" x14ac:dyDescent="0.3">
      <c r="D206" s="166"/>
      <c r="E206" s="166"/>
      <c r="F206" s="166"/>
      <c r="G206" s="166"/>
      <c r="H206" s="166"/>
      <c r="I206" s="166"/>
      <c r="J206" s="166"/>
      <c r="K206" s="166"/>
      <c r="L206" s="166"/>
      <c r="M206" s="166"/>
    </row>
    <row r="207" spans="4:13" ht="16.5" x14ac:dyDescent="0.3">
      <c r="D207" s="166"/>
      <c r="E207" s="166"/>
      <c r="F207" s="166"/>
      <c r="G207" s="166"/>
      <c r="H207" s="166"/>
      <c r="I207" s="166"/>
      <c r="J207" s="166"/>
      <c r="K207" s="166"/>
      <c r="L207" s="166"/>
      <c r="M207" s="166"/>
    </row>
    <row r="208" spans="4:13" ht="16.5" x14ac:dyDescent="0.3">
      <c r="D208" s="166"/>
      <c r="E208" s="166"/>
      <c r="F208" s="166"/>
      <c r="G208" s="166"/>
      <c r="H208" s="166"/>
      <c r="I208" s="166"/>
      <c r="J208" s="166"/>
      <c r="K208" s="166"/>
      <c r="L208" s="166"/>
      <c r="M208" s="166"/>
    </row>
    <row r="209" spans="4:13" ht="16.5" x14ac:dyDescent="0.3">
      <c r="D209" s="166"/>
      <c r="E209" s="166"/>
      <c r="F209" s="166"/>
      <c r="G209" s="166"/>
      <c r="H209" s="166"/>
      <c r="I209" s="166"/>
      <c r="J209" s="166"/>
      <c r="K209" s="166"/>
      <c r="L209" s="166"/>
      <c r="M209" s="166"/>
    </row>
    <row r="210" spans="4:13" ht="16.5" x14ac:dyDescent="0.3">
      <c r="D210" s="166"/>
      <c r="E210" s="166"/>
      <c r="F210" s="166"/>
      <c r="G210" s="166"/>
      <c r="H210" s="166"/>
      <c r="I210" s="166"/>
      <c r="J210" s="166"/>
      <c r="K210" s="166"/>
      <c r="L210" s="166"/>
      <c r="M210" s="166"/>
    </row>
    <row r="211" spans="4:13" ht="16.5" x14ac:dyDescent="0.3">
      <c r="D211" s="166"/>
      <c r="E211" s="166"/>
      <c r="F211" s="166"/>
      <c r="G211" s="166"/>
      <c r="H211" s="166"/>
      <c r="I211" s="166"/>
      <c r="J211" s="166"/>
      <c r="K211" s="166"/>
      <c r="L211" s="166"/>
      <c r="M211" s="166"/>
    </row>
    <row r="213" spans="4:13" x14ac:dyDescent="0.25">
      <c r="D213" s="162"/>
      <c r="E213" s="162"/>
      <c r="F213" s="162"/>
      <c r="G213" s="162"/>
      <c r="H213" s="162"/>
      <c r="I213" s="162"/>
      <c r="J213" s="162"/>
      <c r="K213" s="162"/>
      <c r="L213" s="162"/>
      <c r="M213" s="162"/>
    </row>
    <row r="214" spans="4:13" x14ac:dyDescent="0.25">
      <c r="D214" s="162"/>
      <c r="E214" s="162"/>
      <c r="F214" s="162"/>
      <c r="G214" s="162"/>
      <c r="H214" s="162"/>
      <c r="I214" s="162"/>
      <c r="J214" s="162"/>
      <c r="K214" s="162"/>
      <c r="L214" s="162"/>
      <c r="M214" s="162"/>
    </row>
    <row r="215" spans="4:13" x14ac:dyDescent="0.25">
      <c r="D215" s="162"/>
      <c r="E215" s="162"/>
      <c r="F215" s="162"/>
      <c r="G215" s="162"/>
      <c r="H215" s="162"/>
      <c r="I215" s="162"/>
      <c r="J215" s="162"/>
      <c r="K215" s="162"/>
      <c r="L215" s="162"/>
      <c r="M215" s="162"/>
    </row>
    <row r="216" spans="4:13" x14ac:dyDescent="0.25">
      <c r="D216" s="162"/>
      <c r="E216" s="162"/>
      <c r="F216" s="162"/>
      <c r="G216" s="162"/>
      <c r="H216" s="162"/>
      <c r="I216" s="162"/>
      <c r="J216" s="162"/>
      <c r="K216" s="162"/>
      <c r="L216" s="162"/>
      <c r="M216" s="162"/>
    </row>
    <row r="217" spans="4:13" x14ac:dyDescent="0.25">
      <c r="D217" s="162"/>
      <c r="E217" s="162"/>
      <c r="F217" s="162"/>
      <c r="G217" s="162"/>
      <c r="H217" s="162"/>
      <c r="I217" s="162"/>
      <c r="J217" s="162"/>
      <c r="K217" s="162"/>
      <c r="L217" s="162"/>
      <c r="M217" s="162"/>
    </row>
    <row r="218" spans="4:13" x14ac:dyDescent="0.25">
      <c r="D218" s="162"/>
      <c r="E218" s="162"/>
      <c r="F218" s="162"/>
      <c r="G218" s="162"/>
      <c r="H218" s="162"/>
      <c r="I218" s="162"/>
      <c r="J218" s="162"/>
      <c r="K218" s="162"/>
      <c r="L218" s="162"/>
      <c r="M218" s="162"/>
    </row>
    <row r="219" spans="4:13" x14ac:dyDescent="0.25">
      <c r="D219" s="162"/>
      <c r="E219" s="162"/>
      <c r="F219" s="162"/>
      <c r="G219" s="162"/>
      <c r="H219" s="162"/>
      <c r="I219" s="162"/>
      <c r="J219" s="162"/>
      <c r="K219" s="162"/>
      <c r="L219" s="162"/>
      <c r="M219" s="162"/>
    </row>
    <row r="220" spans="4:13" x14ac:dyDescent="0.25">
      <c r="D220" s="162"/>
      <c r="E220" s="162"/>
      <c r="F220" s="162"/>
      <c r="G220" s="162"/>
      <c r="H220" s="162"/>
      <c r="I220" s="162"/>
      <c r="J220" s="162"/>
      <c r="K220" s="162"/>
      <c r="L220" s="162"/>
      <c r="M220" s="162"/>
    </row>
    <row r="221" spans="4:13" x14ac:dyDescent="0.25">
      <c r="D221" s="162"/>
      <c r="E221" s="162"/>
      <c r="F221" s="162"/>
      <c r="G221" s="162"/>
      <c r="H221" s="162"/>
      <c r="I221" s="162"/>
      <c r="J221" s="162"/>
      <c r="K221" s="162"/>
      <c r="L221" s="162"/>
      <c r="M221" s="162"/>
    </row>
    <row r="222" spans="4:13" x14ac:dyDescent="0.25">
      <c r="D222" s="162"/>
      <c r="E222" s="162"/>
      <c r="F222" s="162"/>
      <c r="G222" s="162"/>
      <c r="H222" s="162"/>
      <c r="I222" s="162"/>
      <c r="J222" s="162"/>
      <c r="K222" s="162"/>
      <c r="L222" s="162"/>
      <c r="M222" s="162"/>
    </row>
    <row r="223" spans="4:13" x14ac:dyDescent="0.25">
      <c r="D223" s="162"/>
      <c r="E223" s="162"/>
      <c r="F223" s="162"/>
      <c r="G223" s="162"/>
      <c r="H223" s="162"/>
      <c r="I223" s="162"/>
      <c r="J223" s="162"/>
      <c r="K223" s="162"/>
      <c r="L223" s="162"/>
      <c r="M223" s="162"/>
    </row>
    <row r="224" spans="4:13" x14ac:dyDescent="0.25">
      <c r="D224" s="162"/>
      <c r="E224" s="162"/>
      <c r="F224" s="162"/>
      <c r="G224" s="162"/>
      <c r="H224" s="162"/>
      <c r="I224" s="162"/>
      <c r="J224" s="162"/>
      <c r="K224" s="162"/>
      <c r="L224" s="162"/>
      <c r="M224" s="162"/>
    </row>
    <row r="225" spans="4:13" x14ac:dyDescent="0.25">
      <c r="D225" s="162"/>
      <c r="E225" s="162"/>
      <c r="F225" s="162"/>
      <c r="G225" s="162"/>
      <c r="H225" s="162"/>
      <c r="I225" s="162"/>
      <c r="J225" s="162"/>
      <c r="K225" s="162"/>
      <c r="L225" s="162"/>
      <c r="M225" s="162"/>
    </row>
    <row r="226" spans="4:13" x14ac:dyDescent="0.25">
      <c r="D226" s="162"/>
      <c r="E226" s="162"/>
      <c r="F226" s="162"/>
      <c r="G226" s="162"/>
      <c r="H226" s="162"/>
      <c r="I226" s="162"/>
      <c r="J226" s="162"/>
      <c r="K226" s="162"/>
      <c r="L226" s="162"/>
      <c r="M226" s="162"/>
    </row>
    <row r="227" spans="4:13" x14ac:dyDescent="0.25">
      <c r="D227" s="162"/>
      <c r="E227" s="162"/>
      <c r="F227" s="162"/>
      <c r="G227" s="162"/>
      <c r="H227" s="162"/>
      <c r="I227" s="162"/>
      <c r="J227" s="162"/>
      <c r="K227" s="162"/>
      <c r="L227" s="162"/>
      <c r="M227" s="162"/>
    </row>
    <row r="228" spans="4:13" x14ac:dyDescent="0.25">
      <c r="D228" s="162"/>
      <c r="E228" s="162"/>
      <c r="F228" s="162"/>
      <c r="G228" s="162"/>
      <c r="H228" s="162"/>
      <c r="I228" s="162"/>
      <c r="J228" s="162"/>
      <c r="K228" s="162"/>
      <c r="L228" s="162"/>
      <c r="M228" s="162"/>
    </row>
    <row r="229" spans="4:13" x14ac:dyDescent="0.25">
      <c r="D229" s="162"/>
      <c r="E229" s="162"/>
      <c r="F229" s="162"/>
      <c r="G229" s="162"/>
      <c r="H229" s="162"/>
      <c r="I229" s="162"/>
      <c r="J229" s="162"/>
      <c r="K229" s="162"/>
      <c r="L229" s="162"/>
      <c r="M229" s="162"/>
    </row>
    <row r="230" spans="4:13" x14ac:dyDescent="0.25">
      <c r="D230" s="162"/>
      <c r="E230" s="162"/>
      <c r="F230" s="162"/>
      <c r="G230" s="162"/>
      <c r="H230" s="162"/>
      <c r="I230" s="162"/>
      <c r="J230" s="162"/>
      <c r="K230" s="162"/>
      <c r="L230" s="162"/>
      <c r="M230" s="162"/>
    </row>
    <row r="231" spans="4:13" x14ac:dyDescent="0.25">
      <c r="D231" s="162"/>
      <c r="E231" s="162"/>
      <c r="F231" s="162"/>
      <c r="G231" s="162"/>
      <c r="H231" s="162"/>
      <c r="I231" s="162"/>
      <c r="J231" s="162"/>
      <c r="K231" s="162"/>
      <c r="L231" s="162"/>
      <c r="M231" s="162"/>
    </row>
    <row r="232" spans="4:13" x14ac:dyDescent="0.25">
      <c r="D232" s="162"/>
      <c r="E232" s="162"/>
      <c r="F232" s="162"/>
      <c r="G232" s="162"/>
      <c r="H232" s="162"/>
      <c r="I232" s="162"/>
      <c r="J232" s="162"/>
      <c r="K232" s="162"/>
      <c r="L232" s="162"/>
      <c r="M232" s="162"/>
    </row>
    <row r="233" spans="4:13" x14ac:dyDescent="0.25">
      <c r="D233" s="162"/>
      <c r="E233" s="162"/>
      <c r="F233" s="162"/>
      <c r="G233" s="162"/>
      <c r="H233" s="162"/>
      <c r="I233" s="162"/>
      <c r="J233" s="162"/>
      <c r="K233" s="162"/>
      <c r="L233" s="162"/>
      <c r="M233" s="162"/>
    </row>
    <row r="234" spans="4:13" x14ac:dyDescent="0.25">
      <c r="D234" s="162"/>
      <c r="E234" s="162"/>
      <c r="F234" s="162"/>
      <c r="G234" s="162"/>
      <c r="H234" s="162"/>
      <c r="I234" s="162"/>
      <c r="J234" s="162"/>
      <c r="K234" s="162"/>
      <c r="L234" s="162"/>
      <c r="M234" s="162"/>
    </row>
    <row r="235" spans="4:13" x14ac:dyDescent="0.25">
      <c r="D235" s="162"/>
      <c r="E235" s="162"/>
      <c r="F235" s="162"/>
      <c r="G235" s="162"/>
      <c r="H235" s="162"/>
      <c r="I235" s="162"/>
      <c r="J235" s="162"/>
      <c r="K235" s="162"/>
      <c r="L235" s="162"/>
      <c r="M235" s="162"/>
    </row>
    <row r="236" spans="4:13" x14ac:dyDescent="0.25">
      <c r="D236" s="162"/>
      <c r="E236" s="162"/>
      <c r="F236" s="162"/>
      <c r="G236" s="162"/>
      <c r="H236" s="162"/>
      <c r="I236" s="162"/>
      <c r="J236" s="162"/>
      <c r="K236" s="162"/>
      <c r="L236" s="162"/>
      <c r="M236" s="162"/>
    </row>
    <row r="237" spans="4:13" x14ac:dyDescent="0.25">
      <c r="D237" s="162"/>
      <c r="E237" s="162"/>
      <c r="F237" s="162"/>
      <c r="G237" s="162"/>
      <c r="H237" s="162"/>
      <c r="I237" s="162"/>
      <c r="J237" s="162"/>
      <c r="K237" s="162"/>
      <c r="L237" s="162"/>
      <c r="M237" s="162"/>
    </row>
    <row r="238" spans="4:13" x14ac:dyDescent="0.25">
      <c r="D238" s="162"/>
      <c r="E238" s="162"/>
      <c r="F238" s="162"/>
      <c r="G238" s="162"/>
      <c r="H238" s="162"/>
      <c r="I238" s="162"/>
      <c r="J238" s="162"/>
      <c r="K238" s="162"/>
      <c r="L238" s="162"/>
      <c r="M238" s="162"/>
    </row>
    <row r="239" spans="4:13" x14ac:dyDescent="0.25">
      <c r="D239" s="162"/>
      <c r="E239" s="162"/>
      <c r="F239" s="162"/>
      <c r="G239" s="162"/>
      <c r="H239" s="162"/>
      <c r="I239" s="162"/>
      <c r="J239" s="162"/>
      <c r="K239" s="162"/>
      <c r="L239" s="162"/>
      <c r="M239" s="162"/>
    </row>
    <row r="240" spans="4:13" x14ac:dyDescent="0.25">
      <c r="D240" s="162"/>
      <c r="E240" s="162"/>
      <c r="F240" s="162"/>
      <c r="G240" s="162"/>
      <c r="H240" s="162"/>
      <c r="I240" s="162"/>
      <c r="J240" s="162"/>
      <c r="K240" s="162"/>
      <c r="L240" s="162"/>
      <c r="M240" s="162"/>
    </row>
    <row r="241" spans="4:13" x14ac:dyDescent="0.25">
      <c r="D241" s="162"/>
      <c r="E241" s="162"/>
      <c r="F241" s="162"/>
      <c r="G241" s="162"/>
      <c r="H241" s="162"/>
      <c r="I241" s="162"/>
      <c r="J241" s="162"/>
      <c r="K241" s="162"/>
      <c r="L241" s="162"/>
      <c r="M241" s="162"/>
    </row>
    <row r="242" spans="4:13" x14ac:dyDescent="0.25">
      <c r="D242" s="162"/>
      <c r="E242" s="162"/>
      <c r="F242" s="162"/>
      <c r="G242" s="162"/>
      <c r="H242" s="162"/>
      <c r="I242" s="162"/>
      <c r="J242" s="162"/>
      <c r="K242" s="162"/>
      <c r="L242" s="162"/>
      <c r="M242" s="162"/>
    </row>
    <row r="243" spans="4:13" x14ac:dyDescent="0.25">
      <c r="D243" s="162"/>
      <c r="E243" s="162"/>
      <c r="F243" s="162"/>
      <c r="G243" s="162"/>
      <c r="H243" s="162"/>
      <c r="I243" s="162"/>
      <c r="J243" s="162"/>
      <c r="K243" s="162"/>
      <c r="L243" s="162"/>
      <c r="M243" s="162"/>
    </row>
    <row r="244" spans="4:13" x14ac:dyDescent="0.25">
      <c r="D244" s="162"/>
    </row>
    <row r="245" spans="4:13" x14ac:dyDescent="0.25">
      <c r="D245" s="162"/>
    </row>
  </sheetData>
  <mergeCells count="14">
    <mergeCell ref="A177:M178"/>
    <mergeCell ref="A173:E173"/>
    <mergeCell ref="A176:G176"/>
    <mergeCell ref="A1:M1"/>
    <mergeCell ref="A3:M4"/>
    <mergeCell ref="A8:A10"/>
    <mergeCell ref="C8:C10"/>
    <mergeCell ref="D8:M8"/>
    <mergeCell ref="D9:E9"/>
    <mergeCell ref="F9:G9"/>
    <mergeCell ref="H9:I9"/>
    <mergeCell ref="J9:K9"/>
    <mergeCell ref="L9:M9"/>
    <mergeCell ref="A174:M175"/>
  </mergeCells>
  <phoneticPr fontId="57" type="noConversion"/>
  <hyperlinks>
    <hyperlink ref="M179" location="Contenido!A1" display="Volver " xr:uid="{00000000-0004-0000-0400-000000000000}"/>
  </hyperlinks>
  <pageMargins left="0.74803149606299213" right="0.74803149606299213" top="0.98425196850393704" bottom="0.98425196850393704" header="0" footer="0"/>
  <pageSetup paperSize="9"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Q208"/>
  <sheetViews>
    <sheetView showGridLines="0" zoomScale="85" zoomScaleNormal="85" workbookViewId="0">
      <pane ySplit="9" topLeftCell="A159" activePane="bottomLeft" state="frozen"/>
      <selection activeCell="AG3" sqref="AG3"/>
      <selection pane="bottomLeft" activeCell="J170" sqref="J170"/>
    </sheetView>
  </sheetViews>
  <sheetFormatPr baseColWidth="10" defaultRowHeight="14.25" x14ac:dyDescent="0.25"/>
  <cols>
    <col min="1" max="1" width="7.85546875" style="106" customWidth="1"/>
    <col min="2" max="2" width="2.5703125" style="106" customWidth="1"/>
    <col min="3" max="3" width="6" style="106" customWidth="1"/>
    <col min="4" max="4" width="9.140625" style="263" customWidth="1"/>
    <col min="5" max="5" width="10.140625" style="263" customWidth="1"/>
    <col min="6" max="6" width="9.140625" style="263" customWidth="1"/>
    <col min="7" max="9" width="10.140625" style="263" customWidth="1"/>
    <col min="10" max="13" width="10.140625" style="99" customWidth="1"/>
    <col min="14" max="15" width="10.140625" style="163" customWidth="1"/>
    <col min="16" max="16384" width="11.42578125" style="96"/>
  </cols>
  <sheetData>
    <row r="1" spans="1:15" ht="60" customHeight="1" x14ac:dyDescent="0.25">
      <c r="A1" s="559"/>
      <c r="B1" s="559"/>
      <c r="C1" s="559"/>
      <c r="D1" s="559"/>
      <c r="E1" s="559"/>
      <c r="F1" s="559"/>
      <c r="G1" s="559"/>
      <c r="H1" s="559"/>
      <c r="I1" s="559"/>
      <c r="J1" s="559"/>
      <c r="K1" s="559"/>
      <c r="L1" s="559"/>
      <c r="M1" s="559"/>
      <c r="N1" s="559"/>
      <c r="O1" s="559"/>
    </row>
    <row r="2" spans="1:15" ht="5.25" customHeight="1" x14ac:dyDescent="0.25">
      <c r="A2" s="62"/>
      <c r="B2" s="62"/>
      <c r="C2" s="62"/>
      <c r="D2" s="204"/>
      <c r="E2" s="204"/>
      <c r="F2" s="204"/>
      <c r="G2" s="204"/>
      <c r="H2" s="204"/>
      <c r="I2" s="204"/>
      <c r="N2" s="99"/>
      <c r="O2" s="99"/>
    </row>
    <row r="3" spans="1:15" ht="13.5" customHeight="1" x14ac:dyDescent="0.25">
      <c r="A3" s="540" t="s">
        <v>20</v>
      </c>
      <c r="B3" s="540"/>
      <c r="C3" s="540"/>
      <c r="D3" s="540"/>
      <c r="E3" s="540"/>
      <c r="F3" s="540"/>
      <c r="G3" s="540"/>
      <c r="H3" s="540"/>
      <c r="I3" s="540"/>
      <c r="J3" s="540"/>
      <c r="K3" s="540"/>
      <c r="L3" s="540"/>
      <c r="M3" s="540"/>
      <c r="N3" s="540"/>
      <c r="O3" s="540"/>
    </row>
    <row r="4" spans="1:15" ht="13.5" customHeight="1" x14ac:dyDescent="0.25">
      <c r="A4" s="540"/>
      <c r="B4" s="540"/>
      <c r="C4" s="540"/>
      <c r="D4" s="540"/>
      <c r="E4" s="540"/>
      <c r="F4" s="540"/>
      <c r="G4" s="540"/>
      <c r="H4" s="540"/>
      <c r="I4" s="540"/>
      <c r="J4" s="540"/>
      <c r="K4" s="540"/>
      <c r="L4" s="540"/>
      <c r="M4" s="540"/>
      <c r="N4" s="540"/>
      <c r="O4" s="540"/>
    </row>
    <row r="5" spans="1:15" s="106" customFormat="1" ht="13.5" customHeight="1" x14ac:dyDescent="0.2">
      <c r="A5" s="175" t="s">
        <v>80</v>
      </c>
      <c r="B5" s="234"/>
      <c r="C5" s="234"/>
      <c r="D5" s="235"/>
      <c r="E5" s="104"/>
      <c r="F5" s="104"/>
      <c r="G5" s="104"/>
      <c r="H5" s="104"/>
      <c r="I5" s="104"/>
      <c r="J5" s="104"/>
      <c r="K5" s="104"/>
      <c r="L5" s="104"/>
      <c r="M5" s="104"/>
      <c r="N5" s="104"/>
      <c r="O5" s="105"/>
    </row>
    <row r="6" spans="1:15" s="106" customFormat="1" ht="13.5" customHeight="1" x14ac:dyDescent="0.2">
      <c r="A6" s="175" t="s">
        <v>22</v>
      </c>
      <c r="B6" s="234"/>
      <c r="C6" s="234"/>
      <c r="D6" s="235"/>
      <c r="E6" s="104"/>
      <c r="F6" s="104"/>
      <c r="G6" s="104"/>
      <c r="H6" s="104"/>
      <c r="I6" s="104"/>
      <c r="J6" s="104"/>
      <c r="K6" s="104"/>
      <c r="L6" s="104"/>
      <c r="M6" s="104"/>
      <c r="N6" s="104"/>
      <c r="O6" s="105"/>
    </row>
    <row r="7" spans="1:15" s="106" customFormat="1" ht="16.5" customHeight="1" x14ac:dyDescent="0.2">
      <c r="A7" s="25" t="s">
        <v>161</v>
      </c>
      <c r="B7" s="26"/>
      <c r="C7" s="26"/>
      <c r="D7" s="26"/>
      <c r="E7" s="27"/>
      <c r="F7" s="176"/>
      <c r="G7" s="176"/>
      <c r="H7" s="176"/>
      <c r="I7" s="176"/>
      <c r="J7" s="560"/>
      <c r="K7" s="560"/>
      <c r="L7" s="560"/>
      <c r="M7" s="176"/>
      <c r="N7" s="176"/>
      <c r="O7" s="236"/>
    </row>
    <row r="8" spans="1:15" s="106" customFormat="1" ht="22.5" customHeight="1" x14ac:dyDescent="0.2">
      <c r="A8" s="561" t="s">
        <v>23</v>
      </c>
      <c r="B8" s="237"/>
      <c r="C8" s="563" t="s">
        <v>24</v>
      </c>
      <c r="D8" s="565" t="s">
        <v>81</v>
      </c>
      <c r="E8" s="565"/>
      <c r="F8" s="565"/>
      <c r="G8" s="531" t="s">
        <v>50</v>
      </c>
      <c r="H8" s="531"/>
      <c r="I8" s="531"/>
      <c r="J8" s="531" t="s">
        <v>51</v>
      </c>
      <c r="K8" s="531"/>
      <c r="L8" s="531"/>
      <c r="M8" s="531" t="s">
        <v>52</v>
      </c>
      <c r="N8" s="531"/>
      <c r="O8" s="532"/>
    </row>
    <row r="9" spans="1:15" s="106" customFormat="1" ht="16.5" customHeight="1" x14ac:dyDescent="0.2">
      <c r="A9" s="562"/>
      <c r="B9" s="238"/>
      <c r="C9" s="564"/>
      <c r="D9" s="239" t="s">
        <v>63</v>
      </c>
      <c r="E9" s="239" t="s">
        <v>64</v>
      </c>
      <c r="F9" s="239" t="s">
        <v>57</v>
      </c>
      <c r="G9" s="240" t="s">
        <v>63</v>
      </c>
      <c r="H9" s="240" t="s">
        <v>64</v>
      </c>
      <c r="I9" s="240" t="s">
        <v>57</v>
      </c>
      <c r="J9" s="240" t="s">
        <v>63</v>
      </c>
      <c r="K9" s="240" t="s">
        <v>64</v>
      </c>
      <c r="L9" s="240" t="s">
        <v>57</v>
      </c>
      <c r="M9" s="240" t="s">
        <v>63</v>
      </c>
      <c r="N9" s="240" t="s">
        <v>64</v>
      </c>
      <c r="O9" s="241" t="s">
        <v>57</v>
      </c>
    </row>
    <row r="10" spans="1:15" s="106" customFormat="1" ht="13.5" customHeight="1" x14ac:dyDescent="0.2">
      <c r="A10" s="55">
        <v>2009</v>
      </c>
      <c r="B10" s="242"/>
      <c r="C10" s="50" t="s">
        <v>33</v>
      </c>
      <c r="D10" s="52">
        <v>168424.37899999999</v>
      </c>
      <c r="E10" s="52">
        <v>510236.26949999999</v>
      </c>
      <c r="F10" s="52">
        <v>678660.64850000001</v>
      </c>
      <c r="G10" s="53" t="s">
        <v>34</v>
      </c>
      <c r="H10" s="53" t="s">
        <v>34</v>
      </c>
      <c r="I10" s="53" t="s">
        <v>34</v>
      </c>
      <c r="J10" s="53" t="s">
        <v>34</v>
      </c>
      <c r="K10" s="53" t="s">
        <v>34</v>
      </c>
      <c r="L10" s="53" t="s">
        <v>34</v>
      </c>
      <c r="M10" s="53" t="s">
        <v>34</v>
      </c>
      <c r="N10" s="53" t="s">
        <v>34</v>
      </c>
      <c r="O10" s="54" t="s">
        <v>34</v>
      </c>
    </row>
    <row r="11" spans="1:15" s="106" customFormat="1" ht="13.5" customHeight="1" x14ac:dyDescent="0.2">
      <c r="A11" s="55"/>
      <c r="B11" s="242"/>
      <c r="C11" s="45" t="s">
        <v>35</v>
      </c>
      <c r="D11" s="47">
        <v>175741.48</v>
      </c>
      <c r="E11" s="47">
        <v>520013.09950000007</v>
      </c>
      <c r="F11" s="47">
        <v>695754.57950000011</v>
      </c>
      <c r="G11" s="48" t="s">
        <v>34</v>
      </c>
      <c r="H11" s="48" t="s">
        <v>34</v>
      </c>
      <c r="I11" s="48" t="s">
        <v>34</v>
      </c>
      <c r="J11" s="60" t="s">
        <v>34</v>
      </c>
      <c r="K11" s="60" t="s">
        <v>34</v>
      </c>
      <c r="L11" s="60" t="s">
        <v>34</v>
      </c>
      <c r="M11" s="60" t="s">
        <v>34</v>
      </c>
      <c r="N11" s="60" t="s">
        <v>34</v>
      </c>
      <c r="O11" s="67" t="s">
        <v>34</v>
      </c>
    </row>
    <row r="12" spans="1:15" s="106" customFormat="1" ht="13.5" customHeight="1" x14ac:dyDescent="0.2">
      <c r="A12" s="55"/>
      <c r="B12" s="242"/>
      <c r="C12" s="50" t="s">
        <v>36</v>
      </c>
      <c r="D12" s="52">
        <v>165755.147</v>
      </c>
      <c r="E12" s="52">
        <v>469643.77200000006</v>
      </c>
      <c r="F12" s="52">
        <v>635398.91899999999</v>
      </c>
      <c r="G12" s="53" t="s">
        <v>34</v>
      </c>
      <c r="H12" s="53" t="s">
        <v>34</v>
      </c>
      <c r="I12" s="53" t="s">
        <v>34</v>
      </c>
      <c r="J12" s="59" t="s">
        <v>34</v>
      </c>
      <c r="K12" s="59" t="s">
        <v>34</v>
      </c>
      <c r="L12" s="59" t="s">
        <v>34</v>
      </c>
      <c r="M12" s="59" t="s">
        <v>34</v>
      </c>
      <c r="N12" s="59" t="s">
        <v>34</v>
      </c>
      <c r="O12" s="65" t="s">
        <v>34</v>
      </c>
    </row>
    <row r="13" spans="1:15" s="106" customFormat="1" ht="13.5" customHeight="1" x14ac:dyDescent="0.2">
      <c r="A13" s="55"/>
      <c r="B13" s="242"/>
      <c r="C13" s="45" t="s">
        <v>37</v>
      </c>
      <c r="D13" s="47">
        <v>189456.136</v>
      </c>
      <c r="E13" s="47">
        <v>552506.88899999997</v>
      </c>
      <c r="F13" s="47">
        <v>741963.02499999991</v>
      </c>
      <c r="G13" s="48" t="s">
        <v>34</v>
      </c>
      <c r="H13" s="48" t="s">
        <v>34</v>
      </c>
      <c r="I13" s="48" t="s">
        <v>34</v>
      </c>
      <c r="J13" s="60" t="s">
        <v>34</v>
      </c>
      <c r="K13" s="60" t="s">
        <v>34</v>
      </c>
      <c r="L13" s="60" t="s">
        <v>34</v>
      </c>
      <c r="M13" s="60" t="s">
        <v>34</v>
      </c>
      <c r="N13" s="60" t="s">
        <v>34</v>
      </c>
      <c r="O13" s="67" t="s">
        <v>34</v>
      </c>
    </row>
    <row r="14" spans="1:15" s="106" customFormat="1" ht="13.5" customHeight="1" x14ac:dyDescent="0.2">
      <c r="A14" s="55"/>
      <c r="B14" s="242"/>
      <c r="C14" s="50" t="s">
        <v>38</v>
      </c>
      <c r="D14" s="52">
        <v>175691.41200000004</v>
      </c>
      <c r="E14" s="52">
        <v>524707.8665</v>
      </c>
      <c r="F14" s="52">
        <v>700399.27850000001</v>
      </c>
      <c r="G14" s="53" t="s">
        <v>34</v>
      </c>
      <c r="H14" s="53" t="s">
        <v>34</v>
      </c>
      <c r="I14" s="53" t="s">
        <v>34</v>
      </c>
      <c r="J14" s="59" t="s">
        <v>34</v>
      </c>
      <c r="K14" s="59" t="s">
        <v>34</v>
      </c>
      <c r="L14" s="59" t="s">
        <v>34</v>
      </c>
      <c r="M14" s="59" t="s">
        <v>34</v>
      </c>
      <c r="N14" s="59" t="s">
        <v>34</v>
      </c>
      <c r="O14" s="65" t="s">
        <v>34</v>
      </c>
    </row>
    <row r="15" spans="1:15" s="106" customFormat="1" ht="13.5" customHeight="1" x14ac:dyDescent="0.2">
      <c r="A15" s="55"/>
      <c r="B15" s="242"/>
      <c r="C15" s="45" t="s">
        <v>39</v>
      </c>
      <c r="D15" s="47">
        <v>197082.15499999991</v>
      </c>
      <c r="E15" s="47">
        <v>528104.91600000008</v>
      </c>
      <c r="F15" s="47">
        <v>725187.071</v>
      </c>
      <c r="G15" s="48" t="s">
        <v>34</v>
      </c>
      <c r="H15" s="48" t="s">
        <v>34</v>
      </c>
      <c r="I15" s="48" t="s">
        <v>34</v>
      </c>
      <c r="J15" s="60" t="s">
        <v>34</v>
      </c>
      <c r="K15" s="60" t="s">
        <v>34</v>
      </c>
      <c r="L15" s="60" t="s">
        <v>34</v>
      </c>
      <c r="M15" s="60" t="s">
        <v>34</v>
      </c>
      <c r="N15" s="60" t="s">
        <v>34</v>
      </c>
      <c r="O15" s="67" t="s">
        <v>34</v>
      </c>
    </row>
    <row r="16" spans="1:15" s="106" customFormat="1" ht="13.5" customHeight="1" x14ac:dyDescent="0.2">
      <c r="A16" s="55"/>
      <c r="B16" s="242"/>
      <c r="C16" s="50" t="s">
        <v>40</v>
      </c>
      <c r="D16" s="52">
        <v>189929.97899999999</v>
      </c>
      <c r="E16" s="52">
        <v>541528.30900000012</v>
      </c>
      <c r="F16" s="52">
        <v>731458.28800000018</v>
      </c>
      <c r="G16" s="53" t="s">
        <v>34</v>
      </c>
      <c r="H16" s="53" t="s">
        <v>34</v>
      </c>
      <c r="I16" s="53" t="s">
        <v>34</v>
      </c>
      <c r="J16" s="59" t="s">
        <v>34</v>
      </c>
      <c r="K16" s="59" t="s">
        <v>34</v>
      </c>
      <c r="L16" s="59" t="s">
        <v>34</v>
      </c>
      <c r="M16" s="59" t="s">
        <v>34</v>
      </c>
      <c r="N16" s="59" t="s">
        <v>34</v>
      </c>
      <c r="O16" s="65" t="s">
        <v>34</v>
      </c>
    </row>
    <row r="17" spans="1:15" s="106" customFormat="1" ht="13.5" customHeight="1" x14ac:dyDescent="0.2">
      <c r="A17" s="55"/>
      <c r="B17" s="242"/>
      <c r="C17" s="45" t="s">
        <v>41</v>
      </c>
      <c r="D17" s="47">
        <v>177751.88</v>
      </c>
      <c r="E17" s="47">
        <v>538922.99050000007</v>
      </c>
      <c r="F17" s="47">
        <v>716674.87050000008</v>
      </c>
      <c r="G17" s="48" t="s">
        <v>34</v>
      </c>
      <c r="H17" s="48" t="s">
        <v>34</v>
      </c>
      <c r="I17" s="48" t="s">
        <v>34</v>
      </c>
      <c r="J17" s="60" t="s">
        <v>34</v>
      </c>
      <c r="K17" s="60" t="s">
        <v>34</v>
      </c>
      <c r="L17" s="60" t="s">
        <v>34</v>
      </c>
      <c r="M17" s="60" t="s">
        <v>34</v>
      </c>
      <c r="N17" s="60" t="s">
        <v>34</v>
      </c>
      <c r="O17" s="67" t="s">
        <v>34</v>
      </c>
    </row>
    <row r="18" spans="1:15" s="106" customFormat="1" ht="13.5" customHeight="1" x14ac:dyDescent="0.2">
      <c r="A18" s="55"/>
      <c r="B18" s="242"/>
      <c r="C18" s="50" t="s">
        <v>42</v>
      </c>
      <c r="D18" s="52">
        <v>172773.98</v>
      </c>
      <c r="E18" s="52">
        <v>528670.97899999993</v>
      </c>
      <c r="F18" s="52">
        <v>701444.95899999992</v>
      </c>
      <c r="G18" s="53" t="s">
        <v>34</v>
      </c>
      <c r="H18" s="53" t="s">
        <v>34</v>
      </c>
      <c r="I18" s="53" t="s">
        <v>34</v>
      </c>
      <c r="J18" s="59" t="s">
        <v>34</v>
      </c>
      <c r="K18" s="59" t="s">
        <v>34</v>
      </c>
      <c r="L18" s="59" t="s">
        <v>34</v>
      </c>
      <c r="M18" s="59" t="s">
        <v>34</v>
      </c>
      <c r="N18" s="59" t="s">
        <v>34</v>
      </c>
      <c r="O18" s="65" t="s">
        <v>34</v>
      </c>
    </row>
    <row r="19" spans="1:15" s="106" customFormat="1" ht="13.5" customHeight="1" x14ac:dyDescent="0.2">
      <c r="A19" s="55">
        <v>2010</v>
      </c>
      <c r="B19" s="242"/>
      <c r="C19" s="23" t="s">
        <v>43</v>
      </c>
      <c r="D19" s="47">
        <v>163155.90699999992</v>
      </c>
      <c r="E19" s="47">
        <v>498541.47700000001</v>
      </c>
      <c r="F19" s="47">
        <v>661697.38399999996</v>
      </c>
      <c r="G19" s="48" t="s">
        <v>34</v>
      </c>
      <c r="H19" s="48" t="s">
        <v>34</v>
      </c>
      <c r="I19" s="48" t="s">
        <v>34</v>
      </c>
      <c r="J19" s="60" t="s">
        <v>34</v>
      </c>
      <c r="K19" s="60" t="s">
        <v>34</v>
      </c>
      <c r="L19" s="60" t="s">
        <v>34</v>
      </c>
      <c r="M19" s="60" t="s">
        <v>34</v>
      </c>
      <c r="N19" s="60" t="s">
        <v>34</v>
      </c>
      <c r="O19" s="67" t="s">
        <v>34</v>
      </c>
    </row>
    <row r="20" spans="1:15" s="106" customFormat="1" ht="13.5" customHeight="1" x14ac:dyDescent="0.2">
      <c r="A20" s="55"/>
      <c r="B20" s="242"/>
      <c r="C20" s="57" t="s">
        <v>44</v>
      </c>
      <c r="D20" s="52">
        <v>179646.815</v>
      </c>
      <c r="E20" s="52">
        <v>531960.8600000001</v>
      </c>
      <c r="F20" s="52">
        <v>711607.67500000005</v>
      </c>
      <c r="G20" s="53" t="s">
        <v>34</v>
      </c>
      <c r="H20" s="53" t="s">
        <v>34</v>
      </c>
      <c r="I20" s="53" t="s">
        <v>34</v>
      </c>
      <c r="J20" s="59" t="s">
        <v>34</v>
      </c>
      <c r="K20" s="59" t="s">
        <v>34</v>
      </c>
      <c r="L20" s="59" t="s">
        <v>34</v>
      </c>
      <c r="M20" s="59" t="s">
        <v>34</v>
      </c>
      <c r="N20" s="59" t="s">
        <v>34</v>
      </c>
      <c r="O20" s="65" t="s">
        <v>34</v>
      </c>
    </row>
    <row r="21" spans="1:15" s="106" customFormat="1" ht="13.5" customHeight="1" x14ac:dyDescent="0.2">
      <c r="A21" s="55"/>
      <c r="B21" s="242"/>
      <c r="C21" s="23" t="s">
        <v>45</v>
      </c>
      <c r="D21" s="47">
        <v>193241.36000000004</v>
      </c>
      <c r="E21" s="47">
        <v>568275.79349999991</v>
      </c>
      <c r="F21" s="47">
        <v>761517.15350000001</v>
      </c>
      <c r="G21" s="48" t="s">
        <v>34</v>
      </c>
      <c r="H21" s="48" t="s">
        <v>34</v>
      </c>
      <c r="I21" s="48" t="s">
        <v>34</v>
      </c>
      <c r="J21" s="60" t="s">
        <v>34</v>
      </c>
      <c r="K21" s="60" t="s">
        <v>34</v>
      </c>
      <c r="L21" s="60" t="s">
        <v>34</v>
      </c>
      <c r="M21" s="60" t="s">
        <v>34</v>
      </c>
      <c r="N21" s="60" t="s">
        <v>34</v>
      </c>
      <c r="O21" s="67" t="s">
        <v>34</v>
      </c>
    </row>
    <row r="22" spans="1:15" s="106" customFormat="1" ht="13.5" customHeight="1" x14ac:dyDescent="0.2">
      <c r="A22" s="55"/>
      <c r="B22" s="242"/>
      <c r="C22" s="57" t="s">
        <v>33</v>
      </c>
      <c r="D22" s="52">
        <v>175609.68</v>
      </c>
      <c r="E22" s="52">
        <v>510454.59000000014</v>
      </c>
      <c r="F22" s="52">
        <v>686064.27000000014</v>
      </c>
      <c r="G22" s="59">
        <v>4.2661882101996582</v>
      </c>
      <c r="H22" s="59">
        <v>4.278811857378173E-2</v>
      </c>
      <c r="I22" s="59">
        <v>1.0909165746332263</v>
      </c>
      <c r="J22" s="59" t="s">
        <v>34</v>
      </c>
      <c r="K22" s="59" t="s">
        <v>34</v>
      </c>
      <c r="L22" s="59" t="s">
        <v>34</v>
      </c>
      <c r="M22" s="59" t="s">
        <v>34</v>
      </c>
      <c r="N22" s="59" t="s">
        <v>34</v>
      </c>
      <c r="O22" s="65" t="s">
        <v>34</v>
      </c>
    </row>
    <row r="23" spans="1:15" s="106" customFormat="1" ht="13.5" customHeight="1" x14ac:dyDescent="0.2">
      <c r="A23" s="55"/>
      <c r="B23" s="242"/>
      <c r="C23" s="45" t="s">
        <v>35</v>
      </c>
      <c r="D23" s="47">
        <v>187778.935</v>
      </c>
      <c r="E23" s="47">
        <v>567840.45350000006</v>
      </c>
      <c r="F23" s="47">
        <v>755619.38850000012</v>
      </c>
      <c r="G23" s="60">
        <v>6.8495240850367196</v>
      </c>
      <c r="H23" s="60">
        <v>9.1973363836385289</v>
      </c>
      <c r="I23" s="60">
        <v>8.6042996717349922</v>
      </c>
      <c r="J23" s="60" t="s">
        <v>34</v>
      </c>
      <c r="K23" s="60" t="s">
        <v>34</v>
      </c>
      <c r="L23" s="60" t="s">
        <v>34</v>
      </c>
      <c r="M23" s="60" t="s">
        <v>34</v>
      </c>
      <c r="N23" s="60" t="s">
        <v>34</v>
      </c>
      <c r="O23" s="67" t="s">
        <v>34</v>
      </c>
    </row>
    <row r="24" spans="1:15" s="106" customFormat="1" ht="13.5" customHeight="1" x14ac:dyDescent="0.2">
      <c r="A24" s="55"/>
      <c r="B24" s="242"/>
      <c r="C24" s="50" t="s">
        <v>36</v>
      </c>
      <c r="D24" s="52">
        <v>192691.28000000006</v>
      </c>
      <c r="E24" s="52">
        <v>516230.27250000008</v>
      </c>
      <c r="F24" s="52">
        <v>708921.55250000011</v>
      </c>
      <c r="G24" s="59">
        <v>16.250556008375455</v>
      </c>
      <c r="H24" s="59">
        <v>9.9195397187125991</v>
      </c>
      <c r="I24" s="59">
        <v>11.571098297697887</v>
      </c>
      <c r="J24" s="59" t="s">
        <v>34</v>
      </c>
      <c r="K24" s="59" t="s">
        <v>34</v>
      </c>
      <c r="L24" s="59" t="s">
        <v>34</v>
      </c>
      <c r="M24" s="59" t="s">
        <v>34</v>
      </c>
      <c r="N24" s="59" t="s">
        <v>34</v>
      </c>
      <c r="O24" s="65" t="s">
        <v>34</v>
      </c>
    </row>
    <row r="25" spans="1:15" s="106" customFormat="1" ht="13.5" customHeight="1" x14ac:dyDescent="0.2">
      <c r="A25" s="55"/>
      <c r="B25" s="242"/>
      <c r="C25" s="45" t="s">
        <v>37</v>
      </c>
      <c r="D25" s="47">
        <v>201458.39500000005</v>
      </c>
      <c r="E25" s="47">
        <v>552609.34749999992</v>
      </c>
      <c r="F25" s="47">
        <v>754067.74249999993</v>
      </c>
      <c r="G25" s="60">
        <v>6.3351123132797653</v>
      </c>
      <c r="H25" s="60">
        <v>1.8544293662188238E-2</v>
      </c>
      <c r="I25" s="60">
        <v>1.6314448418774532</v>
      </c>
      <c r="J25" s="60" t="s">
        <v>34</v>
      </c>
      <c r="K25" s="60" t="s">
        <v>34</v>
      </c>
      <c r="L25" s="60" t="s">
        <v>34</v>
      </c>
      <c r="M25" s="60" t="s">
        <v>34</v>
      </c>
      <c r="N25" s="60" t="s">
        <v>34</v>
      </c>
      <c r="O25" s="67" t="s">
        <v>34</v>
      </c>
    </row>
    <row r="26" spans="1:15" s="106" customFormat="1" ht="13.5" customHeight="1" x14ac:dyDescent="0.2">
      <c r="A26" s="55"/>
      <c r="B26" s="242"/>
      <c r="C26" s="50" t="s">
        <v>38</v>
      </c>
      <c r="D26" s="52">
        <v>204749.48500000002</v>
      </c>
      <c r="E26" s="52">
        <v>545171.31299999997</v>
      </c>
      <c r="F26" s="52">
        <v>749920.79799999995</v>
      </c>
      <c r="G26" s="59">
        <v>16.539267724708125</v>
      </c>
      <c r="H26" s="59">
        <v>3.8999694509058713</v>
      </c>
      <c r="I26" s="59">
        <v>7.0704698048885888</v>
      </c>
      <c r="J26" s="59" t="s">
        <v>34</v>
      </c>
      <c r="K26" s="59" t="s">
        <v>34</v>
      </c>
      <c r="L26" s="59" t="s">
        <v>34</v>
      </c>
      <c r="M26" s="59" t="s">
        <v>34</v>
      </c>
      <c r="N26" s="59" t="s">
        <v>34</v>
      </c>
      <c r="O26" s="65" t="s">
        <v>34</v>
      </c>
    </row>
    <row r="27" spans="1:15" s="106" customFormat="1" ht="13.5" customHeight="1" x14ac:dyDescent="0.2">
      <c r="A27" s="55"/>
      <c r="B27" s="242"/>
      <c r="C27" s="45" t="s">
        <v>39</v>
      </c>
      <c r="D27" s="47">
        <v>211985.91500000004</v>
      </c>
      <c r="E27" s="47">
        <v>565492.83099999989</v>
      </c>
      <c r="F27" s="47">
        <v>777478.74599999993</v>
      </c>
      <c r="G27" s="60">
        <v>7.5622067355616878</v>
      </c>
      <c r="H27" s="60">
        <v>7.0796377513743494</v>
      </c>
      <c r="I27" s="60">
        <v>7.2107842363891166</v>
      </c>
      <c r="J27" s="60" t="s">
        <v>34</v>
      </c>
      <c r="K27" s="60" t="s">
        <v>34</v>
      </c>
      <c r="L27" s="60" t="s">
        <v>34</v>
      </c>
      <c r="M27" s="60" t="s">
        <v>34</v>
      </c>
      <c r="N27" s="60" t="s">
        <v>34</v>
      </c>
      <c r="O27" s="67" t="s">
        <v>34</v>
      </c>
    </row>
    <row r="28" spans="1:15" s="106" customFormat="1" ht="13.5" customHeight="1" x14ac:dyDescent="0.2">
      <c r="A28" s="55"/>
      <c r="B28" s="242"/>
      <c r="C28" s="50" t="s">
        <v>40</v>
      </c>
      <c r="D28" s="52">
        <v>219637.39000000007</v>
      </c>
      <c r="E28" s="52">
        <v>575497.98359999992</v>
      </c>
      <c r="F28" s="52">
        <v>795135.37360000005</v>
      </c>
      <c r="G28" s="59">
        <v>15.641243765946029</v>
      </c>
      <c r="H28" s="59">
        <v>6.2729268323440124</v>
      </c>
      <c r="I28" s="59">
        <v>8.7054978588198395</v>
      </c>
      <c r="J28" s="59" t="s">
        <v>34</v>
      </c>
      <c r="K28" s="59" t="s">
        <v>34</v>
      </c>
      <c r="L28" s="59" t="s">
        <v>34</v>
      </c>
      <c r="M28" s="59" t="s">
        <v>34</v>
      </c>
      <c r="N28" s="59" t="s">
        <v>34</v>
      </c>
      <c r="O28" s="65" t="s">
        <v>34</v>
      </c>
    </row>
    <row r="29" spans="1:15" s="106" customFormat="1" ht="13.5" customHeight="1" x14ac:dyDescent="0.2">
      <c r="A29" s="55"/>
      <c r="B29" s="242"/>
      <c r="C29" s="45" t="s">
        <v>41</v>
      </c>
      <c r="D29" s="47">
        <v>211334.02999999997</v>
      </c>
      <c r="E29" s="47">
        <v>587797.16599999985</v>
      </c>
      <c r="F29" s="47">
        <v>799131.19599999976</v>
      </c>
      <c r="G29" s="60">
        <v>18.892711570758053</v>
      </c>
      <c r="H29" s="60">
        <v>9.0688607392042115</v>
      </c>
      <c r="I29" s="60">
        <v>11.5054020859519</v>
      </c>
      <c r="J29" s="60" t="s">
        <v>34</v>
      </c>
      <c r="K29" s="60" t="s">
        <v>34</v>
      </c>
      <c r="L29" s="60" t="s">
        <v>34</v>
      </c>
      <c r="M29" s="60" t="s">
        <v>34</v>
      </c>
      <c r="N29" s="60" t="s">
        <v>34</v>
      </c>
      <c r="O29" s="67" t="s">
        <v>34</v>
      </c>
    </row>
    <row r="30" spans="1:15" s="106" customFormat="1" ht="13.5" customHeight="1" x14ac:dyDescent="0.2">
      <c r="A30" s="55"/>
      <c r="B30" s="242"/>
      <c r="C30" s="50" t="s">
        <v>42</v>
      </c>
      <c r="D30" s="52">
        <v>186748.27599999995</v>
      </c>
      <c r="E30" s="52">
        <v>573471.701</v>
      </c>
      <c r="F30" s="52">
        <v>760219.97699999996</v>
      </c>
      <c r="G30" s="59">
        <v>8.0881947617343428</v>
      </c>
      <c r="H30" s="59">
        <v>8.474216247833823</v>
      </c>
      <c r="I30" s="59">
        <v>8.3791347055643115</v>
      </c>
      <c r="J30" s="59" t="s">
        <v>34</v>
      </c>
      <c r="K30" s="59" t="s">
        <v>34</v>
      </c>
      <c r="L30" s="59" t="s">
        <v>34</v>
      </c>
      <c r="M30" s="59" t="s">
        <v>34</v>
      </c>
      <c r="N30" s="59" t="s">
        <v>34</v>
      </c>
      <c r="O30" s="65" t="s">
        <v>34</v>
      </c>
    </row>
    <row r="31" spans="1:15" s="106" customFormat="1" ht="13.5" customHeight="1" x14ac:dyDescent="0.2">
      <c r="A31" s="55">
        <v>2011</v>
      </c>
      <c r="B31" s="242"/>
      <c r="C31" s="45" t="s">
        <v>43</v>
      </c>
      <c r="D31" s="47">
        <v>198723.07200000001</v>
      </c>
      <c r="E31" s="47">
        <v>538178.41800000018</v>
      </c>
      <c r="F31" s="47">
        <v>736901.49000000022</v>
      </c>
      <c r="G31" s="60">
        <v>21.799495742437401</v>
      </c>
      <c r="H31" s="60">
        <v>7.9505804087791461</v>
      </c>
      <c r="I31" s="60">
        <v>11.365332222622172</v>
      </c>
      <c r="J31" s="60">
        <v>21.799495742437401</v>
      </c>
      <c r="K31" s="60">
        <v>7.9505804087791461</v>
      </c>
      <c r="L31" s="60">
        <v>11.365332222622172</v>
      </c>
      <c r="M31" s="60" t="s">
        <v>34</v>
      </c>
      <c r="N31" s="60" t="s">
        <v>34</v>
      </c>
      <c r="O31" s="67" t="s">
        <v>34</v>
      </c>
    </row>
    <row r="32" spans="1:15" s="106" customFormat="1" ht="13.5" customHeight="1" x14ac:dyDescent="0.2">
      <c r="A32" s="55"/>
      <c r="B32" s="242"/>
      <c r="C32" s="50" t="s">
        <v>44</v>
      </c>
      <c r="D32" s="52">
        <v>209736.99999999994</v>
      </c>
      <c r="E32" s="52">
        <v>516681.95200000016</v>
      </c>
      <c r="F32" s="52">
        <v>726418.95200000005</v>
      </c>
      <c r="G32" s="59">
        <v>16.749634553777042</v>
      </c>
      <c r="H32" s="59">
        <v>-2.8721864988337558</v>
      </c>
      <c r="I32" s="59">
        <v>2.0813824134204424</v>
      </c>
      <c r="J32" s="59">
        <v>19.153100540432689</v>
      </c>
      <c r="K32" s="59">
        <v>2.3637047802250919</v>
      </c>
      <c r="L32" s="59">
        <v>6.5546531275102922</v>
      </c>
      <c r="M32" s="59" t="s">
        <v>34</v>
      </c>
      <c r="N32" s="59" t="s">
        <v>34</v>
      </c>
      <c r="O32" s="65" t="s">
        <v>34</v>
      </c>
    </row>
    <row r="33" spans="1:15" s="106" customFormat="1" ht="13.5" customHeight="1" x14ac:dyDescent="0.2">
      <c r="A33" s="55"/>
      <c r="B33" s="242"/>
      <c r="C33" s="45" t="s">
        <v>45</v>
      </c>
      <c r="D33" s="47">
        <v>244616.478</v>
      </c>
      <c r="E33" s="47">
        <v>670070.28700000013</v>
      </c>
      <c r="F33" s="47">
        <v>914686.76500000013</v>
      </c>
      <c r="G33" s="60">
        <v>26.585984491104782</v>
      </c>
      <c r="H33" s="60">
        <v>17.91286812923174</v>
      </c>
      <c r="I33" s="60">
        <v>20.113744095719909</v>
      </c>
      <c r="J33" s="60">
        <v>21.832620101568438</v>
      </c>
      <c r="K33" s="60">
        <v>7.8905586768658083</v>
      </c>
      <c r="L33" s="60">
        <v>11.39134645855205</v>
      </c>
      <c r="M33" s="60">
        <v>13.795602777916471</v>
      </c>
      <c r="N33" s="60">
        <v>6.4371266495905246</v>
      </c>
      <c r="O33" s="67">
        <v>8.3056253038238168</v>
      </c>
    </row>
    <row r="34" spans="1:15" s="62" customFormat="1" ht="13.5" customHeight="1" x14ac:dyDescent="0.2">
      <c r="A34" s="55"/>
      <c r="B34" s="242"/>
      <c r="C34" s="50" t="s">
        <v>33</v>
      </c>
      <c r="D34" s="52">
        <v>215302.696</v>
      </c>
      <c r="E34" s="52">
        <v>561523.6385</v>
      </c>
      <c r="F34" s="52">
        <v>776826.3345</v>
      </c>
      <c r="G34" s="59">
        <v>22.602977239067926</v>
      </c>
      <c r="H34" s="59">
        <v>10.004621272971576</v>
      </c>
      <c r="I34" s="59">
        <v>13.229382212252546</v>
      </c>
      <c r="J34" s="59">
        <v>22.022715591293405</v>
      </c>
      <c r="K34" s="59">
        <v>8.4021821431818751</v>
      </c>
      <c r="L34" s="59">
        <v>11.838372833210983</v>
      </c>
      <c r="M34" s="59">
        <v>15.257516412551169</v>
      </c>
      <c r="N34" s="59">
        <v>7.2423540338126173</v>
      </c>
      <c r="O34" s="65">
        <v>9.2826224668045398</v>
      </c>
    </row>
    <row r="35" spans="1:15" s="62" customFormat="1" ht="13.5" customHeight="1" x14ac:dyDescent="0.2">
      <c r="A35" s="55"/>
      <c r="B35" s="242"/>
      <c r="C35" s="45" t="s">
        <v>35</v>
      </c>
      <c r="D35" s="47">
        <v>244406.66000000009</v>
      </c>
      <c r="E35" s="47">
        <v>625771.20449999988</v>
      </c>
      <c r="F35" s="47">
        <v>870177.86449999991</v>
      </c>
      <c r="G35" s="60">
        <v>30.156590780536732</v>
      </c>
      <c r="H35" s="60">
        <v>10.201941521237501</v>
      </c>
      <c r="I35" s="60">
        <v>15.160870372504974</v>
      </c>
      <c r="J35" s="60">
        <v>23.720864241607615</v>
      </c>
      <c r="K35" s="60">
        <v>8.7839334495531318</v>
      </c>
      <c r="L35" s="60">
        <v>12.540327100724085</v>
      </c>
      <c r="M35" s="60">
        <v>17.229663568553107</v>
      </c>
      <c r="N35" s="60">
        <v>7.346730780359394</v>
      </c>
      <c r="O35" s="67">
        <v>9.8587328761150559</v>
      </c>
    </row>
    <row r="36" spans="1:15" s="62" customFormat="1" ht="13.5" customHeight="1" x14ac:dyDescent="0.2">
      <c r="A36" s="55"/>
      <c r="B36" s="242"/>
      <c r="C36" s="50" t="s">
        <v>36</v>
      </c>
      <c r="D36" s="52">
        <v>234228.23</v>
      </c>
      <c r="E36" s="52">
        <v>572878.90700000024</v>
      </c>
      <c r="F36" s="52">
        <v>807107.13700000022</v>
      </c>
      <c r="G36" s="59">
        <v>21.556216762896568</v>
      </c>
      <c r="H36" s="59">
        <v>10.973520445761963</v>
      </c>
      <c r="I36" s="59">
        <v>13.849992873506295</v>
      </c>
      <c r="J36" s="59">
        <v>23.338939934289172</v>
      </c>
      <c r="K36" s="59">
        <v>9.1379026575074249</v>
      </c>
      <c r="L36" s="59">
        <v>12.756980003957381</v>
      </c>
      <c r="M36" s="59">
        <v>17.683452921091501</v>
      </c>
      <c r="N36" s="59">
        <v>7.4503483371977097</v>
      </c>
      <c r="O36" s="65">
        <v>10.061167514787044</v>
      </c>
    </row>
    <row r="37" spans="1:15" s="62" customFormat="1" ht="13.5" customHeight="1" x14ac:dyDescent="0.2">
      <c r="A37" s="55"/>
      <c r="B37" s="242"/>
      <c r="C37" s="45" t="s">
        <v>37</v>
      </c>
      <c r="D37" s="47">
        <v>246252.13099999999</v>
      </c>
      <c r="E37" s="47">
        <v>605476.44799999986</v>
      </c>
      <c r="F37" s="47">
        <v>851728.57899999991</v>
      </c>
      <c r="G37" s="60">
        <v>22.234732883680493</v>
      </c>
      <c r="H37" s="60">
        <v>9.5668125664486752</v>
      </c>
      <c r="I37" s="60">
        <v>12.951201993632509</v>
      </c>
      <c r="J37" s="60">
        <v>23.166974248161765</v>
      </c>
      <c r="K37" s="60">
        <v>9.2011768547327222</v>
      </c>
      <c r="L37" s="60">
        <v>12.786041751706705</v>
      </c>
      <c r="M37" s="60">
        <v>19.073198230864278</v>
      </c>
      <c r="N37" s="60">
        <v>8.273667018893363</v>
      </c>
      <c r="O37" s="67">
        <v>11.040175934017668</v>
      </c>
    </row>
    <row r="38" spans="1:15" s="62" customFormat="1" ht="13.5" customHeight="1" x14ac:dyDescent="0.2">
      <c r="A38" s="55"/>
      <c r="B38" s="242"/>
      <c r="C38" s="50" t="s">
        <v>38</v>
      </c>
      <c r="D38" s="52">
        <v>266801.42999999993</v>
      </c>
      <c r="E38" s="52">
        <v>649749.46149999986</v>
      </c>
      <c r="F38" s="52">
        <v>916550.89149999979</v>
      </c>
      <c r="G38" s="59">
        <v>30.306276472441397</v>
      </c>
      <c r="H38" s="59">
        <v>19.182621316686905</v>
      </c>
      <c r="I38" s="59">
        <v>22.21969225875506</v>
      </c>
      <c r="J38" s="59">
        <v>24.142571507775131</v>
      </c>
      <c r="K38" s="59">
        <v>10.46929396622987</v>
      </c>
      <c r="L38" s="59">
        <v>14.008011421927264</v>
      </c>
      <c r="M38" s="59">
        <v>20.300978466925997</v>
      </c>
      <c r="N38" s="59">
        <v>9.5558330608018736</v>
      </c>
      <c r="O38" s="65">
        <v>12.32871444858678</v>
      </c>
    </row>
    <row r="39" spans="1:15" s="62" customFormat="1" ht="13.5" customHeight="1" x14ac:dyDescent="0.2">
      <c r="A39" s="55"/>
      <c r="B39" s="242"/>
      <c r="C39" s="45" t="s">
        <v>39</v>
      </c>
      <c r="D39" s="47">
        <v>264337.17000000004</v>
      </c>
      <c r="E39" s="47">
        <v>653712.13450000016</v>
      </c>
      <c r="F39" s="47">
        <v>918049.3045000002</v>
      </c>
      <c r="G39" s="60">
        <v>24.695628952517907</v>
      </c>
      <c r="H39" s="60">
        <v>15.60042827492542</v>
      </c>
      <c r="I39" s="60">
        <v>18.080308847439539</v>
      </c>
      <c r="J39" s="60">
        <v>24.211120399911266</v>
      </c>
      <c r="K39" s="60">
        <v>11.066755862439507</v>
      </c>
      <c r="L39" s="60">
        <v>14.490145647546086</v>
      </c>
      <c r="M39" s="60">
        <v>21.830314235010789</v>
      </c>
      <c r="N39" s="60">
        <v>10.286746457408441</v>
      </c>
      <c r="O39" s="67">
        <v>13.267534471643501</v>
      </c>
    </row>
    <row r="40" spans="1:15" s="62" customFormat="1" ht="13.5" customHeight="1" x14ac:dyDescent="0.2">
      <c r="A40" s="55"/>
      <c r="B40" s="242"/>
      <c r="C40" s="50" t="s">
        <v>40</v>
      </c>
      <c r="D40" s="52">
        <v>248394.98299999995</v>
      </c>
      <c r="E40" s="52">
        <v>639313.93150000006</v>
      </c>
      <c r="F40" s="52">
        <v>887708.91449999996</v>
      </c>
      <c r="G40" s="59">
        <v>13.093213773847822</v>
      </c>
      <c r="H40" s="59">
        <v>11.088822153781067</v>
      </c>
      <c r="I40" s="59">
        <v>11.642488055948292</v>
      </c>
      <c r="J40" s="59">
        <v>22.94585370268824</v>
      </c>
      <c r="K40" s="59">
        <v>11.069093662701079</v>
      </c>
      <c r="L40" s="59">
        <v>14.182584654549885</v>
      </c>
      <c r="M40" s="59">
        <v>21.504284809610624</v>
      </c>
      <c r="N40" s="59">
        <v>10.692180940964604</v>
      </c>
      <c r="O40" s="65">
        <v>13.500424299492252</v>
      </c>
    </row>
    <row r="41" spans="1:15" s="62" customFormat="1" ht="13.5" customHeight="1" x14ac:dyDescent="0.2">
      <c r="A41" s="55"/>
      <c r="B41" s="242"/>
      <c r="C41" s="45" t="s">
        <v>41</v>
      </c>
      <c r="D41" s="47">
        <v>240372.054</v>
      </c>
      <c r="E41" s="47">
        <v>645457.92300000018</v>
      </c>
      <c r="F41" s="47">
        <v>885829.97700000019</v>
      </c>
      <c r="G41" s="60">
        <v>13.740344609905009</v>
      </c>
      <c r="H41" s="60">
        <v>9.8096350808197599</v>
      </c>
      <c r="I41" s="60">
        <v>10.849129834245659</v>
      </c>
      <c r="J41" s="60">
        <v>22.037318161553571</v>
      </c>
      <c r="K41" s="60">
        <v>10.946116600339707</v>
      </c>
      <c r="L41" s="60">
        <v>13.856176727283412</v>
      </c>
      <c r="M41" s="60">
        <v>20.995840298520619</v>
      </c>
      <c r="N41" s="60">
        <v>10.746557405865587</v>
      </c>
      <c r="O41" s="67">
        <v>13.422687591815176</v>
      </c>
    </row>
    <row r="42" spans="1:15" s="62" customFormat="1" ht="13.5" customHeight="1" x14ac:dyDescent="0.2">
      <c r="A42" s="55"/>
      <c r="B42" s="242"/>
      <c r="C42" s="50" t="s">
        <v>42</v>
      </c>
      <c r="D42" s="52">
        <v>225683.69699999993</v>
      </c>
      <c r="E42" s="52">
        <v>658170.69849999994</v>
      </c>
      <c r="F42" s="52">
        <v>883854.39549999987</v>
      </c>
      <c r="G42" s="59">
        <v>20.849146152224705</v>
      </c>
      <c r="H42" s="59">
        <v>14.769516499646755</v>
      </c>
      <c r="I42" s="59">
        <v>16.262979432333438</v>
      </c>
      <c r="J42" s="59">
        <v>21.942006519286792</v>
      </c>
      <c r="K42" s="59">
        <v>11.278665867321649</v>
      </c>
      <c r="L42" s="59">
        <v>14.06126823099234</v>
      </c>
      <c r="M42" s="59">
        <v>21.942006519286792</v>
      </c>
      <c r="N42" s="59">
        <v>11.278665867321649</v>
      </c>
      <c r="O42" s="65">
        <v>14.06126823099234</v>
      </c>
    </row>
    <row r="43" spans="1:15" s="62" customFormat="1" ht="13.5" customHeight="1" x14ac:dyDescent="0.2">
      <c r="A43" s="55">
        <v>2012</v>
      </c>
      <c r="B43" s="242"/>
      <c r="C43" s="45" t="s">
        <v>43</v>
      </c>
      <c r="D43" s="47">
        <v>229868.60600000003</v>
      </c>
      <c r="E43" s="47">
        <v>593415.1115</v>
      </c>
      <c r="F43" s="47">
        <v>823283.71750000003</v>
      </c>
      <c r="G43" s="60">
        <v>15.672832392607148</v>
      </c>
      <c r="H43" s="60">
        <v>10.263639650447629</v>
      </c>
      <c r="I43" s="60">
        <v>11.722357556910339</v>
      </c>
      <c r="J43" s="60">
        <v>15.672832392607148</v>
      </c>
      <c r="K43" s="60">
        <v>10.263639650447629</v>
      </c>
      <c r="L43" s="60">
        <v>11.722357556910339</v>
      </c>
      <c r="M43" s="60">
        <v>21.424755008931299</v>
      </c>
      <c r="N43" s="60">
        <v>11.446452188709813</v>
      </c>
      <c r="O43" s="67">
        <v>14.067976003000226</v>
      </c>
    </row>
    <row r="44" spans="1:15" s="62" customFormat="1" ht="13.5" customHeight="1" x14ac:dyDescent="0.2">
      <c r="A44" s="55"/>
      <c r="B44" s="242"/>
      <c r="C44" s="50" t="s">
        <v>44</v>
      </c>
      <c r="D44" s="52">
        <v>256366.95800000007</v>
      </c>
      <c r="E44" s="52">
        <v>590248.10149999999</v>
      </c>
      <c r="F44" s="52">
        <v>846615.05950000009</v>
      </c>
      <c r="G44" s="59">
        <v>22.232585571453839</v>
      </c>
      <c r="H44" s="59">
        <v>14.238188350732202</v>
      </c>
      <c r="I44" s="59">
        <v>16.546389266011289</v>
      </c>
      <c r="J44" s="59">
        <v>19.041149265625208</v>
      </c>
      <c r="K44" s="59">
        <v>12.210416341643352</v>
      </c>
      <c r="L44" s="59">
        <v>14.117094866634801</v>
      </c>
      <c r="M44" s="59">
        <v>21.846405442650706</v>
      </c>
      <c r="N44" s="59">
        <v>12.8154161106484</v>
      </c>
      <c r="O44" s="65">
        <v>15.21431533015793</v>
      </c>
    </row>
    <row r="45" spans="1:15" s="62" customFormat="1" ht="13.5" customHeight="1" x14ac:dyDescent="0.2">
      <c r="A45" s="55"/>
      <c r="B45" s="242"/>
      <c r="C45" s="45" t="s">
        <v>45</v>
      </c>
      <c r="D45" s="47">
        <v>284100.2300000001</v>
      </c>
      <c r="E45" s="47">
        <v>666352.66200000013</v>
      </c>
      <c r="F45" s="47">
        <v>950452.89200000023</v>
      </c>
      <c r="G45" s="60">
        <v>16.141084330385993</v>
      </c>
      <c r="H45" s="60">
        <v>-0.55481119997789108</v>
      </c>
      <c r="I45" s="60">
        <v>3.9102049322862911</v>
      </c>
      <c r="J45" s="60">
        <v>17.954900386486131</v>
      </c>
      <c r="K45" s="60">
        <v>7.2516084917609192</v>
      </c>
      <c r="L45" s="60">
        <v>10.191073487356306</v>
      </c>
      <c r="M45" s="60">
        <v>20.90103442341784</v>
      </c>
      <c r="N45" s="60">
        <v>11.051035257379226</v>
      </c>
      <c r="O45" s="67">
        <v>13.6789759771722</v>
      </c>
    </row>
    <row r="46" spans="1:15" s="62" customFormat="1" ht="13.5" customHeight="1" x14ac:dyDescent="0.2">
      <c r="A46" s="55"/>
      <c r="B46" s="242"/>
      <c r="C46" s="50" t="s">
        <v>33</v>
      </c>
      <c r="D46" s="52">
        <v>241294.391</v>
      </c>
      <c r="E46" s="52">
        <v>548247.59750000015</v>
      </c>
      <c r="F46" s="52">
        <v>789541.98850000021</v>
      </c>
      <c r="G46" s="59">
        <v>12.072164205505359</v>
      </c>
      <c r="H46" s="59">
        <v>-2.3642888900392762</v>
      </c>
      <c r="I46" s="59">
        <v>1.6368721598739739</v>
      </c>
      <c r="J46" s="59">
        <v>16.496356823341245</v>
      </c>
      <c r="K46" s="59">
        <v>4.8900683131979861</v>
      </c>
      <c r="L46" s="59">
        <v>8.0847408474910623</v>
      </c>
      <c r="M46" s="59">
        <v>20.015735810922536</v>
      </c>
      <c r="N46" s="59">
        <v>10.017314374458294</v>
      </c>
      <c r="O46" s="65">
        <v>12.701574329011706</v>
      </c>
    </row>
    <row r="47" spans="1:15" s="62" customFormat="1" ht="13.5" customHeight="1" x14ac:dyDescent="0.2">
      <c r="A47" s="55"/>
      <c r="B47" s="242"/>
      <c r="C47" s="45" t="s">
        <v>35</v>
      </c>
      <c r="D47" s="47">
        <v>285787.16599999997</v>
      </c>
      <c r="E47" s="47">
        <v>618903.39850000013</v>
      </c>
      <c r="F47" s="47">
        <v>904690.56450000009</v>
      </c>
      <c r="G47" s="60">
        <v>16.931005889937637</v>
      </c>
      <c r="H47" s="60">
        <v>-1.0974947313990242</v>
      </c>
      <c r="I47" s="60">
        <v>3.9661661607343746</v>
      </c>
      <c r="J47" s="60">
        <v>16.591820942778938</v>
      </c>
      <c r="K47" s="60">
        <v>3.6034768255411365</v>
      </c>
      <c r="L47" s="60">
        <v>7.1943352897916952</v>
      </c>
      <c r="M47" s="60">
        <v>18.969785848474643</v>
      </c>
      <c r="N47" s="60">
        <v>8.9833874121773931</v>
      </c>
      <c r="O47" s="67">
        <v>11.69199429796879</v>
      </c>
    </row>
    <row r="48" spans="1:15" s="62" customFormat="1" ht="13.5" customHeight="1" x14ac:dyDescent="0.2">
      <c r="A48" s="55"/>
      <c r="B48" s="242"/>
      <c r="C48" s="50" t="s">
        <v>36</v>
      </c>
      <c r="D48" s="52">
        <v>273137.27799999993</v>
      </c>
      <c r="E48" s="52">
        <v>606082.00749999995</v>
      </c>
      <c r="F48" s="52">
        <v>879219.28549999988</v>
      </c>
      <c r="G48" s="59">
        <v>16.611596305022644</v>
      </c>
      <c r="H48" s="59">
        <v>5.7958322595388836</v>
      </c>
      <c r="I48" s="59">
        <v>8.9346438897863294</v>
      </c>
      <c r="J48" s="59">
        <v>16.595259620942855</v>
      </c>
      <c r="K48" s="59">
        <v>3.9638546042560279</v>
      </c>
      <c r="L48" s="59">
        <v>7.4850184506328077</v>
      </c>
      <c r="M48" s="59">
        <v>18.562984962799305</v>
      </c>
      <c r="N48" s="59">
        <v>8.5689516763917055</v>
      </c>
      <c r="O48" s="65">
        <v>11.295363521930739</v>
      </c>
    </row>
    <row r="49" spans="1:15" s="62" customFormat="1" ht="13.5" customHeight="1" x14ac:dyDescent="0.2">
      <c r="A49" s="55"/>
      <c r="B49" s="242"/>
      <c r="C49" s="45" t="s">
        <v>37</v>
      </c>
      <c r="D49" s="47">
        <v>275821.10599999991</v>
      </c>
      <c r="E49" s="47">
        <v>603811.45499999996</v>
      </c>
      <c r="F49" s="47">
        <v>879632.56099999987</v>
      </c>
      <c r="G49" s="60">
        <v>12.00760167228762</v>
      </c>
      <c r="H49" s="60">
        <v>-0.27498889601729104</v>
      </c>
      <c r="I49" s="60">
        <v>3.2761589417090562</v>
      </c>
      <c r="J49" s="60">
        <v>15.88620014384577</v>
      </c>
      <c r="K49" s="60">
        <v>3.3364327301629544</v>
      </c>
      <c r="L49" s="60">
        <v>6.8543178262492148</v>
      </c>
      <c r="M49" s="60">
        <v>17.667158799134782</v>
      </c>
      <c r="N49" s="60">
        <v>7.7176667395123104</v>
      </c>
      <c r="O49" s="67">
        <v>10.450807237475516</v>
      </c>
    </row>
    <row r="50" spans="1:15" s="62" customFormat="1" ht="13.5" customHeight="1" x14ac:dyDescent="0.2">
      <c r="A50" s="55"/>
      <c r="B50" s="242"/>
      <c r="C50" s="50" t="s">
        <v>38</v>
      </c>
      <c r="D50" s="52">
        <v>283274.85499999986</v>
      </c>
      <c r="E50" s="52">
        <v>623188.12500000012</v>
      </c>
      <c r="F50" s="52">
        <v>906462.98</v>
      </c>
      <c r="G50" s="59">
        <v>6.1744140576757616</v>
      </c>
      <c r="H50" s="59">
        <v>-4.0879351309781384</v>
      </c>
      <c r="I50" s="59">
        <v>-1.1006384471996284</v>
      </c>
      <c r="J50" s="59">
        <v>14.493176427653424</v>
      </c>
      <c r="K50" s="59">
        <v>2.3187865541225818</v>
      </c>
      <c r="L50" s="59">
        <v>5.7496689475967031</v>
      </c>
      <c r="M50" s="59">
        <v>15.565073263043885</v>
      </c>
      <c r="N50" s="59">
        <v>5.7409723980677398</v>
      </c>
      <c r="O50" s="65">
        <v>8.456099592831464</v>
      </c>
    </row>
    <row r="51" spans="1:15" s="62" customFormat="1" ht="13.5" customHeight="1" x14ac:dyDescent="0.2">
      <c r="A51" s="55"/>
      <c r="B51" s="242"/>
      <c r="C51" s="45" t="s">
        <v>39</v>
      </c>
      <c r="D51" s="47">
        <v>281340.12499999994</v>
      </c>
      <c r="E51" s="47">
        <v>581406.53099999996</v>
      </c>
      <c r="F51" s="47">
        <v>862746.65599999996</v>
      </c>
      <c r="G51" s="60">
        <v>6.4322981894676019</v>
      </c>
      <c r="H51" s="60">
        <v>-11.060771199436886</v>
      </c>
      <c r="I51" s="60">
        <v>-6.0239301123505129</v>
      </c>
      <c r="J51" s="60">
        <v>13.490170939247804</v>
      </c>
      <c r="K51" s="60">
        <v>0.69729778439220524</v>
      </c>
      <c r="L51" s="60">
        <v>4.3120390791837195</v>
      </c>
      <c r="M51" s="60">
        <v>13.978828357112789</v>
      </c>
      <c r="N51" s="60">
        <v>3.4188018580906316</v>
      </c>
      <c r="O51" s="67">
        <v>6.3517606367092299</v>
      </c>
    </row>
    <row r="52" spans="1:15" s="62" customFormat="1" ht="13.5" customHeight="1" x14ac:dyDescent="0.2">
      <c r="A52" s="55"/>
      <c r="B52" s="242"/>
      <c r="C52" s="50" t="s">
        <v>40</v>
      </c>
      <c r="D52" s="52">
        <v>280680.18099999998</v>
      </c>
      <c r="E52" s="52">
        <v>626110.46750000003</v>
      </c>
      <c r="F52" s="52">
        <v>906790.64850000001</v>
      </c>
      <c r="G52" s="59">
        <v>12.997524189125855</v>
      </c>
      <c r="H52" s="59">
        <v>-2.0652551664283578</v>
      </c>
      <c r="I52" s="59">
        <v>2.1495485387513042</v>
      </c>
      <c r="J52" s="59">
        <v>13.438598540032757</v>
      </c>
      <c r="K52" s="59">
        <v>0.40456875000451475</v>
      </c>
      <c r="L52" s="59">
        <v>4.0836752375932122</v>
      </c>
      <c r="M52" s="59">
        <v>13.96105894154816</v>
      </c>
      <c r="N52" s="59">
        <v>2.3179640803610937</v>
      </c>
      <c r="O52" s="65">
        <v>5.5552948532701549</v>
      </c>
    </row>
    <row r="53" spans="1:15" s="62" customFormat="1" ht="13.5" customHeight="1" x14ac:dyDescent="0.2">
      <c r="A53" s="55"/>
      <c r="B53" s="242"/>
      <c r="C53" s="45" t="s">
        <v>41</v>
      </c>
      <c r="D53" s="47">
        <v>280720.19499999983</v>
      </c>
      <c r="E53" s="47">
        <v>634349.39449999994</v>
      </c>
      <c r="F53" s="47">
        <v>915069.58949999977</v>
      </c>
      <c r="G53" s="60">
        <v>16.785703798994803</v>
      </c>
      <c r="H53" s="60">
        <v>-1.7210306209224768</v>
      </c>
      <c r="I53" s="60">
        <v>3.3008154227320858</v>
      </c>
      <c r="J53" s="60">
        <v>13.746481295399676</v>
      </c>
      <c r="K53" s="60">
        <v>0.19914531818984926</v>
      </c>
      <c r="L53" s="60">
        <v>4.0090431109243525</v>
      </c>
      <c r="M53" s="60">
        <v>14.220212806209332</v>
      </c>
      <c r="N53" s="60">
        <v>1.3512917638957731</v>
      </c>
      <c r="O53" s="67">
        <v>4.9357737226513478</v>
      </c>
    </row>
    <row r="54" spans="1:15" s="62" customFormat="1" ht="13.5" customHeight="1" x14ac:dyDescent="0.2">
      <c r="A54" s="55"/>
      <c r="B54" s="242"/>
      <c r="C54" s="50" t="s">
        <v>42</v>
      </c>
      <c r="D54" s="52">
        <v>231441.67899999997</v>
      </c>
      <c r="E54" s="52">
        <v>600043.53650000005</v>
      </c>
      <c r="F54" s="52">
        <v>831485.21550000005</v>
      </c>
      <c r="G54" s="59">
        <v>2.551350441587303</v>
      </c>
      <c r="H54" s="59">
        <v>-8.8316240957663723</v>
      </c>
      <c r="I54" s="59">
        <v>-5.9250913121696556</v>
      </c>
      <c r="J54" s="59">
        <v>12.85648938506894</v>
      </c>
      <c r="K54" s="59">
        <v>-0.61096780183635246</v>
      </c>
      <c r="L54" s="59">
        <v>3.1461828602414386</v>
      </c>
      <c r="M54" s="59">
        <v>12.85648938506894</v>
      </c>
      <c r="N54" s="59">
        <v>-0.61096780183635246</v>
      </c>
      <c r="O54" s="65">
        <v>3.1461828602414386</v>
      </c>
    </row>
    <row r="55" spans="1:15" s="62" customFormat="1" ht="13.5" customHeight="1" x14ac:dyDescent="0.2">
      <c r="A55" s="55">
        <v>2013</v>
      </c>
      <c r="B55" s="242"/>
      <c r="C55" s="45" t="s">
        <v>43</v>
      </c>
      <c r="D55" s="47">
        <v>253192.878</v>
      </c>
      <c r="E55" s="47">
        <v>543948.68700000003</v>
      </c>
      <c r="F55" s="47">
        <v>797141.56500000006</v>
      </c>
      <c r="G55" s="60">
        <v>10.146784463468663</v>
      </c>
      <c r="H55" s="60">
        <v>-8.3358889150904218</v>
      </c>
      <c r="I55" s="60">
        <v>-3.1753515761715505</v>
      </c>
      <c r="J55" s="60">
        <v>10.146784463468663</v>
      </c>
      <c r="K55" s="60">
        <v>-8.3358889150904218</v>
      </c>
      <c r="L55" s="60">
        <v>-3.1753515761715505</v>
      </c>
      <c r="M55" s="60">
        <v>12.444451768483319</v>
      </c>
      <c r="N55" s="60">
        <v>-2.0227982887819707</v>
      </c>
      <c r="O55" s="67">
        <v>2.0232085815020469</v>
      </c>
    </row>
    <row r="56" spans="1:15" s="62" customFormat="1" ht="13.5" customHeight="1" x14ac:dyDescent="0.2">
      <c r="A56" s="55"/>
      <c r="B56" s="242"/>
      <c r="C56" s="50" t="s">
        <v>44</v>
      </c>
      <c r="D56" s="52">
        <v>263020.25199999998</v>
      </c>
      <c r="E56" s="52">
        <v>563900.87699999998</v>
      </c>
      <c r="F56" s="52">
        <v>826921.12899999996</v>
      </c>
      <c r="G56" s="59">
        <v>2.5952228992005786</v>
      </c>
      <c r="H56" s="59">
        <v>-4.4637542133627761</v>
      </c>
      <c r="I56" s="59">
        <v>-2.3261965729301863</v>
      </c>
      <c r="J56" s="59">
        <v>6.1652351698404004</v>
      </c>
      <c r="K56" s="59">
        <v>-6.4050017071874663</v>
      </c>
      <c r="L56" s="59">
        <v>-2.7448420006837182</v>
      </c>
      <c r="M56" s="59">
        <v>10.874849539979124</v>
      </c>
      <c r="N56" s="59">
        <v>-3.3411491608381851</v>
      </c>
      <c r="O56" s="65">
        <v>0.65241188389188665</v>
      </c>
    </row>
    <row r="57" spans="1:15" s="62" customFormat="1" ht="13.5" customHeight="1" x14ac:dyDescent="0.2">
      <c r="A57" s="55"/>
      <c r="B57" s="242"/>
      <c r="C57" s="45" t="s">
        <v>45</v>
      </c>
      <c r="D57" s="47">
        <v>261014.30500000002</v>
      </c>
      <c r="E57" s="47">
        <v>547093.95800000033</v>
      </c>
      <c r="F57" s="47">
        <v>808108.26300000038</v>
      </c>
      <c r="G57" s="60">
        <v>-8.125978989879755</v>
      </c>
      <c r="H57" s="60">
        <v>-17.897235323117798</v>
      </c>
      <c r="I57" s="60">
        <v>-14.976505432107203</v>
      </c>
      <c r="J57" s="60">
        <v>0.89462816782986465</v>
      </c>
      <c r="K57" s="60">
        <v>-10.544361031496535</v>
      </c>
      <c r="L57" s="60">
        <v>-7.1815059873934501</v>
      </c>
      <c r="M57" s="60">
        <v>8.6129795136561853</v>
      </c>
      <c r="N57" s="60">
        <v>-4.8911920705856602</v>
      </c>
      <c r="O57" s="67">
        <v>-1.0594419305298715</v>
      </c>
    </row>
    <row r="58" spans="1:15" s="62" customFormat="1" ht="13.5" customHeight="1" x14ac:dyDescent="0.2">
      <c r="A58" s="55"/>
      <c r="B58" s="242"/>
      <c r="C58" s="50" t="s">
        <v>33</v>
      </c>
      <c r="D58" s="52">
        <v>285049.92999999988</v>
      </c>
      <c r="E58" s="52">
        <v>632800.53050000011</v>
      </c>
      <c r="F58" s="52">
        <v>917850.46050000004</v>
      </c>
      <c r="G58" s="59">
        <v>18.133674313216773</v>
      </c>
      <c r="H58" s="59">
        <v>15.422399183427331</v>
      </c>
      <c r="I58" s="59">
        <v>16.251000436818444</v>
      </c>
      <c r="J58" s="59">
        <v>5.0064915767612916</v>
      </c>
      <c r="K58" s="59">
        <v>-4.6083101905726807</v>
      </c>
      <c r="L58" s="59">
        <v>-1.7558389209091985</v>
      </c>
      <c r="M58" s="59">
        <v>9.1335908474953271</v>
      </c>
      <c r="N58" s="59">
        <v>-3.5865565151664782</v>
      </c>
      <c r="O58" s="65">
        <v>5.0026331757663911E-2</v>
      </c>
    </row>
    <row r="59" spans="1:15" s="62" customFormat="1" ht="13.5" customHeight="1" x14ac:dyDescent="0.2">
      <c r="A59" s="55"/>
      <c r="B59" s="242"/>
      <c r="C59" s="45" t="s">
        <v>35</v>
      </c>
      <c r="D59" s="47">
        <v>295194.81999999995</v>
      </c>
      <c r="E59" s="47">
        <v>606450.7555000002</v>
      </c>
      <c r="F59" s="47">
        <v>901645.57550000015</v>
      </c>
      <c r="G59" s="60">
        <v>3.2918392143613602</v>
      </c>
      <c r="H59" s="60">
        <v>-2.0120495428172802</v>
      </c>
      <c r="I59" s="60">
        <v>-0.33657795488147713</v>
      </c>
      <c r="J59" s="60">
        <v>4.6287984320320561</v>
      </c>
      <c r="K59" s="60">
        <v>-4.0757461637924877</v>
      </c>
      <c r="L59" s="60">
        <v>-1.4582454707729369</v>
      </c>
      <c r="M59" s="60">
        <v>7.9511026289344642</v>
      </c>
      <c r="N59" s="60">
        <v>-3.6649119630668139</v>
      </c>
      <c r="O59" s="67">
        <v>-0.30901303846353301</v>
      </c>
    </row>
    <row r="60" spans="1:15" s="62" customFormat="1" ht="13.5" customHeight="1" x14ac:dyDescent="0.2">
      <c r="A60" s="55"/>
      <c r="B60" s="242"/>
      <c r="C60" s="50" t="s">
        <v>36</v>
      </c>
      <c r="D60" s="52">
        <v>286423.87700000004</v>
      </c>
      <c r="E60" s="52">
        <v>578386.84500000009</v>
      </c>
      <c r="F60" s="52">
        <v>864810.72200000007</v>
      </c>
      <c r="G60" s="59">
        <v>4.8644399978241353</v>
      </c>
      <c r="H60" s="59">
        <v>-4.5695404511739923</v>
      </c>
      <c r="I60" s="59">
        <v>-1.638790656395372</v>
      </c>
      <c r="J60" s="59">
        <v>4.6697791751884239</v>
      </c>
      <c r="K60" s="59">
        <v>-4.1583460190671531</v>
      </c>
      <c r="L60" s="59">
        <v>-1.4888085848518813</v>
      </c>
      <c r="M60" s="59">
        <v>7.0134006969511091</v>
      </c>
      <c r="N60" s="59">
        <v>-4.4633114930451825</v>
      </c>
      <c r="O60" s="65">
        <v>-1.127970729143783</v>
      </c>
    </row>
    <row r="61" spans="1:15" s="62" customFormat="1" ht="13.5" customHeight="1" x14ac:dyDescent="0.2">
      <c r="A61" s="55"/>
      <c r="B61" s="242"/>
      <c r="C61" s="45" t="s">
        <v>37</v>
      </c>
      <c r="D61" s="47">
        <v>329603.88100000005</v>
      </c>
      <c r="E61" s="47">
        <v>650872.70600000001</v>
      </c>
      <c r="F61" s="47">
        <v>980476.58700000006</v>
      </c>
      <c r="G61" s="60">
        <v>19.499151381112995</v>
      </c>
      <c r="H61" s="60">
        <v>7.794030836993656</v>
      </c>
      <c r="I61" s="60">
        <v>11.464335277147669</v>
      </c>
      <c r="J61" s="60">
        <v>6.8850670852214364</v>
      </c>
      <c r="K61" s="60">
        <v>-2.4510171685724202</v>
      </c>
      <c r="L61" s="60">
        <v>0.3872311033614011</v>
      </c>
      <c r="M61" s="60">
        <v>7.7294504842932952</v>
      </c>
      <c r="N61" s="60">
        <v>-3.8123158230986007</v>
      </c>
      <c r="O61" s="67">
        <v>-0.43462653152120367</v>
      </c>
    </row>
    <row r="62" spans="1:15" s="62" customFormat="1" ht="13.5" customHeight="1" x14ac:dyDescent="0.2">
      <c r="A62" s="55"/>
      <c r="B62" s="242"/>
      <c r="C62" s="50" t="s">
        <v>38</v>
      </c>
      <c r="D62" s="52">
        <v>293518.31500000006</v>
      </c>
      <c r="E62" s="52">
        <v>576904.82250000001</v>
      </c>
      <c r="F62" s="52">
        <v>870423.13750000007</v>
      </c>
      <c r="G62" s="59">
        <v>3.6160851622358763</v>
      </c>
      <c r="H62" s="59">
        <v>-7.4268588638463058</v>
      </c>
      <c r="I62" s="59">
        <v>-3.9758758267215768</v>
      </c>
      <c r="J62" s="59">
        <v>6.4502444037075861</v>
      </c>
      <c r="K62" s="59">
        <v>-3.0903422429282159</v>
      </c>
      <c r="L62" s="59">
        <v>-0.17939527367074959</v>
      </c>
      <c r="M62" s="59">
        <v>7.4880665790648209</v>
      </c>
      <c r="N62" s="59">
        <v>-4.0907479126223052</v>
      </c>
      <c r="O62" s="65">
        <v>-0.68090729273639283</v>
      </c>
    </row>
    <row r="63" spans="1:15" s="62" customFormat="1" ht="13.5" customHeight="1" x14ac:dyDescent="0.2">
      <c r="A63" s="55"/>
      <c r="B63" s="242"/>
      <c r="C63" s="45" t="s">
        <v>39</v>
      </c>
      <c r="D63" s="47">
        <v>336487.516</v>
      </c>
      <c r="E63" s="47">
        <v>644855.02300000016</v>
      </c>
      <c r="F63" s="47">
        <v>981342.53900000011</v>
      </c>
      <c r="G63" s="60">
        <v>19.601679994988302</v>
      </c>
      <c r="H63" s="60">
        <v>10.912930732111121</v>
      </c>
      <c r="I63" s="60">
        <v>13.746316160743262</v>
      </c>
      <c r="J63" s="60">
        <v>7.9848942512414709</v>
      </c>
      <c r="K63" s="60">
        <v>-1.5914262810708522</v>
      </c>
      <c r="L63" s="60">
        <v>1.3525317602851317</v>
      </c>
      <c r="M63" s="60">
        <v>8.6677797175396734</v>
      </c>
      <c r="N63" s="60">
        <v>-2.2900224524354087</v>
      </c>
      <c r="O63" s="67">
        <v>0.97167677741572334</v>
      </c>
    </row>
    <row r="64" spans="1:15" s="62" customFormat="1" ht="13.5" customHeight="1" x14ac:dyDescent="0.2">
      <c r="A64" s="55"/>
      <c r="B64" s="242"/>
      <c r="C64" s="50" t="s">
        <v>40</v>
      </c>
      <c r="D64" s="52">
        <v>344711.63400000008</v>
      </c>
      <c r="E64" s="52">
        <v>688061.65399999986</v>
      </c>
      <c r="F64" s="52">
        <v>1032773.2879999999</v>
      </c>
      <c r="G64" s="59">
        <v>22.812958425447263</v>
      </c>
      <c r="H64" s="59">
        <v>9.8946096121607781</v>
      </c>
      <c r="I64" s="59">
        <v>13.893244235414073</v>
      </c>
      <c r="J64" s="59">
        <v>9.5311247887416499</v>
      </c>
      <c r="K64" s="59">
        <v>-0.40426785543009203</v>
      </c>
      <c r="L64" s="59">
        <v>2.6522498608774185</v>
      </c>
      <c r="M64" s="59">
        <v>9.5845102769593638</v>
      </c>
      <c r="N64" s="59">
        <v>-1.273200266152557</v>
      </c>
      <c r="O64" s="65">
        <v>1.986167394139045</v>
      </c>
    </row>
    <row r="65" spans="1:15" s="62" customFormat="1" ht="13.5" customHeight="1" x14ac:dyDescent="0.2">
      <c r="A65" s="55"/>
      <c r="B65" s="242"/>
      <c r="C65" s="45" t="s">
        <v>41</v>
      </c>
      <c r="D65" s="47">
        <v>324795.02099999995</v>
      </c>
      <c r="E65" s="47">
        <v>653867.30300000019</v>
      </c>
      <c r="F65" s="47">
        <v>978662.32400000014</v>
      </c>
      <c r="G65" s="60">
        <v>15.700625314826439</v>
      </c>
      <c r="H65" s="60">
        <v>3.0768388319160351</v>
      </c>
      <c r="I65" s="60">
        <v>6.9494970906800404</v>
      </c>
      <c r="J65" s="60">
        <v>10.113788152246926</v>
      </c>
      <c r="K65" s="60">
        <v>-7.4291761428511904E-2</v>
      </c>
      <c r="L65" s="60">
        <v>3.0591284206249298</v>
      </c>
      <c r="M65" s="60">
        <v>9.5801174240706786</v>
      </c>
      <c r="N65" s="60">
        <v>-0.85845443106629205</v>
      </c>
      <c r="O65" s="67">
        <v>2.3063344463460851</v>
      </c>
    </row>
    <row r="66" spans="1:15" s="62" customFormat="1" ht="13.5" customHeight="1" x14ac:dyDescent="0.2">
      <c r="A66" s="55"/>
      <c r="B66" s="242"/>
      <c r="C66" s="50" t="s">
        <v>42</v>
      </c>
      <c r="D66" s="52">
        <v>289822.35000000003</v>
      </c>
      <c r="E66" s="52">
        <v>616058.41749999998</v>
      </c>
      <c r="F66" s="52">
        <v>905880.76750000007</v>
      </c>
      <c r="G66" s="59">
        <v>25.22478719142029</v>
      </c>
      <c r="H66" s="59">
        <v>2.6689531718670452</v>
      </c>
      <c r="I66" s="59">
        <v>8.9473090577158985</v>
      </c>
      <c r="J66" s="59">
        <v>11.205391628477585</v>
      </c>
      <c r="K66" s="59">
        <v>0.1514392641028337</v>
      </c>
      <c r="L66" s="59">
        <v>3.5255860492789708</v>
      </c>
      <c r="M66" s="59">
        <v>11.205391628477585</v>
      </c>
      <c r="N66" s="59">
        <v>0.1514392641028337</v>
      </c>
      <c r="O66" s="65">
        <v>3.5255860492789708</v>
      </c>
    </row>
    <row r="67" spans="1:15" s="62" customFormat="1" ht="13.5" customHeight="1" x14ac:dyDescent="0.2">
      <c r="A67" s="55">
        <v>2014</v>
      </c>
      <c r="B67" s="242"/>
      <c r="C67" s="45" t="s">
        <v>43</v>
      </c>
      <c r="D67" s="47">
        <v>286549.701</v>
      </c>
      <c r="E67" s="47">
        <v>523852.84150000004</v>
      </c>
      <c r="F67" s="47">
        <v>810402.54249999998</v>
      </c>
      <c r="G67" s="60">
        <v>13.174471281929186</v>
      </c>
      <c r="H67" s="60">
        <v>-3.6944377255202454</v>
      </c>
      <c r="I67" s="60">
        <v>1.663566182250193</v>
      </c>
      <c r="J67" s="60">
        <v>13.174471281929186</v>
      </c>
      <c r="K67" s="60">
        <v>-3.6944377255202454</v>
      </c>
      <c r="L67" s="60">
        <v>1.663566182250193</v>
      </c>
      <c r="M67" s="60">
        <v>11.43528360092742</v>
      </c>
      <c r="N67" s="60">
        <v>0.55799377087508617</v>
      </c>
      <c r="O67" s="67">
        <v>3.910737679071687</v>
      </c>
    </row>
    <row r="68" spans="1:15" s="62" customFormat="1" ht="13.5" customHeight="1" x14ac:dyDescent="0.2">
      <c r="A68" s="55"/>
      <c r="B68" s="242"/>
      <c r="C68" s="50" t="s">
        <v>44</v>
      </c>
      <c r="D68" s="52">
        <v>327217.11400000012</v>
      </c>
      <c r="E68" s="52">
        <v>601112.31700000004</v>
      </c>
      <c r="F68" s="52">
        <v>928329.4310000001</v>
      </c>
      <c r="G68" s="59">
        <v>24.407573755955553</v>
      </c>
      <c r="H68" s="59">
        <v>6.5989328120871278</v>
      </c>
      <c r="I68" s="59">
        <v>12.26335843209543</v>
      </c>
      <c r="J68" s="59">
        <v>18.897947249036491</v>
      </c>
      <c r="K68" s="59">
        <v>1.544938505748263</v>
      </c>
      <c r="L68" s="59">
        <v>7.0606436514820956</v>
      </c>
      <c r="M68" s="59">
        <v>13.191191927713604</v>
      </c>
      <c r="N68" s="59">
        <v>1.4407908471735169</v>
      </c>
      <c r="O68" s="65">
        <v>5.0769635349167288</v>
      </c>
    </row>
    <row r="69" spans="1:15" s="62" customFormat="1" ht="13.5" customHeight="1" x14ac:dyDescent="0.2">
      <c r="A69" s="55"/>
      <c r="B69" s="242"/>
      <c r="C69" s="45" t="s">
        <v>45</v>
      </c>
      <c r="D69" s="47">
        <v>339876.20400000003</v>
      </c>
      <c r="E69" s="47">
        <v>701596.24599999981</v>
      </c>
      <c r="F69" s="47">
        <v>1041472.4499999998</v>
      </c>
      <c r="G69" s="60">
        <v>30.21363101152636</v>
      </c>
      <c r="H69" s="60">
        <v>28.240539991487054</v>
      </c>
      <c r="I69" s="60">
        <v>28.877837003381785</v>
      </c>
      <c r="J69" s="60">
        <v>22.69806443464006</v>
      </c>
      <c r="K69" s="60">
        <v>10.370014457810584</v>
      </c>
      <c r="L69" s="60">
        <v>14.30958072656567</v>
      </c>
      <c r="M69" s="60">
        <v>16.461268061165924</v>
      </c>
      <c r="N69" s="60">
        <v>5.3223735014225326</v>
      </c>
      <c r="O69" s="67">
        <v>8.7919678310700533</v>
      </c>
    </row>
    <row r="70" spans="1:15" s="62" customFormat="1" ht="13.5" customHeight="1" x14ac:dyDescent="0.2">
      <c r="A70" s="55"/>
      <c r="B70" s="242"/>
      <c r="C70" s="50" t="s">
        <v>33</v>
      </c>
      <c r="D70" s="52">
        <v>321764.06800000003</v>
      </c>
      <c r="E70" s="52">
        <v>635208.36450000026</v>
      </c>
      <c r="F70" s="52">
        <v>956972.43250000034</v>
      </c>
      <c r="G70" s="59">
        <v>12.879897216603482</v>
      </c>
      <c r="H70" s="59">
        <v>0.38050442184326982</v>
      </c>
      <c r="I70" s="59">
        <v>4.2623470471091736</v>
      </c>
      <c r="J70" s="59">
        <v>20.063472029266123</v>
      </c>
      <c r="K70" s="59">
        <v>7.6068700215755456</v>
      </c>
      <c r="L70" s="59">
        <v>11.556804875263154</v>
      </c>
      <c r="M70" s="59">
        <v>16.023590835150216</v>
      </c>
      <c r="N70" s="59">
        <v>4.1158895457859046</v>
      </c>
      <c r="O70" s="65">
        <v>7.829279111516513</v>
      </c>
    </row>
    <row r="71" spans="1:15" s="62" customFormat="1" ht="13.5" customHeight="1" x14ac:dyDescent="0.2">
      <c r="A71" s="55"/>
      <c r="B71" s="242"/>
      <c r="C71" s="45" t="s">
        <v>35</v>
      </c>
      <c r="D71" s="47">
        <v>359090.04199999996</v>
      </c>
      <c r="E71" s="47">
        <v>675323.28609000007</v>
      </c>
      <c r="F71" s="47">
        <v>1034413.32809</v>
      </c>
      <c r="G71" s="60">
        <v>21.645102715555794</v>
      </c>
      <c r="H71" s="60">
        <v>11.356656738471131</v>
      </c>
      <c r="I71" s="60">
        <v>14.72504897685269</v>
      </c>
      <c r="J71" s="60">
        <v>20.407412178393926</v>
      </c>
      <c r="K71" s="60">
        <v>8.3926018531507367</v>
      </c>
      <c r="L71" s="60">
        <v>12.228690345363574</v>
      </c>
      <c r="M71" s="60">
        <v>17.646812295071939</v>
      </c>
      <c r="N71" s="60">
        <v>5.257409753400438</v>
      </c>
      <c r="O71" s="67">
        <v>9.1333160924062611</v>
      </c>
    </row>
    <row r="72" spans="1:15" s="62" customFormat="1" ht="13.5" customHeight="1" x14ac:dyDescent="0.2">
      <c r="A72" s="55"/>
      <c r="B72" s="242"/>
      <c r="C72" s="50" t="s">
        <v>36</v>
      </c>
      <c r="D72" s="52">
        <v>323520.86066000006</v>
      </c>
      <c r="E72" s="52">
        <v>595121.6343733751</v>
      </c>
      <c r="F72" s="52">
        <v>918642.49503337522</v>
      </c>
      <c r="G72" s="59">
        <v>12.951777641079843</v>
      </c>
      <c r="H72" s="59">
        <v>2.8933558081485984</v>
      </c>
      <c r="I72" s="59">
        <v>6.2246884392092028</v>
      </c>
      <c r="J72" s="59">
        <v>19.108381297405884</v>
      </c>
      <c r="K72" s="59">
        <v>7.4766574959893433</v>
      </c>
      <c r="L72" s="59">
        <v>11.213866180659736</v>
      </c>
      <c r="M72" s="59">
        <v>18.301819387902768</v>
      </c>
      <c r="N72" s="59">
        <v>5.8999366291433688</v>
      </c>
      <c r="O72" s="65">
        <v>9.8009286295411329</v>
      </c>
    </row>
    <row r="73" spans="1:15" s="62" customFormat="1" ht="13.5" customHeight="1" x14ac:dyDescent="0.2">
      <c r="A73" s="55"/>
      <c r="B73" s="242"/>
      <c r="C73" s="45" t="s">
        <v>37</v>
      </c>
      <c r="D73" s="47">
        <v>365721.799</v>
      </c>
      <c r="E73" s="47">
        <v>693792.86500000011</v>
      </c>
      <c r="F73" s="47">
        <v>1059514.6640000001</v>
      </c>
      <c r="G73" s="60">
        <v>10.957977160469156</v>
      </c>
      <c r="H73" s="60">
        <v>6.5942477852190251</v>
      </c>
      <c r="I73" s="60">
        <v>8.0611896345057517</v>
      </c>
      <c r="J73" s="60">
        <v>17.747142425937227</v>
      </c>
      <c r="K73" s="60">
        <v>7.337372239928186</v>
      </c>
      <c r="L73" s="60">
        <v>10.706871148915113</v>
      </c>
      <c r="M73" s="60">
        <v>17.475988147091613</v>
      </c>
      <c r="N73" s="60">
        <v>5.8037047929131944</v>
      </c>
      <c r="O73" s="67">
        <v>9.4996826413867836</v>
      </c>
    </row>
    <row r="74" spans="1:15" s="62" customFormat="1" ht="13.5" customHeight="1" x14ac:dyDescent="0.2">
      <c r="A74" s="55"/>
      <c r="B74" s="242"/>
      <c r="C74" s="50" t="s">
        <v>38</v>
      </c>
      <c r="D74" s="52">
        <v>336579.20499999996</v>
      </c>
      <c r="E74" s="52">
        <v>683671.09950000024</v>
      </c>
      <c r="F74" s="52">
        <v>1020250.3045000002</v>
      </c>
      <c r="G74" s="59">
        <v>14.670597301568705</v>
      </c>
      <c r="H74" s="59">
        <v>18.506740251768349</v>
      </c>
      <c r="I74" s="59">
        <v>17.213141579660757</v>
      </c>
      <c r="J74" s="59">
        <v>17.348812003259994</v>
      </c>
      <c r="K74" s="59">
        <v>8.7082594469461725</v>
      </c>
      <c r="L74" s="59">
        <v>11.519688937376912</v>
      </c>
      <c r="M74" s="59">
        <v>18.404614990057098</v>
      </c>
      <c r="N74" s="59">
        <v>7.9841844601614866</v>
      </c>
      <c r="O74" s="65">
        <v>11.305293649051833</v>
      </c>
    </row>
    <row r="75" spans="1:15" s="62" customFormat="1" ht="13.5" customHeight="1" x14ac:dyDescent="0.2">
      <c r="A75" s="55"/>
      <c r="B75" s="242"/>
      <c r="C75" s="45" t="s">
        <v>39</v>
      </c>
      <c r="D75" s="47">
        <v>348877.37999999995</v>
      </c>
      <c r="E75" s="47">
        <v>736965.16</v>
      </c>
      <c r="F75" s="47">
        <v>1085842.54</v>
      </c>
      <c r="G75" s="60">
        <v>3.6821169912288667</v>
      </c>
      <c r="H75" s="60">
        <v>14.283851984510292</v>
      </c>
      <c r="I75" s="60">
        <v>10.64867738297437</v>
      </c>
      <c r="J75" s="60">
        <v>15.582473590473398</v>
      </c>
      <c r="K75" s="60">
        <v>9.3809076732834313</v>
      </c>
      <c r="L75" s="60">
        <v>11.412154555412556</v>
      </c>
      <c r="M75" s="60">
        <v>16.846847804409634</v>
      </c>
      <c r="N75" s="60">
        <v>8.3116438703346773</v>
      </c>
      <c r="O75" s="67">
        <v>11.045877264525245</v>
      </c>
    </row>
    <row r="76" spans="1:15" s="62" customFormat="1" ht="13.5" customHeight="1" x14ac:dyDescent="0.2">
      <c r="A76" s="55"/>
      <c r="B76" s="242"/>
      <c r="C76" s="50" t="s">
        <v>40</v>
      </c>
      <c r="D76" s="52">
        <v>351215.32600000006</v>
      </c>
      <c r="E76" s="52">
        <v>738451.81700000027</v>
      </c>
      <c r="F76" s="52">
        <v>1089667.1430000004</v>
      </c>
      <c r="G76" s="59">
        <v>1.886705106100365</v>
      </c>
      <c r="H76" s="59">
        <v>7.3234953157265181</v>
      </c>
      <c r="I76" s="59">
        <v>5.5088426144499749</v>
      </c>
      <c r="J76" s="59">
        <v>13.981136212733446</v>
      </c>
      <c r="K76" s="59">
        <v>9.1462712033288227</v>
      </c>
      <c r="L76" s="59">
        <v>10.733338382817067</v>
      </c>
      <c r="M76" s="59">
        <v>14.872641023400973</v>
      </c>
      <c r="N76" s="59">
        <v>8.0817188974263559</v>
      </c>
      <c r="O76" s="65">
        <v>10.272160818806725</v>
      </c>
    </row>
    <row r="77" spans="1:15" s="62" customFormat="1" ht="13.5" customHeight="1" x14ac:dyDescent="0.2">
      <c r="A77" s="55"/>
      <c r="B77" s="242"/>
      <c r="C77" s="45" t="s">
        <v>41</v>
      </c>
      <c r="D77" s="47">
        <v>331731.22600000008</v>
      </c>
      <c r="E77" s="47">
        <v>708855.53900000011</v>
      </c>
      <c r="F77" s="47">
        <v>1040586.7650000001</v>
      </c>
      <c r="G77" s="60">
        <v>2.135563833042923</v>
      </c>
      <c r="H77" s="60">
        <v>8.4096934879155327</v>
      </c>
      <c r="I77" s="60">
        <v>6.3274573345075282</v>
      </c>
      <c r="J77" s="60">
        <v>12.805649405616705</v>
      </c>
      <c r="K77" s="60">
        <v>9.0742488056329051</v>
      </c>
      <c r="L77" s="60">
        <v>10.300426492352344</v>
      </c>
      <c r="M77" s="60">
        <v>13.625835948883875</v>
      </c>
      <c r="N77" s="60">
        <v>8.5468221863220748</v>
      </c>
      <c r="O77" s="67">
        <v>10.196170136719161</v>
      </c>
    </row>
    <row r="78" spans="1:15" s="62" customFormat="1" ht="13.5" customHeight="1" x14ac:dyDescent="0.2">
      <c r="A78" s="55"/>
      <c r="B78" s="242"/>
      <c r="C78" s="50" t="s">
        <v>42</v>
      </c>
      <c r="D78" s="52">
        <v>295996.68</v>
      </c>
      <c r="E78" s="52">
        <v>688142.95100000012</v>
      </c>
      <c r="F78" s="52">
        <v>984139.63100000005</v>
      </c>
      <c r="G78" s="59">
        <v>2.1303843544157246</v>
      </c>
      <c r="H78" s="59">
        <v>11.70092501820254</v>
      </c>
      <c r="I78" s="59">
        <v>8.638980570917127</v>
      </c>
      <c r="J78" s="59">
        <v>11.93725931852984</v>
      </c>
      <c r="K78" s="59">
        <v>9.2958209440021164</v>
      </c>
      <c r="L78" s="59">
        <v>10.16191490847001</v>
      </c>
      <c r="M78" s="59">
        <v>11.93725931852984</v>
      </c>
      <c r="N78" s="59">
        <v>9.2958209440021164</v>
      </c>
      <c r="O78" s="65">
        <v>10.16191490847001</v>
      </c>
    </row>
    <row r="79" spans="1:15" s="62" customFormat="1" ht="13.5" customHeight="1" x14ac:dyDescent="0.2">
      <c r="A79" s="55">
        <v>2015</v>
      </c>
      <c r="B79" s="242"/>
      <c r="C79" s="45" t="s">
        <v>43</v>
      </c>
      <c r="D79" s="47">
        <v>284809.44999999995</v>
      </c>
      <c r="E79" s="47">
        <v>643038.8814999999</v>
      </c>
      <c r="F79" s="47">
        <v>927848.33149999985</v>
      </c>
      <c r="G79" s="60">
        <v>-0.60731209766645122</v>
      </c>
      <c r="H79" s="60">
        <v>22.751817029134088</v>
      </c>
      <c r="I79" s="60">
        <v>14.492277953335787</v>
      </c>
      <c r="J79" s="60">
        <v>-0.60731209766645122</v>
      </c>
      <c r="K79" s="60">
        <v>22.751817029134088</v>
      </c>
      <c r="L79" s="60">
        <v>14.492277953335787</v>
      </c>
      <c r="M79" s="60">
        <v>10.85058294566366</v>
      </c>
      <c r="N79" s="60">
        <v>11.233867218211998</v>
      </c>
      <c r="O79" s="67">
        <v>11.107171197355981</v>
      </c>
    </row>
    <row r="80" spans="1:15" s="62" customFormat="1" ht="13.5" customHeight="1" x14ac:dyDescent="0.2">
      <c r="A80" s="55"/>
      <c r="B80" s="242"/>
      <c r="C80" s="50" t="s">
        <v>44</v>
      </c>
      <c r="D80" s="52">
        <v>330800.446</v>
      </c>
      <c r="E80" s="52">
        <v>655375.99899999995</v>
      </c>
      <c r="F80" s="52">
        <v>986176.44499999995</v>
      </c>
      <c r="G80" s="59">
        <v>1.0950930885601053</v>
      </c>
      <c r="H80" s="59">
        <v>9.027211798090633</v>
      </c>
      <c r="I80" s="59">
        <v>6.231302387740385</v>
      </c>
      <c r="J80" s="59">
        <v>0.30029010284626168</v>
      </c>
      <c r="K80" s="59">
        <v>15.418230572693759</v>
      </c>
      <c r="L80" s="59">
        <v>10.081646031224835</v>
      </c>
      <c r="M80" s="59">
        <v>9.0043509289128139</v>
      </c>
      <c r="N80" s="59">
        <v>11.40970602321643</v>
      </c>
      <c r="O80" s="65">
        <v>10.607887421600822</v>
      </c>
    </row>
    <row r="81" spans="1:15" s="62" customFormat="1" ht="13.5" customHeight="1" x14ac:dyDescent="0.2">
      <c r="A81" s="55"/>
      <c r="B81" s="242"/>
      <c r="C81" s="45" t="s">
        <v>45</v>
      </c>
      <c r="D81" s="47">
        <v>349155.42199999996</v>
      </c>
      <c r="E81" s="47">
        <v>730793.64599999995</v>
      </c>
      <c r="F81" s="47">
        <v>1079949.068</v>
      </c>
      <c r="G81" s="60">
        <v>2.7301758377882521</v>
      </c>
      <c r="H81" s="60">
        <v>4.1615673069037769</v>
      </c>
      <c r="I81" s="60">
        <v>3.69444414972277</v>
      </c>
      <c r="J81" s="60">
        <v>1.166295854780401</v>
      </c>
      <c r="K81" s="60">
        <v>11.094459868731988</v>
      </c>
      <c r="L81" s="60">
        <v>7.6889821191955576</v>
      </c>
      <c r="M81" s="60">
        <v>6.9535740166751765</v>
      </c>
      <c r="N81" s="60">
        <v>9.4975107441713789</v>
      </c>
      <c r="O81" s="67">
        <v>8.6492534673211026</v>
      </c>
    </row>
    <row r="82" spans="1:15" s="62" customFormat="1" ht="13.5" customHeight="1" x14ac:dyDescent="0.2">
      <c r="A82" s="55"/>
      <c r="B82" s="242"/>
      <c r="C82" s="50" t="s">
        <v>33</v>
      </c>
      <c r="D82" s="52">
        <v>331623.86500000005</v>
      </c>
      <c r="E82" s="52">
        <v>667787.75750000007</v>
      </c>
      <c r="F82" s="52">
        <v>999411.62250000006</v>
      </c>
      <c r="G82" s="59">
        <v>3.0642939907137361</v>
      </c>
      <c r="H82" s="59">
        <v>5.1289300992823712</v>
      </c>
      <c r="I82" s="59">
        <v>4.4347348532424888</v>
      </c>
      <c r="J82" s="59">
        <v>1.6451293248929346</v>
      </c>
      <c r="K82" s="59">
        <v>9.5551792845173935</v>
      </c>
      <c r="L82" s="59">
        <v>6.85567263397391</v>
      </c>
      <c r="M82" s="59">
        <v>6.1747720509091693</v>
      </c>
      <c r="N82" s="59">
        <v>9.8979649971157642</v>
      </c>
      <c r="O82" s="65">
        <v>8.6486621637967858</v>
      </c>
    </row>
    <row r="83" spans="1:15" s="62" customFormat="1" ht="13.5" customHeight="1" x14ac:dyDescent="0.2">
      <c r="A83" s="55"/>
      <c r="B83" s="242"/>
      <c r="C83" s="45" t="s">
        <v>35</v>
      </c>
      <c r="D83" s="47">
        <v>360523.489</v>
      </c>
      <c r="E83" s="47">
        <v>701433.74949999992</v>
      </c>
      <c r="F83" s="47">
        <v>1061957.2385</v>
      </c>
      <c r="G83" s="60">
        <v>0.39918873606639238</v>
      </c>
      <c r="H83" s="60">
        <v>3.8663650355039323</v>
      </c>
      <c r="I83" s="60">
        <v>2.6627567203584022</v>
      </c>
      <c r="J83" s="60">
        <v>1.3714030206779029</v>
      </c>
      <c r="K83" s="60">
        <v>8.3305459487717428</v>
      </c>
      <c r="L83" s="60">
        <v>5.9467077109035529</v>
      </c>
      <c r="M83" s="60">
        <v>4.4453557674924582</v>
      </c>
      <c r="N83" s="60">
        <v>9.2409494885346248</v>
      </c>
      <c r="O83" s="67">
        <v>7.6236587281109252</v>
      </c>
    </row>
    <row r="84" spans="1:15" s="62" customFormat="1" ht="13.5" customHeight="1" x14ac:dyDescent="0.2">
      <c r="A84" s="55"/>
      <c r="B84" s="242"/>
      <c r="C84" s="50" t="s">
        <v>36</v>
      </c>
      <c r="D84" s="52">
        <v>345167.12299999996</v>
      </c>
      <c r="E84" s="52">
        <v>666922.48849999986</v>
      </c>
      <c r="F84" s="52">
        <v>1012089.6114999999</v>
      </c>
      <c r="G84" s="59">
        <v>6.6908397485838691</v>
      </c>
      <c r="H84" s="59">
        <v>12.064904043057751</v>
      </c>
      <c r="I84" s="59">
        <v>10.172305001330216</v>
      </c>
      <c r="J84" s="59">
        <v>2.2503268903903546</v>
      </c>
      <c r="K84" s="59">
        <v>8.9260093605312676</v>
      </c>
      <c r="L84" s="59">
        <v>6.628896552165827</v>
      </c>
      <c r="M84" s="59">
        <v>4.0042929567233614</v>
      </c>
      <c r="N84" s="59">
        <v>9.9486155164392187</v>
      </c>
      <c r="O84" s="65">
        <v>7.9340786629677353</v>
      </c>
    </row>
    <row r="85" spans="1:15" s="62" customFormat="1" ht="13.5" customHeight="1" x14ac:dyDescent="0.2">
      <c r="A85" s="55"/>
      <c r="B85" s="242"/>
      <c r="C85" s="45" t="s">
        <v>37</v>
      </c>
      <c r="D85" s="47">
        <v>398826.80799999996</v>
      </c>
      <c r="E85" s="47">
        <v>753545.19400000013</v>
      </c>
      <c r="F85" s="47">
        <v>1152372.0020000001</v>
      </c>
      <c r="G85" s="60">
        <v>9.0519649335969632</v>
      </c>
      <c r="H85" s="60">
        <v>8.6124161856291295</v>
      </c>
      <c r="I85" s="60">
        <v>8.7641390114823707</v>
      </c>
      <c r="J85" s="60">
        <v>3.3208027300035496</v>
      </c>
      <c r="K85" s="60">
        <v>8.876852483914476</v>
      </c>
      <c r="L85" s="60">
        <v>6.9640677195942118</v>
      </c>
      <c r="M85" s="60">
        <v>3.8903371374683786</v>
      </c>
      <c r="N85" s="60">
        <v>10.113782666505926</v>
      </c>
      <c r="O85" s="67">
        <v>7.999608913790766</v>
      </c>
    </row>
    <row r="86" spans="1:15" s="62" customFormat="1" ht="13.5" customHeight="1" x14ac:dyDescent="0.2">
      <c r="A86" s="55"/>
      <c r="B86" s="242"/>
      <c r="C86" s="50" t="s">
        <v>38</v>
      </c>
      <c r="D86" s="52">
        <v>367104.18300000002</v>
      </c>
      <c r="E86" s="52">
        <v>741013.34</v>
      </c>
      <c r="F86" s="52">
        <v>1108117.523</v>
      </c>
      <c r="G86" s="59">
        <v>9.0691812050599054</v>
      </c>
      <c r="H86" s="59">
        <v>8.3874015651585552</v>
      </c>
      <c r="I86" s="59">
        <v>8.6123197525593156</v>
      </c>
      <c r="J86" s="59">
        <v>4.0480781664397512</v>
      </c>
      <c r="K86" s="59">
        <v>8.8113643249834581</v>
      </c>
      <c r="L86" s="59">
        <v>7.180493736021603</v>
      </c>
      <c r="M86" s="59">
        <v>3.531119771361162</v>
      </c>
      <c r="N86" s="59">
        <v>9.3329466037573923</v>
      </c>
      <c r="O86" s="65">
        <v>7.3658981220849427</v>
      </c>
    </row>
    <row r="87" spans="1:15" s="62" customFormat="1" ht="13.5" customHeight="1" x14ac:dyDescent="0.2">
      <c r="A87" s="55"/>
      <c r="B87" s="242"/>
      <c r="C87" s="45" t="s">
        <v>39</v>
      </c>
      <c r="D87" s="47">
        <v>394800.85200000001</v>
      </c>
      <c r="E87" s="47">
        <v>747959.85</v>
      </c>
      <c r="F87" s="47">
        <v>1142760.702</v>
      </c>
      <c r="G87" s="60">
        <v>13.163212817064846</v>
      </c>
      <c r="H87" s="60">
        <v>1.4918873505499306</v>
      </c>
      <c r="I87" s="60">
        <v>5.241843076068804</v>
      </c>
      <c r="J87" s="60">
        <v>5.1048600777476878</v>
      </c>
      <c r="K87" s="60">
        <v>7.8887496264966188</v>
      </c>
      <c r="L87" s="60">
        <v>6.9427896546270631</v>
      </c>
      <c r="M87" s="60">
        <v>4.3650846299612596</v>
      </c>
      <c r="N87" s="60">
        <v>8.1834747743201603</v>
      </c>
      <c r="O87" s="67">
        <v>6.8963621714155607</v>
      </c>
    </row>
    <row r="88" spans="1:15" s="62" customFormat="1" ht="13.5" customHeight="1" x14ac:dyDescent="0.2">
      <c r="A88" s="55"/>
      <c r="B88" s="242"/>
      <c r="C88" s="50" t="s">
        <v>40</v>
      </c>
      <c r="D88" s="52">
        <v>383417.33600000001</v>
      </c>
      <c r="E88" s="52">
        <v>778183.5125000003</v>
      </c>
      <c r="F88" s="52">
        <v>1161600.8485000003</v>
      </c>
      <c r="G88" s="59">
        <v>9.1687371296547298</v>
      </c>
      <c r="H88" s="59">
        <v>5.3804045958492139</v>
      </c>
      <c r="I88" s="59">
        <v>6.6014384265966868</v>
      </c>
      <c r="J88" s="59">
        <v>5.5295984821979118</v>
      </c>
      <c r="K88" s="59">
        <v>7.6074641221776034</v>
      </c>
      <c r="L88" s="59">
        <v>6.9053899318133318</v>
      </c>
      <c r="M88" s="59">
        <v>5.0044365916290303</v>
      </c>
      <c r="N88" s="59">
        <v>7.9952877138853609</v>
      </c>
      <c r="O88" s="65">
        <v>6.9903283322455252</v>
      </c>
    </row>
    <row r="89" spans="1:15" s="62" customFormat="1" ht="13.5" customHeight="1" x14ac:dyDescent="0.2">
      <c r="A89" s="55"/>
      <c r="B89" s="242"/>
      <c r="C89" s="45" t="s">
        <v>41</v>
      </c>
      <c r="D89" s="47">
        <v>355765.57000000007</v>
      </c>
      <c r="E89" s="47">
        <v>711841.76850000035</v>
      </c>
      <c r="F89" s="47">
        <v>1067607.3385000005</v>
      </c>
      <c r="G89" s="60">
        <v>7.2451256065957352</v>
      </c>
      <c r="H89" s="60">
        <v>0.42127476413784848</v>
      </c>
      <c r="I89" s="60">
        <v>2.5966670352567434</v>
      </c>
      <c r="J89" s="60">
        <v>5.683734962738157</v>
      </c>
      <c r="K89" s="60">
        <v>6.9090813098924997</v>
      </c>
      <c r="L89" s="60">
        <v>6.4972740007841736</v>
      </c>
      <c r="M89" s="60">
        <v>5.4251087939031493</v>
      </c>
      <c r="N89" s="60">
        <v>7.2822863761072654</v>
      </c>
      <c r="O89" s="67">
        <v>6.6604202245058843</v>
      </c>
    </row>
    <row r="90" spans="1:15" s="62" customFormat="1" ht="13.5" customHeight="1" x14ac:dyDescent="0.2">
      <c r="A90" s="55"/>
      <c r="B90" s="242"/>
      <c r="C90" s="50" t="s">
        <v>42</v>
      </c>
      <c r="D90" s="52">
        <v>330244.52800000005</v>
      </c>
      <c r="E90" s="52">
        <v>776644.37100000028</v>
      </c>
      <c r="F90" s="52">
        <v>1106888.8990000002</v>
      </c>
      <c r="G90" s="59">
        <v>11.570348694451596</v>
      </c>
      <c r="H90" s="59">
        <v>12.860906279922091</v>
      </c>
      <c r="I90" s="59">
        <v>12.472749204833121</v>
      </c>
      <c r="J90" s="59">
        <v>6.1206349445132986</v>
      </c>
      <c r="K90" s="59">
        <v>7.4221930743798339</v>
      </c>
      <c r="L90" s="59">
        <v>6.9885511217382117</v>
      </c>
      <c r="M90" s="59">
        <v>6.1206349445132986</v>
      </c>
      <c r="N90" s="59">
        <v>7.4221930743798339</v>
      </c>
      <c r="O90" s="65">
        <v>6.9885511217382117</v>
      </c>
    </row>
    <row r="91" spans="1:15" s="62" customFormat="1" ht="13.5" customHeight="1" x14ac:dyDescent="0.2">
      <c r="A91" s="55">
        <v>2016</v>
      </c>
      <c r="B91" s="242"/>
      <c r="C91" s="45" t="s">
        <v>43</v>
      </c>
      <c r="D91" s="47">
        <v>292654.91326952458</v>
      </c>
      <c r="E91" s="47">
        <v>646483.85373047565</v>
      </c>
      <c r="F91" s="47">
        <v>939138.76700000023</v>
      </c>
      <c r="G91" s="60">
        <v>2.7546358695347521</v>
      </c>
      <c r="H91" s="60">
        <v>0.53573311499295073</v>
      </c>
      <c r="I91" s="60">
        <v>1.2168406318893972</v>
      </c>
      <c r="J91" s="60">
        <v>2.7546358695347521</v>
      </c>
      <c r="K91" s="60">
        <v>0.53573311499295073</v>
      </c>
      <c r="L91" s="60">
        <v>1.2168406318893972</v>
      </c>
      <c r="M91" s="60">
        <v>6.3637673509296775</v>
      </c>
      <c r="N91" s="60">
        <v>5.8843214874130467</v>
      </c>
      <c r="O91" s="67">
        <v>6.0424380786452332</v>
      </c>
    </row>
    <row r="92" spans="1:15" s="62" customFormat="1" ht="13.5" customHeight="1" x14ac:dyDescent="0.2">
      <c r="A92" s="55"/>
      <c r="B92" s="242"/>
      <c r="C92" s="50" t="s">
        <v>44</v>
      </c>
      <c r="D92" s="52">
        <v>352090.14999999997</v>
      </c>
      <c r="E92" s="52">
        <v>693853.70700000017</v>
      </c>
      <c r="F92" s="52">
        <v>1045943.8570000001</v>
      </c>
      <c r="G92" s="59">
        <v>6.4358147812170614</v>
      </c>
      <c r="H92" s="59">
        <v>5.8710889716302006</v>
      </c>
      <c r="I92" s="59">
        <v>6.0605191193752148</v>
      </c>
      <c r="J92" s="59">
        <v>4.7327321179912758</v>
      </c>
      <c r="K92" s="59">
        <v>3.2287584546421897</v>
      </c>
      <c r="L92" s="59">
        <v>3.7124831596974843</v>
      </c>
      <c r="M92" s="59">
        <v>6.8018228128379405</v>
      </c>
      <c r="N92" s="59">
        <v>5.6516083309978313</v>
      </c>
      <c r="O92" s="65">
        <v>6.0294705716585639</v>
      </c>
    </row>
    <row r="93" spans="1:15" s="62" customFormat="1" ht="13.5" customHeight="1" x14ac:dyDescent="0.2">
      <c r="A93" s="55"/>
      <c r="B93" s="242"/>
      <c r="C93" s="45" t="s">
        <v>45</v>
      </c>
      <c r="D93" s="47">
        <v>321785.18999999994</v>
      </c>
      <c r="E93" s="47">
        <v>685683.30099999998</v>
      </c>
      <c r="F93" s="47">
        <v>1007468.4909999999</v>
      </c>
      <c r="G93" s="60">
        <v>-7.8389823773093354</v>
      </c>
      <c r="H93" s="60">
        <v>-6.1727883441394908</v>
      </c>
      <c r="I93" s="60">
        <v>-6.7114810455116185</v>
      </c>
      <c r="J93" s="60">
        <v>0.18293933629198023</v>
      </c>
      <c r="K93" s="60">
        <v>-0.1570890683680517</v>
      </c>
      <c r="L93" s="60">
        <v>-4.7519770508799297E-2</v>
      </c>
      <c r="M93" s="60">
        <v>5.8696356529188307</v>
      </c>
      <c r="N93" s="60">
        <v>4.7235659477870513</v>
      </c>
      <c r="O93" s="67">
        <v>5.0997504297085356</v>
      </c>
    </row>
    <row r="94" spans="1:15" s="62" customFormat="1" ht="13.5" customHeight="1" x14ac:dyDescent="0.2">
      <c r="A94" s="55"/>
      <c r="B94" s="242"/>
      <c r="C94" s="50" t="s">
        <v>33</v>
      </c>
      <c r="D94" s="52">
        <v>340204.67000000004</v>
      </c>
      <c r="E94" s="52">
        <v>717898.3890000002</v>
      </c>
      <c r="F94" s="52">
        <v>1058103.0590000004</v>
      </c>
      <c r="G94" s="59">
        <v>2.5875113059188379</v>
      </c>
      <c r="H94" s="59">
        <v>7.5039757673305445</v>
      </c>
      <c r="I94" s="59">
        <v>5.8725989550917319</v>
      </c>
      <c r="J94" s="59">
        <v>0.79804277952885627</v>
      </c>
      <c r="K94" s="59">
        <v>1.7398231880721511</v>
      </c>
      <c r="L94" s="59">
        <v>1.4340891324729341</v>
      </c>
      <c r="M94" s="59">
        <v>5.8232981680964571</v>
      </c>
      <c r="N94" s="59">
        <v>4.9181832700838868</v>
      </c>
      <c r="O94" s="65">
        <v>5.2149757204070113</v>
      </c>
    </row>
    <row r="95" spans="1:15" s="62" customFormat="1" ht="13.5" customHeight="1" x14ac:dyDescent="0.2">
      <c r="A95" s="55"/>
      <c r="B95" s="242"/>
      <c r="C95" s="45" t="s">
        <v>35</v>
      </c>
      <c r="D95" s="47">
        <v>326655.60300000006</v>
      </c>
      <c r="E95" s="47">
        <v>678755.37850000011</v>
      </c>
      <c r="F95" s="47">
        <v>1005410.9815000002</v>
      </c>
      <c r="G95" s="60">
        <v>-9.3940858316723848</v>
      </c>
      <c r="H95" s="60">
        <v>-3.2331451140133396</v>
      </c>
      <c r="I95" s="60">
        <v>-5.3247207090815607</v>
      </c>
      <c r="J95" s="60">
        <v>-1.4196370229990691</v>
      </c>
      <c r="K95" s="60">
        <v>0.71340576358747398</v>
      </c>
      <c r="L95" s="60">
        <v>1.4290821455361424E-2</v>
      </c>
      <c r="M95" s="60">
        <v>4.9410061765571953</v>
      </c>
      <c r="N95" s="60">
        <v>4.310754224465029</v>
      </c>
      <c r="O95" s="67">
        <v>4.5170267108424156</v>
      </c>
    </row>
    <row r="96" spans="1:15" s="62" customFormat="1" ht="13.5" customHeight="1" x14ac:dyDescent="0.2">
      <c r="A96" s="55"/>
      <c r="B96" s="242"/>
      <c r="C96" s="50" t="s">
        <v>36</v>
      </c>
      <c r="D96" s="52">
        <v>330046.42700000026</v>
      </c>
      <c r="E96" s="52">
        <v>667131.07149999985</v>
      </c>
      <c r="F96" s="52">
        <v>997177.4985000001</v>
      </c>
      <c r="G96" s="59">
        <v>-4.3806883658498776</v>
      </c>
      <c r="H96" s="59">
        <v>3.1275448586100651E-2</v>
      </c>
      <c r="I96" s="59">
        <v>-1.4733984847348722</v>
      </c>
      <c r="J96" s="59">
        <v>-1.9301349440208071</v>
      </c>
      <c r="K96" s="59">
        <v>0.60150204928469009</v>
      </c>
      <c r="L96" s="59">
        <v>-0.23386602863692474</v>
      </c>
      <c r="M96" s="59">
        <v>4.0026477553733741</v>
      </c>
      <c r="N96" s="59">
        <v>3.4125540311721068</v>
      </c>
      <c r="O96" s="65">
        <v>3.6052561642475638</v>
      </c>
    </row>
    <row r="97" spans="1:15" s="62" customFormat="1" ht="13.5" customHeight="1" x14ac:dyDescent="0.2">
      <c r="A97" s="55"/>
      <c r="B97" s="242"/>
      <c r="C97" s="45" t="s">
        <v>37</v>
      </c>
      <c r="D97" s="47">
        <v>293980.79899999994</v>
      </c>
      <c r="E97" s="47">
        <v>631006.90300000028</v>
      </c>
      <c r="F97" s="47">
        <v>924987.70200000028</v>
      </c>
      <c r="G97" s="60">
        <v>-26.288606206230753</v>
      </c>
      <c r="H97" s="60">
        <v>-16.261571565407635</v>
      </c>
      <c r="I97" s="60">
        <v>-19.731848709042154</v>
      </c>
      <c r="J97" s="60">
        <v>-5.9764445043877004</v>
      </c>
      <c r="K97" s="60">
        <v>-2.0354263163514617</v>
      </c>
      <c r="L97" s="60">
        <v>-3.3459904496893813</v>
      </c>
      <c r="M97" s="60">
        <v>0.57667980829658916</v>
      </c>
      <c r="N97" s="60">
        <v>1.2115982526976978</v>
      </c>
      <c r="O97" s="67">
        <v>1.0041161214576562</v>
      </c>
    </row>
    <row r="98" spans="1:15" s="62" customFormat="1" ht="13.5" customHeight="1" x14ac:dyDescent="0.2">
      <c r="A98" s="55"/>
      <c r="B98" s="242"/>
      <c r="C98" s="50" t="s">
        <v>38</v>
      </c>
      <c r="D98" s="52">
        <v>344571.71600000001</v>
      </c>
      <c r="E98" s="52">
        <v>745046.17800000007</v>
      </c>
      <c r="F98" s="52">
        <v>1089617.8940000001</v>
      </c>
      <c r="G98" s="59">
        <v>-6.1378943753414035</v>
      </c>
      <c r="H98" s="59">
        <v>0.54423284741406519</v>
      </c>
      <c r="I98" s="59">
        <v>-1.6694645302527249</v>
      </c>
      <c r="J98" s="59">
        <v>-5.9978566041062749</v>
      </c>
      <c r="K98" s="59">
        <v>-1.6916147276857316</v>
      </c>
      <c r="L98" s="59">
        <v>-3.1229110567342104</v>
      </c>
      <c r="M98" s="59">
        <v>-0.72301911023328103</v>
      </c>
      <c r="N98" s="59">
        <v>0.57115625917840873</v>
      </c>
      <c r="O98" s="65">
        <v>0.1480514303615621</v>
      </c>
    </row>
    <row r="99" spans="1:15" s="62" customFormat="1" ht="13.5" customHeight="1" x14ac:dyDescent="0.2">
      <c r="A99" s="55"/>
      <c r="B99" s="242"/>
      <c r="C99" s="45" t="s">
        <v>39</v>
      </c>
      <c r="D99" s="47">
        <v>347454.67499999993</v>
      </c>
      <c r="E99" s="47">
        <v>667597.64300000004</v>
      </c>
      <c r="F99" s="47">
        <v>1015052.318</v>
      </c>
      <c r="G99" s="60">
        <v>-11.992420168333396</v>
      </c>
      <c r="H99" s="60">
        <v>-10.744187271549393</v>
      </c>
      <c r="I99" s="60">
        <v>-11.175426646759135</v>
      </c>
      <c r="J99" s="60">
        <v>-6.746133477155098</v>
      </c>
      <c r="K99" s="60">
        <v>-2.7650293398303489</v>
      </c>
      <c r="L99" s="60">
        <v>-4.0945515193693751</v>
      </c>
      <c r="M99" s="60">
        <v>-2.9669378460940976</v>
      </c>
      <c r="N99" s="60">
        <v>-0.51158939924039259</v>
      </c>
      <c r="O99" s="67">
        <v>-1.3196458082946094</v>
      </c>
    </row>
    <row r="100" spans="1:15" s="62" customFormat="1" ht="13.5" customHeight="1" x14ac:dyDescent="0.2">
      <c r="A100" s="55"/>
      <c r="B100" s="242"/>
      <c r="C100" s="50" t="s">
        <v>40</v>
      </c>
      <c r="D100" s="52">
        <v>341009.13299999997</v>
      </c>
      <c r="E100" s="52">
        <v>652658.15249999997</v>
      </c>
      <c r="F100" s="52">
        <v>993667.2855</v>
      </c>
      <c r="G100" s="59">
        <v>-11.060585690366395</v>
      </c>
      <c r="H100" s="59">
        <v>-16.130560206388381</v>
      </c>
      <c r="I100" s="59">
        <v>-14.457079918360634</v>
      </c>
      <c r="J100" s="59">
        <v>-7.212610906000549</v>
      </c>
      <c r="K100" s="59">
        <v>-4.2328187670483004</v>
      </c>
      <c r="L100" s="59">
        <v>-5.2266810287619307</v>
      </c>
      <c r="M100" s="59">
        <v>-4.731565548192151</v>
      </c>
      <c r="N100" s="59">
        <v>-2.4572779872757309</v>
      </c>
      <c r="O100" s="65">
        <v>-3.2072796362126326</v>
      </c>
    </row>
    <row r="101" spans="1:15" s="62" customFormat="1" ht="13.5" customHeight="1" x14ac:dyDescent="0.2">
      <c r="A101" s="55"/>
      <c r="B101" s="242"/>
      <c r="C101" s="45" t="s">
        <v>41</v>
      </c>
      <c r="D101" s="47">
        <v>330317.52600000001</v>
      </c>
      <c r="E101" s="47">
        <v>687173.11900000006</v>
      </c>
      <c r="F101" s="47">
        <v>1017490.645</v>
      </c>
      <c r="G101" s="60">
        <v>-7.153037321739717</v>
      </c>
      <c r="H101" s="60">
        <v>-3.465468112665306</v>
      </c>
      <c r="I101" s="60">
        <v>-4.6943002068919952</v>
      </c>
      <c r="J101" s="60">
        <v>-7.2071792658681773</v>
      </c>
      <c r="K101" s="60">
        <v>-4.1627700983078455</v>
      </c>
      <c r="L101" s="60">
        <v>-5.1781016287168598</v>
      </c>
      <c r="M101" s="60">
        <v>-5.8831922353364945</v>
      </c>
      <c r="N101" s="60">
        <v>-2.782300045167716</v>
      </c>
      <c r="O101" s="67">
        <v>-3.808591990975259</v>
      </c>
    </row>
    <row r="102" spans="1:15" s="62" customFormat="1" ht="13.5" customHeight="1" x14ac:dyDescent="0.2">
      <c r="A102" s="55"/>
      <c r="B102" s="242"/>
      <c r="C102" s="50" t="s">
        <v>42</v>
      </c>
      <c r="D102" s="52">
        <v>308412.87</v>
      </c>
      <c r="E102" s="52">
        <v>698465.7365</v>
      </c>
      <c r="F102" s="52">
        <v>1006878.6065</v>
      </c>
      <c r="G102" s="59">
        <v>-6.610755409700559</v>
      </c>
      <c r="H102" s="59">
        <v>-10.0662075744318</v>
      </c>
      <c r="I102" s="59">
        <v>-9.0352602316594073</v>
      </c>
      <c r="J102" s="59">
        <v>-7.1606399018300948</v>
      </c>
      <c r="K102" s="59">
        <v>-4.6974776379560694</v>
      </c>
      <c r="L102" s="59">
        <v>-5.5114755261858477</v>
      </c>
      <c r="M102" s="59">
        <v>-7.1606399018300948</v>
      </c>
      <c r="N102" s="59">
        <v>-4.6974776379560694</v>
      </c>
      <c r="O102" s="65">
        <v>-5.5114755261858477</v>
      </c>
    </row>
    <row r="103" spans="1:15" s="62" customFormat="1" ht="13.5" customHeight="1" x14ac:dyDescent="0.2">
      <c r="A103" s="55">
        <v>2017</v>
      </c>
      <c r="B103" s="242"/>
      <c r="C103" s="45" t="s">
        <v>43</v>
      </c>
      <c r="D103" s="47">
        <v>285117.93799999997</v>
      </c>
      <c r="E103" s="47">
        <v>628072.46899999992</v>
      </c>
      <c r="F103" s="47">
        <v>913190.40699999989</v>
      </c>
      <c r="G103" s="60">
        <v>-2.5753797143953392</v>
      </c>
      <c r="H103" s="60">
        <v>-2.8479264600708092</v>
      </c>
      <c r="I103" s="60">
        <v>-2.7629953007785986</v>
      </c>
      <c r="J103" s="60">
        <v>-2.5753797143953392</v>
      </c>
      <c r="K103" s="60">
        <v>-2.8479264600708092</v>
      </c>
      <c r="L103" s="60">
        <v>-2.7629953007785986</v>
      </c>
      <c r="M103" s="60">
        <v>-7.5101766396570895</v>
      </c>
      <c r="N103" s="60">
        <v>-4.9503870195857758</v>
      </c>
      <c r="O103" s="67">
        <v>-5.797138857120288</v>
      </c>
    </row>
    <row r="104" spans="1:15" s="62" customFormat="1" ht="13.5" customHeight="1" x14ac:dyDescent="0.2">
      <c r="A104" s="55"/>
      <c r="B104" s="242"/>
      <c r="C104" s="50" t="s">
        <v>44</v>
      </c>
      <c r="D104" s="52">
        <v>329217.79800000001</v>
      </c>
      <c r="E104" s="52">
        <v>678750.50099999981</v>
      </c>
      <c r="F104" s="52">
        <v>1007968.2989999999</v>
      </c>
      <c r="G104" s="59">
        <v>-6.4961635535671718</v>
      </c>
      <c r="H104" s="59">
        <v>-2.1767133111245727</v>
      </c>
      <c r="I104" s="59">
        <v>-3.6307453546237412</v>
      </c>
      <c r="J104" s="59">
        <v>-4.7164885784960973</v>
      </c>
      <c r="K104" s="59">
        <v>-2.50045896738213</v>
      </c>
      <c r="L104" s="59">
        <v>-3.2202144750625763</v>
      </c>
      <c r="M104" s="59">
        <v>-8.5089896805609015</v>
      </c>
      <c r="N104" s="59">
        <v>-5.5501240243054326</v>
      </c>
      <c r="O104" s="65">
        <v>-6.5292351450239892</v>
      </c>
    </row>
    <row r="105" spans="1:15" s="62" customFormat="1" ht="13.5" customHeight="1" x14ac:dyDescent="0.2">
      <c r="A105" s="55"/>
      <c r="B105" s="242"/>
      <c r="C105" s="45" t="s">
        <v>45</v>
      </c>
      <c r="D105" s="47">
        <v>354713.48090000002</v>
      </c>
      <c r="E105" s="47">
        <v>728554.75000000023</v>
      </c>
      <c r="F105" s="47">
        <v>1083268.2309000003</v>
      </c>
      <c r="G105" s="60">
        <v>10.233003855771017</v>
      </c>
      <c r="H105" s="60">
        <v>6.2523688322986004</v>
      </c>
      <c r="I105" s="60">
        <v>7.5237826867182775</v>
      </c>
      <c r="J105" s="60">
        <v>0.26061922241487423</v>
      </c>
      <c r="K105" s="60">
        <v>0.46183425088388219</v>
      </c>
      <c r="L105" s="60">
        <v>0.39684608361316975</v>
      </c>
      <c r="M105" s="60">
        <v>-7.1398461326557765</v>
      </c>
      <c r="N105" s="60">
        <v>-4.5528705572102126</v>
      </c>
      <c r="O105" s="67">
        <v>-5.4082364043516975</v>
      </c>
    </row>
    <row r="106" spans="1:15" s="62" customFormat="1" ht="13.5" customHeight="1" x14ac:dyDescent="0.2">
      <c r="A106" s="55"/>
      <c r="B106" s="242"/>
      <c r="C106" s="50" t="s">
        <v>33</v>
      </c>
      <c r="D106" s="52">
        <v>294300.40800000005</v>
      </c>
      <c r="E106" s="52">
        <v>605704.5355</v>
      </c>
      <c r="F106" s="52">
        <v>900004.94350000005</v>
      </c>
      <c r="G106" s="59">
        <v>-13.49313106136961</v>
      </c>
      <c r="H106" s="59">
        <v>-15.628096568970037</v>
      </c>
      <c r="I106" s="59">
        <v>-14.941655650198811</v>
      </c>
      <c r="J106" s="59">
        <v>-3.3201300123648707</v>
      </c>
      <c r="K106" s="59">
        <v>-3.7478141969046419</v>
      </c>
      <c r="L106" s="59">
        <v>-3.6098439244347134</v>
      </c>
      <c r="M106" s="59">
        <v>-8.4096477538339371</v>
      </c>
      <c r="N106" s="59">
        <v>-6.4089708858073635</v>
      </c>
      <c r="O106" s="65">
        <v>-7.0687974872151358</v>
      </c>
    </row>
    <row r="107" spans="1:15" s="62" customFormat="1" ht="13.5" customHeight="1" x14ac:dyDescent="0.2">
      <c r="A107" s="55"/>
      <c r="B107" s="242"/>
      <c r="C107" s="45" t="s">
        <v>35</v>
      </c>
      <c r="D107" s="47">
        <v>328821.42299999995</v>
      </c>
      <c r="E107" s="47">
        <v>670224.58050000016</v>
      </c>
      <c r="F107" s="47">
        <v>999046.00350000011</v>
      </c>
      <c r="G107" s="60">
        <v>0.66302857814439164</v>
      </c>
      <c r="H107" s="60">
        <v>-1.2568295250716659</v>
      </c>
      <c r="I107" s="60">
        <v>-0.63307225772523168</v>
      </c>
      <c r="J107" s="60">
        <v>-2.5235531678798964</v>
      </c>
      <c r="K107" s="60">
        <v>-3.2538235530590072</v>
      </c>
      <c r="L107" s="60">
        <v>-3.0179055630644882</v>
      </c>
      <c r="M107" s="60">
        <v>-7.6211524316944121</v>
      </c>
      <c r="N107" s="60">
        <v>-6.2613439527198835</v>
      </c>
      <c r="O107" s="67">
        <v>-6.708195253324547</v>
      </c>
    </row>
    <row r="108" spans="1:15" s="62" customFormat="1" ht="13.5" customHeight="1" x14ac:dyDescent="0.2">
      <c r="A108" s="55"/>
      <c r="B108" s="242"/>
      <c r="C108" s="50" t="s">
        <v>36</v>
      </c>
      <c r="D108" s="52">
        <v>318939.37800000008</v>
      </c>
      <c r="E108" s="52">
        <v>664580.8885</v>
      </c>
      <c r="F108" s="52">
        <v>983520.26650000014</v>
      </c>
      <c r="G108" s="59">
        <v>-3.3652989674692577</v>
      </c>
      <c r="H108" s="59">
        <v>-0.38226116410167776</v>
      </c>
      <c r="I108" s="59">
        <v>-1.3695888666304512</v>
      </c>
      <c r="J108" s="59">
        <v>-2.6650474965539672</v>
      </c>
      <c r="K108" s="59">
        <v>-2.7854129160739802</v>
      </c>
      <c r="L108" s="59">
        <v>-2.7463710461060913</v>
      </c>
      <c r="M108" s="59">
        <v>-7.5529227893541844</v>
      </c>
      <c r="N108" s="59">
        <v>-6.2932745016306484</v>
      </c>
      <c r="O108" s="65">
        <v>-6.7062054502884081</v>
      </c>
    </row>
    <row r="109" spans="1:15" s="62" customFormat="1" ht="13.5" customHeight="1" x14ac:dyDescent="0.2">
      <c r="A109" s="55"/>
      <c r="B109" s="242"/>
      <c r="C109" s="45" t="s">
        <v>37</v>
      </c>
      <c r="D109" s="47">
        <v>326120.79499999993</v>
      </c>
      <c r="E109" s="47">
        <v>715346.96550000028</v>
      </c>
      <c r="F109" s="47">
        <v>1041467.7605000002</v>
      </c>
      <c r="G109" s="60">
        <v>10.932685437051276</v>
      </c>
      <c r="H109" s="60">
        <v>13.365949262840317</v>
      </c>
      <c r="I109" s="60">
        <v>12.592606177157606</v>
      </c>
      <c r="J109" s="60">
        <v>-0.89423108989154798</v>
      </c>
      <c r="K109" s="60">
        <v>-0.62654284787969061</v>
      </c>
      <c r="L109" s="60">
        <v>-0.71313846865504615</v>
      </c>
      <c r="M109" s="60">
        <v>-4.3962842101348087</v>
      </c>
      <c r="N109" s="60">
        <v>-3.9436286649610253</v>
      </c>
      <c r="O109" s="67">
        <v>-4.090923942852811</v>
      </c>
    </row>
    <row r="110" spans="1:15" s="62" customFormat="1" ht="13.5" customHeight="1" x14ac:dyDescent="0.2">
      <c r="A110" s="55"/>
      <c r="B110" s="242"/>
      <c r="C110" s="50" t="s">
        <v>38</v>
      </c>
      <c r="D110" s="52">
        <v>330544.42300000007</v>
      </c>
      <c r="E110" s="52">
        <v>702464.0695000001</v>
      </c>
      <c r="F110" s="52">
        <v>1033008.4925000002</v>
      </c>
      <c r="G110" s="59">
        <v>-4.0709357003637336</v>
      </c>
      <c r="H110" s="59">
        <v>-5.7153650011744617</v>
      </c>
      <c r="I110" s="59">
        <v>-5.1953443323316435</v>
      </c>
      <c r="J110" s="59">
        <v>-1.3149101787978879</v>
      </c>
      <c r="K110" s="59">
        <v>-1.3201955102036322</v>
      </c>
      <c r="L110" s="59">
        <v>-1.3184909198062797</v>
      </c>
      <c r="M110" s="59">
        <v>-4.2114789890363085</v>
      </c>
      <c r="N110" s="59">
        <v>-4.4914262066868247</v>
      </c>
      <c r="O110" s="65">
        <v>-4.4006990992514972</v>
      </c>
    </row>
    <row r="111" spans="1:15" s="62" customFormat="1" ht="13.5" customHeight="1" x14ac:dyDescent="0.2">
      <c r="A111" s="55"/>
      <c r="B111" s="242"/>
      <c r="C111" s="45" t="s">
        <v>39</v>
      </c>
      <c r="D111" s="47">
        <v>328459.375</v>
      </c>
      <c r="E111" s="47">
        <v>694376.6679999996</v>
      </c>
      <c r="F111" s="47">
        <v>1022836.0429999996</v>
      </c>
      <c r="G111" s="60">
        <v>-5.4669864493836258</v>
      </c>
      <c r="H111" s="60">
        <v>4.0112521787317945</v>
      </c>
      <c r="I111" s="60">
        <v>0.7668299320114329</v>
      </c>
      <c r="J111" s="60">
        <v>-1.8040390590527124</v>
      </c>
      <c r="K111" s="60">
        <v>-0.73989271444887095</v>
      </c>
      <c r="L111" s="60">
        <v>-1.0854475490719722</v>
      </c>
      <c r="M111" s="60">
        <v>-3.5556505507103253</v>
      </c>
      <c r="N111" s="60">
        <v>-3.2589230057964471</v>
      </c>
      <c r="O111" s="67">
        <v>-3.354946044826761</v>
      </c>
    </row>
    <row r="112" spans="1:15" s="62" customFormat="1" ht="13.5" customHeight="1" x14ac:dyDescent="0.2">
      <c r="A112" s="55"/>
      <c r="B112" s="242"/>
      <c r="C112" s="50" t="s">
        <v>40</v>
      </c>
      <c r="D112" s="52">
        <v>324873.45900000003</v>
      </c>
      <c r="E112" s="52">
        <v>704785.21249999991</v>
      </c>
      <c r="F112" s="52">
        <v>1029658.6714999999</v>
      </c>
      <c r="G112" s="59">
        <v>-4.7317424779939756</v>
      </c>
      <c r="H112" s="59">
        <v>7.98688560011513</v>
      </c>
      <c r="I112" s="59">
        <v>3.622076174309143</v>
      </c>
      <c r="J112" s="59">
        <v>-2.1074542790087207</v>
      </c>
      <c r="K112" s="59">
        <v>9.9409797650025666E-2</v>
      </c>
      <c r="L112" s="59">
        <v>-0.62123072568064686</v>
      </c>
      <c r="M112" s="59">
        <v>-2.9328699749673603</v>
      </c>
      <c r="N112" s="59">
        <v>-1.161400102800954</v>
      </c>
      <c r="O112" s="65">
        <v>-1.7363856724598747</v>
      </c>
    </row>
    <row r="113" spans="1:15" s="62" customFormat="1" ht="13.5" customHeight="1" x14ac:dyDescent="0.2">
      <c r="A113" s="55"/>
      <c r="B113" s="242"/>
      <c r="C113" s="45" t="s">
        <v>41</v>
      </c>
      <c r="D113" s="47">
        <v>315613.41099999996</v>
      </c>
      <c r="E113" s="47">
        <v>705663.25750000007</v>
      </c>
      <c r="F113" s="47">
        <v>1021276.6685</v>
      </c>
      <c r="G113" s="60">
        <v>-4.4515091821074151</v>
      </c>
      <c r="H113" s="60">
        <v>2.6907540456337244</v>
      </c>
      <c r="I113" s="60">
        <v>0.37209418274304085</v>
      </c>
      <c r="J113" s="60">
        <v>-2.3212989156022275</v>
      </c>
      <c r="K113" s="60">
        <v>0.33768539758283111</v>
      </c>
      <c r="L113" s="60">
        <v>-0.53012801499065176</v>
      </c>
      <c r="M113" s="60">
        <v>-2.6798319550509433</v>
      </c>
      <c r="N113" s="60">
        <v>-0.64173174759544338</v>
      </c>
      <c r="O113" s="67">
        <v>-1.3017268202676036</v>
      </c>
    </row>
    <row r="114" spans="1:15" s="62" customFormat="1" ht="13.5" customHeight="1" x14ac:dyDescent="0.2">
      <c r="A114" s="55"/>
      <c r="B114" s="242"/>
      <c r="C114" s="68" t="s">
        <v>42</v>
      </c>
      <c r="D114" s="69">
        <v>292862.42</v>
      </c>
      <c r="E114" s="69">
        <v>655726.65400000021</v>
      </c>
      <c r="F114" s="69">
        <v>948589.07400000026</v>
      </c>
      <c r="G114" s="70">
        <v>-5.0420885483799793</v>
      </c>
      <c r="H114" s="70">
        <v>-6.1189948578099944</v>
      </c>
      <c r="I114" s="70">
        <v>-5.7891320883874897</v>
      </c>
      <c r="J114" s="70">
        <v>-2.5348614795600923</v>
      </c>
      <c r="K114" s="70">
        <v>-0.21418758378551672</v>
      </c>
      <c r="L114" s="70">
        <v>-0.96771219934373676</v>
      </c>
      <c r="M114" s="70">
        <v>-2.5348614795600923</v>
      </c>
      <c r="N114" s="70">
        <v>-0.21418758378551672</v>
      </c>
      <c r="O114" s="72">
        <v>-0.96771219934373676</v>
      </c>
    </row>
    <row r="115" spans="1:15" s="62" customFormat="1" ht="13.5" customHeight="1" x14ac:dyDescent="0.2">
      <c r="A115" s="55">
        <v>2018</v>
      </c>
      <c r="B115" s="242"/>
      <c r="C115" s="45" t="s">
        <v>43</v>
      </c>
      <c r="D115" s="47">
        <v>274788.23200000008</v>
      </c>
      <c r="E115" s="47">
        <v>634607.31299999985</v>
      </c>
      <c r="F115" s="47">
        <v>909395.54499999993</v>
      </c>
      <c r="G115" s="60">
        <v>-3.6229590016184403</v>
      </c>
      <c r="H115" s="60">
        <v>1.0404601893161356</v>
      </c>
      <c r="I115" s="60">
        <v>-0.41556086999059971</v>
      </c>
      <c r="J115" s="60">
        <v>-3.6229590016184403</v>
      </c>
      <c r="K115" s="60">
        <v>1.0404601893161356</v>
      </c>
      <c r="L115" s="60">
        <v>-0.41556086999059971</v>
      </c>
      <c r="M115" s="60">
        <v>-2.6109464215205236</v>
      </c>
      <c r="N115" s="60">
        <v>9.1291981327174199E-2</v>
      </c>
      <c r="O115" s="67">
        <v>-0.78632575652969194</v>
      </c>
    </row>
    <row r="116" spans="1:15" s="62" customFormat="1" ht="13.5" customHeight="1" x14ac:dyDescent="0.2">
      <c r="A116" s="55"/>
      <c r="B116" s="242"/>
      <c r="C116" s="68" t="s">
        <v>44</v>
      </c>
      <c r="D116" s="69">
        <v>308065.94900000002</v>
      </c>
      <c r="E116" s="69">
        <v>652434.33250000002</v>
      </c>
      <c r="F116" s="69">
        <v>960500.28150000004</v>
      </c>
      <c r="G116" s="70">
        <v>-6.4248801639818964</v>
      </c>
      <c r="H116" s="70">
        <v>-3.8771490350619757</v>
      </c>
      <c r="I116" s="70">
        <v>-4.7092768241910505</v>
      </c>
      <c r="J116" s="70">
        <v>-5.1244870117729846</v>
      </c>
      <c r="K116" s="70">
        <v>-1.5136958068620316</v>
      </c>
      <c r="L116" s="70">
        <v>-2.6683313221286653</v>
      </c>
      <c r="M116" s="70">
        <v>-2.5821343374003476</v>
      </c>
      <c r="N116" s="70">
        <v>-4.631978826358818E-2</v>
      </c>
      <c r="O116" s="72">
        <v>-0.86766712370803134</v>
      </c>
    </row>
    <row r="117" spans="1:15" s="62" customFormat="1" ht="13.5" customHeight="1" x14ac:dyDescent="0.2">
      <c r="A117" s="244"/>
      <c r="B117" s="242"/>
      <c r="C117" s="45" t="s">
        <v>45</v>
      </c>
      <c r="D117" s="47">
        <v>309421.73700000002</v>
      </c>
      <c r="E117" s="47">
        <v>669458.16830612253</v>
      </c>
      <c r="F117" s="47">
        <v>978879.9053061225</v>
      </c>
      <c r="G117" s="60">
        <v>-12.768543159138773</v>
      </c>
      <c r="H117" s="60">
        <v>-8.1114812159110414</v>
      </c>
      <c r="I117" s="60">
        <v>-9.6364245360680059</v>
      </c>
      <c r="J117" s="60">
        <v>-7.9225386658480375</v>
      </c>
      <c r="K117" s="60">
        <v>-3.8753448767179037</v>
      </c>
      <c r="L117" s="60">
        <v>-5.1807285836173378</v>
      </c>
      <c r="M117" s="60">
        <v>-4.5499785326224185</v>
      </c>
      <c r="N117" s="60">
        <v>-1.2924608266215358</v>
      </c>
      <c r="O117" s="67">
        <v>-2.3498197595520907</v>
      </c>
    </row>
    <row r="118" spans="1:15" s="62" customFormat="1" ht="13.5" customHeight="1" x14ac:dyDescent="0.2">
      <c r="A118" s="244"/>
      <c r="B118" s="242"/>
      <c r="C118" s="68" t="s">
        <v>33</v>
      </c>
      <c r="D118" s="69">
        <v>315254.44500000007</v>
      </c>
      <c r="E118" s="69">
        <v>715565.1024999998</v>
      </c>
      <c r="F118" s="69">
        <v>1030819.5474999999</v>
      </c>
      <c r="G118" s="70">
        <v>7.1199483352398403</v>
      </c>
      <c r="H118" s="70">
        <v>18.137649722122617</v>
      </c>
      <c r="I118" s="70">
        <v>14.534876163155275</v>
      </c>
      <c r="J118" s="70">
        <v>-4.4183542544225247</v>
      </c>
      <c r="K118" s="70">
        <v>1.1731047278668285</v>
      </c>
      <c r="L118" s="70">
        <v>-0.63611305958633579</v>
      </c>
      <c r="M118" s="70">
        <v>-2.8831482264365889</v>
      </c>
      <c r="N118" s="70">
        <v>1.4415414474432424</v>
      </c>
      <c r="O118" s="72">
        <v>3.5830615566311508E-2</v>
      </c>
    </row>
    <row r="119" spans="1:15" s="62" customFormat="1" ht="13.5" customHeight="1" x14ac:dyDescent="0.2">
      <c r="A119" s="244"/>
      <c r="B119" s="242"/>
      <c r="C119" s="45" t="s">
        <v>35</v>
      </c>
      <c r="D119" s="47">
        <v>328841.68299999996</v>
      </c>
      <c r="E119" s="47">
        <v>655170.34488435404</v>
      </c>
      <c r="F119" s="47">
        <v>984012.027884354</v>
      </c>
      <c r="G119" s="60">
        <v>6.1613990399962404E-3</v>
      </c>
      <c r="H119" s="60">
        <v>-2.2461479410998919</v>
      </c>
      <c r="I119" s="60">
        <v>-1.5048331671391537</v>
      </c>
      <c r="J119" s="60">
        <v>-3.5045858906677267</v>
      </c>
      <c r="K119" s="60">
        <v>0.48103138668108159</v>
      </c>
      <c r="L119" s="60">
        <v>-0.81310811741261091</v>
      </c>
      <c r="M119" s="60">
        <v>-2.9367268114027496</v>
      </c>
      <c r="N119" s="60">
        <v>1.3621350404431354</v>
      </c>
      <c r="O119" s="67">
        <v>-3.670422920880867E-2</v>
      </c>
    </row>
    <row r="120" spans="1:15" s="62" customFormat="1" ht="13.5" customHeight="1" x14ac:dyDescent="0.2">
      <c r="A120" s="244"/>
      <c r="B120" s="242"/>
      <c r="C120" s="68" t="s">
        <v>36</v>
      </c>
      <c r="D120" s="69">
        <v>302981.25300000003</v>
      </c>
      <c r="E120" s="69">
        <v>640238.05083015887</v>
      </c>
      <c r="F120" s="69">
        <v>943219.3038301589</v>
      </c>
      <c r="G120" s="70">
        <v>-5.0034978747591481</v>
      </c>
      <c r="H120" s="70">
        <v>-3.6628856006955601</v>
      </c>
      <c r="I120" s="70">
        <v>-4.0976240187970916</v>
      </c>
      <c r="J120" s="70">
        <v>-3.7547347305275309</v>
      </c>
      <c r="K120" s="70">
        <v>-0.21163606878317864</v>
      </c>
      <c r="L120" s="70">
        <v>-1.3618407434681501</v>
      </c>
      <c r="M120" s="70">
        <v>-3.0702695108738567</v>
      </c>
      <c r="N120" s="70">
        <v>1.092113173515429</v>
      </c>
      <c r="O120" s="72">
        <v>-0.25999228816100128</v>
      </c>
    </row>
    <row r="121" spans="1:15" s="62" customFormat="1" ht="13.5" customHeight="1" x14ac:dyDescent="0.2">
      <c r="A121" s="244"/>
      <c r="B121" s="242"/>
      <c r="C121" s="45" t="s">
        <v>37</v>
      </c>
      <c r="D121" s="47">
        <v>314996.19</v>
      </c>
      <c r="E121" s="47">
        <v>675015.897</v>
      </c>
      <c r="F121" s="47">
        <v>990012.08700000006</v>
      </c>
      <c r="G121" s="60">
        <v>-3.411191549437973</v>
      </c>
      <c r="H121" s="60">
        <v>-5.637972962087062</v>
      </c>
      <c r="I121" s="60">
        <v>-4.9406880799936346</v>
      </c>
      <c r="J121" s="60">
        <v>-3.7046565024538722</v>
      </c>
      <c r="K121" s="60">
        <v>-1.0390757274044091</v>
      </c>
      <c r="L121" s="60">
        <v>-1.8998031392820423</v>
      </c>
      <c r="M121" s="60">
        <v>-4.1518209927018006</v>
      </c>
      <c r="N121" s="60">
        <v>-0.45037654118110027</v>
      </c>
      <c r="O121" s="67">
        <v>-1.6510012593331567</v>
      </c>
    </row>
    <row r="122" spans="1:15" s="62" customFormat="1" ht="13.5" customHeight="1" x14ac:dyDescent="0.2">
      <c r="A122" s="244"/>
      <c r="B122" s="242"/>
      <c r="C122" s="68" t="s">
        <v>38</v>
      </c>
      <c r="D122" s="69">
        <v>333425.88299999991</v>
      </c>
      <c r="E122" s="69">
        <v>727854.29500000016</v>
      </c>
      <c r="F122" s="69">
        <v>1061280.1780000001</v>
      </c>
      <c r="G122" s="70">
        <v>0.87173154332718639</v>
      </c>
      <c r="H122" s="70">
        <v>3.6144518420810243</v>
      </c>
      <c r="I122" s="70">
        <v>2.7368299201083488</v>
      </c>
      <c r="J122" s="70">
        <v>-3.1155475787009834</v>
      </c>
      <c r="K122" s="70">
        <v>-0.43301000891511876</v>
      </c>
      <c r="L122" s="70">
        <v>-1.2981958132682649</v>
      </c>
      <c r="M122" s="70">
        <v>-3.7326556193595621</v>
      </c>
      <c r="N122" s="70">
        <v>0.38646243007771375</v>
      </c>
      <c r="O122" s="72">
        <v>-0.95113029896668877</v>
      </c>
    </row>
    <row r="123" spans="1:15" s="62" customFormat="1" ht="13.5" customHeight="1" x14ac:dyDescent="0.2">
      <c r="A123" s="244"/>
      <c r="B123" s="242"/>
      <c r="C123" s="45" t="s">
        <v>39</v>
      </c>
      <c r="D123" s="47">
        <v>335525.18</v>
      </c>
      <c r="E123" s="47">
        <v>695322.92300000007</v>
      </c>
      <c r="F123" s="47">
        <v>1030848.1030000001</v>
      </c>
      <c r="G123" s="60">
        <v>2.1511960192946304</v>
      </c>
      <c r="H123" s="60">
        <v>0.13627402008278011</v>
      </c>
      <c r="I123" s="60">
        <v>0.78331811386902928</v>
      </c>
      <c r="J123" s="60">
        <v>-2.5182509852981667</v>
      </c>
      <c r="K123" s="60">
        <v>-0.36808020442950351</v>
      </c>
      <c r="L123" s="60">
        <v>-1.0612218705951619</v>
      </c>
      <c r="M123" s="60">
        <v>-3.0785729995221516</v>
      </c>
      <c r="N123" s="60">
        <v>6.7300822895390411E-2</v>
      </c>
      <c r="O123" s="67">
        <v>-0.94861105529471956</v>
      </c>
    </row>
    <row r="124" spans="1:15" s="62" customFormat="1" ht="13.5" customHeight="1" x14ac:dyDescent="0.2">
      <c r="A124" s="244"/>
      <c r="B124" s="242"/>
      <c r="C124" s="68" t="s">
        <v>40</v>
      </c>
      <c r="D124" s="69">
        <v>349390.73500000004</v>
      </c>
      <c r="E124" s="69">
        <v>733829.42700000026</v>
      </c>
      <c r="F124" s="69">
        <v>1083220.1620000002</v>
      </c>
      <c r="G124" s="70">
        <v>7.5467155967333213</v>
      </c>
      <c r="H124" s="70">
        <v>4.1210022549955596</v>
      </c>
      <c r="I124" s="70">
        <v>5.2018685397921445</v>
      </c>
      <c r="J124" s="70">
        <v>-1.5031220225021968</v>
      </c>
      <c r="K124" s="70">
        <v>9.7679230773024983E-2</v>
      </c>
      <c r="L124" s="70">
        <v>-0.41723692561301107</v>
      </c>
      <c r="M124" s="70">
        <v>-2.038213471343937</v>
      </c>
      <c r="N124" s="70">
        <v>-0.21536627824035293</v>
      </c>
      <c r="O124" s="72">
        <v>-0.79982372088917941</v>
      </c>
    </row>
    <row r="125" spans="1:15" s="62" customFormat="1" ht="13.5" customHeight="1" x14ac:dyDescent="0.2">
      <c r="A125" s="244"/>
      <c r="B125" s="242"/>
      <c r="C125" s="45" t="s">
        <v>41</v>
      </c>
      <c r="D125" s="47">
        <v>334812.80399999989</v>
      </c>
      <c r="E125" s="47">
        <v>729706.89250000007</v>
      </c>
      <c r="F125" s="47">
        <v>1064519.6965000001</v>
      </c>
      <c r="G125" s="60">
        <v>6.083199360625386</v>
      </c>
      <c r="H125" s="60">
        <v>3.4072391816432344</v>
      </c>
      <c r="I125" s="60">
        <v>4.2342128566898083</v>
      </c>
      <c r="J125" s="60">
        <v>-0.82612653236037659</v>
      </c>
      <c r="K125" s="60">
        <v>0.40913184301329864</v>
      </c>
      <c r="L125" s="60">
        <v>1.3239860252483027E-2</v>
      </c>
      <c r="M125" s="60">
        <v>-1.1642829369342422</v>
      </c>
      <c r="N125" s="60">
        <v>-0.14713003209546116</v>
      </c>
      <c r="O125" s="67">
        <v>-0.471914086960183</v>
      </c>
    </row>
    <row r="126" spans="1:15" s="62" customFormat="1" ht="13.5" customHeight="1" x14ac:dyDescent="0.2">
      <c r="A126" s="244"/>
      <c r="B126" s="242"/>
      <c r="C126" s="68" t="s">
        <v>42</v>
      </c>
      <c r="D126" s="69">
        <v>298421.81299999997</v>
      </c>
      <c r="E126" s="69">
        <v>674961.9145000003</v>
      </c>
      <c r="F126" s="69">
        <v>973383.72750000027</v>
      </c>
      <c r="G126" s="70">
        <v>1.8982951107212642</v>
      </c>
      <c r="H126" s="70">
        <v>2.9334266622628604</v>
      </c>
      <c r="I126" s="70">
        <v>2.6138455712383575</v>
      </c>
      <c r="J126" s="70">
        <v>-0.61777997275102337</v>
      </c>
      <c r="K126" s="70">
        <v>0.61212381451110787</v>
      </c>
      <c r="L126" s="70">
        <v>0.21909267714792691</v>
      </c>
      <c r="M126" s="70">
        <v>-0.61777997275102337</v>
      </c>
      <c r="N126" s="70">
        <v>0.61212381451110787</v>
      </c>
      <c r="O126" s="72">
        <v>0.21909267714792691</v>
      </c>
    </row>
    <row r="127" spans="1:15" s="62" customFormat="1" ht="13.5" customHeight="1" x14ac:dyDescent="0.2">
      <c r="A127" s="55">
        <v>2019</v>
      </c>
      <c r="B127" s="242"/>
      <c r="C127" s="45" t="s">
        <v>43</v>
      </c>
      <c r="D127" s="47">
        <v>273646.80199999991</v>
      </c>
      <c r="E127" s="47">
        <v>643511.66899999988</v>
      </c>
      <c r="F127" s="47">
        <v>917158.47099999979</v>
      </c>
      <c r="G127" s="60">
        <v>-0.41538532843726728</v>
      </c>
      <c r="H127" s="60">
        <v>1.4031284886879263</v>
      </c>
      <c r="I127" s="60">
        <v>0.85363580706787445</v>
      </c>
      <c r="J127" s="60">
        <v>-0.41538532843726728</v>
      </c>
      <c r="K127" s="60">
        <v>1.4031284886879263</v>
      </c>
      <c r="L127" s="60">
        <v>0.85363580706787445</v>
      </c>
      <c r="M127" s="60">
        <v>-0.37887311542449709</v>
      </c>
      <c r="N127" s="60">
        <v>0.64066899185297643</v>
      </c>
      <c r="O127" s="67">
        <v>0.31563744883726486</v>
      </c>
    </row>
    <row r="128" spans="1:15" s="62" customFormat="1" ht="13.5" customHeight="1" x14ac:dyDescent="0.2">
      <c r="A128" s="73"/>
      <c r="B128" s="242"/>
      <c r="C128" s="68" t="s">
        <v>44</v>
      </c>
      <c r="D128" s="69">
        <v>321808.05700000009</v>
      </c>
      <c r="E128" s="69">
        <v>650702.62499999977</v>
      </c>
      <c r="F128" s="69">
        <v>972510.6819999998</v>
      </c>
      <c r="G128" s="70">
        <v>4.4607682363493097</v>
      </c>
      <c r="H128" s="70">
        <v>-0.26542249752013447</v>
      </c>
      <c r="I128" s="70">
        <v>1.2504317522159454</v>
      </c>
      <c r="J128" s="70">
        <v>2.1618920153203476</v>
      </c>
      <c r="K128" s="70">
        <v>0.55729731241240188</v>
      </c>
      <c r="L128" s="70">
        <v>1.0574560475387926</v>
      </c>
      <c r="M128" s="70">
        <v>0.53773763964200327</v>
      </c>
      <c r="N128" s="70">
        <v>0.94496740199710416</v>
      </c>
      <c r="O128" s="72">
        <v>0.81534735995197138</v>
      </c>
    </row>
    <row r="129" spans="1:15" s="62" customFormat="1" ht="13.5" customHeight="1" x14ac:dyDescent="0.2">
      <c r="A129" s="73"/>
      <c r="B129" s="242"/>
      <c r="C129" s="45" t="s">
        <v>45</v>
      </c>
      <c r="D129" s="47">
        <v>336163.34399999998</v>
      </c>
      <c r="E129" s="47">
        <v>699660.92850000039</v>
      </c>
      <c r="F129" s="47">
        <v>1035824.2725000004</v>
      </c>
      <c r="G129" s="60">
        <v>8.6424461510924573</v>
      </c>
      <c r="H129" s="60">
        <v>4.511523142707702</v>
      </c>
      <c r="I129" s="60">
        <v>5.8172986170422547</v>
      </c>
      <c r="J129" s="60">
        <v>4.409206189065813</v>
      </c>
      <c r="K129" s="60">
        <v>1.9103200741516417</v>
      </c>
      <c r="L129" s="60">
        <v>2.6930057300522634</v>
      </c>
      <c r="M129" s="60">
        <v>2.4636779937394095</v>
      </c>
      <c r="N129" s="60">
        <v>2.0577059623988703</v>
      </c>
      <c r="O129" s="67">
        <v>2.186511563779888</v>
      </c>
    </row>
    <row r="130" spans="1:15" s="62" customFormat="1" ht="13.5" customHeight="1" x14ac:dyDescent="0.2">
      <c r="A130" s="73"/>
      <c r="B130" s="242"/>
      <c r="C130" s="68" t="s">
        <v>33</v>
      </c>
      <c r="D130" s="69">
        <v>304728.09199999995</v>
      </c>
      <c r="E130" s="69">
        <v>686391.56449999998</v>
      </c>
      <c r="F130" s="69">
        <v>991119.65649999992</v>
      </c>
      <c r="G130" s="70">
        <v>-3.339002246264954</v>
      </c>
      <c r="H130" s="70">
        <v>-4.07699284077367</v>
      </c>
      <c r="I130" s="70">
        <v>-3.851293962777774</v>
      </c>
      <c r="J130" s="70">
        <v>2.3863525823408054</v>
      </c>
      <c r="K130" s="70">
        <v>0.30694878121508395</v>
      </c>
      <c r="L130" s="70">
        <v>0.95416660834007416</v>
      </c>
      <c r="M130" s="70">
        <v>1.6158077739490722</v>
      </c>
      <c r="N130" s="70">
        <v>0.33149109749979289</v>
      </c>
      <c r="O130" s="72">
        <v>0.73676830197568677</v>
      </c>
    </row>
    <row r="131" spans="1:15" s="62" customFormat="1" ht="13.5" customHeight="1" x14ac:dyDescent="0.2">
      <c r="A131" s="73"/>
      <c r="B131" s="242"/>
      <c r="C131" s="45" t="s">
        <v>35</v>
      </c>
      <c r="D131" s="47">
        <v>348940.6399999999</v>
      </c>
      <c r="E131" s="47">
        <v>706022.74849999999</v>
      </c>
      <c r="F131" s="47">
        <v>1054963.3884999999</v>
      </c>
      <c r="G131" s="60">
        <v>6.1120466288332267</v>
      </c>
      <c r="H131" s="60">
        <v>7.7617071671066071</v>
      </c>
      <c r="I131" s="60">
        <v>7.2104159913769479</v>
      </c>
      <c r="J131" s="60">
        <v>3.183791915984898</v>
      </c>
      <c r="K131" s="60">
        <v>1.7748752244346662</v>
      </c>
      <c r="L131" s="60">
        <v>2.2199399846673202</v>
      </c>
      <c r="M131" s="60">
        <v>2.147856314180089</v>
      </c>
      <c r="N131" s="60">
        <v>1.1387750366929055</v>
      </c>
      <c r="O131" s="67">
        <v>1.4576018523214174</v>
      </c>
    </row>
    <row r="132" spans="1:15" s="62" customFormat="1" ht="13.5" customHeight="1" x14ac:dyDescent="0.2">
      <c r="A132" s="73"/>
      <c r="B132" s="242"/>
      <c r="C132" s="68" t="s">
        <v>36</v>
      </c>
      <c r="D132" s="69">
        <v>318343.8079999999</v>
      </c>
      <c r="E132" s="69">
        <v>660961.36499999987</v>
      </c>
      <c r="F132" s="69">
        <v>979305.17299999972</v>
      </c>
      <c r="G132" s="70">
        <v>5.0704638811431124</v>
      </c>
      <c r="H132" s="70">
        <v>3.2368138917970128</v>
      </c>
      <c r="I132" s="70">
        <v>3.8258196183333268</v>
      </c>
      <c r="J132" s="70">
        <v>3.4945675762750597</v>
      </c>
      <c r="K132" s="70">
        <v>2.0107908032463513</v>
      </c>
      <c r="L132" s="70">
        <v>2.4807875648631637</v>
      </c>
      <c r="M132" s="70">
        <v>2.990455935235147</v>
      </c>
      <c r="N132" s="70">
        <v>1.6954196981424872</v>
      </c>
      <c r="O132" s="72">
        <v>2.1042453043597078</v>
      </c>
    </row>
    <row r="133" spans="1:15" s="62" customFormat="1" ht="13.5" customHeight="1" x14ac:dyDescent="0.2">
      <c r="A133" s="73"/>
      <c r="B133" s="242"/>
      <c r="C133" s="45" t="s">
        <v>37</v>
      </c>
      <c r="D133" s="47">
        <v>358012.29400000005</v>
      </c>
      <c r="E133" s="47">
        <v>755115.45499999996</v>
      </c>
      <c r="F133" s="47">
        <v>1113127.7490000001</v>
      </c>
      <c r="G133" s="60">
        <v>13.656071205178705</v>
      </c>
      <c r="H133" s="60">
        <v>11.866321720123878</v>
      </c>
      <c r="I133" s="60">
        <v>12.435773625054793</v>
      </c>
      <c r="J133" s="60">
        <v>4.9803222990436637</v>
      </c>
      <c r="K133" s="60">
        <v>3.4437806806037088</v>
      </c>
      <c r="L133" s="60">
        <v>3.93080822349323</v>
      </c>
      <c r="M133" s="60">
        <v>4.4443579808603317</v>
      </c>
      <c r="N133" s="60">
        <v>3.1896437634670605</v>
      </c>
      <c r="O133" s="67">
        <v>3.5862821899536925</v>
      </c>
    </row>
    <row r="134" spans="1:15" s="62" customFormat="1" ht="13.5" customHeight="1" x14ac:dyDescent="0.2">
      <c r="A134" s="73"/>
      <c r="B134" s="242"/>
      <c r="C134" s="68" t="s">
        <v>38</v>
      </c>
      <c r="D134" s="69">
        <v>355006.16400000005</v>
      </c>
      <c r="E134" s="69">
        <v>744294.34950000013</v>
      </c>
      <c r="F134" s="69">
        <v>1099300.5135000001</v>
      </c>
      <c r="G134" s="70">
        <v>6.4722872759101762</v>
      </c>
      <c r="H134" s="70">
        <v>2.2587013105418237</v>
      </c>
      <c r="I134" s="70">
        <v>3.5824974675066699</v>
      </c>
      <c r="J134" s="70">
        <v>5.1802839778253116</v>
      </c>
      <c r="K134" s="70">
        <v>3.28316430499018</v>
      </c>
      <c r="L134" s="70">
        <v>3.8837670286544892</v>
      </c>
      <c r="M134" s="70">
        <v>4.9396331478994711</v>
      </c>
      <c r="N134" s="70">
        <v>3.0696074281207189</v>
      </c>
      <c r="O134" s="72">
        <v>3.6598040347654717</v>
      </c>
    </row>
    <row r="135" spans="1:15" s="62" customFormat="1" ht="13.5" customHeight="1" x14ac:dyDescent="0.2">
      <c r="A135" s="73"/>
      <c r="B135" s="242"/>
      <c r="C135" s="45" t="s">
        <v>39</v>
      </c>
      <c r="D135" s="47">
        <v>339628.10800000007</v>
      </c>
      <c r="E135" s="47">
        <v>738783.61550000007</v>
      </c>
      <c r="F135" s="47">
        <v>1078411.7235000001</v>
      </c>
      <c r="G135" s="60">
        <v>1.2228375825623914</v>
      </c>
      <c r="H135" s="60">
        <v>6.2504328654212884</v>
      </c>
      <c r="I135" s="60">
        <v>4.6140280378437382</v>
      </c>
      <c r="J135" s="60">
        <v>4.7099752417715735</v>
      </c>
      <c r="K135" s="60">
        <v>3.6233099218961939</v>
      </c>
      <c r="L135" s="60">
        <v>3.9684549544612082</v>
      </c>
      <c r="M135" s="60">
        <v>4.8514721005503674</v>
      </c>
      <c r="N135" s="60">
        <v>3.5920646220990875</v>
      </c>
      <c r="O135" s="67">
        <v>3.9900253682131819</v>
      </c>
    </row>
    <row r="136" spans="1:15" s="62" customFormat="1" ht="13.5" customHeight="1" x14ac:dyDescent="0.2">
      <c r="A136" s="73"/>
      <c r="B136" s="242"/>
      <c r="C136" s="68" t="s">
        <v>40</v>
      </c>
      <c r="D136" s="69">
        <v>359424.63099999994</v>
      </c>
      <c r="E136" s="69">
        <v>751461.07750000001</v>
      </c>
      <c r="F136" s="69">
        <v>1110885.7084999999</v>
      </c>
      <c r="G136" s="70">
        <v>2.8718265812056814</v>
      </c>
      <c r="H136" s="70">
        <v>2.4026905778472951</v>
      </c>
      <c r="I136" s="70">
        <v>2.5540095606159383</v>
      </c>
      <c r="J136" s="70">
        <v>4.5075502172550443</v>
      </c>
      <c r="K136" s="70">
        <v>3.4915756855558726</v>
      </c>
      <c r="L136" s="70">
        <v>3.8148120527592653</v>
      </c>
      <c r="M136" s="70">
        <v>4.4369749805911454</v>
      </c>
      <c r="N136" s="70">
        <v>3.4394359576170359</v>
      </c>
      <c r="O136" s="72">
        <v>3.7552829723121732</v>
      </c>
    </row>
    <row r="137" spans="1:15" s="62" customFormat="1" ht="13.5" customHeight="1" x14ac:dyDescent="0.2">
      <c r="A137" s="73"/>
      <c r="B137" s="242"/>
      <c r="C137" s="45" t="s">
        <v>41</v>
      </c>
      <c r="D137" s="47">
        <v>329841.81600000005</v>
      </c>
      <c r="E137" s="47">
        <v>753460.97050000017</v>
      </c>
      <c r="F137" s="47">
        <v>1083302.7865000002</v>
      </c>
      <c r="G137" s="60">
        <v>-1.4847066601431038</v>
      </c>
      <c r="H137" s="60">
        <v>3.2552903424850115</v>
      </c>
      <c r="I137" s="60">
        <v>1.7644661777284512</v>
      </c>
      <c r="J137" s="60">
        <v>3.9355525016834463</v>
      </c>
      <c r="K137" s="60">
        <v>3.4686756456392658</v>
      </c>
      <c r="L137" s="60">
        <v>3.6170507458096495</v>
      </c>
      <c r="M137" s="60">
        <v>3.7785581360207914</v>
      </c>
      <c r="N137" s="60">
        <v>3.4257947595923071</v>
      </c>
      <c r="O137" s="67">
        <v>3.5376509984355664</v>
      </c>
    </row>
    <row r="138" spans="1:15" s="62" customFormat="1" ht="13.5" customHeight="1" x14ac:dyDescent="0.2">
      <c r="A138" s="73"/>
      <c r="B138" s="242"/>
      <c r="C138" s="68" t="s">
        <v>42</v>
      </c>
      <c r="D138" s="69">
        <v>327722.3179999998</v>
      </c>
      <c r="E138" s="69">
        <v>751684.61950000003</v>
      </c>
      <c r="F138" s="69">
        <v>1079406.9374999998</v>
      </c>
      <c r="G138" s="70">
        <v>9.8184863584351376</v>
      </c>
      <c r="H138" s="70">
        <v>11.366968024682492</v>
      </c>
      <c r="I138" s="70">
        <v>10.892231604518926</v>
      </c>
      <c r="J138" s="70">
        <v>4.3968320514103283</v>
      </c>
      <c r="K138" s="70">
        <v>4.1184732503568284</v>
      </c>
      <c r="L138" s="70">
        <v>4.2066834903879453</v>
      </c>
      <c r="M138" s="70">
        <v>4.3968320514103283</v>
      </c>
      <c r="N138" s="70">
        <v>4.1184732503568284</v>
      </c>
      <c r="O138" s="72">
        <v>4.2066834903879453</v>
      </c>
    </row>
    <row r="139" spans="1:15" s="62" customFormat="1" ht="13.5" customHeight="1" x14ac:dyDescent="0.2">
      <c r="A139" s="73">
        <v>2020</v>
      </c>
      <c r="B139" s="242"/>
      <c r="C139" s="45" t="s">
        <v>43</v>
      </c>
      <c r="D139" s="47">
        <v>285690.73499999993</v>
      </c>
      <c r="E139" s="47">
        <v>709010.56399999966</v>
      </c>
      <c r="F139" s="47">
        <v>994701.29899999965</v>
      </c>
      <c r="G139" s="60">
        <v>4.4012694144329885</v>
      </c>
      <c r="H139" s="60">
        <v>10.178353890891103</v>
      </c>
      <c r="I139" s="60">
        <v>8.4546815465219538</v>
      </c>
      <c r="J139" s="60">
        <v>4.4012694144329885</v>
      </c>
      <c r="K139" s="60">
        <v>10.178353890891103</v>
      </c>
      <c r="L139" s="60">
        <v>8.4546815465219538</v>
      </c>
      <c r="M139" s="60">
        <v>4.7446980041477218</v>
      </c>
      <c r="N139" s="60">
        <v>4.803087191424396</v>
      </c>
      <c r="O139" s="67">
        <v>4.7846015048277621</v>
      </c>
    </row>
    <row r="140" spans="1:15" s="62" customFormat="1" ht="13.5" customHeight="1" x14ac:dyDescent="0.2">
      <c r="A140" s="73"/>
      <c r="B140" s="242"/>
      <c r="C140" s="68" t="s">
        <v>44</v>
      </c>
      <c r="D140" s="69">
        <v>348399.40799999994</v>
      </c>
      <c r="E140" s="69">
        <v>676133.36899999983</v>
      </c>
      <c r="F140" s="69">
        <v>1024532.7769999998</v>
      </c>
      <c r="G140" s="70">
        <v>8.2631091489421067</v>
      </c>
      <c r="H140" s="70">
        <v>3.9081975426178843</v>
      </c>
      <c r="I140" s="70">
        <v>5.3492569246658519</v>
      </c>
      <c r="J140" s="70">
        <v>6.4883648887984009</v>
      </c>
      <c r="K140" s="70">
        <v>7.0258564923560982</v>
      </c>
      <c r="L140" s="70">
        <v>6.8564871683651774</v>
      </c>
      <c r="M140" s="70">
        <v>5.064120200486272</v>
      </c>
      <c r="N140" s="70">
        <v>5.1348921812101054</v>
      </c>
      <c r="O140" s="72">
        <v>5.1124276968159705</v>
      </c>
    </row>
    <row r="141" spans="1:15" s="62" customFormat="1" ht="13.5" customHeight="1" x14ac:dyDescent="0.2">
      <c r="A141" s="73"/>
      <c r="B141" s="242"/>
      <c r="C141" s="45" t="s">
        <v>82</v>
      </c>
      <c r="D141" s="47">
        <v>241653.80700000003</v>
      </c>
      <c r="E141" s="47">
        <v>498035.614</v>
      </c>
      <c r="F141" s="47">
        <v>739689.42100000009</v>
      </c>
      <c r="G141" s="60">
        <v>-28.114170889494702</v>
      </c>
      <c r="H141" s="60">
        <v>-28.817575240661768</v>
      </c>
      <c r="I141" s="60">
        <v>-28.589294474174451</v>
      </c>
      <c r="J141" s="60">
        <v>-5.9975484399160024</v>
      </c>
      <c r="K141" s="60">
        <v>-5.5517855004590473</v>
      </c>
      <c r="L141" s="60">
        <v>-5.6937379194940974</v>
      </c>
      <c r="M141" s="60">
        <v>1.8756463386954607</v>
      </c>
      <c r="N141" s="60">
        <v>2.3031525804625375</v>
      </c>
      <c r="O141" s="67">
        <v>2.167146770088209</v>
      </c>
    </row>
    <row r="142" spans="1:15" s="62" customFormat="1" ht="13.5" customHeight="1" x14ac:dyDescent="0.2">
      <c r="A142" s="73"/>
      <c r="B142" s="242"/>
      <c r="C142" s="68" t="s">
        <v>33</v>
      </c>
      <c r="D142" s="69">
        <v>27965.418000000001</v>
      </c>
      <c r="E142" s="69">
        <v>214448.26699999993</v>
      </c>
      <c r="F142" s="69">
        <v>242413.68499999994</v>
      </c>
      <c r="G142" s="70">
        <v>-90.822829028837944</v>
      </c>
      <c r="H142" s="70">
        <v>-68.757152900587556</v>
      </c>
      <c r="I142" s="70">
        <v>-75.541431005813166</v>
      </c>
      <c r="J142" s="70">
        <v>-26.904834700863489</v>
      </c>
      <c r="K142" s="70">
        <v>-21.738096215867515</v>
      </c>
      <c r="L142" s="70">
        <v>-23.369066099646957</v>
      </c>
      <c r="M142" s="70">
        <v>-5.0619493384847374</v>
      </c>
      <c r="N142" s="70">
        <v>-3.0801659392290333</v>
      </c>
      <c r="O142" s="72">
        <v>-3.710991817029111</v>
      </c>
    </row>
    <row r="143" spans="1:15" s="62" customFormat="1" ht="13.5" customHeight="1" x14ac:dyDescent="0.2">
      <c r="A143" s="73"/>
      <c r="B143" s="242"/>
      <c r="C143" s="45" t="s">
        <v>35</v>
      </c>
      <c r="D143" s="47">
        <v>193887.58597032164</v>
      </c>
      <c r="E143" s="47">
        <v>512033.4295012143</v>
      </c>
      <c r="F143" s="47">
        <v>705921.01547153597</v>
      </c>
      <c r="G143" s="60">
        <v>-44.435367009608939</v>
      </c>
      <c r="H143" s="60">
        <v>-27.476355317294093</v>
      </c>
      <c r="I143" s="60">
        <v>-33.085733290209234</v>
      </c>
      <c r="J143" s="60">
        <v>-30.763514809997375</v>
      </c>
      <c r="K143" s="60">
        <v>-22.934491686462195</v>
      </c>
      <c r="L143" s="60">
        <v>-25.430932834496048</v>
      </c>
      <c r="M143" s="60">
        <v>-9.5792464555274393</v>
      </c>
      <c r="N143" s="60">
        <v>-6.024241197344665</v>
      </c>
      <c r="O143" s="67">
        <v>-7.1551135973654709</v>
      </c>
    </row>
    <row r="144" spans="1:15" s="62" customFormat="1" ht="13.5" customHeight="1" x14ac:dyDescent="0.2">
      <c r="A144" s="73"/>
      <c r="B144" s="242"/>
      <c r="C144" s="68" t="s">
        <v>36</v>
      </c>
      <c r="D144" s="69">
        <v>264743.9506781922</v>
      </c>
      <c r="E144" s="69">
        <v>640210.79947257368</v>
      </c>
      <c r="F144" s="69">
        <v>904954.75015076587</v>
      </c>
      <c r="G144" s="70">
        <v>-16.837097494859307</v>
      </c>
      <c r="H144" s="70">
        <v>-3.1394521111572402</v>
      </c>
      <c r="I144" s="70">
        <v>-7.5921607379515024</v>
      </c>
      <c r="J144" s="70">
        <v>-28.434602684470633</v>
      </c>
      <c r="K144" s="70">
        <v>-19.701740196727229</v>
      </c>
      <c r="L144" s="70">
        <v>-22.495300294535227</v>
      </c>
      <c r="M144" s="70">
        <v>-11.323103024494756</v>
      </c>
      <c r="N144" s="70">
        <v>-6.5098247040382518</v>
      </c>
      <c r="O144" s="72">
        <v>-8.042500589911981</v>
      </c>
    </row>
    <row r="145" spans="1:15" s="62" customFormat="1" ht="13.5" customHeight="1" x14ac:dyDescent="0.2">
      <c r="A145" s="73"/>
      <c r="B145" s="242"/>
      <c r="C145" s="45" t="s">
        <v>37</v>
      </c>
      <c r="D145" s="47">
        <v>310223.62573464977</v>
      </c>
      <c r="E145" s="47">
        <v>782835.79551887501</v>
      </c>
      <c r="F145" s="47">
        <v>1093059.4212535247</v>
      </c>
      <c r="G145" s="60">
        <v>-13.348331626106187</v>
      </c>
      <c r="H145" s="60">
        <v>3.6710069083243866</v>
      </c>
      <c r="I145" s="60">
        <v>-1.8028773215387304</v>
      </c>
      <c r="J145" s="60">
        <v>-26.046484656492524</v>
      </c>
      <c r="K145" s="60">
        <v>-16.026651447069867</v>
      </c>
      <c r="L145" s="60">
        <v>-19.234643502410563</v>
      </c>
      <c r="M145" s="60">
        <v>-13.519095749829575</v>
      </c>
      <c r="N145" s="60">
        <v>-7.0737252410289102</v>
      </c>
      <c r="O145" s="67">
        <v>-9.1281043665744477</v>
      </c>
    </row>
    <row r="146" spans="1:15" s="62" customFormat="1" ht="13.5" customHeight="1" x14ac:dyDescent="0.2">
      <c r="A146" s="73"/>
      <c r="B146" s="242"/>
      <c r="C146" s="68" t="s">
        <v>38</v>
      </c>
      <c r="D146" s="69">
        <v>313256.59098809812</v>
      </c>
      <c r="E146" s="69">
        <v>738817.41533123341</v>
      </c>
      <c r="F146" s="69">
        <v>1052074.0063193315</v>
      </c>
      <c r="G146" s="70">
        <v>-11.760238904443895</v>
      </c>
      <c r="H146" s="70">
        <v>-0.73585593823814577</v>
      </c>
      <c r="I146" s="70">
        <v>-4.296050679564118</v>
      </c>
      <c r="J146" s="70">
        <v>-24.108240393387689</v>
      </c>
      <c r="K146" s="70">
        <v>-13.974812818050381</v>
      </c>
      <c r="L146" s="70">
        <v>-17.222959154980316</v>
      </c>
      <c r="M146" s="70">
        <v>-15.054431707432911</v>
      </c>
      <c r="N146" s="70">
        <v>-7.3213728670928333</v>
      </c>
      <c r="O146" s="72">
        <v>-9.7921274028719694</v>
      </c>
    </row>
    <row r="147" spans="1:15" s="62" customFormat="1" ht="13.5" customHeight="1" x14ac:dyDescent="0.2">
      <c r="A147" s="73"/>
      <c r="B147" s="242"/>
      <c r="C147" s="45" t="s">
        <v>39</v>
      </c>
      <c r="D147" s="47">
        <v>342231.47170849564</v>
      </c>
      <c r="E147" s="47">
        <v>788971.89274124987</v>
      </c>
      <c r="F147" s="47">
        <v>1131203.3644497455</v>
      </c>
      <c r="G147" s="60">
        <v>0.76653364287963655</v>
      </c>
      <c r="H147" s="60">
        <v>6.7933663102805752</v>
      </c>
      <c r="I147" s="60">
        <v>4.8953140808233542</v>
      </c>
      <c r="J147" s="60">
        <v>-21.250534041840226</v>
      </c>
      <c r="K147" s="60">
        <v>-11.533745857400035</v>
      </c>
      <c r="L147" s="60">
        <v>-14.641989275414986</v>
      </c>
      <c r="M147" s="60">
        <v>-15.076820983676569</v>
      </c>
      <c r="N147" s="60">
        <v>-7.2037378758083719</v>
      </c>
      <c r="O147" s="67">
        <v>-9.7121659490625376</v>
      </c>
    </row>
    <row r="148" spans="1:15" s="62" customFormat="1" ht="13.5" customHeight="1" x14ac:dyDescent="0.2">
      <c r="A148" s="73"/>
      <c r="B148" s="242"/>
      <c r="C148" s="68" t="s">
        <v>40</v>
      </c>
      <c r="D148" s="69">
        <v>357121.10492453992</v>
      </c>
      <c r="E148" s="69">
        <v>811992.06309408066</v>
      </c>
      <c r="F148" s="69">
        <v>1169113.1680186205</v>
      </c>
      <c r="G148" s="70">
        <v>-0.64089265920677008</v>
      </c>
      <c r="H148" s="70">
        <v>8.0551059005555317</v>
      </c>
      <c r="I148" s="70">
        <v>5.2415346667159923</v>
      </c>
      <c r="J148" s="70">
        <v>-19.01643312353049</v>
      </c>
      <c r="K148" s="70">
        <v>-9.4418803545321452</v>
      </c>
      <c r="L148" s="70">
        <v>-12.508389317377933</v>
      </c>
      <c r="M148" s="70">
        <v>-15.350936036719489</v>
      </c>
      <c r="N148" s="70">
        <v>-6.6805004806656711</v>
      </c>
      <c r="O148" s="72">
        <v>-9.443824817336278</v>
      </c>
    </row>
    <row r="149" spans="1:15" s="62" customFormat="1" ht="13.5" customHeight="1" x14ac:dyDescent="0.2">
      <c r="A149" s="73"/>
      <c r="B149" s="242"/>
      <c r="C149" s="45" t="s">
        <v>41</v>
      </c>
      <c r="D149" s="47">
        <v>325649.40334846819</v>
      </c>
      <c r="E149" s="47">
        <v>796341.62612311728</v>
      </c>
      <c r="F149" s="47">
        <v>1121991.0294715855</v>
      </c>
      <c r="G149" s="60">
        <v>-1.2710373421943189</v>
      </c>
      <c r="H149" s="60">
        <v>5.6911581756731664</v>
      </c>
      <c r="I149" s="60">
        <v>3.571323129019305</v>
      </c>
      <c r="J149" s="60">
        <v>-17.410863704559375</v>
      </c>
      <c r="K149" s="60">
        <v>-7.9782580602474411</v>
      </c>
      <c r="L149" s="60">
        <v>-10.985187656149193</v>
      </c>
      <c r="M149" s="60">
        <v>-15.350543483591821</v>
      </c>
      <c r="N149" s="60">
        <v>-6.4358145308049899</v>
      </c>
      <c r="O149" s="67">
        <v>-9.2691251499335721</v>
      </c>
    </row>
    <row r="150" spans="1:15" s="62" customFormat="1" ht="13.5" customHeight="1" x14ac:dyDescent="0.2">
      <c r="A150" s="73"/>
      <c r="B150" s="242"/>
      <c r="C150" s="68" t="s">
        <v>42</v>
      </c>
      <c r="D150" s="69">
        <v>294716.93506164174</v>
      </c>
      <c r="E150" s="69">
        <v>759599.61686458671</v>
      </c>
      <c r="F150" s="69">
        <v>1054316.5519262285</v>
      </c>
      <c r="G150" s="70">
        <v>-10.071142893099534</v>
      </c>
      <c r="H150" s="70">
        <v>1.0529678483845402</v>
      </c>
      <c r="I150" s="70">
        <v>-2.3244602848192386</v>
      </c>
      <c r="J150" s="70">
        <v>-16.80546998739942</v>
      </c>
      <c r="K150" s="70">
        <v>-7.1835269564076896</v>
      </c>
      <c r="L150" s="70">
        <v>-10.238227018867846</v>
      </c>
      <c r="M150" s="70">
        <v>-16.80546998739942</v>
      </c>
      <c r="N150" s="70">
        <v>-7.1835269564076896</v>
      </c>
      <c r="O150" s="72">
        <v>-10.238227018867846</v>
      </c>
    </row>
    <row r="151" spans="1:15" s="62" customFormat="1" ht="13.5" customHeight="1" x14ac:dyDescent="0.2">
      <c r="A151" s="73">
        <v>2021</v>
      </c>
      <c r="B151" s="242"/>
      <c r="C151" s="45" t="s">
        <v>43</v>
      </c>
      <c r="D151" s="47">
        <v>275584.72266838828</v>
      </c>
      <c r="E151" s="47">
        <v>713512.62407926994</v>
      </c>
      <c r="F151" s="47">
        <v>989097.34674765798</v>
      </c>
      <c r="G151" s="60">
        <v>-3.5373958947641739</v>
      </c>
      <c r="H151" s="60">
        <v>0.63497785616493729</v>
      </c>
      <c r="I151" s="60">
        <v>-0.56338040957378155</v>
      </c>
      <c r="J151" s="60">
        <v>-3.5373958947641739</v>
      </c>
      <c r="K151" s="60">
        <v>0.63497785616493729</v>
      </c>
      <c r="L151" s="60">
        <v>-0.56338040957378155</v>
      </c>
      <c r="M151" s="60">
        <v>-17.310472251982191</v>
      </c>
      <c r="N151" s="60">
        <v>-7.8375075305247464</v>
      </c>
      <c r="O151" s="67">
        <v>-10.83545251126435</v>
      </c>
    </row>
    <row r="152" spans="1:15" s="62" customFormat="1" ht="13.5" customHeight="1" x14ac:dyDescent="0.2">
      <c r="A152" s="73"/>
      <c r="B152" s="242"/>
      <c r="C152" s="68" t="s">
        <v>44</v>
      </c>
      <c r="D152" s="69">
        <v>323943.88254644995</v>
      </c>
      <c r="E152" s="69">
        <v>755298.03605731227</v>
      </c>
      <c r="F152" s="47">
        <v>1079241.9186037621</v>
      </c>
      <c r="G152" s="70">
        <v>-7.0193935156026583</v>
      </c>
      <c r="H152" s="70">
        <v>11.708439590017107</v>
      </c>
      <c r="I152" s="70">
        <v>5.339911307079845</v>
      </c>
      <c r="J152" s="70">
        <v>-5.450571683963517</v>
      </c>
      <c r="K152" s="70">
        <v>6.0402912031945988</v>
      </c>
      <c r="L152" s="70">
        <v>2.4318720615439986</v>
      </c>
      <c r="M152" s="70">
        <v>-18.468122549755734</v>
      </c>
      <c r="N152" s="70">
        <v>-7.1919939826419466</v>
      </c>
      <c r="O152" s="72">
        <v>-10.769624486829443</v>
      </c>
    </row>
    <row r="153" spans="1:15" s="62" customFormat="1" ht="13.5" customHeight="1" x14ac:dyDescent="0.2">
      <c r="A153" s="73"/>
      <c r="B153" s="242"/>
      <c r="C153" s="45" t="s">
        <v>45</v>
      </c>
      <c r="D153" s="47">
        <v>358940.07967259019</v>
      </c>
      <c r="E153" s="47">
        <v>830073.70614992082</v>
      </c>
      <c r="F153" s="47">
        <v>1189013.785822511</v>
      </c>
      <c r="G153" s="60">
        <v>48.534833416710939</v>
      </c>
      <c r="H153" s="60">
        <v>66.669547882959421</v>
      </c>
      <c r="I153" s="60">
        <v>60.745003519863928</v>
      </c>
      <c r="J153" s="60">
        <v>9.4462239661979197</v>
      </c>
      <c r="K153" s="60">
        <v>22.074624798721018</v>
      </c>
      <c r="L153" s="60">
        <v>18.066088266525497</v>
      </c>
      <c r="M153" s="60">
        <v>-13.507126013325177</v>
      </c>
      <c r="N153" s="60">
        <v>-1.0344723633845092</v>
      </c>
      <c r="O153" s="67">
        <v>-4.9911710362316057</v>
      </c>
    </row>
    <row r="154" spans="1:15" s="62" customFormat="1" ht="13.5" customHeight="1" x14ac:dyDescent="0.2">
      <c r="A154" s="73"/>
      <c r="B154" s="242"/>
      <c r="C154" s="68" t="s">
        <v>33</v>
      </c>
      <c r="D154" s="69">
        <v>311212.27561599668</v>
      </c>
      <c r="E154" s="69">
        <v>739611.60395130306</v>
      </c>
      <c r="F154" s="47">
        <v>1050823.8795673</v>
      </c>
      <c r="G154" s="70">
        <v>1012.8468582733026</v>
      </c>
      <c r="H154" s="70">
        <v>244.89045507245964</v>
      </c>
      <c r="I154" s="70">
        <v>333.48372826694998</v>
      </c>
      <c r="J154" s="70">
        <v>40.496602720115334</v>
      </c>
      <c r="K154" s="70">
        <v>44.85391307067249</v>
      </c>
      <c r="L154" s="70">
        <v>43.541917135428065</v>
      </c>
      <c r="M154" s="70">
        <v>0.84827321517440168</v>
      </c>
      <c r="N154" s="70">
        <v>11.43158052592328</v>
      </c>
      <c r="O154" s="72">
        <v>8.1100494615862715</v>
      </c>
    </row>
    <row r="155" spans="1:15" s="62" customFormat="1" ht="13.5" customHeight="1" x14ac:dyDescent="0.2">
      <c r="A155" s="73"/>
      <c r="B155" s="242"/>
      <c r="C155" s="45" t="s">
        <v>35</v>
      </c>
      <c r="D155" s="47">
        <v>258219.97773089417</v>
      </c>
      <c r="E155" s="47">
        <v>557671.17539835582</v>
      </c>
      <c r="F155" s="47">
        <v>815891.15312924969</v>
      </c>
      <c r="G155" s="60">
        <v>33.180253103166649</v>
      </c>
      <c r="H155" s="60">
        <v>8.9130402953569785</v>
      </c>
      <c r="I155" s="60">
        <v>15.578249584233788</v>
      </c>
      <c r="J155" s="60">
        <v>39.204188997378822</v>
      </c>
      <c r="K155" s="60">
        <v>37.802067398273408</v>
      </c>
      <c r="L155" s="60">
        <v>38.217189387166314</v>
      </c>
      <c r="M155" s="60">
        <v>7.1801022566347399</v>
      </c>
      <c r="N155" s="60">
        <v>14.802976010212603</v>
      </c>
      <c r="O155" s="67">
        <v>12.441398428207435</v>
      </c>
    </row>
    <row r="156" spans="1:15" s="62" customFormat="1" ht="13.5" customHeight="1" x14ac:dyDescent="0.2">
      <c r="A156" s="73"/>
      <c r="B156" s="242"/>
      <c r="C156" s="68" t="s">
        <v>36</v>
      </c>
      <c r="D156" s="69">
        <v>318994.15451677277</v>
      </c>
      <c r="E156" s="69">
        <v>752852.74064501317</v>
      </c>
      <c r="F156" s="47">
        <v>1071846.8951617861</v>
      </c>
      <c r="G156" s="70">
        <v>20.491574481535224</v>
      </c>
      <c r="H156" s="70">
        <v>17.594508131577527</v>
      </c>
      <c r="I156" s="70">
        <v>18.442043094775258</v>
      </c>
      <c r="J156" s="70">
        <v>35.567763285181144</v>
      </c>
      <c r="K156" s="70">
        <v>33.821265230541684</v>
      </c>
      <c r="L156" s="70">
        <v>34.337140314095819</v>
      </c>
      <c r="M156" s="70">
        <v>10.434745589105205</v>
      </c>
      <c r="N156" s="70">
        <v>16.5650158440219</v>
      </c>
      <c r="O156" s="72">
        <v>14.682614148648796</v>
      </c>
    </row>
    <row r="157" spans="1:15" s="62" customFormat="1" ht="13.5" customHeight="1" x14ac:dyDescent="0.2">
      <c r="A157" s="73"/>
      <c r="B157" s="242"/>
      <c r="C157" s="45" t="s">
        <v>37</v>
      </c>
      <c r="D157" s="47">
        <v>352290.36069261178</v>
      </c>
      <c r="E157" s="47">
        <v>779685.51148868119</v>
      </c>
      <c r="F157" s="47">
        <v>1131975.8721812926</v>
      </c>
      <c r="G157" s="60">
        <v>13.560132584467894</v>
      </c>
      <c r="H157" s="60">
        <v>-0.40241951737857562</v>
      </c>
      <c r="I157" s="60">
        <v>3.560323452785255</v>
      </c>
      <c r="J157" s="60">
        <v>31.485835882212456</v>
      </c>
      <c r="K157" s="60">
        <v>27.177707961280291</v>
      </c>
      <c r="L157" s="60">
        <v>28.440683939817859</v>
      </c>
      <c r="M157" s="60">
        <v>13.237250689334033</v>
      </c>
      <c r="N157" s="60">
        <v>16.108753457885499</v>
      </c>
      <c r="O157" s="67">
        <v>15.237724528266199</v>
      </c>
    </row>
    <row r="158" spans="1:15" s="62" customFormat="1" ht="13.5" customHeight="1" x14ac:dyDescent="0.2">
      <c r="A158" s="73"/>
      <c r="B158" s="242"/>
      <c r="C158" s="68" t="s">
        <v>38</v>
      </c>
      <c r="D158" s="69">
        <v>356684.34082501201</v>
      </c>
      <c r="E158" s="69">
        <v>741069.12805082544</v>
      </c>
      <c r="F158" s="47">
        <v>1097753.468875837</v>
      </c>
      <c r="G158" s="70">
        <v>13.863315596945853</v>
      </c>
      <c r="H158" s="70">
        <v>0.30477255582593443</v>
      </c>
      <c r="I158" s="70">
        <v>4.3418487941085431</v>
      </c>
      <c r="J158" s="70">
        <v>28.70594268348907</v>
      </c>
      <c r="K158" s="70">
        <v>23.01673392835238</v>
      </c>
      <c r="L158" s="70">
        <v>24.688655165261594</v>
      </c>
      <c r="M158" s="70">
        <v>15.950953042014191</v>
      </c>
      <c r="N158" s="70">
        <v>16.219620026085295</v>
      </c>
      <c r="O158" s="72">
        <v>16.138786993553666</v>
      </c>
    </row>
    <row r="159" spans="1:15" s="62" customFormat="1" ht="13.5" customHeight="1" x14ac:dyDescent="0.2">
      <c r="A159" s="73"/>
      <c r="B159" s="242"/>
      <c r="C159" s="45" t="s">
        <v>39</v>
      </c>
      <c r="D159" s="47">
        <v>367091.68995308847</v>
      </c>
      <c r="E159" s="47">
        <v>796869.00737607584</v>
      </c>
      <c r="F159" s="47">
        <v>1163960.6973291645</v>
      </c>
      <c r="G159" s="60">
        <v>7.2641531535615655</v>
      </c>
      <c r="H159" s="60">
        <v>1.000937385410225</v>
      </c>
      <c r="I159" s="60">
        <v>2.8957952132111302</v>
      </c>
      <c r="J159" s="60">
        <v>25.5539283309338</v>
      </c>
      <c r="K159" s="60">
        <v>19.892940459737602</v>
      </c>
      <c r="L159" s="60">
        <v>21.563599570460809</v>
      </c>
      <c r="M159" s="60">
        <v>16.603907396694567</v>
      </c>
      <c r="N159" s="60">
        <v>15.574476867287117</v>
      </c>
      <c r="O159" s="67">
        <v>15.882973813262254</v>
      </c>
    </row>
    <row r="160" spans="1:15" s="62" customFormat="1" ht="13.5" customHeight="1" x14ac:dyDescent="0.2">
      <c r="A160" s="73"/>
      <c r="B160" s="242"/>
      <c r="C160" s="68" t="s">
        <v>40</v>
      </c>
      <c r="D160" s="69">
        <v>362163.4460222873</v>
      </c>
      <c r="E160" s="69">
        <v>787880.70601684658</v>
      </c>
      <c r="F160" s="47">
        <v>1150044.1520391337</v>
      </c>
      <c r="G160" s="70">
        <v>1.411941503376795</v>
      </c>
      <c r="H160" s="70">
        <v>-2.9694079749201308</v>
      </c>
      <c r="I160" s="70">
        <v>-1.6310667351223884</v>
      </c>
      <c r="J160" s="70">
        <v>22.343106991018715</v>
      </c>
      <c r="K160" s="70">
        <v>16.979785982442522</v>
      </c>
      <c r="L160" s="70">
        <v>18.569759980480967</v>
      </c>
      <c r="M160" s="70">
        <v>16.835105381640943</v>
      </c>
      <c r="N160" s="70">
        <v>14.380340182704131</v>
      </c>
      <c r="O160" s="72">
        <v>15.111656046137895</v>
      </c>
    </row>
    <row r="161" spans="1:17" s="62" customFormat="1" ht="13.5" customHeight="1" x14ac:dyDescent="0.2">
      <c r="A161" s="73"/>
      <c r="B161" s="242"/>
      <c r="C161" s="45" t="s">
        <v>41</v>
      </c>
      <c r="D161" s="47">
        <v>362168.39663612284</v>
      </c>
      <c r="E161" s="47">
        <v>804654.04951591243</v>
      </c>
      <c r="F161" s="47">
        <v>1166822.4461520356</v>
      </c>
      <c r="G161" s="60">
        <v>11.21420549589547</v>
      </c>
      <c r="H161" s="60">
        <v>1.0438263077195984</v>
      </c>
      <c r="I161" s="60">
        <v>3.9957018819984711</v>
      </c>
      <c r="J161" s="60">
        <v>21.139409526965622</v>
      </c>
      <c r="K161" s="60">
        <v>15.209557568367188</v>
      </c>
      <c r="L161" s="60">
        <v>16.963422225732373</v>
      </c>
      <c r="M161" s="60">
        <v>18.075681675347184</v>
      </c>
      <c r="N161" s="60">
        <v>13.866047689854668</v>
      </c>
      <c r="O161" s="67">
        <v>15.114291607877988</v>
      </c>
    </row>
    <row r="162" spans="1:17" s="62" customFormat="1" ht="13.5" customHeight="1" x14ac:dyDescent="0.2">
      <c r="A162" s="73"/>
      <c r="B162" s="242"/>
      <c r="C162" s="68" t="s">
        <v>42</v>
      </c>
      <c r="D162" s="69">
        <v>342991.79646801564</v>
      </c>
      <c r="E162" s="69">
        <v>791864.40298571694</v>
      </c>
      <c r="F162" s="47">
        <v>1134856.1994537329</v>
      </c>
      <c r="G162" s="70">
        <v>16.380077173467129</v>
      </c>
      <c r="H162" s="70">
        <v>4.2476043174310689</v>
      </c>
      <c r="I162" s="70">
        <v>7.6390385202963103</v>
      </c>
      <c r="J162" s="70">
        <v>20.715074674351271</v>
      </c>
      <c r="K162" s="70">
        <v>14.159325048925893</v>
      </c>
      <c r="L162" s="70">
        <v>16.08832182496802</v>
      </c>
      <c r="M162" s="70">
        <v>20.715074674351271</v>
      </c>
      <c r="N162" s="70">
        <v>14.159325048925893</v>
      </c>
      <c r="O162" s="72">
        <v>16.08832182496802</v>
      </c>
    </row>
    <row r="163" spans="1:17" s="62" customFormat="1" ht="13.5" customHeight="1" x14ac:dyDescent="0.2">
      <c r="A163" s="73">
        <v>2022</v>
      </c>
      <c r="B163" s="242"/>
      <c r="C163" s="45" t="s">
        <v>43</v>
      </c>
      <c r="D163" s="47">
        <v>297801.97837299854</v>
      </c>
      <c r="E163" s="47">
        <v>666087.49994229677</v>
      </c>
      <c r="F163" s="47">
        <v>963889.47831529565</v>
      </c>
      <c r="G163" s="60">
        <v>8.0618604287960665</v>
      </c>
      <c r="H163" s="60">
        <v>-6.6467112895404341</v>
      </c>
      <c r="I163" s="60">
        <v>-2.5485730515050591</v>
      </c>
      <c r="J163" s="60">
        <v>8.0618604287960665</v>
      </c>
      <c r="K163" s="60">
        <v>-6.6467112895404341</v>
      </c>
      <c r="L163" s="60">
        <v>-2.5485730515050591</v>
      </c>
      <c r="M163" s="60">
        <v>21.759451098998213</v>
      </c>
      <c r="N163" s="60">
        <v>13.496712005736129</v>
      </c>
      <c r="O163" s="67">
        <v>15.921758556433517</v>
      </c>
      <c r="P163" s="243"/>
      <c r="Q163" s="243"/>
    </row>
    <row r="164" spans="1:17" s="62" customFormat="1" ht="13.5" customHeight="1" x14ac:dyDescent="0.2">
      <c r="A164" s="73"/>
      <c r="B164" s="242"/>
      <c r="C164" s="68" t="s">
        <v>44</v>
      </c>
      <c r="D164" s="69">
        <v>353031.05781832524</v>
      </c>
      <c r="E164" s="69">
        <v>754038.59353263781</v>
      </c>
      <c r="F164" s="47">
        <v>1107069.6513509629</v>
      </c>
      <c r="G164" s="70">
        <v>8.9790784265557591</v>
      </c>
      <c r="H164" s="70">
        <v>-0.16674775579303969</v>
      </c>
      <c r="I164" s="70">
        <v>2.5784518065423185</v>
      </c>
      <c r="J164" s="70">
        <v>8.557461734140432</v>
      </c>
      <c r="K164" s="70">
        <v>-3.3145570074444066</v>
      </c>
      <c r="L164" s="70">
        <v>0.12666511527999091</v>
      </c>
      <c r="M164" s="70">
        <v>23.559037640217028</v>
      </c>
      <c r="N164" s="70">
        <v>12.359572319825872</v>
      </c>
      <c r="O164" s="72">
        <v>15.60631206555243</v>
      </c>
      <c r="P164" s="243"/>
      <c r="Q164" s="243"/>
    </row>
    <row r="165" spans="1:17" s="62" customFormat="1" ht="13.5" customHeight="1" x14ac:dyDescent="0.2">
      <c r="A165" s="73"/>
      <c r="B165" s="242"/>
      <c r="C165" s="45" t="s">
        <v>45</v>
      </c>
      <c r="D165" s="47">
        <v>383743.3980857291</v>
      </c>
      <c r="E165" s="47">
        <v>873382.91813765618</v>
      </c>
      <c r="F165" s="47">
        <v>1257126.3162233853</v>
      </c>
      <c r="G165" s="60">
        <v>6.910155710603135</v>
      </c>
      <c r="H165" s="60">
        <v>5.2175140191602623</v>
      </c>
      <c r="I165" s="60">
        <v>5.728489544278645</v>
      </c>
      <c r="J165" s="60">
        <v>7.9405567015017766</v>
      </c>
      <c r="K165" s="60">
        <v>-0.23382449125074345</v>
      </c>
      <c r="L165" s="60">
        <v>2.1714684777635966</v>
      </c>
      <c r="M165" s="60">
        <v>20.01402331894711</v>
      </c>
      <c r="N165" s="60">
        <v>8.4074867226515408</v>
      </c>
      <c r="O165" s="67">
        <v>11.759402692200212</v>
      </c>
      <c r="P165" s="243"/>
      <c r="Q165" s="243"/>
    </row>
    <row r="166" spans="1:17" s="62" customFormat="1" ht="13.5" customHeight="1" x14ac:dyDescent="0.2">
      <c r="A166" s="73"/>
      <c r="B166" s="242"/>
      <c r="C166" s="68" t="s">
        <v>33</v>
      </c>
      <c r="D166" s="69">
        <v>349180.66403364006</v>
      </c>
      <c r="E166" s="69">
        <v>740025.57534576987</v>
      </c>
      <c r="F166" s="47">
        <v>1089206.2393794097</v>
      </c>
      <c r="G166" s="70">
        <v>12.200157703448824</v>
      </c>
      <c r="H166" s="70">
        <v>5.5971457485952669E-2</v>
      </c>
      <c r="I166" s="70">
        <v>3.6525968393404327</v>
      </c>
      <c r="J166" s="70">
        <v>8.9846301044033083</v>
      </c>
      <c r="K166" s="70">
        <v>-0.16328418164916059</v>
      </c>
      <c r="L166" s="70">
        <v>2.5327361499298888</v>
      </c>
      <c r="M166" s="70">
        <v>11.789411991192495</v>
      </c>
      <c r="N166" s="70">
        <v>1.9931981924022892</v>
      </c>
      <c r="O166" s="72">
        <v>4.861187756043563</v>
      </c>
      <c r="P166" s="243"/>
      <c r="Q166" s="243"/>
    </row>
    <row r="167" spans="1:17" s="62" customFormat="1" ht="13.5" customHeight="1" x14ac:dyDescent="0.2">
      <c r="A167" s="73"/>
      <c r="B167" s="242"/>
      <c r="C167" s="45" t="s">
        <v>35</v>
      </c>
      <c r="D167" s="47">
        <v>365759.79049495922</v>
      </c>
      <c r="E167" s="47">
        <v>737724.67935313005</v>
      </c>
      <c r="F167" s="47">
        <v>1103484.4698480892</v>
      </c>
      <c r="G167" s="60">
        <v>41.6465889700209</v>
      </c>
      <c r="H167" s="60">
        <v>32.286679300962305</v>
      </c>
      <c r="I167" s="60">
        <v>35.24898089847045</v>
      </c>
      <c r="J167" s="60">
        <v>14.504602034438037</v>
      </c>
      <c r="K167" s="60">
        <v>4.8688537986282938</v>
      </c>
      <c r="L167" s="60">
        <v>7.7420530865977071</v>
      </c>
      <c r="M167" s="60">
        <v>12.74295850164296</v>
      </c>
      <c r="N167" s="60">
        <v>3.4907535536331551</v>
      </c>
      <c r="O167" s="67">
        <v>6.2229798280029058</v>
      </c>
      <c r="P167" s="243"/>
      <c r="Q167" s="243"/>
    </row>
    <row r="168" spans="1:17" s="62" customFormat="1" ht="13.5" customHeight="1" x14ac:dyDescent="0.2">
      <c r="A168" s="184"/>
      <c r="B168" s="245"/>
      <c r="C168" s="470" t="s">
        <v>36</v>
      </c>
      <c r="D168" s="486">
        <v>366284.12841586652</v>
      </c>
      <c r="E168" s="486">
        <v>750527.522305705</v>
      </c>
      <c r="F168" s="486">
        <v>1116811.6507215714</v>
      </c>
      <c r="G168" s="490">
        <v>14.824714882544086</v>
      </c>
      <c r="H168" s="490">
        <v>-0.30885433681440588</v>
      </c>
      <c r="I168" s="490">
        <v>4.1950726137055483</v>
      </c>
      <c r="J168" s="490">
        <v>14.559891654152949</v>
      </c>
      <c r="K168" s="490">
        <v>3.972547995952084</v>
      </c>
      <c r="L168" s="490">
        <v>7.1284520252637833</v>
      </c>
      <c r="M168" s="490">
        <v>12.376917182354589</v>
      </c>
      <c r="N168" s="490">
        <v>2.1736870250671245</v>
      </c>
      <c r="O168" s="491">
        <v>5.1907093143158676</v>
      </c>
      <c r="P168" s="243"/>
      <c r="Q168" s="243"/>
    </row>
    <row r="169" spans="1:17" s="62" customFormat="1" ht="13.5" customHeight="1" x14ac:dyDescent="0.2">
      <c r="A169" s="73"/>
      <c r="B169" s="242"/>
      <c r="C169" s="68"/>
      <c r="D169" s="69"/>
      <c r="E169" s="69"/>
      <c r="F169" s="69"/>
      <c r="G169" s="70"/>
      <c r="H169" s="70"/>
      <c r="I169" s="70"/>
      <c r="J169" s="70"/>
      <c r="K169" s="70"/>
      <c r="L169" s="70"/>
      <c r="M169" s="70"/>
      <c r="N169" s="70"/>
      <c r="O169" s="70"/>
    </row>
    <row r="170" spans="1:17" s="145" customFormat="1" ht="14.25" customHeight="1" x14ac:dyDescent="0.3">
      <c r="A170" s="246"/>
      <c r="B170" s="246"/>
      <c r="C170" s="247"/>
      <c r="D170" s="248"/>
      <c r="E170" s="248"/>
      <c r="F170" s="356"/>
      <c r="G170" s="249"/>
      <c r="H170" s="249"/>
      <c r="I170" s="249"/>
      <c r="J170" s="249"/>
      <c r="K170" s="249"/>
      <c r="L170" s="249"/>
      <c r="M170" s="249"/>
      <c r="N170" s="249"/>
      <c r="O170" s="249"/>
    </row>
    <row r="171" spans="1:17" s="145" customFormat="1" ht="14.25" customHeight="1" x14ac:dyDescent="0.25">
      <c r="A171" s="557" t="s">
        <v>46</v>
      </c>
      <c r="B171" s="558"/>
      <c r="C171" s="558"/>
      <c r="D171" s="558"/>
      <c r="E171" s="558"/>
      <c r="F171" s="250"/>
      <c r="G171" s="250"/>
      <c r="H171" s="250"/>
      <c r="I171" s="250"/>
      <c r="J171" s="250"/>
      <c r="K171" s="250"/>
      <c r="L171" s="250"/>
      <c r="M171" s="250"/>
      <c r="N171" s="250"/>
      <c r="O171" s="251"/>
    </row>
    <row r="172" spans="1:17" x14ac:dyDescent="0.25">
      <c r="A172" s="518" t="s">
        <v>47</v>
      </c>
      <c r="B172" s="519"/>
      <c r="C172" s="519"/>
      <c r="D172" s="519"/>
      <c r="E172" s="519"/>
      <c r="F172" s="153"/>
      <c r="G172" s="153"/>
      <c r="H172" s="153"/>
      <c r="I172" s="153"/>
      <c r="J172" s="153"/>
      <c r="K172" s="153"/>
      <c r="L172" s="153"/>
      <c r="M172" s="153"/>
      <c r="N172" s="153"/>
      <c r="O172" s="151"/>
    </row>
    <row r="173" spans="1:17" x14ac:dyDescent="0.25">
      <c r="A173" s="518" t="s">
        <v>59</v>
      </c>
      <c r="B173" s="519"/>
      <c r="C173" s="519"/>
      <c r="D173" s="519"/>
      <c r="E173" s="519"/>
      <c r="F173" s="153"/>
      <c r="G173" s="153"/>
      <c r="H173" s="153"/>
      <c r="I173" s="153"/>
      <c r="J173" s="153"/>
      <c r="K173" s="153"/>
      <c r="L173" s="153"/>
      <c r="M173" s="153"/>
      <c r="N173" s="150"/>
      <c r="O173" s="252"/>
    </row>
    <row r="174" spans="1:17" ht="9.75" customHeight="1" x14ac:dyDescent="0.25">
      <c r="A174" s="549" t="s">
        <v>66</v>
      </c>
      <c r="B174" s="550"/>
      <c r="C174" s="550"/>
      <c r="D174" s="550"/>
      <c r="E174" s="550"/>
      <c r="F174" s="550"/>
      <c r="G174" s="550"/>
      <c r="H174" s="550"/>
      <c r="I174" s="550"/>
      <c r="J174" s="550"/>
      <c r="K174" s="550"/>
      <c r="L174" s="550"/>
      <c r="M174" s="550"/>
      <c r="N174" s="550"/>
      <c r="O174" s="551"/>
    </row>
    <row r="175" spans="1:17" x14ac:dyDescent="0.25">
      <c r="A175" s="549"/>
      <c r="B175" s="550"/>
      <c r="C175" s="550"/>
      <c r="D175" s="550"/>
      <c r="E175" s="550"/>
      <c r="F175" s="550"/>
      <c r="G175" s="550"/>
      <c r="H175" s="550"/>
      <c r="I175" s="550"/>
      <c r="J175" s="550"/>
      <c r="K175" s="550"/>
      <c r="L175" s="550"/>
      <c r="M175" s="550"/>
      <c r="N175" s="550"/>
      <c r="O175" s="551"/>
    </row>
    <row r="176" spans="1:17" x14ac:dyDescent="0.25">
      <c r="A176" s="86" t="str">
        <f>+'Anexo 1 '!A176</f>
        <v>Actualizado el 29 de julio de 2022</v>
      </c>
      <c r="B176" s="87"/>
      <c r="C176" s="87"/>
      <c r="D176" s="153"/>
      <c r="E176" s="153"/>
      <c r="F176" s="253"/>
      <c r="G176" s="153"/>
      <c r="H176" s="153"/>
      <c r="I176" s="153"/>
      <c r="J176" s="153"/>
      <c r="K176" s="153"/>
      <c r="L176" s="153"/>
      <c r="M176" s="153"/>
      <c r="N176" s="153"/>
      <c r="O176" s="156" t="s">
        <v>60</v>
      </c>
    </row>
    <row r="177" spans="1:15" x14ac:dyDescent="0.25">
      <c r="A177" s="157"/>
      <c r="B177" s="91"/>
      <c r="C177" s="91"/>
      <c r="D177" s="254"/>
      <c r="E177" s="254"/>
      <c r="F177" s="255"/>
      <c r="G177" s="193"/>
      <c r="H177" s="193"/>
      <c r="I177" s="193"/>
      <c r="J177" s="193"/>
      <c r="K177" s="193"/>
      <c r="L177" s="193"/>
      <c r="M177" s="193"/>
      <c r="N177" s="158"/>
      <c r="O177" s="256"/>
    </row>
    <row r="178" spans="1:15" ht="17.25" x14ac:dyDescent="0.3">
      <c r="D178" s="142"/>
      <c r="E178" s="142"/>
      <c r="F178" s="142"/>
      <c r="G178" s="257"/>
      <c r="H178" s="258"/>
      <c r="I178" s="258"/>
      <c r="N178" s="259"/>
      <c r="O178" s="259"/>
    </row>
    <row r="179" spans="1:15" x14ac:dyDescent="0.25">
      <c r="D179" s="142"/>
      <c r="E179" s="142"/>
      <c r="F179" s="142"/>
      <c r="G179" s="258"/>
      <c r="H179" s="258"/>
      <c r="I179" s="258"/>
    </row>
    <row r="180" spans="1:15" x14ac:dyDescent="0.25">
      <c r="D180" s="142"/>
      <c r="E180" s="142"/>
      <c r="F180" s="142"/>
      <c r="G180" s="258"/>
      <c r="H180" s="258"/>
      <c r="I180" s="258"/>
    </row>
    <row r="181" spans="1:15" ht="12.75" customHeight="1" x14ac:dyDescent="0.25">
      <c r="D181" s="142"/>
      <c r="E181" s="142"/>
      <c r="F181" s="142"/>
      <c r="G181" s="258"/>
      <c r="H181" s="258"/>
      <c r="I181" s="258"/>
    </row>
    <row r="182" spans="1:15" x14ac:dyDescent="0.25">
      <c r="D182" s="142"/>
      <c r="E182" s="142"/>
      <c r="F182" s="142"/>
      <c r="G182" s="258"/>
      <c r="H182" s="258"/>
      <c r="I182" s="258"/>
    </row>
    <row r="183" spans="1:15" x14ac:dyDescent="0.25">
      <c r="D183" s="142"/>
      <c r="E183" s="142"/>
      <c r="F183" s="142"/>
      <c r="G183" s="258"/>
      <c r="H183" s="258"/>
      <c r="I183" s="258"/>
    </row>
    <row r="184" spans="1:15" x14ac:dyDescent="0.25">
      <c r="D184" s="142"/>
      <c r="E184" s="142"/>
      <c r="F184" s="142"/>
      <c r="G184" s="258"/>
      <c r="H184" s="258"/>
      <c r="I184" s="258"/>
    </row>
    <row r="185" spans="1:15" x14ac:dyDescent="0.25">
      <c r="D185" s="142"/>
      <c r="E185" s="142"/>
      <c r="F185" s="142"/>
      <c r="G185" s="258"/>
      <c r="H185" s="258"/>
      <c r="I185" s="260"/>
      <c r="J185" s="261"/>
      <c r="K185" s="261"/>
      <c r="L185" s="262"/>
    </row>
    <row r="186" spans="1:15" x14ac:dyDescent="0.25">
      <c r="D186" s="142"/>
      <c r="E186" s="142"/>
      <c r="F186" s="142"/>
      <c r="G186" s="258"/>
      <c r="H186" s="258"/>
      <c r="I186" s="258"/>
    </row>
    <row r="187" spans="1:15" x14ac:dyDescent="0.25">
      <c r="D187" s="142"/>
      <c r="E187" s="142"/>
      <c r="F187" s="142"/>
      <c r="G187" s="258"/>
      <c r="H187" s="258"/>
      <c r="I187" s="258"/>
    </row>
    <row r="188" spans="1:15" x14ac:dyDescent="0.25">
      <c r="D188" s="142"/>
      <c r="E188" s="142"/>
      <c r="F188" s="142"/>
      <c r="G188" s="258"/>
      <c r="H188" s="258"/>
      <c r="I188" s="258"/>
    </row>
    <row r="189" spans="1:15" x14ac:dyDescent="0.25">
      <c r="D189" s="142"/>
      <c r="E189" s="142"/>
      <c r="F189" s="142"/>
      <c r="G189" s="258"/>
      <c r="H189" s="258"/>
      <c r="I189" s="258"/>
    </row>
    <row r="190" spans="1:15" x14ac:dyDescent="0.25">
      <c r="D190" s="142"/>
      <c r="E190" s="142"/>
      <c r="F190" s="142"/>
      <c r="G190" s="258"/>
      <c r="H190" s="258"/>
      <c r="I190" s="258"/>
    </row>
    <row r="191" spans="1:15" x14ac:dyDescent="0.25">
      <c r="D191" s="142"/>
      <c r="E191" s="142"/>
      <c r="F191" s="142"/>
      <c r="G191" s="258"/>
      <c r="H191" s="258"/>
      <c r="I191" s="258"/>
    </row>
    <row r="192" spans="1:15" x14ac:dyDescent="0.25">
      <c r="D192" s="142"/>
      <c r="E192" s="142"/>
      <c r="F192" s="142"/>
      <c r="G192" s="258"/>
      <c r="H192" s="258"/>
      <c r="I192" s="258"/>
    </row>
    <row r="193" spans="4:9" x14ac:dyDescent="0.25">
      <c r="D193" s="142"/>
      <c r="E193" s="142"/>
      <c r="F193" s="142"/>
      <c r="G193" s="258"/>
      <c r="H193" s="258"/>
      <c r="I193" s="258"/>
    </row>
    <row r="194" spans="4:9" x14ac:dyDescent="0.25">
      <c r="D194" s="142"/>
      <c r="E194" s="142"/>
      <c r="F194" s="142"/>
      <c r="G194" s="258"/>
      <c r="H194" s="258"/>
      <c r="I194" s="258"/>
    </row>
    <row r="195" spans="4:9" x14ac:dyDescent="0.25">
      <c r="D195" s="142"/>
      <c r="E195" s="142"/>
      <c r="F195" s="142"/>
      <c r="G195" s="258"/>
      <c r="H195" s="258"/>
      <c r="I195" s="258"/>
    </row>
    <row r="196" spans="4:9" x14ac:dyDescent="0.25">
      <c r="D196" s="142"/>
      <c r="E196" s="142"/>
      <c r="F196" s="142"/>
      <c r="G196" s="258"/>
      <c r="H196" s="258"/>
      <c r="I196" s="258"/>
    </row>
    <row r="197" spans="4:9" x14ac:dyDescent="0.25">
      <c r="D197" s="142"/>
      <c r="E197" s="142"/>
      <c r="F197" s="142"/>
      <c r="G197" s="258"/>
      <c r="H197" s="258"/>
      <c r="I197" s="258"/>
    </row>
    <row r="198" spans="4:9" x14ac:dyDescent="0.25">
      <c r="D198" s="142"/>
      <c r="E198" s="142"/>
      <c r="F198" s="142"/>
      <c r="G198" s="258"/>
      <c r="H198" s="258"/>
      <c r="I198" s="258"/>
    </row>
    <row r="199" spans="4:9" x14ac:dyDescent="0.25">
      <c r="D199" s="142"/>
      <c r="E199" s="142"/>
      <c r="F199" s="142"/>
      <c r="G199" s="258"/>
      <c r="H199" s="258"/>
      <c r="I199" s="258"/>
    </row>
    <row r="200" spans="4:9" x14ac:dyDescent="0.25">
      <c r="D200" s="142"/>
      <c r="E200" s="142"/>
      <c r="F200" s="142"/>
      <c r="G200" s="258"/>
      <c r="H200" s="258"/>
      <c r="I200" s="258"/>
    </row>
    <row r="201" spans="4:9" x14ac:dyDescent="0.25">
      <c r="D201" s="142"/>
      <c r="E201" s="142"/>
      <c r="F201" s="142"/>
      <c r="G201" s="258"/>
      <c r="H201" s="258"/>
      <c r="I201" s="258"/>
    </row>
    <row r="202" spans="4:9" x14ac:dyDescent="0.25">
      <c r="D202" s="142"/>
      <c r="E202" s="142"/>
      <c r="F202" s="142"/>
      <c r="G202" s="258"/>
      <c r="H202" s="258"/>
      <c r="I202" s="258"/>
    </row>
    <row r="203" spans="4:9" x14ac:dyDescent="0.25">
      <c r="D203" s="142"/>
      <c r="E203" s="142"/>
      <c r="F203" s="142"/>
      <c r="G203" s="258"/>
      <c r="H203" s="258"/>
      <c r="I203" s="258"/>
    </row>
    <row r="204" spans="4:9" x14ac:dyDescent="0.25">
      <c r="D204" s="142"/>
      <c r="E204" s="142"/>
      <c r="F204" s="142"/>
      <c r="G204" s="258"/>
      <c r="H204" s="258"/>
      <c r="I204" s="258"/>
    </row>
    <row r="205" spans="4:9" x14ac:dyDescent="0.25">
      <c r="D205" s="142"/>
      <c r="E205" s="142"/>
      <c r="F205" s="142"/>
      <c r="G205" s="258"/>
      <c r="H205" s="258"/>
      <c r="I205" s="258"/>
    </row>
    <row r="206" spans="4:9" x14ac:dyDescent="0.25">
      <c r="D206" s="142"/>
      <c r="E206" s="142"/>
      <c r="F206" s="142"/>
      <c r="G206" s="258"/>
      <c r="H206" s="258"/>
      <c r="I206" s="258"/>
    </row>
    <row r="207" spans="4:9" x14ac:dyDescent="0.25">
      <c r="D207" s="142"/>
      <c r="E207" s="142"/>
      <c r="F207" s="142"/>
      <c r="G207" s="258"/>
      <c r="H207" s="258"/>
      <c r="I207" s="258"/>
    </row>
    <row r="208" spans="4:9" x14ac:dyDescent="0.25">
      <c r="D208" s="142"/>
      <c r="E208" s="142"/>
      <c r="F208" s="142"/>
      <c r="G208" s="258"/>
      <c r="H208" s="258"/>
      <c r="I208" s="258"/>
    </row>
  </sheetData>
  <mergeCells count="13">
    <mergeCell ref="A171:E171"/>
    <mergeCell ref="A172:E172"/>
    <mergeCell ref="A173:E173"/>
    <mergeCell ref="A174:O175"/>
    <mergeCell ref="A1:O1"/>
    <mergeCell ref="A3:O4"/>
    <mergeCell ref="J7:L7"/>
    <mergeCell ref="A8:A9"/>
    <mergeCell ref="C8:C9"/>
    <mergeCell ref="D8:F8"/>
    <mergeCell ref="G8:I8"/>
    <mergeCell ref="J8:L8"/>
    <mergeCell ref="M8:O8"/>
  </mergeCells>
  <phoneticPr fontId="57" type="noConversion"/>
  <hyperlinks>
    <hyperlink ref="O176" location="Contenido!A1" display="Volver " xr:uid="{00000000-0004-0000-0500-000000000000}"/>
  </hyperlinks>
  <pageMargins left="0.75" right="0.75" top="1" bottom="1" header="0" footer="0"/>
  <pageSetup orientation="portrait" horizontalDpi="300"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O4736"/>
  <sheetViews>
    <sheetView showGridLines="0" zoomScaleNormal="100" workbookViewId="0">
      <pane ySplit="8" topLeftCell="A3177" activePane="bottomLeft" state="frozen"/>
      <selection activeCell="AG3" sqref="AG3"/>
      <selection pane="bottomLeft" activeCell="H3184" sqref="H3184"/>
    </sheetView>
  </sheetViews>
  <sheetFormatPr baseColWidth="10" defaultRowHeight="14.25" x14ac:dyDescent="0.25"/>
  <cols>
    <col min="1" max="1" width="22.5703125" style="8" customWidth="1"/>
    <col min="2" max="2" width="9.7109375" style="264" customWidth="1"/>
    <col min="3" max="3" width="20" style="264" customWidth="1"/>
    <col min="4" max="6" width="9.7109375" style="264" customWidth="1"/>
    <col min="7" max="25" width="9.7109375" style="62" customWidth="1"/>
    <col min="26" max="26" width="12.140625" style="62" customWidth="1"/>
    <col min="27" max="29" width="12" style="145" customWidth="1"/>
    <col min="30" max="44" width="15" style="145" customWidth="1"/>
    <col min="45" max="45" width="19.7109375" style="145" customWidth="1"/>
    <col min="46" max="46" width="18.28515625" style="145" customWidth="1"/>
    <col min="47" max="60" width="15" style="145" customWidth="1"/>
    <col min="61" max="61" width="19.7109375" style="145" customWidth="1"/>
    <col min="62" max="62" width="18.28515625" style="145" customWidth="1"/>
    <col min="63" max="63" width="19.7109375" style="145" customWidth="1"/>
    <col min="64" max="64" width="18.28515625" style="145" customWidth="1"/>
    <col min="65" max="69" width="18.5703125" style="145" customWidth="1"/>
    <col min="70" max="70" width="19.7109375" style="145" customWidth="1"/>
    <col min="71" max="71" width="23.28515625" style="145" customWidth="1"/>
    <col min="72" max="72" width="18.28515625" style="145" customWidth="1"/>
    <col min="73" max="93" width="18.5703125" style="145" customWidth="1"/>
    <col min="94" max="94" width="19.7109375" style="145" customWidth="1"/>
    <col min="95" max="95" width="23.28515625" style="145" customWidth="1"/>
    <col min="96" max="96" width="18.28515625" style="145" customWidth="1"/>
    <col min="97" max="97" width="19.7109375" style="145" customWidth="1"/>
    <col min="98" max="98" width="23.28515625" style="145" customWidth="1"/>
    <col min="99" max="99" width="18.28515625" style="145" customWidth="1"/>
    <col min="100" max="100" width="19.7109375" style="145" customWidth="1"/>
    <col min="101" max="101" width="23.28515625" style="145" customWidth="1"/>
    <col min="102" max="102" width="18.28515625" style="145" customWidth="1"/>
    <col min="103" max="138" width="18.5703125" style="145" customWidth="1"/>
    <col min="139" max="139" width="19.7109375" style="145" customWidth="1"/>
    <col min="140" max="140" width="23.28515625" style="145" customWidth="1"/>
    <col min="141" max="141" width="18.28515625" style="145" customWidth="1"/>
    <col min="142" max="144" width="18.5703125" style="145" customWidth="1"/>
    <col min="145" max="168" width="18.5703125" style="145" bestFit="1" customWidth="1"/>
    <col min="169" max="170" width="18.5703125" style="145" customWidth="1"/>
    <col min="171" max="177" width="18.5703125" style="145" bestFit="1" customWidth="1"/>
    <col min="178" max="178" width="19.7109375" style="145" bestFit="1" customWidth="1"/>
    <col min="179" max="179" width="23.28515625" style="145" bestFit="1" customWidth="1"/>
    <col min="180" max="180" width="18.28515625" style="145" customWidth="1"/>
    <col min="181" max="194" width="18.5703125" style="145" bestFit="1" customWidth="1"/>
    <col min="195" max="196" width="18.5703125" style="145" customWidth="1"/>
    <col min="197" max="216" width="18.5703125" style="145" bestFit="1" customWidth="1"/>
    <col min="217" max="217" width="19.7109375" style="145" bestFit="1" customWidth="1"/>
    <col min="218" max="218" width="23.28515625" style="145" bestFit="1" customWidth="1"/>
    <col min="219" max="219" width="18.28515625" style="145" customWidth="1"/>
    <col min="220" max="220" width="18.5703125" style="145" bestFit="1" customWidth="1"/>
    <col min="221" max="222" width="18.5703125" style="145" customWidth="1"/>
    <col min="223" max="246" width="18.5703125" style="145" bestFit="1" customWidth="1"/>
    <col min="247" max="248" width="18.5703125" style="145" customWidth="1"/>
    <col min="249" max="249" width="18.5703125" style="145" bestFit="1" customWidth="1"/>
    <col min="250" max="16384" width="11.42578125" style="145"/>
  </cols>
  <sheetData>
    <row r="1" spans="1:7" ht="60" customHeight="1" x14ac:dyDescent="0.25">
      <c r="A1" s="539"/>
      <c r="B1" s="539"/>
      <c r="C1" s="539"/>
      <c r="D1" s="539"/>
      <c r="E1" s="539"/>
      <c r="F1" s="539"/>
    </row>
    <row r="2" spans="1:7" ht="5.25" customHeight="1" x14ac:dyDescent="0.25"/>
    <row r="3" spans="1:7" ht="13.5" customHeight="1" x14ac:dyDescent="0.25">
      <c r="A3" s="540" t="s">
        <v>20</v>
      </c>
      <c r="B3" s="540"/>
      <c r="C3" s="540"/>
      <c r="D3" s="540"/>
      <c r="E3" s="540"/>
      <c r="F3" s="540"/>
      <c r="G3" s="106"/>
    </row>
    <row r="4" spans="1:7" ht="13.5" customHeight="1" x14ac:dyDescent="0.25">
      <c r="A4" s="540"/>
      <c r="B4" s="540"/>
      <c r="C4" s="540"/>
      <c r="D4" s="540"/>
      <c r="E4" s="540"/>
      <c r="F4" s="540"/>
      <c r="G4" s="106"/>
    </row>
    <row r="5" spans="1:7" s="62" customFormat="1" ht="21" customHeight="1" x14ac:dyDescent="0.2">
      <c r="A5" s="569" t="s">
        <v>83</v>
      </c>
      <c r="B5" s="570"/>
      <c r="C5" s="570"/>
      <c r="D5" s="570"/>
      <c r="E5" s="570"/>
      <c r="F5" s="571"/>
    </row>
    <row r="6" spans="1:7" s="62" customFormat="1" ht="15.75" customHeight="1" x14ac:dyDescent="0.2">
      <c r="A6" s="25" t="s">
        <v>161</v>
      </c>
      <c r="B6" s="22"/>
      <c r="C6" s="22"/>
      <c r="D6" s="22"/>
      <c r="E6" s="22"/>
      <c r="F6" s="194"/>
    </row>
    <row r="7" spans="1:7" s="62" customFormat="1" ht="14.25" customHeight="1" x14ac:dyDescent="0.2">
      <c r="A7" s="561" t="s">
        <v>84</v>
      </c>
      <c r="B7" s="563" t="s">
        <v>24</v>
      </c>
      <c r="C7" s="574" t="s">
        <v>85</v>
      </c>
      <c r="D7" s="576" t="s">
        <v>81</v>
      </c>
      <c r="E7" s="576"/>
      <c r="F7" s="577"/>
      <c r="G7" s="357"/>
    </row>
    <row r="8" spans="1:7" s="62" customFormat="1" ht="14.25" customHeight="1" x14ac:dyDescent="0.2">
      <c r="A8" s="572"/>
      <c r="B8" s="573"/>
      <c r="C8" s="575"/>
      <c r="D8" s="367" t="s">
        <v>63</v>
      </c>
      <c r="E8" s="367" t="s">
        <v>64</v>
      </c>
      <c r="F8" s="266" t="s">
        <v>57</v>
      </c>
    </row>
    <row r="9" spans="1:7" s="62" customFormat="1" ht="13.5" customHeight="1" x14ac:dyDescent="0.2">
      <c r="A9" s="419">
        <v>2009</v>
      </c>
      <c r="B9" s="420" t="s">
        <v>33</v>
      </c>
      <c r="C9" s="420" t="s">
        <v>86</v>
      </c>
      <c r="D9" s="421">
        <v>22775.26</v>
      </c>
      <c r="E9" s="421">
        <v>79498.214999999997</v>
      </c>
      <c r="F9" s="422">
        <v>102273.47500000001</v>
      </c>
      <c r="G9" s="243"/>
    </row>
    <row r="10" spans="1:7" s="62" customFormat="1" ht="13.5" customHeight="1" x14ac:dyDescent="0.2">
      <c r="A10" s="267">
        <v>2009</v>
      </c>
      <c r="B10" s="374" t="s">
        <v>35</v>
      </c>
      <c r="C10" s="374" t="s">
        <v>86</v>
      </c>
      <c r="D10" s="268">
        <v>23373.18</v>
      </c>
      <c r="E10" s="268">
        <v>83911.972500000003</v>
      </c>
      <c r="F10" s="269">
        <v>107285.15250000001</v>
      </c>
      <c r="G10" s="243"/>
    </row>
    <row r="11" spans="1:7" s="62" customFormat="1" ht="13.5" customHeight="1" x14ac:dyDescent="0.2">
      <c r="A11" s="423">
        <v>2009</v>
      </c>
      <c r="B11" s="424" t="s">
        <v>36</v>
      </c>
      <c r="C11" s="424" t="s">
        <v>86</v>
      </c>
      <c r="D11" s="425">
        <v>22156.7</v>
      </c>
      <c r="E11" s="425">
        <v>78873.48000000001</v>
      </c>
      <c r="F11" s="426">
        <v>101030.18000000001</v>
      </c>
      <c r="G11" s="243"/>
    </row>
    <row r="12" spans="1:7" s="62" customFormat="1" ht="13.5" customHeight="1" x14ac:dyDescent="0.2">
      <c r="A12" s="267">
        <v>2009</v>
      </c>
      <c r="B12" s="418" t="s">
        <v>37</v>
      </c>
      <c r="C12" s="418" t="s">
        <v>86</v>
      </c>
      <c r="D12" s="268">
        <v>24773.679999999997</v>
      </c>
      <c r="E12" s="268">
        <v>91612.904999999999</v>
      </c>
      <c r="F12" s="269">
        <v>116386.58500000001</v>
      </c>
      <c r="G12" s="243"/>
    </row>
    <row r="13" spans="1:7" s="62" customFormat="1" ht="13.5" customHeight="1" x14ac:dyDescent="0.2">
      <c r="A13" s="423">
        <v>2009</v>
      </c>
      <c r="B13" s="424" t="s">
        <v>38</v>
      </c>
      <c r="C13" s="424" t="s">
        <v>86</v>
      </c>
      <c r="D13" s="425">
        <v>23262.879999999997</v>
      </c>
      <c r="E13" s="425">
        <v>86030.27</v>
      </c>
      <c r="F13" s="426">
        <v>109293.15</v>
      </c>
      <c r="G13" s="243"/>
    </row>
    <row r="14" spans="1:7" s="62" customFormat="1" ht="13.5" customHeight="1" x14ac:dyDescent="0.2">
      <c r="A14" s="267">
        <v>2009</v>
      </c>
      <c r="B14" s="418" t="s">
        <v>39</v>
      </c>
      <c r="C14" s="418" t="s">
        <v>86</v>
      </c>
      <c r="D14" s="268">
        <v>25115.06</v>
      </c>
      <c r="E14" s="268">
        <v>82835.227499999994</v>
      </c>
      <c r="F14" s="269">
        <v>107950.28749999999</v>
      </c>
      <c r="G14" s="243"/>
    </row>
    <row r="15" spans="1:7" s="62" customFormat="1" ht="13.5" customHeight="1" x14ac:dyDescent="0.2">
      <c r="A15" s="423">
        <v>2009</v>
      </c>
      <c r="B15" s="424" t="s">
        <v>40</v>
      </c>
      <c r="C15" s="424" t="s">
        <v>86</v>
      </c>
      <c r="D15" s="425">
        <v>24922.77</v>
      </c>
      <c r="E15" s="425">
        <v>86757.742500000008</v>
      </c>
      <c r="F15" s="426">
        <v>111680.5125</v>
      </c>
      <c r="G15" s="243"/>
    </row>
    <row r="16" spans="1:7" s="62" customFormat="1" ht="13.5" customHeight="1" x14ac:dyDescent="0.2">
      <c r="A16" s="267">
        <v>2009</v>
      </c>
      <c r="B16" s="443" t="s">
        <v>41</v>
      </c>
      <c r="C16" s="443" t="s">
        <v>86</v>
      </c>
      <c r="D16" s="268">
        <v>21841.16</v>
      </c>
      <c r="E16" s="268">
        <v>84046.982499999998</v>
      </c>
      <c r="F16" s="269">
        <v>105888.1425</v>
      </c>
      <c r="G16" s="243"/>
    </row>
    <row r="17" spans="1:7" s="62" customFormat="1" ht="13.5" customHeight="1" x14ac:dyDescent="0.2">
      <c r="A17" s="423">
        <v>2009</v>
      </c>
      <c r="B17" s="424" t="s">
        <v>42</v>
      </c>
      <c r="C17" s="424" t="s">
        <v>86</v>
      </c>
      <c r="D17" s="425">
        <v>20886.93</v>
      </c>
      <c r="E17" s="425">
        <v>76139.982499999998</v>
      </c>
      <c r="F17" s="426">
        <v>97026.912500000006</v>
      </c>
      <c r="G17" s="243"/>
    </row>
    <row r="18" spans="1:7" s="62" customFormat="1" ht="13.5" customHeight="1" x14ac:dyDescent="0.2">
      <c r="A18" s="267">
        <v>2010</v>
      </c>
      <c r="B18" s="443" t="s">
        <v>43</v>
      </c>
      <c r="C18" s="443" t="s">
        <v>86</v>
      </c>
      <c r="D18" s="268">
        <v>20802.080000000002</v>
      </c>
      <c r="E18" s="268">
        <v>78436.19</v>
      </c>
      <c r="F18" s="269">
        <v>99238.27</v>
      </c>
      <c r="G18" s="243"/>
    </row>
    <row r="19" spans="1:7" s="62" customFormat="1" ht="13.5" customHeight="1" x14ac:dyDescent="0.2">
      <c r="A19" s="423">
        <v>2010</v>
      </c>
      <c r="B19" s="424" t="s">
        <v>44</v>
      </c>
      <c r="C19" s="424" t="s">
        <v>86</v>
      </c>
      <c r="D19" s="425">
        <v>21396.54</v>
      </c>
      <c r="E19" s="425">
        <v>82411.4375</v>
      </c>
      <c r="F19" s="426">
        <v>103807.97750000001</v>
      </c>
      <c r="G19" s="243"/>
    </row>
    <row r="20" spans="1:7" s="62" customFormat="1" ht="13.5" customHeight="1" x14ac:dyDescent="0.2">
      <c r="A20" s="267">
        <v>2010</v>
      </c>
      <c r="B20" s="443" t="s">
        <v>45</v>
      </c>
      <c r="C20" s="443" t="s">
        <v>86</v>
      </c>
      <c r="D20" s="268">
        <v>25121.53</v>
      </c>
      <c r="E20" s="268">
        <v>93421.171000000002</v>
      </c>
      <c r="F20" s="269">
        <v>118542.70100000002</v>
      </c>
      <c r="G20" s="243"/>
    </row>
    <row r="21" spans="1:7" s="62" customFormat="1" ht="13.5" customHeight="1" x14ac:dyDescent="0.2">
      <c r="A21" s="423">
        <v>2010</v>
      </c>
      <c r="B21" s="424" t="s">
        <v>33</v>
      </c>
      <c r="C21" s="424" t="s">
        <v>86</v>
      </c>
      <c r="D21" s="425">
        <v>24474.899999999998</v>
      </c>
      <c r="E21" s="425">
        <v>83122.97</v>
      </c>
      <c r="F21" s="426">
        <v>107597.87000000001</v>
      </c>
      <c r="G21" s="243"/>
    </row>
    <row r="22" spans="1:7" s="62" customFormat="1" ht="13.5" customHeight="1" x14ac:dyDescent="0.2">
      <c r="A22" s="267">
        <v>2010</v>
      </c>
      <c r="B22" s="443" t="s">
        <v>35</v>
      </c>
      <c r="C22" s="443" t="s">
        <v>86</v>
      </c>
      <c r="D22" s="268">
        <v>24540.940000000002</v>
      </c>
      <c r="E22" s="268">
        <v>91085.41</v>
      </c>
      <c r="F22" s="269">
        <v>115626.35</v>
      </c>
      <c r="G22" s="243"/>
    </row>
    <row r="23" spans="1:7" s="62" customFormat="1" ht="13.5" customHeight="1" x14ac:dyDescent="0.2">
      <c r="A23" s="423">
        <v>2010</v>
      </c>
      <c r="B23" s="424" t="s">
        <v>36</v>
      </c>
      <c r="C23" s="424" t="s">
        <v>86</v>
      </c>
      <c r="D23" s="425">
        <v>24980.260000000002</v>
      </c>
      <c r="E23" s="425">
        <v>82645.592500000013</v>
      </c>
      <c r="F23" s="426">
        <v>107625.85250000001</v>
      </c>
      <c r="G23" s="243"/>
    </row>
    <row r="24" spans="1:7" s="62" customFormat="1" ht="13.5" customHeight="1" x14ac:dyDescent="0.2">
      <c r="A24" s="267">
        <v>2010</v>
      </c>
      <c r="B24" s="443" t="s">
        <v>37</v>
      </c>
      <c r="C24" s="443" t="s">
        <v>86</v>
      </c>
      <c r="D24" s="268">
        <v>23330.76</v>
      </c>
      <c r="E24" s="268">
        <v>82518.157500000001</v>
      </c>
      <c r="F24" s="269">
        <v>105848.9175</v>
      </c>
      <c r="G24" s="243"/>
    </row>
    <row r="25" spans="1:7" s="62" customFormat="1" ht="13.5" customHeight="1" x14ac:dyDescent="0.2">
      <c r="A25" s="423">
        <v>2010</v>
      </c>
      <c r="B25" s="424" t="s">
        <v>38</v>
      </c>
      <c r="C25" s="424" t="s">
        <v>86</v>
      </c>
      <c r="D25" s="425">
        <v>23478.839999999997</v>
      </c>
      <c r="E25" s="425">
        <v>88013.902499999997</v>
      </c>
      <c r="F25" s="426">
        <v>111492.74249999999</v>
      </c>
      <c r="G25" s="243"/>
    </row>
    <row r="26" spans="1:7" s="62" customFormat="1" ht="13.5" customHeight="1" x14ac:dyDescent="0.2">
      <c r="A26" s="267">
        <v>2010</v>
      </c>
      <c r="B26" s="443" t="s">
        <v>39</v>
      </c>
      <c r="C26" s="443" t="s">
        <v>86</v>
      </c>
      <c r="D26" s="268">
        <v>20893.580000000002</v>
      </c>
      <c r="E26" s="268">
        <v>89615.942500000005</v>
      </c>
      <c r="F26" s="269">
        <v>110509.52249999998</v>
      </c>
      <c r="G26" s="243"/>
    </row>
    <row r="27" spans="1:7" s="62" customFormat="1" ht="13.5" customHeight="1" x14ac:dyDescent="0.2">
      <c r="A27" s="423">
        <v>2010</v>
      </c>
      <c r="B27" s="424" t="s">
        <v>40</v>
      </c>
      <c r="C27" s="424" t="s">
        <v>86</v>
      </c>
      <c r="D27" s="425">
        <v>19884.170000000002</v>
      </c>
      <c r="E27" s="425">
        <v>87947.162500000006</v>
      </c>
      <c r="F27" s="426">
        <v>107831.3325</v>
      </c>
      <c r="G27" s="243"/>
    </row>
    <row r="28" spans="1:7" s="62" customFormat="1" ht="13.5" customHeight="1" x14ac:dyDescent="0.2">
      <c r="A28" s="267">
        <v>2010</v>
      </c>
      <c r="B28" s="443" t="s">
        <v>41</v>
      </c>
      <c r="C28" s="443" t="s">
        <v>86</v>
      </c>
      <c r="D28" s="268">
        <v>22338.300000000003</v>
      </c>
      <c r="E28" s="268">
        <v>89650.907500000001</v>
      </c>
      <c r="F28" s="269">
        <v>111989.20749999999</v>
      </c>
      <c r="G28" s="243"/>
    </row>
    <row r="29" spans="1:7" s="62" customFormat="1" ht="13.5" customHeight="1" x14ac:dyDescent="0.2">
      <c r="A29" s="423">
        <v>2010</v>
      </c>
      <c r="B29" s="424" t="s">
        <v>42</v>
      </c>
      <c r="C29" s="424" t="s">
        <v>86</v>
      </c>
      <c r="D29" s="425">
        <v>18451.48</v>
      </c>
      <c r="E29" s="425">
        <v>87559.687499999985</v>
      </c>
      <c r="F29" s="426">
        <v>106011.1675</v>
      </c>
      <c r="G29" s="243"/>
    </row>
    <row r="30" spans="1:7" s="62" customFormat="1" ht="13.5" customHeight="1" x14ac:dyDescent="0.2">
      <c r="A30" s="267">
        <v>2011</v>
      </c>
      <c r="B30" s="443" t="s">
        <v>43</v>
      </c>
      <c r="C30" s="443" t="s">
        <v>86</v>
      </c>
      <c r="D30" s="268">
        <v>17980.849999999999</v>
      </c>
      <c r="E30" s="268">
        <v>76225.782499999987</v>
      </c>
      <c r="F30" s="269">
        <v>94206.632499999992</v>
      </c>
      <c r="G30" s="243"/>
    </row>
    <row r="31" spans="1:7" s="62" customFormat="1" ht="13.5" customHeight="1" x14ac:dyDescent="0.2">
      <c r="A31" s="423">
        <v>2011</v>
      </c>
      <c r="B31" s="424" t="s">
        <v>44</v>
      </c>
      <c r="C31" s="424" t="s">
        <v>86</v>
      </c>
      <c r="D31" s="425">
        <v>21022.690000000002</v>
      </c>
      <c r="E31" s="425">
        <v>80517.47</v>
      </c>
      <c r="F31" s="426">
        <v>101540.15999999999</v>
      </c>
      <c r="G31" s="243"/>
    </row>
    <row r="32" spans="1:7" s="62" customFormat="1" ht="13.5" customHeight="1" x14ac:dyDescent="0.2">
      <c r="A32" s="267">
        <v>2011</v>
      </c>
      <c r="B32" s="443" t="s">
        <v>45</v>
      </c>
      <c r="C32" s="443" t="s">
        <v>86</v>
      </c>
      <c r="D32" s="268">
        <v>24381.920000000002</v>
      </c>
      <c r="E32" s="268">
        <v>99869.492500000008</v>
      </c>
      <c r="F32" s="269">
        <v>124251.41250000001</v>
      </c>
      <c r="G32" s="243"/>
    </row>
    <row r="33" spans="1:7" s="62" customFormat="1" ht="13.5" customHeight="1" x14ac:dyDescent="0.2">
      <c r="A33" s="423">
        <v>2011</v>
      </c>
      <c r="B33" s="424" t="s">
        <v>33</v>
      </c>
      <c r="C33" s="424" t="s">
        <v>86</v>
      </c>
      <c r="D33" s="425">
        <v>20227.61</v>
      </c>
      <c r="E33" s="425">
        <v>83612.952499999999</v>
      </c>
      <c r="F33" s="426">
        <v>103840.5625</v>
      </c>
      <c r="G33" s="243"/>
    </row>
    <row r="34" spans="1:7" s="62" customFormat="1" ht="13.5" customHeight="1" x14ac:dyDescent="0.2">
      <c r="A34" s="267">
        <v>2011</v>
      </c>
      <c r="B34" s="443" t="s">
        <v>35</v>
      </c>
      <c r="C34" s="443" t="s">
        <v>86</v>
      </c>
      <c r="D34" s="268">
        <v>26121.690000000002</v>
      </c>
      <c r="E34" s="268">
        <v>97294.222499999989</v>
      </c>
      <c r="F34" s="269">
        <v>123415.91250000002</v>
      </c>
      <c r="G34" s="243"/>
    </row>
    <row r="35" spans="1:7" s="62" customFormat="1" ht="13.5" customHeight="1" x14ac:dyDescent="0.2">
      <c r="A35" s="423">
        <v>2011</v>
      </c>
      <c r="B35" s="424" t="s">
        <v>36</v>
      </c>
      <c r="C35" s="424" t="s">
        <v>86</v>
      </c>
      <c r="D35" s="425">
        <v>24309.68</v>
      </c>
      <c r="E35" s="425">
        <v>89916.43</v>
      </c>
      <c r="F35" s="426">
        <v>114226.11</v>
      </c>
      <c r="G35" s="243"/>
    </row>
    <row r="36" spans="1:7" s="62" customFormat="1" ht="13.5" customHeight="1" x14ac:dyDescent="0.2">
      <c r="A36" s="267">
        <v>2011</v>
      </c>
      <c r="B36" s="443" t="s">
        <v>37</v>
      </c>
      <c r="C36" s="443" t="s">
        <v>86</v>
      </c>
      <c r="D36" s="268">
        <v>24975.610000000004</v>
      </c>
      <c r="E36" s="268">
        <v>92529.439999999988</v>
      </c>
      <c r="F36" s="269">
        <v>117505.05</v>
      </c>
      <c r="G36" s="243"/>
    </row>
    <row r="37" spans="1:7" s="62" customFormat="1" ht="13.5" customHeight="1" x14ac:dyDescent="0.2">
      <c r="A37" s="423">
        <v>2011</v>
      </c>
      <c r="B37" s="424" t="s">
        <v>38</v>
      </c>
      <c r="C37" s="424" t="s">
        <v>86</v>
      </c>
      <c r="D37" s="425">
        <v>27604.239999999998</v>
      </c>
      <c r="E37" s="425">
        <v>101235.58</v>
      </c>
      <c r="F37" s="426">
        <v>128839.82</v>
      </c>
      <c r="G37" s="243"/>
    </row>
    <row r="38" spans="1:7" s="62" customFormat="1" ht="13.5" customHeight="1" x14ac:dyDescent="0.2">
      <c r="A38" s="267">
        <v>2011</v>
      </c>
      <c r="B38" s="443" t="s">
        <v>39</v>
      </c>
      <c r="C38" s="443" t="s">
        <v>86</v>
      </c>
      <c r="D38" s="268">
        <v>26776.440000000002</v>
      </c>
      <c r="E38" s="268">
        <v>100431.3465</v>
      </c>
      <c r="F38" s="269">
        <v>127207.7865</v>
      </c>
      <c r="G38" s="243"/>
    </row>
    <row r="39" spans="1:7" s="62" customFormat="1" ht="13.5" customHeight="1" x14ac:dyDescent="0.2">
      <c r="A39" s="423">
        <v>2011</v>
      </c>
      <c r="B39" s="424" t="s">
        <v>40</v>
      </c>
      <c r="C39" s="424" t="s">
        <v>86</v>
      </c>
      <c r="D39" s="425">
        <v>26623.350000000002</v>
      </c>
      <c r="E39" s="425">
        <v>100738.4875</v>
      </c>
      <c r="F39" s="426">
        <v>127361.83749999999</v>
      </c>
      <c r="G39" s="243"/>
    </row>
    <row r="40" spans="1:7" s="62" customFormat="1" ht="13.5" customHeight="1" x14ac:dyDescent="0.2">
      <c r="A40" s="267">
        <v>2011</v>
      </c>
      <c r="B40" s="443" t="s">
        <v>41</v>
      </c>
      <c r="C40" s="443" t="s">
        <v>86</v>
      </c>
      <c r="D40" s="268">
        <v>27412.15</v>
      </c>
      <c r="E40" s="268">
        <v>103331.845</v>
      </c>
      <c r="F40" s="269">
        <v>130743.99500000001</v>
      </c>
      <c r="G40" s="243"/>
    </row>
    <row r="41" spans="1:7" s="62" customFormat="1" ht="13.5" customHeight="1" x14ac:dyDescent="0.2">
      <c r="A41" s="423">
        <v>2011</v>
      </c>
      <c r="B41" s="424" t="s">
        <v>42</v>
      </c>
      <c r="C41" s="424" t="s">
        <v>86</v>
      </c>
      <c r="D41" s="425">
        <v>24922.25</v>
      </c>
      <c r="E41" s="425">
        <v>102769.035</v>
      </c>
      <c r="F41" s="426">
        <v>127691.285</v>
      </c>
      <c r="G41" s="243"/>
    </row>
    <row r="42" spans="1:7" s="62" customFormat="1" ht="13.5" customHeight="1" x14ac:dyDescent="0.2">
      <c r="A42" s="267">
        <v>2012</v>
      </c>
      <c r="B42" s="443" t="s">
        <v>43</v>
      </c>
      <c r="C42" s="443" t="s">
        <v>86</v>
      </c>
      <c r="D42" s="268">
        <v>26075.970000000005</v>
      </c>
      <c r="E42" s="268">
        <v>88827.0625</v>
      </c>
      <c r="F42" s="269">
        <v>114903.0325</v>
      </c>
      <c r="G42" s="243"/>
    </row>
    <row r="43" spans="1:7" s="62" customFormat="1" ht="13.5" customHeight="1" x14ac:dyDescent="0.2">
      <c r="A43" s="423">
        <v>2012</v>
      </c>
      <c r="B43" s="424" t="s">
        <v>44</v>
      </c>
      <c r="C43" s="424" t="s">
        <v>86</v>
      </c>
      <c r="D43" s="425">
        <v>27874.593000000001</v>
      </c>
      <c r="E43" s="425">
        <v>93086.404999999984</v>
      </c>
      <c r="F43" s="426">
        <v>120960.99799999999</v>
      </c>
      <c r="G43" s="243"/>
    </row>
    <row r="44" spans="1:7" s="62" customFormat="1" ht="13.5" customHeight="1" x14ac:dyDescent="0.2">
      <c r="A44" s="267">
        <v>2012</v>
      </c>
      <c r="B44" s="443" t="s">
        <v>45</v>
      </c>
      <c r="C44" s="443" t="s">
        <v>86</v>
      </c>
      <c r="D44" s="268">
        <v>32669.55</v>
      </c>
      <c r="E44" s="268">
        <v>98875.477499999994</v>
      </c>
      <c r="F44" s="269">
        <v>131545.0275</v>
      </c>
      <c r="G44" s="243"/>
    </row>
    <row r="45" spans="1:7" s="62" customFormat="1" ht="13.5" customHeight="1" x14ac:dyDescent="0.2">
      <c r="A45" s="423">
        <v>2012</v>
      </c>
      <c r="B45" s="424" t="s">
        <v>33</v>
      </c>
      <c r="C45" s="424" t="s">
        <v>86</v>
      </c>
      <c r="D45" s="425">
        <v>28067.909999999996</v>
      </c>
      <c r="E45" s="425">
        <v>82843.822500000009</v>
      </c>
      <c r="F45" s="426">
        <v>110911.7325</v>
      </c>
      <c r="G45" s="243"/>
    </row>
    <row r="46" spans="1:7" s="62" customFormat="1" ht="13.5" customHeight="1" x14ac:dyDescent="0.2">
      <c r="A46" s="267">
        <v>2012</v>
      </c>
      <c r="B46" s="443" t="s">
        <v>35</v>
      </c>
      <c r="C46" s="443" t="s">
        <v>86</v>
      </c>
      <c r="D46" s="268">
        <v>30507.59</v>
      </c>
      <c r="E46" s="268">
        <v>92346.742500000022</v>
      </c>
      <c r="F46" s="269">
        <v>122854.3325</v>
      </c>
      <c r="G46" s="243"/>
    </row>
    <row r="47" spans="1:7" s="62" customFormat="1" ht="13.5" customHeight="1" x14ac:dyDescent="0.2">
      <c r="A47" s="423">
        <v>2012</v>
      </c>
      <c r="B47" s="424" t="s">
        <v>36</v>
      </c>
      <c r="C47" s="424" t="s">
        <v>86</v>
      </c>
      <c r="D47" s="425">
        <v>28979.08</v>
      </c>
      <c r="E47" s="425">
        <v>93672.457500000004</v>
      </c>
      <c r="F47" s="426">
        <v>122651.53749999999</v>
      </c>
      <c r="G47" s="243"/>
    </row>
    <row r="48" spans="1:7" s="62" customFormat="1" ht="13.5" customHeight="1" x14ac:dyDescent="0.2">
      <c r="A48" s="267">
        <v>2012</v>
      </c>
      <c r="B48" s="443" t="s">
        <v>37</v>
      </c>
      <c r="C48" s="443" t="s">
        <v>86</v>
      </c>
      <c r="D48" s="268">
        <v>31016.940000000002</v>
      </c>
      <c r="E48" s="268">
        <v>91956.854999999996</v>
      </c>
      <c r="F48" s="269">
        <v>122973.795</v>
      </c>
      <c r="G48" s="243"/>
    </row>
    <row r="49" spans="1:7" s="62" customFormat="1" ht="13.5" customHeight="1" x14ac:dyDescent="0.2">
      <c r="A49" s="423">
        <v>2012</v>
      </c>
      <c r="B49" s="424" t="s">
        <v>38</v>
      </c>
      <c r="C49" s="424" t="s">
        <v>86</v>
      </c>
      <c r="D49" s="425">
        <v>31182.809999999998</v>
      </c>
      <c r="E49" s="425">
        <v>93020.48550000001</v>
      </c>
      <c r="F49" s="426">
        <v>124203.29550000001</v>
      </c>
      <c r="G49" s="243"/>
    </row>
    <row r="50" spans="1:7" s="62" customFormat="1" ht="13.5" customHeight="1" x14ac:dyDescent="0.2">
      <c r="A50" s="267">
        <v>2012</v>
      </c>
      <c r="B50" s="443" t="s">
        <v>39</v>
      </c>
      <c r="C50" s="443" t="s">
        <v>86</v>
      </c>
      <c r="D50" s="268">
        <v>32353.65</v>
      </c>
      <c r="E50" s="268">
        <v>89969.590000000011</v>
      </c>
      <c r="F50" s="269">
        <v>122323.24</v>
      </c>
      <c r="G50" s="243"/>
    </row>
    <row r="51" spans="1:7" s="62" customFormat="1" ht="13.5" customHeight="1" x14ac:dyDescent="0.2">
      <c r="A51" s="423">
        <v>2012</v>
      </c>
      <c r="B51" s="424" t="s">
        <v>40</v>
      </c>
      <c r="C51" s="424" t="s">
        <v>86</v>
      </c>
      <c r="D51" s="425">
        <v>32464.11</v>
      </c>
      <c r="E51" s="425">
        <v>94590.706999999995</v>
      </c>
      <c r="F51" s="426">
        <v>127054.81700000001</v>
      </c>
      <c r="G51" s="243"/>
    </row>
    <row r="52" spans="1:7" s="62" customFormat="1" ht="13.5" customHeight="1" x14ac:dyDescent="0.2">
      <c r="A52" s="267">
        <v>2012</v>
      </c>
      <c r="B52" s="443" t="s">
        <v>41</v>
      </c>
      <c r="C52" s="443" t="s">
        <v>86</v>
      </c>
      <c r="D52" s="268">
        <v>28264.76</v>
      </c>
      <c r="E52" s="268">
        <v>92912.795500000007</v>
      </c>
      <c r="F52" s="269">
        <v>121177.5555</v>
      </c>
      <c r="G52" s="243"/>
    </row>
    <row r="53" spans="1:7" s="62" customFormat="1" ht="13.5" customHeight="1" x14ac:dyDescent="0.2">
      <c r="A53" s="423">
        <v>2012</v>
      </c>
      <c r="B53" s="424" t="s">
        <v>42</v>
      </c>
      <c r="C53" s="424" t="s">
        <v>86</v>
      </c>
      <c r="D53" s="425">
        <v>23924.52</v>
      </c>
      <c r="E53" s="425">
        <v>85090.0625</v>
      </c>
      <c r="F53" s="426">
        <v>109014.5825</v>
      </c>
      <c r="G53" s="243"/>
    </row>
    <row r="54" spans="1:7" s="62" customFormat="1" ht="13.5" customHeight="1" x14ac:dyDescent="0.2">
      <c r="A54" s="267">
        <v>2013</v>
      </c>
      <c r="B54" s="443" t="s">
        <v>43</v>
      </c>
      <c r="C54" s="443" t="s">
        <v>86</v>
      </c>
      <c r="D54" s="268">
        <v>23477.139999999996</v>
      </c>
      <c r="E54" s="268">
        <v>82878.174999999988</v>
      </c>
      <c r="F54" s="269">
        <v>106355.31499999999</v>
      </c>
      <c r="G54" s="243"/>
    </row>
    <row r="55" spans="1:7" s="62" customFormat="1" ht="13.5" customHeight="1" x14ac:dyDescent="0.2">
      <c r="A55" s="423">
        <v>2013</v>
      </c>
      <c r="B55" s="424" t="s">
        <v>44</v>
      </c>
      <c r="C55" s="424" t="s">
        <v>86</v>
      </c>
      <c r="D55" s="425">
        <v>26538.489999999998</v>
      </c>
      <c r="E55" s="425">
        <v>87457.617499999993</v>
      </c>
      <c r="F55" s="426">
        <v>113996.10749999998</v>
      </c>
      <c r="G55" s="243"/>
    </row>
    <row r="56" spans="1:7" s="62" customFormat="1" ht="13.5" customHeight="1" x14ac:dyDescent="0.2">
      <c r="A56" s="267">
        <v>2013</v>
      </c>
      <c r="B56" s="443" t="s">
        <v>45</v>
      </c>
      <c r="C56" s="443" t="s">
        <v>86</v>
      </c>
      <c r="D56" s="268">
        <v>24464.21</v>
      </c>
      <c r="E56" s="268">
        <v>87782.249499999991</v>
      </c>
      <c r="F56" s="269">
        <v>112246.4595</v>
      </c>
      <c r="G56" s="243"/>
    </row>
    <row r="57" spans="1:7" s="62" customFormat="1" ht="13.5" customHeight="1" x14ac:dyDescent="0.2">
      <c r="A57" s="423">
        <v>2013</v>
      </c>
      <c r="B57" s="424" t="s">
        <v>33</v>
      </c>
      <c r="C57" s="424" t="s">
        <v>86</v>
      </c>
      <c r="D57" s="425">
        <v>26878.670000000002</v>
      </c>
      <c r="E57" s="425">
        <v>100952.14800000002</v>
      </c>
      <c r="F57" s="426">
        <v>127830.81800000001</v>
      </c>
      <c r="G57" s="243"/>
    </row>
    <row r="58" spans="1:7" s="62" customFormat="1" ht="13.5" customHeight="1" x14ac:dyDescent="0.2">
      <c r="A58" s="267">
        <v>2013</v>
      </c>
      <c r="B58" s="443" t="s">
        <v>35</v>
      </c>
      <c r="C58" s="443" t="s">
        <v>86</v>
      </c>
      <c r="D58" s="268">
        <v>28557.17</v>
      </c>
      <c r="E58" s="268">
        <v>98113.79800000001</v>
      </c>
      <c r="F58" s="269">
        <v>126670.96800000001</v>
      </c>
      <c r="G58" s="243"/>
    </row>
    <row r="59" spans="1:7" s="62" customFormat="1" ht="13.5" customHeight="1" x14ac:dyDescent="0.2">
      <c r="A59" s="423">
        <v>2013</v>
      </c>
      <c r="B59" s="424" t="s">
        <v>36</v>
      </c>
      <c r="C59" s="424" t="s">
        <v>86</v>
      </c>
      <c r="D59" s="425">
        <v>26779.379000000001</v>
      </c>
      <c r="E59" s="425">
        <v>89754.584999999992</v>
      </c>
      <c r="F59" s="426">
        <v>116533.96399999999</v>
      </c>
      <c r="G59" s="243"/>
    </row>
    <row r="60" spans="1:7" s="62" customFormat="1" ht="13.5" customHeight="1" x14ac:dyDescent="0.2">
      <c r="A60" s="267">
        <v>2013</v>
      </c>
      <c r="B60" s="443" t="s">
        <v>37</v>
      </c>
      <c r="C60" s="443" t="s">
        <v>86</v>
      </c>
      <c r="D60" s="268">
        <v>34806.650999999998</v>
      </c>
      <c r="E60" s="268">
        <v>104807.51999999999</v>
      </c>
      <c r="F60" s="269">
        <v>139614.171</v>
      </c>
      <c r="G60" s="243"/>
    </row>
    <row r="61" spans="1:7" s="62" customFormat="1" ht="13.5" customHeight="1" x14ac:dyDescent="0.2">
      <c r="A61" s="423">
        <v>2013</v>
      </c>
      <c r="B61" s="424" t="s">
        <v>38</v>
      </c>
      <c r="C61" s="424" t="s">
        <v>86</v>
      </c>
      <c r="D61" s="425">
        <v>30419.117999999999</v>
      </c>
      <c r="E61" s="425">
        <v>91859.771500000003</v>
      </c>
      <c r="F61" s="426">
        <v>122278.88949999999</v>
      </c>
      <c r="G61" s="243"/>
    </row>
    <row r="62" spans="1:7" s="62" customFormat="1" ht="13.5" customHeight="1" x14ac:dyDescent="0.2">
      <c r="A62" s="267">
        <v>2013</v>
      </c>
      <c r="B62" s="443" t="s">
        <v>39</v>
      </c>
      <c r="C62" s="443" t="s">
        <v>86</v>
      </c>
      <c r="D62" s="268">
        <v>38647.400999999998</v>
      </c>
      <c r="E62" s="268">
        <v>108395.48050000002</v>
      </c>
      <c r="F62" s="269">
        <v>147042.88150000002</v>
      </c>
      <c r="G62" s="243"/>
    </row>
    <row r="63" spans="1:7" s="62" customFormat="1" ht="13.5" customHeight="1" x14ac:dyDescent="0.2">
      <c r="A63" s="423">
        <v>2013</v>
      </c>
      <c r="B63" s="424" t="s">
        <v>40</v>
      </c>
      <c r="C63" s="424" t="s">
        <v>86</v>
      </c>
      <c r="D63" s="425">
        <v>39271.569999999992</v>
      </c>
      <c r="E63" s="425">
        <v>110328.79700000001</v>
      </c>
      <c r="F63" s="426">
        <v>149600.367</v>
      </c>
      <c r="G63" s="243"/>
    </row>
    <row r="64" spans="1:7" s="62" customFormat="1" ht="13.5" customHeight="1" x14ac:dyDescent="0.2">
      <c r="A64" s="267">
        <v>2013</v>
      </c>
      <c r="B64" s="443" t="s">
        <v>41</v>
      </c>
      <c r="C64" s="443" t="s">
        <v>86</v>
      </c>
      <c r="D64" s="268">
        <v>32483.589999999997</v>
      </c>
      <c r="E64" s="268">
        <v>105325.6805</v>
      </c>
      <c r="F64" s="269">
        <v>137809.27050000001</v>
      </c>
      <c r="G64" s="243"/>
    </row>
    <row r="65" spans="1:7" s="62" customFormat="1" ht="13.5" customHeight="1" x14ac:dyDescent="0.2">
      <c r="A65" s="423">
        <v>2013</v>
      </c>
      <c r="B65" s="424" t="s">
        <v>42</v>
      </c>
      <c r="C65" s="424" t="s">
        <v>86</v>
      </c>
      <c r="D65" s="425">
        <v>29739.990000000005</v>
      </c>
      <c r="E65" s="425">
        <v>101518.0705</v>
      </c>
      <c r="F65" s="426">
        <v>131258.06050000002</v>
      </c>
      <c r="G65" s="243"/>
    </row>
    <row r="66" spans="1:7" s="62" customFormat="1" ht="13.5" customHeight="1" x14ac:dyDescent="0.2">
      <c r="A66" s="267">
        <v>2014</v>
      </c>
      <c r="B66" s="443" t="s">
        <v>43</v>
      </c>
      <c r="C66" s="443" t="s">
        <v>86</v>
      </c>
      <c r="D66" s="268">
        <v>30251.78</v>
      </c>
      <c r="E66" s="268">
        <v>84164.362500000003</v>
      </c>
      <c r="F66" s="269">
        <v>114416.1425</v>
      </c>
      <c r="G66" s="243"/>
    </row>
    <row r="67" spans="1:7" s="62" customFormat="1" ht="13.5" customHeight="1" x14ac:dyDescent="0.2">
      <c r="A67" s="423">
        <v>2014</v>
      </c>
      <c r="B67" s="424" t="s">
        <v>44</v>
      </c>
      <c r="C67" s="424" t="s">
        <v>86</v>
      </c>
      <c r="D67" s="425">
        <v>36290.530000000006</v>
      </c>
      <c r="E67" s="425">
        <v>93610.3125</v>
      </c>
      <c r="F67" s="426">
        <v>129900.8425</v>
      </c>
      <c r="G67" s="243"/>
    </row>
    <row r="68" spans="1:7" s="62" customFormat="1" ht="13.5" customHeight="1" x14ac:dyDescent="0.2">
      <c r="A68" s="267">
        <v>2014</v>
      </c>
      <c r="B68" s="443" t="s">
        <v>45</v>
      </c>
      <c r="C68" s="443" t="s">
        <v>86</v>
      </c>
      <c r="D68" s="268">
        <v>38530.379999999997</v>
      </c>
      <c r="E68" s="268">
        <v>111078.56300000001</v>
      </c>
      <c r="F68" s="269">
        <v>149608.943</v>
      </c>
      <c r="G68" s="243"/>
    </row>
    <row r="69" spans="1:7" s="62" customFormat="1" ht="13.5" customHeight="1" x14ac:dyDescent="0.2">
      <c r="A69" s="423">
        <v>2014</v>
      </c>
      <c r="B69" s="424" t="s">
        <v>33</v>
      </c>
      <c r="C69" s="424" t="s">
        <v>86</v>
      </c>
      <c r="D69" s="425">
        <v>39273.22</v>
      </c>
      <c r="E69" s="425">
        <v>96903.003000000055</v>
      </c>
      <c r="F69" s="426">
        <v>136176.22300000006</v>
      </c>
      <c r="G69" s="243"/>
    </row>
    <row r="70" spans="1:7" s="62" customFormat="1" ht="13.5" customHeight="1" x14ac:dyDescent="0.2">
      <c r="A70" s="267">
        <v>2014</v>
      </c>
      <c r="B70" s="443" t="s">
        <v>35</v>
      </c>
      <c r="C70" s="443" t="s">
        <v>86</v>
      </c>
      <c r="D70" s="268">
        <v>45324.789999999994</v>
      </c>
      <c r="E70" s="268">
        <v>106724.69450000001</v>
      </c>
      <c r="F70" s="269">
        <v>152049.48450000002</v>
      </c>
      <c r="G70" s="243"/>
    </row>
    <row r="71" spans="1:7" s="62" customFormat="1" ht="13.5" customHeight="1" x14ac:dyDescent="0.2">
      <c r="A71" s="423">
        <v>2014</v>
      </c>
      <c r="B71" s="424" t="s">
        <v>36</v>
      </c>
      <c r="C71" s="424" t="s">
        <v>86</v>
      </c>
      <c r="D71" s="425">
        <v>42041.000000000007</v>
      </c>
      <c r="E71" s="425">
        <v>96894.199677500015</v>
      </c>
      <c r="F71" s="426">
        <v>138935.1996775</v>
      </c>
      <c r="G71" s="243"/>
    </row>
    <row r="72" spans="1:7" s="62" customFormat="1" ht="13.5" customHeight="1" x14ac:dyDescent="0.2">
      <c r="A72" s="267">
        <v>2014</v>
      </c>
      <c r="B72" s="443" t="s">
        <v>37</v>
      </c>
      <c r="C72" s="443" t="s">
        <v>86</v>
      </c>
      <c r="D72" s="268">
        <v>48658.51</v>
      </c>
      <c r="E72" s="268">
        <v>104676.43550000001</v>
      </c>
      <c r="F72" s="269">
        <v>153334.9455</v>
      </c>
      <c r="G72" s="243"/>
    </row>
    <row r="73" spans="1:7" s="62" customFormat="1" ht="13.5" customHeight="1" x14ac:dyDescent="0.2">
      <c r="A73" s="423">
        <v>2014</v>
      </c>
      <c r="B73" s="424" t="s">
        <v>38</v>
      </c>
      <c r="C73" s="424" t="s">
        <v>86</v>
      </c>
      <c r="D73" s="425">
        <v>42943.78</v>
      </c>
      <c r="E73" s="425">
        <v>107151.5485</v>
      </c>
      <c r="F73" s="426">
        <v>150095.32850000003</v>
      </c>
      <c r="G73" s="243"/>
    </row>
    <row r="74" spans="1:7" s="62" customFormat="1" ht="13.5" customHeight="1" x14ac:dyDescent="0.2">
      <c r="A74" s="267">
        <v>2014</v>
      </c>
      <c r="B74" s="443" t="s">
        <v>39</v>
      </c>
      <c r="C74" s="443" t="s">
        <v>86</v>
      </c>
      <c r="D74" s="268">
        <v>45493.229999999996</v>
      </c>
      <c r="E74" s="268">
        <v>114851.40749999997</v>
      </c>
      <c r="F74" s="269">
        <v>160344.63749999998</v>
      </c>
      <c r="G74" s="243"/>
    </row>
    <row r="75" spans="1:7" s="62" customFormat="1" ht="13.5" customHeight="1" x14ac:dyDescent="0.2">
      <c r="A75" s="423">
        <v>2014</v>
      </c>
      <c r="B75" s="424" t="s">
        <v>40</v>
      </c>
      <c r="C75" s="424" t="s">
        <v>86</v>
      </c>
      <c r="D75" s="425">
        <v>47612.94</v>
      </c>
      <c r="E75" s="425">
        <v>108730.40099999998</v>
      </c>
      <c r="F75" s="426">
        <v>156343.34099999999</v>
      </c>
      <c r="G75" s="243"/>
    </row>
    <row r="76" spans="1:7" s="62" customFormat="1" ht="13.5" customHeight="1" x14ac:dyDescent="0.2">
      <c r="A76" s="267">
        <v>2014</v>
      </c>
      <c r="B76" s="443" t="s">
        <v>41</v>
      </c>
      <c r="C76" s="443" t="s">
        <v>86</v>
      </c>
      <c r="D76" s="268">
        <v>44396.66</v>
      </c>
      <c r="E76" s="268">
        <v>105787.50149999998</v>
      </c>
      <c r="F76" s="269">
        <v>150184.16149999999</v>
      </c>
      <c r="G76" s="243"/>
    </row>
    <row r="77" spans="1:7" s="62" customFormat="1" ht="13.5" customHeight="1" x14ac:dyDescent="0.2">
      <c r="A77" s="423">
        <v>2014</v>
      </c>
      <c r="B77" s="424" t="s">
        <v>42</v>
      </c>
      <c r="C77" s="424" t="s">
        <v>86</v>
      </c>
      <c r="D77" s="425">
        <v>38778.12999999999</v>
      </c>
      <c r="E77" s="425">
        <v>94866.58100000002</v>
      </c>
      <c r="F77" s="426">
        <v>133644.71100000001</v>
      </c>
      <c r="G77" s="243"/>
    </row>
    <row r="78" spans="1:7" s="62" customFormat="1" ht="13.5" customHeight="1" x14ac:dyDescent="0.2">
      <c r="A78" s="267">
        <v>2015</v>
      </c>
      <c r="B78" s="443" t="s">
        <v>43</v>
      </c>
      <c r="C78" s="443" t="s">
        <v>86</v>
      </c>
      <c r="D78" s="268">
        <v>41367.160000000003</v>
      </c>
      <c r="E78" s="268">
        <v>101904.052</v>
      </c>
      <c r="F78" s="269">
        <v>143271.212</v>
      </c>
      <c r="G78" s="243"/>
    </row>
    <row r="79" spans="1:7" s="62" customFormat="1" ht="13.5" customHeight="1" x14ac:dyDescent="0.2">
      <c r="A79" s="423">
        <v>2015</v>
      </c>
      <c r="B79" s="424" t="s">
        <v>44</v>
      </c>
      <c r="C79" s="424" t="s">
        <v>86</v>
      </c>
      <c r="D79" s="425">
        <v>47179.670000000006</v>
      </c>
      <c r="E79" s="425">
        <v>104832.958</v>
      </c>
      <c r="F79" s="426">
        <v>152012.62799999997</v>
      </c>
      <c r="G79" s="243"/>
    </row>
    <row r="80" spans="1:7" s="62" customFormat="1" ht="13.5" customHeight="1" x14ac:dyDescent="0.2">
      <c r="A80" s="267">
        <v>2015</v>
      </c>
      <c r="B80" s="443" t="s">
        <v>45</v>
      </c>
      <c r="C80" s="443" t="s">
        <v>86</v>
      </c>
      <c r="D80" s="268">
        <v>45484.109999999986</v>
      </c>
      <c r="E80" s="268">
        <v>109971.6545</v>
      </c>
      <c r="F80" s="269">
        <v>155455.76450000002</v>
      </c>
      <c r="G80" s="243"/>
    </row>
    <row r="81" spans="1:7" s="62" customFormat="1" ht="13.5" customHeight="1" x14ac:dyDescent="0.2">
      <c r="A81" s="423">
        <v>2015</v>
      </c>
      <c r="B81" s="424" t="s">
        <v>33</v>
      </c>
      <c r="C81" s="424" t="s">
        <v>86</v>
      </c>
      <c r="D81" s="425">
        <v>43094.219999999994</v>
      </c>
      <c r="E81" s="425">
        <v>102884.77399999999</v>
      </c>
      <c r="F81" s="426">
        <v>145978.99399999998</v>
      </c>
      <c r="G81" s="243"/>
    </row>
    <row r="82" spans="1:7" s="62" customFormat="1" ht="13.5" customHeight="1" x14ac:dyDescent="0.2">
      <c r="A82" s="267">
        <v>2015</v>
      </c>
      <c r="B82" s="443" t="s">
        <v>35</v>
      </c>
      <c r="C82" s="443" t="s">
        <v>86</v>
      </c>
      <c r="D82" s="268">
        <v>46674.920000000006</v>
      </c>
      <c r="E82" s="268">
        <v>105042.76849999999</v>
      </c>
      <c r="F82" s="269">
        <v>151717.68850000002</v>
      </c>
      <c r="G82" s="243"/>
    </row>
    <row r="83" spans="1:7" s="62" customFormat="1" ht="13.5" customHeight="1" x14ac:dyDescent="0.2">
      <c r="A83" s="423">
        <v>2015</v>
      </c>
      <c r="B83" s="424" t="s">
        <v>36</v>
      </c>
      <c r="C83" s="424" t="s">
        <v>86</v>
      </c>
      <c r="D83" s="425">
        <v>47362.46</v>
      </c>
      <c r="E83" s="425">
        <v>113175.5885</v>
      </c>
      <c r="F83" s="426">
        <v>160538.0485</v>
      </c>
      <c r="G83" s="243"/>
    </row>
    <row r="84" spans="1:7" s="62" customFormat="1" ht="13.5" customHeight="1" x14ac:dyDescent="0.2">
      <c r="A84" s="267">
        <v>2015</v>
      </c>
      <c r="B84" s="443" t="s">
        <v>37</v>
      </c>
      <c r="C84" s="443" t="s">
        <v>86</v>
      </c>
      <c r="D84" s="268">
        <v>57876.62</v>
      </c>
      <c r="E84" s="268">
        <v>114726.4425</v>
      </c>
      <c r="F84" s="269">
        <v>172603.0625</v>
      </c>
      <c r="G84" s="243"/>
    </row>
    <row r="85" spans="1:7" s="62" customFormat="1" ht="13.5" customHeight="1" x14ac:dyDescent="0.2">
      <c r="A85" s="423">
        <v>2015</v>
      </c>
      <c r="B85" s="424" t="s">
        <v>38</v>
      </c>
      <c r="C85" s="424" t="s">
        <v>86</v>
      </c>
      <c r="D85" s="425">
        <v>49749.5</v>
      </c>
      <c r="E85" s="425">
        <v>110075.28199999998</v>
      </c>
      <c r="F85" s="426">
        <v>159824.78199999998</v>
      </c>
      <c r="G85" s="243"/>
    </row>
    <row r="86" spans="1:7" s="62" customFormat="1" ht="13.5" customHeight="1" x14ac:dyDescent="0.2">
      <c r="A86" s="267">
        <v>2015</v>
      </c>
      <c r="B86" s="443" t="s">
        <v>39</v>
      </c>
      <c r="C86" s="443" t="s">
        <v>86</v>
      </c>
      <c r="D86" s="268">
        <v>56052.07</v>
      </c>
      <c r="E86" s="268">
        <v>111860.93999999999</v>
      </c>
      <c r="F86" s="269">
        <v>167913.01</v>
      </c>
      <c r="G86" s="243"/>
    </row>
    <row r="87" spans="1:7" s="62" customFormat="1" ht="13.5" customHeight="1" x14ac:dyDescent="0.2">
      <c r="A87" s="423">
        <v>2015</v>
      </c>
      <c r="B87" s="424" t="s">
        <v>40</v>
      </c>
      <c r="C87" s="424" t="s">
        <v>86</v>
      </c>
      <c r="D87" s="425">
        <v>54262.43</v>
      </c>
      <c r="E87" s="425">
        <v>121675.05500000001</v>
      </c>
      <c r="F87" s="426">
        <v>175937.48500000002</v>
      </c>
      <c r="G87" s="243"/>
    </row>
    <row r="88" spans="1:7" s="62" customFormat="1" ht="13.5" customHeight="1" x14ac:dyDescent="0.2">
      <c r="A88" s="267">
        <v>2015</v>
      </c>
      <c r="B88" s="443" t="s">
        <v>41</v>
      </c>
      <c r="C88" s="443" t="s">
        <v>86</v>
      </c>
      <c r="D88" s="268">
        <v>53903.049999999996</v>
      </c>
      <c r="E88" s="268">
        <v>100504.40550000001</v>
      </c>
      <c r="F88" s="269">
        <v>154407.45549999998</v>
      </c>
      <c r="G88" s="243"/>
    </row>
    <row r="89" spans="1:7" s="62" customFormat="1" ht="13.5" customHeight="1" x14ac:dyDescent="0.2">
      <c r="A89" s="423">
        <v>2015</v>
      </c>
      <c r="B89" s="424" t="s">
        <v>42</v>
      </c>
      <c r="C89" s="424" t="s">
        <v>86</v>
      </c>
      <c r="D89" s="425">
        <v>46017.189999999988</v>
      </c>
      <c r="E89" s="425">
        <v>97671.079500000007</v>
      </c>
      <c r="F89" s="426">
        <v>143688.26950000002</v>
      </c>
      <c r="G89" s="243"/>
    </row>
    <row r="90" spans="1:7" s="62" customFormat="1" ht="13.5" customHeight="1" x14ac:dyDescent="0.2">
      <c r="A90" s="267">
        <v>2016</v>
      </c>
      <c r="B90" s="443" t="s">
        <v>43</v>
      </c>
      <c r="C90" s="443" t="s">
        <v>86</v>
      </c>
      <c r="D90" s="268">
        <v>40515.429999999993</v>
      </c>
      <c r="E90" s="268">
        <v>102948.68600000002</v>
      </c>
      <c r="F90" s="269">
        <v>143464.11600000001</v>
      </c>
      <c r="G90" s="243"/>
    </row>
    <row r="91" spans="1:7" s="62" customFormat="1" ht="13.5" customHeight="1" x14ac:dyDescent="0.2">
      <c r="A91" s="423">
        <v>2016</v>
      </c>
      <c r="B91" s="424" t="s">
        <v>44</v>
      </c>
      <c r="C91" s="424" t="s">
        <v>86</v>
      </c>
      <c r="D91" s="425">
        <v>51478.16</v>
      </c>
      <c r="E91" s="425">
        <v>121112.94800000002</v>
      </c>
      <c r="F91" s="426">
        <v>172591.10800000001</v>
      </c>
      <c r="G91" s="243"/>
    </row>
    <row r="92" spans="1:7" s="62" customFormat="1" ht="13.5" customHeight="1" x14ac:dyDescent="0.2">
      <c r="A92" s="267">
        <v>2016</v>
      </c>
      <c r="B92" s="443" t="s">
        <v>45</v>
      </c>
      <c r="C92" s="443" t="s">
        <v>86</v>
      </c>
      <c r="D92" s="268">
        <v>46210.39</v>
      </c>
      <c r="E92" s="268">
        <v>117689.56150000001</v>
      </c>
      <c r="F92" s="269">
        <v>163899.95150000002</v>
      </c>
      <c r="G92" s="243"/>
    </row>
    <row r="93" spans="1:7" s="62" customFormat="1" ht="13.5" customHeight="1" x14ac:dyDescent="0.2">
      <c r="A93" s="423">
        <v>2016</v>
      </c>
      <c r="B93" s="424" t="s">
        <v>33</v>
      </c>
      <c r="C93" s="424" t="s">
        <v>86</v>
      </c>
      <c r="D93" s="425">
        <v>52500.9</v>
      </c>
      <c r="E93" s="425">
        <v>121209.08600000002</v>
      </c>
      <c r="F93" s="426">
        <v>173709.98600000003</v>
      </c>
      <c r="G93" s="243"/>
    </row>
    <row r="94" spans="1:7" s="62" customFormat="1" ht="13.5" customHeight="1" x14ac:dyDescent="0.2">
      <c r="A94" s="267">
        <v>2016</v>
      </c>
      <c r="B94" s="443" t="s">
        <v>35</v>
      </c>
      <c r="C94" s="443" t="s">
        <v>86</v>
      </c>
      <c r="D94" s="268">
        <v>48370.929999999993</v>
      </c>
      <c r="E94" s="268">
        <v>113532.3765</v>
      </c>
      <c r="F94" s="269">
        <v>161903.30650000001</v>
      </c>
      <c r="G94" s="243"/>
    </row>
    <row r="95" spans="1:7" s="62" customFormat="1" ht="13.5" customHeight="1" x14ac:dyDescent="0.2">
      <c r="A95" s="423">
        <v>2016</v>
      </c>
      <c r="B95" s="424" t="s">
        <v>36</v>
      </c>
      <c r="C95" s="424" t="s">
        <v>86</v>
      </c>
      <c r="D95" s="425">
        <v>50411.859999999993</v>
      </c>
      <c r="E95" s="425">
        <v>116053.35750000001</v>
      </c>
      <c r="F95" s="426">
        <v>166465.21749999997</v>
      </c>
      <c r="G95" s="243"/>
    </row>
    <row r="96" spans="1:7" s="62" customFormat="1" ht="13.5" customHeight="1" x14ac:dyDescent="0.2">
      <c r="A96" s="267">
        <v>2016</v>
      </c>
      <c r="B96" s="443" t="s">
        <v>37</v>
      </c>
      <c r="C96" s="443" t="s">
        <v>86</v>
      </c>
      <c r="D96" s="268">
        <v>44707.59</v>
      </c>
      <c r="E96" s="268">
        <v>101494.96449999997</v>
      </c>
      <c r="F96" s="269">
        <v>146202.55449999997</v>
      </c>
      <c r="G96" s="243"/>
    </row>
    <row r="97" spans="1:7" s="62" customFormat="1" ht="13.5" customHeight="1" x14ac:dyDescent="0.2">
      <c r="A97" s="423">
        <v>2016</v>
      </c>
      <c r="B97" s="424" t="s">
        <v>38</v>
      </c>
      <c r="C97" s="424" t="s">
        <v>86</v>
      </c>
      <c r="D97" s="425">
        <v>52920.040000000008</v>
      </c>
      <c r="E97" s="425">
        <v>126814.98800000004</v>
      </c>
      <c r="F97" s="426">
        <v>179735.02800000005</v>
      </c>
      <c r="G97" s="243"/>
    </row>
    <row r="98" spans="1:7" s="62" customFormat="1" ht="13.5" customHeight="1" x14ac:dyDescent="0.2">
      <c r="A98" s="267">
        <v>2016</v>
      </c>
      <c r="B98" s="443" t="s">
        <v>39</v>
      </c>
      <c r="C98" s="443" t="s">
        <v>86</v>
      </c>
      <c r="D98" s="268">
        <v>52220.53100000001</v>
      </c>
      <c r="E98" s="268">
        <v>105009.12000000002</v>
      </c>
      <c r="F98" s="269">
        <v>157229.65100000004</v>
      </c>
      <c r="G98" s="243"/>
    </row>
    <row r="99" spans="1:7" s="62" customFormat="1" ht="13.5" customHeight="1" x14ac:dyDescent="0.2">
      <c r="A99" s="423">
        <v>2016</v>
      </c>
      <c r="B99" s="424" t="s">
        <v>40</v>
      </c>
      <c r="C99" s="424" t="s">
        <v>86</v>
      </c>
      <c r="D99" s="425">
        <v>49687.42</v>
      </c>
      <c r="E99" s="425">
        <v>105593.43050000002</v>
      </c>
      <c r="F99" s="426">
        <v>155280.85050000003</v>
      </c>
      <c r="G99" s="243"/>
    </row>
    <row r="100" spans="1:7" s="62" customFormat="1" ht="13.5" customHeight="1" x14ac:dyDescent="0.2">
      <c r="A100" s="267">
        <v>2016</v>
      </c>
      <c r="B100" s="443" t="s">
        <v>41</v>
      </c>
      <c r="C100" s="443" t="s">
        <v>86</v>
      </c>
      <c r="D100" s="268">
        <v>52486.96</v>
      </c>
      <c r="E100" s="268">
        <v>113868.95849999999</v>
      </c>
      <c r="F100" s="269">
        <v>166355.9185</v>
      </c>
      <c r="G100" s="243"/>
    </row>
    <row r="101" spans="1:7" s="62" customFormat="1" ht="13.5" customHeight="1" x14ac:dyDescent="0.2">
      <c r="A101" s="423">
        <v>2016</v>
      </c>
      <c r="B101" s="424" t="s">
        <v>42</v>
      </c>
      <c r="C101" s="424" t="s">
        <v>86</v>
      </c>
      <c r="D101" s="425">
        <v>50817.440000000002</v>
      </c>
      <c r="E101" s="425">
        <v>112388.894</v>
      </c>
      <c r="F101" s="426">
        <v>163206.334</v>
      </c>
      <c r="G101" s="243"/>
    </row>
    <row r="102" spans="1:7" s="62" customFormat="1" ht="13.5" customHeight="1" x14ac:dyDescent="0.2">
      <c r="A102" s="267">
        <v>2017</v>
      </c>
      <c r="B102" s="443" t="s">
        <v>43</v>
      </c>
      <c r="C102" s="443" t="s">
        <v>86</v>
      </c>
      <c r="D102" s="268">
        <v>47115.919999999991</v>
      </c>
      <c r="E102" s="268">
        <v>109452.93549999999</v>
      </c>
      <c r="F102" s="269">
        <v>156568.85550000001</v>
      </c>
      <c r="G102" s="243"/>
    </row>
    <row r="103" spans="1:7" s="62" customFormat="1" ht="13.5" customHeight="1" x14ac:dyDescent="0.2">
      <c r="A103" s="423">
        <v>2017</v>
      </c>
      <c r="B103" s="424" t="s">
        <v>44</v>
      </c>
      <c r="C103" s="424" t="s">
        <v>86</v>
      </c>
      <c r="D103" s="425">
        <v>54483.310000000005</v>
      </c>
      <c r="E103" s="425">
        <v>122201.45650000001</v>
      </c>
      <c r="F103" s="426">
        <v>176684.76650000003</v>
      </c>
      <c r="G103" s="243"/>
    </row>
    <row r="104" spans="1:7" s="62" customFormat="1" ht="13.5" customHeight="1" x14ac:dyDescent="0.2">
      <c r="A104" s="267">
        <v>2017</v>
      </c>
      <c r="B104" s="443" t="s">
        <v>45</v>
      </c>
      <c r="C104" s="443" t="s">
        <v>86</v>
      </c>
      <c r="D104" s="268">
        <v>61879.409999999989</v>
      </c>
      <c r="E104" s="268">
        <v>126988.31400000001</v>
      </c>
      <c r="F104" s="269">
        <v>188867.72399999999</v>
      </c>
      <c r="G104" s="243"/>
    </row>
    <row r="105" spans="1:7" s="62" customFormat="1" ht="13.5" customHeight="1" x14ac:dyDescent="0.2">
      <c r="A105" s="423">
        <v>2017</v>
      </c>
      <c r="B105" s="424" t="s">
        <v>33</v>
      </c>
      <c r="C105" s="424" t="s">
        <v>86</v>
      </c>
      <c r="D105" s="425">
        <v>51474.850000000013</v>
      </c>
      <c r="E105" s="425">
        <v>105204.62850000001</v>
      </c>
      <c r="F105" s="426">
        <v>156679.4785</v>
      </c>
      <c r="G105" s="243"/>
    </row>
    <row r="106" spans="1:7" s="62" customFormat="1" ht="13.5" customHeight="1" x14ac:dyDescent="0.2">
      <c r="A106" s="267">
        <v>2017</v>
      </c>
      <c r="B106" s="443" t="s">
        <v>35</v>
      </c>
      <c r="C106" s="443" t="s">
        <v>86</v>
      </c>
      <c r="D106" s="268">
        <v>57381.06</v>
      </c>
      <c r="E106" s="268">
        <v>117944.07550000002</v>
      </c>
      <c r="F106" s="269">
        <v>175325.1355</v>
      </c>
      <c r="G106" s="243"/>
    </row>
    <row r="107" spans="1:7" s="62" customFormat="1" ht="13.5" customHeight="1" x14ac:dyDescent="0.2">
      <c r="A107" s="423">
        <v>2017</v>
      </c>
      <c r="B107" s="424" t="s">
        <v>36</v>
      </c>
      <c r="C107" s="424" t="s">
        <v>86</v>
      </c>
      <c r="D107" s="425">
        <v>54352.770000000011</v>
      </c>
      <c r="E107" s="425">
        <v>113465.4905</v>
      </c>
      <c r="F107" s="426">
        <v>167818.26049999997</v>
      </c>
      <c r="G107" s="243"/>
    </row>
    <row r="108" spans="1:7" s="62" customFormat="1" ht="13.5" customHeight="1" x14ac:dyDescent="0.2">
      <c r="A108" s="267">
        <v>2017</v>
      </c>
      <c r="B108" s="443" t="s">
        <v>37</v>
      </c>
      <c r="C108" s="443" t="s">
        <v>86</v>
      </c>
      <c r="D108" s="268">
        <v>58107.289999999994</v>
      </c>
      <c r="E108" s="268">
        <v>116916.72450000001</v>
      </c>
      <c r="F108" s="269">
        <v>175024.01449999999</v>
      </c>
      <c r="G108" s="243"/>
    </row>
    <row r="109" spans="1:7" s="62" customFormat="1" ht="13.5" customHeight="1" x14ac:dyDescent="0.2">
      <c r="A109" s="423">
        <v>2017</v>
      </c>
      <c r="B109" s="424" t="s">
        <v>38</v>
      </c>
      <c r="C109" s="424" t="s">
        <v>86</v>
      </c>
      <c r="D109" s="425">
        <v>58035.979999999996</v>
      </c>
      <c r="E109" s="425">
        <v>121872.51200000002</v>
      </c>
      <c r="F109" s="426">
        <v>179908.49200000003</v>
      </c>
      <c r="G109" s="243"/>
    </row>
    <row r="110" spans="1:7" s="62" customFormat="1" ht="13.5" customHeight="1" x14ac:dyDescent="0.2">
      <c r="A110" s="267">
        <v>2017</v>
      </c>
      <c r="B110" s="443" t="s">
        <v>39</v>
      </c>
      <c r="C110" s="443" t="s">
        <v>86</v>
      </c>
      <c r="D110" s="268">
        <v>59910.2</v>
      </c>
      <c r="E110" s="268">
        <v>115375.53700000001</v>
      </c>
      <c r="F110" s="269">
        <v>175285.73700000002</v>
      </c>
      <c r="G110" s="243"/>
    </row>
    <row r="111" spans="1:7" s="62" customFormat="1" ht="13.5" customHeight="1" x14ac:dyDescent="0.2">
      <c r="A111" s="423">
        <v>2017</v>
      </c>
      <c r="B111" s="424" t="s">
        <v>40</v>
      </c>
      <c r="C111" s="424" t="s">
        <v>86</v>
      </c>
      <c r="D111" s="425">
        <v>61149.220000000008</v>
      </c>
      <c r="E111" s="425">
        <v>116794.9825</v>
      </c>
      <c r="F111" s="426">
        <v>177944.20250000001</v>
      </c>
      <c r="G111" s="243"/>
    </row>
    <row r="112" spans="1:7" s="62" customFormat="1" ht="13.5" customHeight="1" x14ac:dyDescent="0.2">
      <c r="A112" s="267">
        <v>2017</v>
      </c>
      <c r="B112" s="443" t="s">
        <v>41</v>
      </c>
      <c r="C112" s="443" t="s">
        <v>86</v>
      </c>
      <c r="D112" s="268">
        <v>58587</v>
      </c>
      <c r="E112" s="268">
        <v>114724.20200000002</v>
      </c>
      <c r="F112" s="269">
        <v>173311.20199999999</v>
      </c>
      <c r="G112" s="243"/>
    </row>
    <row r="113" spans="1:7" s="62" customFormat="1" ht="13.5" customHeight="1" x14ac:dyDescent="0.2">
      <c r="A113" s="423">
        <v>2017</v>
      </c>
      <c r="B113" s="424" t="s">
        <v>42</v>
      </c>
      <c r="C113" s="424" t="s">
        <v>86</v>
      </c>
      <c r="D113" s="425">
        <v>54560.74</v>
      </c>
      <c r="E113" s="425">
        <v>103157.67000000001</v>
      </c>
      <c r="F113" s="426">
        <v>157718.41</v>
      </c>
      <c r="G113" s="243"/>
    </row>
    <row r="114" spans="1:7" s="62" customFormat="1" ht="13.5" customHeight="1" x14ac:dyDescent="0.2">
      <c r="A114" s="267">
        <v>2018</v>
      </c>
      <c r="B114" s="443" t="s">
        <v>43</v>
      </c>
      <c r="C114" s="443" t="s">
        <v>86</v>
      </c>
      <c r="D114" s="268">
        <v>48916.95</v>
      </c>
      <c r="E114" s="268">
        <v>104689.98299999999</v>
      </c>
      <c r="F114" s="269">
        <v>153606.93299999999</v>
      </c>
      <c r="G114" s="243"/>
    </row>
    <row r="115" spans="1:7" s="62" customFormat="1" ht="13.5" customHeight="1" x14ac:dyDescent="0.2">
      <c r="A115" s="423">
        <v>2018</v>
      </c>
      <c r="B115" s="424" t="s">
        <v>44</v>
      </c>
      <c r="C115" s="424" t="s">
        <v>86</v>
      </c>
      <c r="D115" s="425">
        <v>61979.078000000009</v>
      </c>
      <c r="E115" s="425">
        <v>110652.7525</v>
      </c>
      <c r="F115" s="426">
        <v>172631.83050000001</v>
      </c>
      <c r="G115" s="243"/>
    </row>
    <row r="116" spans="1:7" s="62" customFormat="1" ht="13.5" customHeight="1" x14ac:dyDescent="0.2">
      <c r="A116" s="267">
        <v>2018</v>
      </c>
      <c r="B116" s="443" t="s">
        <v>45</v>
      </c>
      <c r="C116" s="443" t="s">
        <v>86</v>
      </c>
      <c r="D116" s="268">
        <v>59904.659999999989</v>
      </c>
      <c r="E116" s="268">
        <v>109216.08900000001</v>
      </c>
      <c r="F116" s="269">
        <v>169120.74900000001</v>
      </c>
      <c r="G116" s="243"/>
    </row>
    <row r="117" spans="1:7" s="62" customFormat="1" ht="13.5" customHeight="1" x14ac:dyDescent="0.2">
      <c r="A117" s="423">
        <v>2018</v>
      </c>
      <c r="B117" s="424" t="s">
        <v>33</v>
      </c>
      <c r="C117" s="424" t="s">
        <v>86</v>
      </c>
      <c r="D117" s="425">
        <v>63398.400000000001</v>
      </c>
      <c r="E117" s="425">
        <v>120410.10649999999</v>
      </c>
      <c r="F117" s="426">
        <v>183808.50650000002</v>
      </c>
      <c r="G117" s="243"/>
    </row>
    <row r="118" spans="1:7" s="62" customFormat="1" ht="13.5" customHeight="1" x14ac:dyDescent="0.2">
      <c r="A118" s="267">
        <v>2018</v>
      </c>
      <c r="B118" s="443" t="s">
        <v>35</v>
      </c>
      <c r="C118" s="443" t="s">
        <v>86</v>
      </c>
      <c r="D118" s="268">
        <v>63922.489000000001</v>
      </c>
      <c r="E118" s="268">
        <v>105970.41900000002</v>
      </c>
      <c r="F118" s="269">
        <v>169892.908</v>
      </c>
      <c r="G118" s="243"/>
    </row>
    <row r="119" spans="1:7" s="62" customFormat="1" ht="13.5" customHeight="1" x14ac:dyDescent="0.2">
      <c r="A119" s="423">
        <v>2018</v>
      </c>
      <c r="B119" s="424" t="s">
        <v>36</v>
      </c>
      <c r="C119" s="424" t="s">
        <v>86</v>
      </c>
      <c r="D119" s="425">
        <v>59983.562000000005</v>
      </c>
      <c r="E119" s="425">
        <v>104884.12599999999</v>
      </c>
      <c r="F119" s="426">
        <v>164867.68799999999</v>
      </c>
      <c r="G119" s="243"/>
    </row>
    <row r="120" spans="1:7" s="62" customFormat="1" ht="13.5" customHeight="1" x14ac:dyDescent="0.2">
      <c r="A120" s="267">
        <v>2018</v>
      </c>
      <c r="B120" s="443" t="s">
        <v>37</v>
      </c>
      <c r="C120" s="443" t="s">
        <v>86</v>
      </c>
      <c r="D120" s="268">
        <v>63660.180000000008</v>
      </c>
      <c r="E120" s="268">
        <v>111397.776</v>
      </c>
      <c r="F120" s="269">
        <v>175057.95600000001</v>
      </c>
      <c r="G120" s="243"/>
    </row>
    <row r="121" spans="1:7" s="62" customFormat="1" ht="13.5" customHeight="1" x14ac:dyDescent="0.2">
      <c r="A121" s="423">
        <v>2018</v>
      </c>
      <c r="B121" s="424" t="s">
        <v>38</v>
      </c>
      <c r="C121" s="424" t="s">
        <v>86</v>
      </c>
      <c r="D121" s="425">
        <v>65865.459999999992</v>
      </c>
      <c r="E121" s="425">
        <v>120161.916</v>
      </c>
      <c r="F121" s="426">
        <v>186027.37600000002</v>
      </c>
      <c r="G121" s="243"/>
    </row>
    <row r="122" spans="1:7" s="62" customFormat="1" ht="13.5" customHeight="1" x14ac:dyDescent="0.2">
      <c r="A122" s="267">
        <v>2018</v>
      </c>
      <c r="B122" s="443" t="s">
        <v>39</v>
      </c>
      <c r="C122" s="443" t="s">
        <v>86</v>
      </c>
      <c r="D122" s="268">
        <v>66931.77</v>
      </c>
      <c r="E122" s="268">
        <v>114320.791</v>
      </c>
      <c r="F122" s="269">
        <v>181252.56099999999</v>
      </c>
      <c r="G122" s="243"/>
    </row>
    <row r="123" spans="1:7" s="62" customFormat="1" ht="13.5" customHeight="1" x14ac:dyDescent="0.2">
      <c r="A123" s="423">
        <v>2018</v>
      </c>
      <c r="B123" s="424" t="s">
        <v>40</v>
      </c>
      <c r="C123" s="424" t="s">
        <v>86</v>
      </c>
      <c r="D123" s="425">
        <v>71678.38</v>
      </c>
      <c r="E123" s="425">
        <v>116203.5215</v>
      </c>
      <c r="F123" s="426">
        <v>187881.90150000004</v>
      </c>
      <c r="G123" s="243"/>
    </row>
    <row r="124" spans="1:7" s="62" customFormat="1" ht="13.5" customHeight="1" x14ac:dyDescent="0.2">
      <c r="A124" s="267">
        <v>2018</v>
      </c>
      <c r="B124" s="443" t="s">
        <v>41</v>
      </c>
      <c r="C124" s="443" t="s">
        <v>86</v>
      </c>
      <c r="D124" s="268">
        <v>68414.25</v>
      </c>
      <c r="E124" s="268">
        <v>113814.84600000002</v>
      </c>
      <c r="F124" s="269">
        <v>182229.09600000002</v>
      </c>
      <c r="G124" s="243"/>
    </row>
    <row r="125" spans="1:7" s="62" customFormat="1" ht="13.5" customHeight="1" x14ac:dyDescent="0.2">
      <c r="A125" s="423">
        <v>2018</v>
      </c>
      <c r="B125" s="424" t="s">
        <v>42</v>
      </c>
      <c r="C125" s="424" t="s">
        <v>86</v>
      </c>
      <c r="D125" s="425">
        <v>60404.149999999987</v>
      </c>
      <c r="E125" s="425">
        <v>101821.9195</v>
      </c>
      <c r="F125" s="426">
        <v>162226.06949999998</v>
      </c>
      <c r="G125" s="243"/>
    </row>
    <row r="126" spans="1:7" s="62" customFormat="1" ht="13.5" customHeight="1" x14ac:dyDescent="0.2">
      <c r="A126" s="267">
        <v>2019</v>
      </c>
      <c r="B126" s="443" t="s">
        <v>43</v>
      </c>
      <c r="C126" s="443" t="s">
        <v>86</v>
      </c>
      <c r="D126" s="268">
        <v>56304.639999999999</v>
      </c>
      <c r="E126" s="268">
        <v>102836.45800000001</v>
      </c>
      <c r="F126" s="269">
        <v>159141.098</v>
      </c>
      <c r="G126" s="243"/>
    </row>
    <row r="127" spans="1:7" s="62" customFormat="1" ht="13.5" customHeight="1" x14ac:dyDescent="0.2">
      <c r="A127" s="423">
        <v>2019</v>
      </c>
      <c r="B127" s="424" t="s">
        <v>44</v>
      </c>
      <c r="C127" s="424" t="s">
        <v>86</v>
      </c>
      <c r="D127" s="425">
        <v>68085.740000000005</v>
      </c>
      <c r="E127" s="425">
        <v>109779.56950000001</v>
      </c>
      <c r="F127" s="426">
        <v>177865.30950000003</v>
      </c>
      <c r="G127" s="243"/>
    </row>
    <row r="128" spans="1:7" s="62" customFormat="1" ht="13.5" customHeight="1" x14ac:dyDescent="0.2">
      <c r="A128" s="267">
        <v>2019</v>
      </c>
      <c r="B128" s="443" t="s">
        <v>45</v>
      </c>
      <c r="C128" s="443" t="s">
        <v>86</v>
      </c>
      <c r="D128" s="268">
        <v>70402.739999999991</v>
      </c>
      <c r="E128" s="268">
        <v>119153.57949999999</v>
      </c>
      <c r="F128" s="269">
        <v>189556.31949999998</v>
      </c>
      <c r="G128" s="243"/>
    </row>
    <row r="129" spans="1:7" s="62" customFormat="1" ht="13.5" customHeight="1" x14ac:dyDescent="0.2">
      <c r="A129" s="423">
        <v>2019</v>
      </c>
      <c r="B129" s="424" t="s">
        <v>33</v>
      </c>
      <c r="C129" s="424" t="s">
        <v>86</v>
      </c>
      <c r="D129" s="425">
        <v>64056.159999999996</v>
      </c>
      <c r="E129" s="425">
        <v>117265.79000000001</v>
      </c>
      <c r="F129" s="426">
        <v>181321.95</v>
      </c>
      <c r="G129" s="243"/>
    </row>
    <row r="130" spans="1:7" s="62" customFormat="1" ht="13.5" customHeight="1" x14ac:dyDescent="0.2">
      <c r="A130" s="267">
        <v>2019</v>
      </c>
      <c r="B130" s="443" t="s">
        <v>35</v>
      </c>
      <c r="C130" s="443" t="s">
        <v>86</v>
      </c>
      <c r="D130" s="268">
        <v>73607.549999999988</v>
      </c>
      <c r="E130" s="268">
        <v>121621.94199999998</v>
      </c>
      <c r="F130" s="269">
        <v>195229.49199999997</v>
      </c>
      <c r="G130" s="243"/>
    </row>
    <row r="131" spans="1:7" s="62" customFormat="1" ht="13.5" customHeight="1" x14ac:dyDescent="0.2">
      <c r="A131" s="423">
        <v>2019</v>
      </c>
      <c r="B131" s="424" t="s">
        <v>36</v>
      </c>
      <c r="C131" s="424" t="s">
        <v>86</v>
      </c>
      <c r="D131" s="425">
        <v>65154.147999999994</v>
      </c>
      <c r="E131" s="425">
        <v>113163.68999999997</v>
      </c>
      <c r="F131" s="426">
        <v>178317.83799999999</v>
      </c>
      <c r="G131" s="243"/>
    </row>
    <row r="132" spans="1:7" s="62" customFormat="1" ht="13.5" customHeight="1" x14ac:dyDescent="0.2">
      <c r="A132" s="267">
        <v>2019</v>
      </c>
      <c r="B132" s="443" t="s">
        <v>37</v>
      </c>
      <c r="C132" s="443" t="s">
        <v>86</v>
      </c>
      <c r="D132" s="268">
        <v>71637.00999999998</v>
      </c>
      <c r="E132" s="268">
        <v>130044.31850000001</v>
      </c>
      <c r="F132" s="269">
        <v>201681.3285</v>
      </c>
      <c r="G132" s="243"/>
    </row>
    <row r="133" spans="1:7" s="62" customFormat="1" ht="13.5" customHeight="1" x14ac:dyDescent="0.2">
      <c r="A133" s="423">
        <v>2019</v>
      </c>
      <c r="B133" s="424" t="s">
        <v>38</v>
      </c>
      <c r="C133" s="424" t="s">
        <v>86</v>
      </c>
      <c r="D133" s="425">
        <v>70336.600000000006</v>
      </c>
      <c r="E133" s="425">
        <v>127715.785</v>
      </c>
      <c r="F133" s="426">
        <v>198052.38500000001</v>
      </c>
      <c r="G133" s="243"/>
    </row>
    <row r="134" spans="1:7" s="62" customFormat="1" ht="13.5" customHeight="1" x14ac:dyDescent="0.2">
      <c r="A134" s="267">
        <v>2019</v>
      </c>
      <c r="B134" s="443" t="s">
        <v>39</v>
      </c>
      <c r="C134" s="443" t="s">
        <v>86</v>
      </c>
      <c r="D134" s="268">
        <v>70793.590000000011</v>
      </c>
      <c r="E134" s="268">
        <v>128094.59199999999</v>
      </c>
      <c r="F134" s="269">
        <v>198888.182</v>
      </c>
      <c r="G134" s="243"/>
    </row>
    <row r="135" spans="1:7" s="62" customFormat="1" ht="13.5" customHeight="1" x14ac:dyDescent="0.2">
      <c r="A135" s="423">
        <v>2019</v>
      </c>
      <c r="B135" s="424" t="s">
        <v>40</v>
      </c>
      <c r="C135" s="424" t="s">
        <v>86</v>
      </c>
      <c r="D135" s="425">
        <v>74658.12000000001</v>
      </c>
      <c r="E135" s="425">
        <v>129087.77499999999</v>
      </c>
      <c r="F135" s="426">
        <v>203745.89499999999</v>
      </c>
      <c r="G135" s="243"/>
    </row>
    <row r="136" spans="1:7" s="62" customFormat="1" ht="13.5" customHeight="1" x14ac:dyDescent="0.2">
      <c r="A136" s="267">
        <v>2019</v>
      </c>
      <c r="B136" s="443" t="s">
        <v>41</v>
      </c>
      <c r="C136" s="443" t="s">
        <v>86</v>
      </c>
      <c r="D136" s="268">
        <v>57425.869999999995</v>
      </c>
      <c r="E136" s="268">
        <v>119311.74149999997</v>
      </c>
      <c r="F136" s="269">
        <v>176737.61149999997</v>
      </c>
      <c r="G136" s="243"/>
    </row>
    <row r="137" spans="1:7" s="62" customFormat="1" ht="13.5" customHeight="1" x14ac:dyDescent="0.2">
      <c r="A137" s="423">
        <v>2019</v>
      </c>
      <c r="B137" s="424" t="s">
        <v>42</v>
      </c>
      <c r="C137" s="424" t="s">
        <v>86</v>
      </c>
      <c r="D137" s="425">
        <v>63880.14</v>
      </c>
      <c r="E137" s="425">
        <v>132479.2065</v>
      </c>
      <c r="F137" s="426">
        <v>196359.34649999999</v>
      </c>
      <c r="G137" s="243"/>
    </row>
    <row r="138" spans="1:7" s="62" customFormat="1" ht="13.5" customHeight="1" x14ac:dyDescent="0.2">
      <c r="A138" s="267">
        <v>2020</v>
      </c>
      <c r="B138" s="443" t="s">
        <v>43</v>
      </c>
      <c r="C138" s="443" t="s">
        <v>86</v>
      </c>
      <c r="D138" s="268">
        <v>57485.170000000006</v>
      </c>
      <c r="E138" s="268">
        <v>126778.72149999999</v>
      </c>
      <c r="F138" s="269">
        <v>184263.8915</v>
      </c>
      <c r="G138" s="243"/>
    </row>
    <row r="139" spans="1:7" s="62" customFormat="1" ht="13.5" customHeight="1" x14ac:dyDescent="0.2">
      <c r="A139" s="423">
        <v>2020</v>
      </c>
      <c r="B139" s="424" t="s">
        <v>44</v>
      </c>
      <c r="C139" s="424" t="s">
        <v>86</v>
      </c>
      <c r="D139" s="425">
        <v>75129.684500000003</v>
      </c>
      <c r="E139" s="425">
        <v>125170.33999999998</v>
      </c>
      <c r="F139" s="426">
        <v>200300.0245</v>
      </c>
      <c r="G139" s="243"/>
    </row>
    <row r="140" spans="1:7" s="62" customFormat="1" ht="13.5" customHeight="1" x14ac:dyDescent="0.2">
      <c r="A140" s="267">
        <v>2020</v>
      </c>
      <c r="B140" s="443" t="s">
        <v>45</v>
      </c>
      <c r="C140" s="443" t="s">
        <v>86</v>
      </c>
      <c r="D140" s="268">
        <v>56313.130000000012</v>
      </c>
      <c r="E140" s="268">
        <v>86858.2595</v>
      </c>
      <c r="F140" s="269">
        <v>143171.38950000002</v>
      </c>
      <c r="G140" s="243"/>
    </row>
    <row r="141" spans="1:7" s="62" customFormat="1" ht="13.5" customHeight="1" x14ac:dyDescent="0.2">
      <c r="A141" s="423">
        <v>2020</v>
      </c>
      <c r="B141" s="424" t="s">
        <v>33</v>
      </c>
      <c r="C141" s="424" t="s">
        <v>86</v>
      </c>
      <c r="D141" s="425">
        <v>8883.75</v>
      </c>
      <c r="E141" s="425">
        <v>40927.464999999997</v>
      </c>
      <c r="F141" s="426">
        <v>49811.214999999997</v>
      </c>
      <c r="G141" s="243"/>
    </row>
    <row r="142" spans="1:7" s="62" customFormat="1" ht="13.5" customHeight="1" x14ac:dyDescent="0.2">
      <c r="A142" s="267">
        <v>2020</v>
      </c>
      <c r="B142" s="443" t="s">
        <v>35</v>
      </c>
      <c r="C142" s="443" t="s">
        <v>86</v>
      </c>
      <c r="D142" s="268">
        <v>52105.103992675795</v>
      </c>
      <c r="E142" s="268">
        <v>104810.82799847795</v>
      </c>
      <c r="F142" s="269">
        <v>156915.93199115375</v>
      </c>
      <c r="G142" s="243"/>
    </row>
    <row r="143" spans="1:7" s="62" customFormat="1" ht="13.5" customHeight="1" x14ac:dyDescent="0.2">
      <c r="A143" s="423">
        <v>2020</v>
      </c>
      <c r="B143" s="424" t="s">
        <v>36</v>
      </c>
      <c r="C143" s="424" t="s">
        <v>86</v>
      </c>
      <c r="D143" s="425">
        <v>62712.16500915528</v>
      </c>
      <c r="E143" s="425">
        <v>120313.50450323007</v>
      </c>
      <c r="F143" s="426">
        <v>183025.66951238539</v>
      </c>
      <c r="G143" s="243"/>
    </row>
    <row r="144" spans="1:7" s="62" customFormat="1" ht="13.5" customHeight="1" x14ac:dyDescent="0.2">
      <c r="A144" s="267">
        <v>2020</v>
      </c>
      <c r="B144" s="443" t="s">
        <v>37</v>
      </c>
      <c r="C144" s="443" t="s">
        <v>86</v>
      </c>
      <c r="D144" s="268">
        <v>66247.401042724596</v>
      </c>
      <c r="E144" s="268">
        <v>141767.68297829817</v>
      </c>
      <c r="F144" s="269">
        <v>208015.08402102278</v>
      </c>
      <c r="G144" s="243"/>
    </row>
    <row r="145" spans="1:7" s="62" customFormat="1" ht="13.5" customHeight="1" x14ac:dyDescent="0.2">
      <c r="A145" s="423">
        <v>2020</v>
      </c>
      <c r="B145" s="424" t="s">
        <v>38</v>
      </c>
      <c r="C145" s="424" t="s">
        <v>86</v>
      </c>
      <c r="D145" s="425">
        <v>62656.059012207013</v>
      </c>
      <c r="E145" s="425">
        <v>135803.76297906684</v>
      </c>
      <c r="F145" s="426">
        <v>198459.82199127384</v>
      </c>
      <c r="G145" s="243"/>
    </row>
    <row r="146" spans="1:7" s="62" customFormat="1" ht="13.5" customHeight="1" x14ac:dyDescent="0.2">
      <c r="A146" s="267">
        <v>2020</v>
      </c>
      <c r="B146" s="443" t="s">
        <v>39</v>
      </c>
      <c r="C146" s="443" t="s">
        <v>86</v>
      </c>
      <c r="D146" s="268">
        <v>66378.500048217771</v>
      </c>
      <c r="E146" s="268">
        <v>142253.99509823797</v>
      </c>
      <c r="F146" s="269">
        <v>208632.49514645574</v>
      </c>
      <c r="G146" s="243"/>
    </row>
    <row r="147" spans="1:7" s="62" customFormat="1" ht="13.5" customHeight="1" x14ac:dyDescent="0.2">
      <c r="A147" s="423">
        <v>2020</v>
      </c>
      <c r="B147" s="424" t="s">
        <v>40</v>
      </c>
      <c r="C147" s="424" t="s">
        <v>86</v>
      </c>
      <c r="D147" s="425">
        <v>69311.536968261702</v>
      </c>
      <c r="E147" s="425">
        <v>147590.24148602286</v>
      </c>
      <c r="F147" s="426">
        <v>216901.77845428459</v>
      </c>
      <c r="G147" s="243"/>
    </row>
    <row r="148" spans="1:7" s="62" customFormat="1" ht="13.5" customHeight="1" x14ac:dyDescent="0.2">
      <c r="A148" s="267">
        <v>2020</v>
      </c>
      <c r="B148" s="443" t="s">
        <v>41</v>
      </c>
      <c r="C148" s="443" t="s">
        <v>86</v>
      </c>
      <c r="D148" s="268">
        <v>66183.608935302735</v>
      </c>
      <c r="E148" s="268">
        <v>145422.37459855361</v>
      </c>
      <c r="F148" s="269">
        <v>211605.98353385634</v>
      </c>
      <c r="G148" s="243"/>
    </row>
    <row r="149" spans="1:7" s="62" customFormat="1" ht="13.5" customHeight="1" x14ac:dyDescent="0.2">
      <c r="A149" s="423">
        <v>2020</v>
      </c>
      <c r="B149" s="424" t="s">
        <v>42</v>
      </c>
      <c r="C149" s="424" t="s">
        <v>86</v>
      </c>
      <c r="D149" s="425">
        <v>54873.169970703137</v>
      </c>
      <c r="E149" s="425">
        <v>130595.74895637894</v>
      </c>
      <c r="F149" s="426">
        <v>185468.91892708209</v>
      </c>
      <c r="G149" s="243"/>
    </row>
    <row r="150" spans="1:7" s="62" customFormat="1" ht="13.5" customHeight="1" x14ac:dyDescent="0.2">
      <c r="A150" s="267">
        <v>2021</v>
      </c>
      <c r="B150" s="443" t="s">
        <v>43</v>
      </c>
      <c r="C150" s="443" t="s">
        <v>86</v>
      </c>
      <c r="D150" s="268">
        <v>51876.723034389506</v>
      </c>
      <c r="E150" s="268">
        <v>129576.72654489093</v>
      </c>
      <c r="F150" s="269">
        <v>181453.44957928045</v>
      </c>
      <c r="G150" s="243"/>
    </row>
    <row r="151" spans="1:7" s="62" customFormat="1" ht="13.5" customHeight="1" x14ac:dyDescent="0.2">
      <c r="A151" s="423">
        <v>2021</v>
      </c>
      <c r="B151" s="424" t="s">
        <v>44</v>
      </c>
      <c r="C151" s="424" t="s">
        <v>86</v>
      </c>
      <c r="D151" s="425">
        <v>61047.185050830012</v>
      </c>
      <c r="E151" s="425">
        <v>140071.76701900002</v>
      </c>
      <c r="F151" s="426">
        <v>201118.95206983003</v>
      </c>
      <c r="G151" s="243"/>
    </row>
    <row r="152" spans="1:7" s="62" customFormat="1" ht="13.5" customHeight="1" x14ac:dyDescent="0.2">
      <c r="A152" s="267">
        <v>2021</v>
      </c>
      <c r="B152" s="443" t="s">
        <v>45</v>
      </c>
      <c r="C152" s="443" t="s">
        <v>86</v>
      </c>
      <c r="D152" s="268">
        <v>67572.049066833482</v>
      </c>
      <c r="E152" s="268">
        <v>151610.96500670444</v>
      </c>
      <c r="F152" s="269">
        <v>219183.0140735379</v>
      </c>
      <c r="G152" s="243"/>
    </row>
    <row r="153" spans="1:7" s="62" customFormat="1" ht="13.5" customHeight="1" x14ac:dyDescent="0.2">
      <c r="A153" s="423">
        <v>2021</v>
      </c>
      <c r="B153" s="424" t="s">
        <v>33</v>
      </c>
      <c r="C153" s="424" t="s">
        <v>86</v>
      </c>
      <c r="D153" s="425">
        <v>60839.179988555916</v>
      </c>
      <c r="E153" s="425">
        <v>138493.81951261617</v>
      </c>
      <c r="F153" s="426">
        <v>199332.9995011721</v>
      </c>
      <c r="G153" s="243"/>
    </row>
    <row r="154" spans="1:7" s="62" customFormat="1" ht="13.5" customHeight="1" x14ac:dyDescent="0.2">
      <c r="A154" s="267">
        <v>2021</v>
      </c>
      <c r="B154" s="443" t="s">
        <v>35</v>
      </c>
      <c r="C154" s="443" t="s">
        <v>86</v>
      </c>
      <c r="D154" s="268">
        <v>60892.072015258804</v>
      </c>
      <c r="E154" s="268">
        <v>129048.27898808382</v>
      </c>
      <c r="F154" s="269">
        <v>189940.35100334266</v>
      </c>
      <c r="G154" s="243"/>
    </row>
    <row r="155" spans="1:7" s="62" customFormat="1" ht="13.5" customHeight="1" x14ac:dyDescent="0.2">
      <c r="A155" s="423">
        <v>2021</v>
      </c>
      <c r="B155" s="424" t="s">
        <v>36</v>
      </c>
      <c r="C155" s="424" t="s">
        <v>86</v>
      </c>
      <c r="D155" s="425">
        <v>65969.430941577913</v>
      </c>
      <c r="E155" s="425">
        <v>144197.89648096464</v>
      </c>
      <c r="F155" s="426">
        <v>210167.32742254258</v>
      </c>
      <c r="G155" s="243"/>
    </row>
    <row r="156" spans="1:7" s="62" customFormat="1" ht="13.5" customHeight="1" x14ac:dyDescent="0.2">
      <c r="A156" s="267">
        <v>2021</v>
      </c>
      <c r="B156" s="443" t="s">
        <v>37</v>
      </c>
      <c r="C156" s="443" t="s">
        <v>86</v>
      </c>
      <c r="D156" s="268">
        <v>69336.730987792951</v>
      </c>
      <c r="E156" s="268">
        <v>147873.49598286435</v>
      </c>
      <c r="F156" s="269">
        <v>217210.22697065727</v>
      </c>
      <c r="G156" s="243"/>
    </row>
    <row r="157" spans="1:7" s="62" customFormat="1" ht="13.5" customHeight="1" x14ac:dyDescent="0.2">
      <c r="A157" s="423">
        <v>2021</v>
      </c>
      <c r="B157" s="424" t="s">
        <v>38</v>
      </c>
      <c r="C157" s="424" t="s">
        <v>86</v>
      </c>
      <c r="D157" s="425">
        <v>68538.186970092749</v>
      </c>
      <c r="E157" s="425">
        <v>142762.2419743879</v>
      </c>
      <c r="F157" s="426">
        <v>211300.42894448066</v>
      </c>
      <c r="G157" s="243"/>
    </row>
    <row r="158" spans="1:7" s="62" customFormat="1" ht="13.5" customHeight="1" x14ac:dyDescent="0.2">
      <c r="A158" s="267">
        <v>2021</v>
      </c>
      <c r="B158" s="443" t="s">
        <v>39</v>
      </c>
      <c r="C158" s="443" t="s">
        <v>86</v>
      </c>
      <c r="D158" s="268">
        <v>66119.431997406005</v>
      </c>
      <c r="E158" s="268">
        <v>149549.70799181418</v>
      </c>
      <c r="F158" s="269">
        <v>215669.13998922019</v>
      </c>
      <c r="G158" s="243"/>
    </row>
    <row r="159" spans="1:7" s="62" customFormat="1" ht="13.5" customHeight="1" x14ac:dyDescent="0.2">
      <c r="A159" s="423">
        <v>2021</v>
      </c>
      <c r="B159" s="424" t="s">
        <v>40</v>
      </c>
      <c r="C159" s="424" t="s">
        <v>86</v>
      </c>
      <c r="D159" s="425">
        <v>67424.001103607152</v>
      </c>
      <c r="E159" s="425">
        <v>145770.95952122094</v>
      </c>
      <c r="F159" s="426">
        <v>213194.96062482806</v>
      </c>
      <c r="G159" s="243"/>
    </row>
    <row r="160" spans="1:7" s="62" customFormat="1" ht="13.5" customHeight="1" x14ac:dyDescent="0.2">
      <c r="A160" s="267">
        <v>2021</v>
      </c>
      <c r="B160" s="443" t="s">
        <v>41</v>
      </c>
      <c r="C160" s="443" t="s">
        <v>86</v>
      </c>
      <c r="D160" s="268">
        <v>65527.970035705555</v>
      </c>
      <c r="E160" s="268">
        <v>148059.15250313905</v>
      </c>
      <c r="F160" s="269">
        <v>213587.12253884462</v>
      </c>
      <c r="G160" s="243"/>
    </row>
    <row r="161" spans="1:7" s="62" customFormat="1" ht="13.5" customHeight="1" x14ac:dyDescent="0.2">
      <c r="A161" s="423">
        <v>2021</v>
      </c>
      <c r="B161" s="424" t="s">
        <v>42</v>
      </c>
      <c r="C161" s="424" t="s">
        <v>86</v>
      </c>
      <c r="D161" s="425">
        <v>57610.60500000001</v>
      </c>
      <c r="E161" s="425">
        <v>134880.95306558686</v>
      </c>
      <c r="F161" s="426">
        <v>192491.55806558684</v>
      </c>
      <c r="G161" s="243"/>
    </row>
    <row r="162" spans="1:7" s="62" customFormat="1" ht="13.5" customHeight="1" x14ac:dyDescent="0.2">
      <c r="A162" s="267">
        <v>2022</v>
      </c>
      <c r="B162" s="457" t="s">
        <v>43</v>
      </c>
      <c r="C162" s="457" t="s">
        <v>86</v>
      </c>
      <c r="D162" s="459">
        <v>51800.560946289057</v>
      </c>
      <c r="E162" s="459">
        <v>130189.65097198106</v>
      </c>
      <c r="F162" s="460">
        <v>181990.2119182701</v>
      </c>
      <c r="G162" s="243"/>
    </row>
    <row r="163" spans="1:7" s="62" customFormat="1" ht="13.5" customHeight="1" x14ac:dyDescent="0.2">
      <c r="A163" s="423">
        <v>2022</v>
      </c>
      <c r="B163" s="461" t="s">
        <v>44</v>
      </c>
      <c r="C163" s="425" t="s">
        <v>86</v>
      </c>
      <c r="D163" s="425">
        <v>64590.16492797852</v>
      </c>
      <c r="E163" s="425">
        <v>145472.96748552346</v>
      </c>
      <c r="F163" s="426">
        <v>210063.13241350197</v>
      </c>
      <c r="G163" s="243"/>
    </row>
    <row r="164" spans="1:7" s="62" customFormat="1" ht="13.5" customHeight="1" x14ac:dyDescent="0.2">
      <c r="A164" s="267">
        <v>2022</v>
      </c>
      <c r="B164" s="296" t="s">
        <v>45</v>
      </c>
      <c r="C164" s="459" t="s">
        <v>86</v>
      </c>
      <c r="D164" s="459">
        <v>72138.571999999986</v>
      </c>
      <c r="E164" s="459">
        <v>158416.22547834471</v>
      </c>
      <c r="F164" s="460">
        <v>230554.7974783447</v>
      </c>
      <c r="G164" s="243"/>
    </row>
    <row r="165" spans="1:7" s="62" customFormat="1" ht="13.5" customHeight="1" x14ac:dyDescent="0.2">
      <c r="A165" s="423">
        <v>2022</v>
      </c>
      <c r="B165" s="461" t="s">
        <v>33</v>
      </c>
      <c r="C165" s="425" t="s">
        <v>86</v>
      </c>
      <c r="D165" s="425">
        <v>66944.100913999995</v>
      </c>
      <c r="E165" s="425">
        <v>144574.82540999999</v>
      </c>
      <c r="F165" s="426">
        <v>211518.92632399997</v>
      </c>
      <c r="G165" s="243"/>
    </row>
    <row r="166" spans="1:7" s="62" customFormat="1" ht="13.5" customHeight="1" x14ac:dyDescent="0.2">
      <c r="A166" s="267">
        <v>2022</v>
      </c>
      <c r="B166" s="296" t="s">
        <v>35</v>
      </c>
      <c r="C166" s="459" t="s">
        <v>86</v>
      </c>
      <c r="D166" s="459">
        <v>68975.621953002934</v>
      </c>
      <c r="E166" s="459">
        <v>138494.13612383755</v>
      </c>
      <c r="F166" s="460">
        <v>207469.75807684049</v>
      </c>
      <c r="G166" s="243"/>
    </row>
    <row r="167" spans="1:7" s="62" customFormat="1" ht="13.5" customHeight="1" x14ac:dyDescent="0.2">
      <c r="A167" s="423">
        <v>2022</v>
      </c>
      <c r="B167" s="461" t="s">
        <v>36</v>
      </c>
      <c r="C167" s="425" t="s">
        <v>86</v>
      </c>
      <c r="D167" s="425">
        <v>71147.286312255863</v>
      </c>
      <c r="E167" s="425">
        <v>148676.90537403553</v>
      </c>
      <c r="F167" s="426">
        <v>219824.19168629142</v>
      </c>
      <c r="G167" s="243"/>
    </row>
    <row r="168" spans="1:7" s="62" customFormat="1" ht="13.5" customHeight="1" x14ac:dyDescent="0.2">
      <c r="A168" s="267">
        <v>2009</v>
      </c>
      <c r="B168" s="443" t="s">
        <v>33</v>
      </c>
      <c r="C168" s="443" t="s">
        <v>87</v>
      </c>
      <c r="D168" s="268">
        <v>11131.150000000001</v>
      </c>
      <c r="E168" s="268">
        <v>24271.802500000002</v>
      </c>
      <c r="F168" s="269">
        <v>35402.952499999999</v>
      </c>
      <c r="G168" s="243"/>
    </row>
    <row r="169" spans="1:7" s="62" customFormat="1" ht="13.5" customHeight="1" x14ac:dyDescent="0.2">
      <c r="A169" s="423">
        <v>2009</v>
      </c>
      <c r="B169" s="424" t="s">
        <v>35</v>
      </c>
      <c r="C169" s="424" t="s">
        <v>87</v>
      </c>
      <c r="D169" s="425">
        <v>11980.279999999999</v>
      </c>
      <c r="E169" s="425">
        <v>22644.612500000003</v>
      </c>
      <c r="F169" s="426">
        <v>34624.892500000002</v>
      </c>
      <c r="G169" s="243"/>
    </row>
    <row r="170" spans="1:7" s="62" customFormat="1" ht="13.5" customHeight="1" x14ac:dyDescent="0.2">
      <c r="A170" s="267">
        <v>2009</v>
      </c>
      <c r="B170" s="443" t="s">
        <v>36</v>
      </c>
      <c r="C170" s="443" t="s">
        <v>87</v>
      </c>
      <c r="D170" s="268">
        <v>12393.699999999999</v>
      </c>
      <c r="E170" s="268">
        <v>20193.522499999999</v>
      </c>
      <c r="F170" s="269">
        <v>32587.222499999996</v>
      </c>
      <c r="G170" s="243"/>
    </row>
    <row r="171" spans="1:7" s="62" customFormat="1" ht="13.5" customHeight="1" x14ac:dyDescent="0.2">
      <c r="A171" s="423">
        <v>2009</v>
      </c>
      <c r="B171" s="424" t="s">
        <v>37</v>
      </c>
      <c r="C171" s="424" t="s">
        <v>87</v>
      </c>
      <c r="D171" s="425">
        <v>14116.75</v>
      </c>
      <c r="E171" s="425">
        <v>24888.942500000001</v>
      </c>
      <c r="F171" s="426">
        <v>39005.692499999997</v>
      </c>
      <c r="G171" s="243"/>
    </row>
    <row r="172" spans="1:7" s="62" customFormat="1" ht="13.5" customHeight="1" x14ac:dyDescent="0.2">
      <c r="A172" s="267">
        <v>2009</v>
      </c>
      <c r="B172" s="443" t="s">
        <v>38</v>
      </c>
      <c r="C172" s="443" t="s">
        <v>87</v>
      </c>
      <c r="D172" s="268">
        <v>12746.789999999999</v>
      </c>
      <c r="E172" s="268">
        <v>21663.522499999995</v>
      </c>
      <c r="F172" s="269">
        <v>34410.3125</v>
      </c>
      <c r="G172" s="243"/>
    </row>
    <row r="173" spans="1:7" s="62" customFormat="1" ht="13.5" customHeight="1" x14ac:dyDescent="0.2">
      <c r="A173" s="423">
        <v>2009</v>
      </c>
      <c r="B173" s="424" t="s">
        <v>39</v>
      </c>
      <c r="C173" s="424" t="s">
        <v>87</v>
      </c>
      <c r="D173" s="425">
        <v>12281.69</v>
      </c>
      <c r="E173" s="425">
        <v>23318.502500000002</v>
      </c>
      <c r="F173" s="426">
        <v>35600.192500000005</v>
      </c>
      <c r="G173" s="243"/>
    </row>
    <row r="174" spans="1:7" s="62" customFormat="1" ht="13.5" customHeight="1" x14ac:dyDescent="0.2">
      <c r="A174" s="267">
        <v>2009</v>
      </c>
      <c r="B174" s="443" t="s">
        <v>40</v>
      </c>
      <c r="C174" s="443" t="s">
        <v>87</v>
      </c>
      <c r="D174" s="268">
        <v>14028.789999999999</v>
      </c>
      <c r="E174" s="268">
        <v>23146.089999999997</v>
      </c>
      <c r="F174" s="269">
        <v>37174.879999999997</v>
      </c>
      <c r="G174" s="243"/>
    </row>
    <row r="175" spans="1:7" s="62" customFormat="1" ht="13.5" customHeight="1" x14ac:dyDescent="0.2">
      <c r="A175" s="423">
        <v>2009</v>
      </c>
      <c r="B175" s="424" t="s">
        <v>41</v>
      </c>
      <c r="C175" s="424" t="s">
        <v>87</v>
      </c>
      <c r="D175" s="425">
        <v>14176.050000000001</v>
      </c>
      <c r="E175" s="425">
        <v>24860.907499999998</v>
      </c>
      <c r="F175" s="426">
        <v>39036.957499999997</v>
      </c>
      <c r="G175" s="243"/>
    </row>
    <row r="176" spans="1:7" s="62" customFormat="1" ht="13.5" customHeight="1" x14ac:dyDescent="0.2">
      <c r="A176" s="267">
        <v>2009</v>
      </c>
      <c r="B176" s="443" t="s">
        <v>42</v>
      </c>
      <c r="C176" s="443" t="s">
        <v>87</v>
      </c>
      <c r="D176" s="268">
        <v>13891.15</v>
      </c>
      <c r="E176" s="268">
        <v>25287.982499999995</v>
      </c>
      <c r="F176" s="269">
        <v>39179.1325</v>
      </c>
      <c r="G176" s="243"/>
    </row>
    <row r="177" spans="1:7" s="62" customFormat="1" ht="13.5" customHeight="1" x14ac:dyDescent="0.2">
      <c r="A177" s="423">
        <v>2010</v>
      </c>
      <c r="B177" s="424" t="s">
        <v>43</v>
      </c>
      <c r="C177" s="424" t="s">
        <v>87</v>
      </c>
      <c r="D177" s="425">
        <v>10974.49</v>
      </c>
      <c r="E177" s="425">
        <v>25306.179999999997</v>
      </c>
      <c r="F177" s="426">
        <v>36280.67</v>
      </c>
      <c r="G177" s="243"/>
    </row>
    <row r="178" spans="1:7" s="62" customFormat="1" ht="13.5" customHeight="1" x14ac:dyDescent="0.2">
      <c r="A178" s="267">
        <v>2010</v>
      </c>
      <c r="B178" s="443" t="s">
        <v>44</v>
      </c>
      <c r="C178" s="443" t="s">
        <v>87</v>
      </c>
      <c r="D178" s="268">
        <v>10790.855</v>
      </c>
      <c r="E178" s="268">
        <v>24689.279999999999</v>
      </c>
      <c r="F178" s="269">
        <v>35480.135000000002</v>
      </c>
      <c r="G178" s="243"/>
    </row>
    <row r="179" spans="1:7" s="62" customFormat="1" ht="13.5" customHeight="1" x14ac:dyDescent="0.2">
      <c r="A179" s="423">
        <v>2010</v>
      </c>
      <c r="B179" s="424" t="s">
        <v>45</v>
      </c>
      <c r="C179" s="424" t="s">
        <v>87</v>
      </c>
      <c r="D179" s="425">
        <v>12979.519999999999</v>
      </c>
      <c r="E179" s="425">
        <v>31368.83</v>
      </c>
      <c r="F179" s="426">
        <v>44348.35</v>
      </c>
      <c r="G179" s="243"/>
    </row>
    <row r="180" spans="1:7" s="62" customFormat="1" ht="13.5" customHeight="1" x14ac:dyDescent="0.2">
      <c r="A180" s="267">
        <v>2010</v>
      </c>
      <c r="B180" s="443" t="s">
        <v>33</v>
      </c>
      <c r="C180" s="443" t="s">
        <v>87</v>
      </c>
      <c r="D180" s="268">
        <v>11605.289999999999</v>
      </c>
      <c r="E180" s="268">
        <v>28131.842499999999</v>
      </c>
      <c r="F180" s="269">
        <v>39737.1325</v>
      </c>
      <c r="G180" s="243"/>
    </row>
    <row r="181" spans="1:7" s="62" customFormat="1" ht="13.5" customHeight="1" x14ac:dyDescent="0.2">
      <c r="A181" s="423">
        <v>2010</v>
      </c>
      <c r="B181" s="424" t="s">
        <v>35</v>
      </c>
      <c r="C181" s="424" t="s">
        <v>87</v>
      </c>
      <c r="D181" s="425">
        <v>13002.900000000001</v>
      </c>
      <c r="E181" s="425">
        <v>30578.467500000002</v>
      </c>
      <c r="F181" s="426">
        <v>43581.367500000008</v>
      </c>
      <c r="G181" s="243"/>
    </row>
    <row r="182" spans="1:7" s="62" customFormat="1" ht="13.5" customHeight="1" x14ac:dyDescent="0.2">
      <c r="A182" s="267">
        <v>2010</v>
      </c>
      <c r="B182" s="443" t="s">
        <v>36</v>
      </c>
      <c r="C182" s="443" t="s">
        <v>87</v>
      </c>
      <c r="D182" s="268">
        <v>11477.95</v>
      </c>
      <c r="E182" s="268">
        <v>25407.94</v>
      </c>
      <c r="F182" s="269">
        <v>36885.89</v>
      </c>
      <c r="G182" s="243"/>
    </row>
    <row r="183" spans="1:7" s="62" customFormat="1" ht="13.5" customHeight="1" x14ac:dyDescent="0.2">
      <c r="A183" s="423">
        <v>2010</v>
      </c>
      <c r="B183" s="424" t="s">
        <v>37</v>
      </c>
      <c r="C183" s="424" t="s">
        <v>87</v>
      </c>
      <c r="D183" s="425">
        <v>11946.004999999999</v>
      </c>
      <c r="E183" s="425">
        <v>27895.392499999994</v>
      </c>
      <c r="F183" s="426">
        <v>39841.397499999999</v>
      </c>
      <c r="G183" s="243"/>
    </row>
    <row r="184" spans="1:7" s="62" customFormat="1" ht="13.5" customHeight="1" x14ac:dyDescent="0.2">
      <c r="A184" s="267">
        <v>2010</v>
      </c>
      <c r="B184" s="443" t="s">
        <v>38</v>
      </c>
      <c r="C184" s="443" t="s">
        <v>87</v>
      </c>
      <c r="D184" s="268">
        <v>10854.005000000001</v>
      </c>
      <c r="E184" s="268">
        <v>27814.5625</v>
      </c>
      <c r="F184" s="269">
        <v>38668.567500000005</v>
      </c>
      <c r="G184" s="243"/>
    </row>
    <row r="185" spans="1:7" s="62" customFormat="1" ht="13.5" customHeight="1" x14ac:dyDescent="0.2">
      <c r="A185" s="423">
        <v>2010</v>
      </c>
      <c r="B185" s="424" t="s">
        <v>39</v>
      </c>
      <c r="C185" s="424" t="s">
        <v>87</v>
      </c>
      <c r="D185" s="425">
        <v>9956.6200000000008</v>
      </c>
      <c r="E185" s="425">
        <v>26987.452499999999</v>
      </c>
      <c r="F185" s="426">
        <v>36944.072499999995</v>
      </c>
      <c r="G185" s="243"/>
    </row>
    <row r="186" spans="1:7" s="62" customFormat="1" ht="13.5" customHeight="1" x14ac:dyDescent="0.2">
      <c r="A186" s="267">
        <v>2010</v>
      </c>
      <c r="B186" s="443" t="s">
        <v>40</v>
      </c>
      <c r="C186" s="443" t="s">
        <v>87</v>
      </c>
      <c r="D186" s="268">
        <v>10532.429999999998</v>
      </c>
      <c r="E186" s="268">
        <v>26010.505099999995</v>
      </c>
      <c r="F186" s="269">
        <v>36542.935099999995</v>
      </c>
      <c r="G186" s="243"/>
    </row>
    <row r="187" spans="1:7" s="62" customFormat="1" ht="13.5" customHeight="1" x14ac:dyDescent="0.2">
      <c r="A187" s="423">
        <v>2010</v>
      </c>
      <c r="B187" s="424" t="s">
        <v>41</v>
      </c>
      <c r="C187" s="424" t="s">
        <v>87</v>
      </c>
      <c r="D187" s="425">
        <v>10017.300000000001</v>
      </c>
      <c r="E187" s="425">
        <v>24994.645</v>
      </c>
      <c r="F187" s="426">
        <v>35011.945</v>
      </c>
      <c r="G187" s="243"/>
    </row>
    <row r="188" spans="1:7" s="62" customFormat="1" ht="13.5" customHeight="1" x14ac:dyDescent="0.2">
      <c r="A188" s="267">
        <v>2010</v>
      </c>
      <c r="B188" s="443" t="s">
        <v>42</v>
      </c>
      <c r="C188" s="443" t="s">
        <v>87</v>
      </c>
      <c r="D188" s="268">
        <v>11270.74</v>
      </c>
      <c r="E188" s="268">
        <v>27791.395</v>
      </c>
      <c r="F188" s="269">
        <v>39062.135000000002</v>
      </c>
      <c r="G188" s="243"/>
    </row>
    <row r="189" spans="1:7" s="62" customFormat="1" ht="13.5" customHeight="1" x14ac:dyDescent="0.2">
      <c r="A189" s="423">
        <v>2011</v>
      </c>
      <c r="B189" s="424" t="s">
        <v>43</v>
      </c>
      <c r="C189" s="424" t="s">
        <v>87</v>
      </c>
      <c r="D189" s="425">
        <v>13271.36</v>
      </c>
      <c r="E189" s="425">
        <v>25725.18</v>
      </c>
      <c r="F189" s="426">
        <v>38996.54</v>
      </c>
      <c r="G189" s="243"/>
    </row>
    <row r="190" spans="1:7" s="62" customFormat="1" ht="13.5" customHeight="1" x14ac:dyDescent="0.2">
      <c r="A190" s="267">
        <v>2011</v>
      </c>
      <c r="B190" s="443" t="s">
        <v>44</v>
      </c>
      <c r="C190" s="443" t="s">
        <v>87</v>
      </c>
      <c r="D190" s="268">
        <v>14717.419999999998</v>
      </c>
      <c r="E190" s="268">
        <v>27325.337500000001</v>
      </c>
      <c r="F190" s="269">
        <v>42042.757499999992</v>
      </c>
      <c r="G190" s="243"/>
    </row>
    <row r="191" spans="1:7" s="62" customFormat="1" ht="13.5" customHeight="1" x14ac:dyDescent="0.2">
      <c r="A191" s="423">
        <v>2011</v>
      </c>
      <c r="B191" s="424" t="s">
        <v>45</v>
      </c>
      <c r="C191" s="424" t="s">
        <v>87</v>
      </c>
      <c r="D191" s="425">
        <v>16966.367999999999</v>
      </c>
      <c r="E191" s="425">
        <v>31553.85</v>
      </c>
      <c r="F191" s="426">
        <v>48520.217999999993</v>
      </c>
      <c r="G191" s="243"/>
    </row>
    <row r="192" spans="1:7" s="62" customFormat="1" ht="13.5" customHeight="1" x14ac:dyDescent="0.2">
      <c r="A192" s="267">
        <v>2011</v>
      </c>
      <c r="B192" s="443" t="s">
        <v>33</v>
      </c>
      <c r="C192" s="443" t="s">
        <v>87</v>
      </c>
      <c r="D192" s="268">
        <v>17347.214</v>
      </c>
      <c r="E192" s="268">
        <v>29192.692500000005</v>
      </c>
      <c r="F192" s="269">
        <v>46539.906500000005</v>
      </c>
      <c r="G192" s="243"/>
    </row>
    <row r="193" spans="1:7" s="62" customFormat="1" ht="13.5" customHeight="1" x14ac:dyDescent="0.2">
      <c r="A193" s="423">
        <v>2011</v>
      </c>
      <c r="B193" s="424" t="s">
        <v>35</v>
      </c>
      <c r="C193" s="424" t="s">
        <v>87</v>
      </c>
      <c r="D193" s="425">
        <v>16671.189999999999</v>
      </c>
      <c r="E193" s="425">
        <v>32581.227499999997</v>
      </c>
      <c r="F193" s="426">
        <v>49252.417500000003</v>
      </c>
      <c r="G193" s="243"/>
    </row>
    <row r="194" spans="1:7" s="62" customFormat="1" ht="13.5" customHeight="1" x14ac:dyDescent="0.2">
      <c r="A194" s="267">
        <v>2011</v>
      </c>
      <c r="B194" s="443" t="s">
        <v>36</v>
      </c>
      <c r="C194" s="443" t="s">
        <v>87</v>
      </c>
      <c r="D194" s="268">
        <v>13246.039999999999</v>
      </c>
      <c r="E194" s="268">
        <v>25841.182499999999</v>
      </c>
      <c r="F194" s="269">
        <v>39087.222500000003</v>
      </c>
      <c r="G194" s="243"/>
    </row>
    <row r="195" spans="1:7" s="62" customFormat="1" ht="13.5" customHeight="1" x14ac:dyDescent="0.2">
      <c r="A195" s="423">
        <v>2011</v>
      </c>
      <c r="B195" s="424" t="s">
        <v>37</v>
      </c>
      <c r="C195" s="424" t="s">
        <v>87</v>
      </c>
      <c r="D195" s="425">
        <v>14331.380000000001</v>
      </c>
      <c r="E195" s="425">
        <v>28552.772499999999</v>
      </c>
      <c r="F195" s="426">
        <v>42884.152499999997</v>
      </c>
      <c r="G195" s="243"/>
    </row>
    <row r="196" spans="1:7" s="62" customFormat="1" ht="13.5" customHeight="1" x14ac:dyDescent="0.2">
      <c r="A196" s="267">
        <v>2011</v>
      </c>
      <c r="B196" s="443" t="s">
        <v>38</v>
      </c>
      <c r="C196" s="443" t="s">
        <v>87</v>
      </c>
      <c r="D196" s="268">
        <v>15355.810000000001</v>
      </c>
      <c r="E196" s="268">
        <v>29059.845000000001</v>
      </c>
      <c r="F196" s="269">
        <v>44415.655000000006</v>
      </c>
      <c r="G196" s="243"/>
    </row>
    <row r="197" spans="1:7" s="62" customFormat="1" ht="13.5" customHeight="1" x14ac:dyDescent="0.2">
      <c r="A197" s="423">
        <v>2011</v>
      </c>
      <c r="B197" s="424" t="s">
        <v>39</v>
      </c>
      <c r="C197" s="424" t="s">
        <v>87</v>
      </c>
      <c r="D197" s="425">
        <v>14077.338</v>
      </c>
      <c r="E197" s="425">
        <v>28896.15</v>
      </c>
      <c r="F197" s="426">
        <v>42973.487999999998</v>
      </c>
      <c r="G197" s="243"/>
    </row>
    <row r="198" spans="1:7" s="62" customFormat="1" ht="13.5" customHeight="1" x14ac:dyDescent="0.2">
      <c r="A198" s="267">
        <v>2011</v>
      </c>
      <c r="B198" s="443" t="s">
        <v>40</v>
      </c>
      <c r="C198" s="443" t="s">
        <v>87</v>
      </c>
      <c r="D198" s="268">
        <v>15035.509999999998</v>
      </c>
      <c r="E198" s="268">
        <v>25471.402500000004</v>
      </c>
      <c r="F198" s="269">
        <v>40506.912499999999</v>
      </c>
      <c r="G198" s="243"/>
    </row>
    <row r="199" spans="1:7" s="62" customFormat="1" ht="13.5" customHeight="1" x14ac:dyDescent="0.2">
      <c r="A199" s="423">
        <v>2011</v>
      </c>
      <c r="B199" s="424" t="s">
        <v>41</v>
      </c>
      <c r="C199" s="424" t="s">
        <v>87</v>
      </c>
      <c r="D199" s="425">
        <v>12655.63</v>
      </c>
      <c r="E199" s="425">
        <v>25083.772500000003</v>
      </c>
      <c r="F199" s="426">
        <v>37739.402500000004</v>
      </c>
      <c r="G199" s="243"/>
    </row>
    <row r="200" spans="1:7" s="62" customFormat="1" ht="13.5" customHeight="1" x14ac:dyDescent="0.2">
      <c r="A200" s="267">
        <v>2011</v>
      </c>
      <c r="B200" s="443" t="s">
        <v>42</v>
      </c>
      <c r="C200" s="443" t="s">
        <v>87</v>
      </c>
      <c r="D200" s="268">
        <v>12871.06</v>
      </c>
      <c r="E200" s="268">
        <v>27048.38</v>
      </c>
      <c r="F200" s="269">
        <v>39919.439999999995</v>
      </c>
      <c r="G200" s="243"/>
    </row>
    <row r="201" spans="1:7" s="62" customFormat="1" ht="13.5" customHeight="1" x14ac:dyDescent="0.2">
      <c r="A201" s="423">
        <v>2012</v>
      </c>
      <c r="B201" s="424" t="s">
        <v>43</v>
      </c>
      <c r="C201" s="424" t="s">
        <v>87</v>
      </c>
      <c r="D201" s="425">
        <v>13931.840000000002</v>
      </c>
      <c r="E201" s="425">
        <v>26509.447499999998</v>
      </c>
      <c r="F201" s="426">
        <v>40441.287499999999</v>
      </c>
      <c r="G201" s="243"/>
    </row>
    <row r="202" spans="1:7" s="62" customFormat="1" ht="13.5" customHeight="1" x14ac:dyDescent="0.2">
      <c r="A202" s="267">
        <v>2012</v>
      </c>
      <c r="B202" s="443" t="s">
        <v>44</v>
      </c>
      <c r="C202" s="443" t="s">
        <v>87</v>
      </c>
      <c r="D202" s="268">
        <v>13184.140000000001</v>
      </c>
      <c r="E202" s="268">
        <v>24399.719999999998</v>
      </c>
      <c r="F202" s="269">
        <v>37583.859999999993</v>
      </c>
      <c r="G202" s="243"/>
    </row>
    <row r="203" spans="1:7" s="62" customFormat="1" ht="13.5" customHeight="1" x14ac:dyDescent="0.2">
      <c r="A203" s="423">
        <v>2012</v>
      </c>
      <c r="B203" s="424" t="s">
        <v>45</v>
      </c>
      <c r="C203" s="424" t="s">
        <v>87</v>
      </c>
      <c r="D203" s="425">
        <v>19603.920000000002</v>
      </c>
      <c r="E203" s="425">
        <v>30135.447499999998</v>
      </c>
      <c r="F203" s="426">
        <v>49739.3675</v>
      </c>
      <c r="G203" s="243"/>
    </row>
    <row r="204" spans="1:7" s="62" customFormat="1" ht="13.5" customHeight="1" x14ac:dyDescent="0.2">
      <c r="A204" s="267">
        <v>2012</v>
      </c>
      <c r="B204" s="443" t="s">
        <v>33</v>
      </c>
      <c r="C204" s="443" t="s">
        <v>87</v>
      </c>
      <c r="D204" s="268">
        <v>16287.300000000003</v>
      </c>
      <c r="E204" s="268">
        <v>25962.605</v>
      </c>
      <c r="F204" s="269">
        <v>42249.905000000013</v>
      </c>
      <c r="G204" s="243"/>
    </row>
    <row r="205" spans="1:7" s="62" customFormat="1" ht="13.5" customHeight="1" x14ac:dyDescent="0.2">
      <c r="A205" s="423">
        <v>2012</v>
      </c>
      <c r="B205" s="424" t="s">
        <v>35</v>
      </c>
      <c r="C205" s="424" t="s">
        <v>87</v>
      </c>
      <c r="D205" s="425">
        <v>18643.22</v>
      </c>
      <c r="E205" s="425">
        <v>26905.27</v>
      </c>
      <c r="F205" s="426">
        <v>45548.490000000005</v>
      </c>
      <c r="G205" s="243"/>
    </row>
    <row r="206" spans="1:7" s="62" customFormat="1" ht="13.5" customHeight="1" x14ac:dyDescent="0.2">
      <c r="A206" s="267">
        <v>2012</v>
      </c>
      <c r="B206" s="443" t="s">
        <v>36</v>
      </c>
      <c r="C206" s="443" t="s">
        <v>87</v>
      </c>
      <c r="D206" s="268">
        <v>18636.7</v>
      </c>
      <c r="E206" s="268">
        <v>24806.474999999999</v>
      </c>
      <c r="F206" s="269">
        <v>43443.17500000001</v>
      </c>
      <c r="G206" s="243"/>
    </row>
    <row r="207" spans="1:7" s="62" customFormat="1" ht="13.5" customHeight="1" x14ac:dyDescent="0.2">
      <c r="A207" s="423">
        <v>2012</v>
      </c>
      <c r="B207" s="424" t="s">
        <v>37</v>
      </c>
      <c r="C207" s="424" t="s">
        <v>87</v>
      </c>
      <c r="D207" s="425">
        <v>16581.38</v>
      </c>
      <c r="E207" s="425">
        <v>28194.429999999997</v>
      </c>
      <c r="F207" s="426">
        <v>44775.81</v>
      </c>
      <c r="G207" s="243"/>
    </row>
    <row r="208" spans="1:7" s="62" customFormat="1" ht="13.5" customHeight="1" x14ac:dyDescent="0.2">
      <c r="A208" s="267">
        <v>2012</v>
      </c>
      <c r="B208" s="443" t="s">
        <v>38</v>
      </c>
      <c r="C208" s="443" t="s">
        <v>87</v>
      </c>
      <c r="D208" s="268">
        <v>18809.53</v>
      </c>
      <c r="E208" s="268">
        <v>28728.642499999998</v>
      </c>
      <c r="F208" s="269">
        <v>47538.172499999993</v>
      </c>
      <c r="G208" s="243"/>
    </row>
    <row r="209" spans="1:7" s="62" customFormat="1" ht="13.5" customHeight="1" x14ac:dyDescent="0.2">
      <c r="A209" s="423">
        <v>2012</v>
      </c>
      <c r="B209" s="424" t="s">
        <v>39</v>
      </c>
      <c r="C209" s="424" t="s">
        <v>87</v>
      </c>
      <c r="D209" s="425">
        <v>16828.84</v>
      </c>
      <c r="E209" s="425">
        <v>28129.905000000002</v>
      </c>
      <c r="F209" s="426">
        <v>44958.745000000003</v>
      </c>
      <c r="G209" s="243"/>
    </row>
    <row r="210" spans="1:7" s="62" customFormat="1" ht="13.5" customHeight="1" x14ac:dyDescent="0.2">
      <c r="A210" s="267">
        <v>2012</v>
      </c>
      <c r="B210" s="443" t="s">
        <v>40</v>
      </c>
      <c r="C210" s="443" t="s">
        <v>87</v>
      </c>
      <c r="D210" s="268">
        <v>17287.990000000002</v>
      </c>
      <c r="E210" s="268">
        <v>29256.215</v>
      </c>
      <c r="F210" s="269">
        <v>46544.205000000002</v>
      </c>
      <c r="G210" s="243"/>
    </row>
    <row r="211" spans="1:7" s="62" customFormat="1" ht="13.5" customHeight="1" x14ac:dyDescent="0.2">
      <c r="A211" s="423">
        <v>2012</v>
      </c>
      <c r="B211" s="424" t="s">
        <v>41</v>
      </c>
      <c r="C211" s="424" t="s">
        <v>87</v>
      </c>
      <c r="D211" s="425">
        <v>18046.39</v>
      </c>
      <c r="E211" s="425">
        <v>30049.172500000004</v>
      </c>
      <c r="F211" s="426">
        <v>48095.562500000007</v>
      </c>
      <c r="G211" s="243"/>
    </row>
    <row r="212" spans="1:7" s="62" customFormat="1" ht="13.5" customHeight="1" x14ac:dyDescent="0.2">
      <c r="A212" s="267">
        <v>2012</v>
      </c>
      <c r="B212" s="443" t="s">
        <v>42</v>
      </c>
      <c r="C212" s="443" t="s">
        <v>87</v>
      </c>
      <c r="D212" s="268">
        <v>14729.390000000001</v>
      </c>
      <c r="E212" s="268">
        <v>31826.137500000001</v>
      </c>
      <c r="F212" s="269">
        <v>46555.527499999997</v>
      </c>
      <c r="G212" s="243"/>
    </row>
    <row r="213" spans="1:7" s="62" customFormat="1" ht="13.5" customHeight="1" x14ac:dyDescent="0.2">
      <c r="A213" s="423">
        <v>2013</v>
      </c>
      <c r="B213" s="424" t="s">
        <v>43</v>
      </c>
      <c r="C213" s="424" t="s">
        <v>87</v>
      </c>
      <c r="D213" s="425">
        <v>17701.739999999998</v>
      </c>
      <c r="E213" s="425">
        <v>31314.612499999999</v>
      </c>
      <c r="F213" s="426">
        <v>49016.352500000001</v>
      </c>
      <c r="G213" s="243"/>
    </row>
    <row r="214" spans="1:7" s="62" customFormat="1" ht="13.5" customHeight="1" x14ac:dyDescent="0.2">
      <c r="A214" s="267">
        <v>2013</v>
      </c>
      <c r="B214" s="443" t="s">
        <v>44</v>
      </c>
      <c r="C214" s="443" t="s">
        <v>87</v>
      </c>
      <c r="D214" s="268">
        <v>16065.12</v>
      </c>
      <c r="E214" s="268">
        <v>28457.537499999999</v>
      </c>
      <c r="F214" s="269">
        <v>44522.657499999994</v>
      </c>
      <c r="G214" s="243"/>
    </row>
    <row r="215" spans="1:7" s="62" customFormat="1" ht="13.5" customHeight="1" x14ac:dyDescent="0.2">
      <c r="A215" s="423">
        <v>2013</v>
      </c>
      <c r="B215" s="424" t="s">
        <v>45</v>
      </c>
      <c r="C215" s="424" t="s">
        <v>87</v>
      </c>
      <c r="D215" s="425">
        <v>20113.200000000004</v>
      </c>
      <c r="E215" s="425">
        <v>31601.5095</v>
      </c>
      <c r="F215" s="426">
        <v>51714.709499999997</v>
      </c>
      <c r="G215" s="243"/>
    </row>
    <row r="216" spans="1:7" s="62" customFormat="1" ht="13.5" customHeight="1" x14ac:dyDescent="0.2">
      <c r="A216" s="267">
        <v>2013</v>
      </c>
      <c r="B216" s="443" t="s">
        <v>33</v>
      </c>
      <c r="C216" s="443" t="s">
        <v>87</v>
      </c>
      <c r="D216" s="268">
        <v>18679.829999999998</v>
      </c>
      <c r="E216" s="268">
        <v>37909.5985</v>
      </c>
      <c r="F216" s="269">
        <v>56589.428500000002</v>
      </c>
      <c r="G216" s="243"/>
    </row>
    <row r="217" spans="1:7" s="62" customFormat="1" ht="13.5" customHeight="1" x14ac:dyDescent="0.2">
      <c r="A217" s="423">
        <v>2013</v>
      </c>
      <c r="B217" s="424" t="s">
        <v>35</v>
      </c>
      <c r="C217" s="424" t="s">
        <v>87</v>
      </c>
      <c r="D217" s="425">
        <v>20842.82</v>
      </c>
      <c r="E217" s="425">
        <v>34922.145499999999</v>
      </c>
      <c r="F217" s="426">
        <v>55764.965500000006</v>
      </c>
      <c r="G217" s="243"/>
    </row>
    <row r="218" spans="1:7" s="62" customFormat="1" ht="13.5" customHeight="1" x14ac:dyDescent="0.2">
      <c r="A218" s="267">
        <v>2013</v>
      </c>
      <c r="B218" s="443" t="s">
        <v>36</v>
      </c>
      <c r="C218" s="443" t="s">
        <v>87</v>
      </c>
      <c r="D218" s="268">
        <v>17792.34</v>
      </c>
      <c r="E218" s="268">
        <v>30110.458000000002</v>
      </c>
      <c r="F218" s="269">
        <v>47902.798000000003</v>
      </c>
      <c r="G218" s="243"/>
    </row>
    <row r="219" spans="1:7" s="62" customFormat="1" ht="13.5" customHeight="1" x14ac:dyDescent="0.2">
      <c r="A219" s="423">
        <v>2013</v>
      </c>
      <c r="B219" s="424" t="s">
        <v>37</v>
      </c>
      <c r="C219" s="424" t="s">
        <v>87</v>
      </c>
      <c r="D219" s="425">
        <v>23344.629999999997</v>
      </c>
      <c r="E219" s="425">
        <v>36511.120000000003</v>
      </c>
      <c r="F219" s="426">
        <v>59855.75</v>
      </c>
      <c r="G219" s="243"/>
    </row>
    <row r="220" spans="1:7" s="62" customFormat="1" ht="13.5" customHeight="1" x14ac:dyDescent="0.2">
      <c r="A220" s="267">
        <v>2013</v>
      </c>
      <c r="B220" s="443" t="s">
        <v>38</v>
      </c>
      <c r="C220" s="443" t="s">
        <v>87</v>
      </c>
      <c r="D220" s="268">
        <v>20901.32</v>
      </c>
      <c r="E220" s="268">
        <v>31622.764999999999</v>
      </c>
      <c r="F220" s="269">
        <v>52524.085000000006</v>
      </c>
      <c r="G220" s="243"/>
    </row>
    <row r="221" spans="1:7" s="62" customFormat="1" ht="13.5" customHeight="1" x14ac:dyDescent="0.2">
      <c r="A221" s="423">
        <v>2013</v>
      </c>
      <c r="B221" s="424" t="s">
        <v>39</v>
      </c>
      <c r="C221" s="424" t="s">
        <v>87</v>
      </c>
      <c r="D221" s="425">
        <v>18934.91</v>
      </c>
      <c r="E221" s="425">
        <v>27942.440999999999</v>
      </c>
      <c r="F221" s="426">
        <v>46877.350999999995</v>
      </c>
      <c r="G221" s="243"/>
    </row>
    <row r="222" spans="1:7" s="62" customFormat="1" ht="13.5" customHeight="1" x14ac:dyDescent="0.2">
      <c r="A222" s="267">
        <v>2013</v>
      </c>
      <c r="B222" s="443" t="s">
        <v>40</v>
      </c>
      <c r="C222" s="443" t="s">
        <v>87</v>
      </c>
      <c r="D222" s="268">
        <v>19907.670000000002</v>
      </c>
      <c r="E222" s="268">
        <v>30276.433999999997</v>
      </c>
      <c r="F222" s="269">
        <v>50184.103999999992</v>
      </c>
      <c r="G222" s="243"/>
    </row>
    <row r="223" spans="1:7" s="62" customFormat="1" ht="13.5" customHeight="1" x14ac:dyDescent="0.2">
      <c r="A223" s="423">
        <v>2013</v>
      </c>
      <c r="B223" s="424" t="s">
        <v>41</v>
      </c>
      <c r="C223" s="424" t="s">
        <v>87</v>
      </c>
      <c r="D223" s="425">
        <v>21521.606</v>
      </c>
      <c r="E223" s="425">
        <v>27973.269999999997</v>
      </c>
      <c r="F223" s="426">
        <v>49494.875999999997</v>
      </c>
      <c r="G223" s="243"/>
    </row>
    <row r="224" spans="1:7" s="62" customFormat="1" ht="13.5" customHeight="1" x14ac:dyDescent="0.2">
      <c r="A224" s="267">
        <v>2013</v>
      </c>
      <c r="B224" s="443" t="s">
        <v>42</v>
      </c>
      <c r="C224" s="443" t="s">
        <v>87</v>
      </c>
      <c r="D224" s="268">
        <v>21273.010000000002</v>
      </c>
      <c r="E224" s="268">
        <v>27897.5825</v>
      </c>
      <c r="F224" s="269">
        <v>49170.592500000006</v>
      </c>
      <c r="G224" s="243"/>
    </row>
    <row r="225" spans="1:7" s="62" customFormat="1" ht="13.5" customHeight="1" x14ac:dyDescent="0.2">
      <c r="A225" s="423">
        <v>2014</v>
      </c>
      <c r="B225" s="424" t="s">
        <v>43</v>
      </c>
      <c r="C225" s="424" t="s">
        <v>87</v>
      </c>
      <c r="D225" s="425">
        <v>21827.119999999999</v>
      </c>
      <c r="E225" s="425">
        <v>22686.2225</v>
      </c>
      <c r="F225" s="426">
        <v>44513.342500000006</v>
      </c>
      <c r="G225" s="243"/>
    </row>
    <row r="226" spans="1:7" s="62" customFormat="1" ht="13.5" customHeight="1" x14ac:dyDescent="0.2">
      <c r="A226" s="267">
        <v>2014</v>
      </c>
      <c r="B226" s="442" t="s">
        <v>44</v>
      </c>
      <c r="C226" s="442" t="s">
        <v>87</v>
      </c>
      <c r="D226" s="268">
        <v>21937.759999999998</v>
      </c>
      <c r="E226" s="268">
        <v>26291.642499999998</v>
      </c>
      <c r="F226" s="269">
        <v>48229.402499999997</v>
      </c>
      <c r="G226" s="243"/>
    </row>
    <row r="227" spans="1:7" s="62" customFormat="1" ht="13.5" customHeight="1" x14ac:dyDescent="0.2">
      <c r="A227" s="423">
        <v>2014</v>
      </c>
      <c r="B227" s="424" t="s">
        <v>45</v>
      </c>
      <c r="C227" s="424" t="s">
        <v>87</v>
      </c>
      <c r="D227" s="425">
        <v>19802.689999999999</v>
      </c>
      <c r="E227" s="425">
        <v>35284.365000000005</v>
      </c>
      <c r="F227" s="426">
        <v>55087.055000000008</v>
      </c>
      <c r="G227" s="243"/>
    </row>
    <row r="228" spans="1:7" s="62" customFormat="1" ht="13.5" customHeight="1" x14ac:dyDescent="0.2">
      <c r="A228" s="267">
        <v>2014</v>
      </c>
      <c r="B228" s="442" t="s">
        <v>33</v>
      </c>
      <c r="C228" s="442" t="s">
        <v>87</v>
      </c>
      <c r="D228" s="268">
        <v>25196.969999999994</v>
      </c>
      <c r="E228" s="268">
        <v>35244.739750000008</v>
      </c>
      <c r="F228" s="269">
        <v>60441.709750000009</v>
      </c>
      <c r="G228" s="243"/>
    </row>
    <row r="229" spans="1:7" s="62" customFormat="1" ht="13.5" customHeight="1" x14ac:dyDescent="0.2">
      <c r="A229" s="423">
        <v>2014</v>
      </c>
      <c r="B229" s="424" t="s">
        <v>35</v>
      </c>
      <c r="C229" s="424" t="s">
        <v>87</v>
      </c>
      <c r="D229" s="425">
        <v>32564.639999999999</v>
      </c>
      <c r="E229" s="425">
        <v>36493.383000000002</v>
      </c>
      <c r="F229" s="426">
        <v>69058.023000000001</v>
      </c>
      <c r="G229" s="243"/>
    </row>
    <row r="230" spans="1:7" s="62" customFormat="1" ht="13.5" customHeight="1" x14ac:dyDescent="0.2">
      <c r="A230" s="267">
        <v>2014</v>
      </c>
      <c r="B230" s="443" t="s">
        <v>36</v>
      </c>
      <c r="C230" s="443" t="s">
        <v>87</v>
      </c>
      <c r="D230" s="268">
        <v>26875.400660000007</v>
      </c>
      <c r="E230" s="268">
        <v>28396.257415</v>
      </c>
      <c r="F230" s="269">
        <v>55271.658074999999</v>
      </c>
      <c r="G230" s="243"/>
    </row>
    <row r="231" spans="1:7" s="62" customFormat="1" ht="13.5" customHeight="1" x14ac:dyDescent="0.2">
      <c r="A231" s="423">
        <v>2014</v>
      </c>
      <c r="B231" s="424" t="s">
        <v>37</v>
      </c>
      <c r="C231" s="424" t="s">
        <v>87</v>
      </c>
      <c r="D231" s="425">
        <v>28469.380000000005</v>
      </c>
      <c r="E231" s="425">
        <v>33650.616000000002</v>
      </c>
      <c r="F231" s="426">
        <v>62119.995999999999</v>
      </c>
      <c r="G231" s="243"/>
    </row>
    <row r="232" spans="1:7" s="62" customFormat="1" ht="13.5" customHeight="1" x14ac:dyDescent="0.2">
      <c r="A232" s="267">
        <v>2014</v>
      </c>
      <c r="B232" s="443" t="s">
        <v>38</v>
      </c>
      <c r="C232" s="443" t="s">
        <v>87</v>
      </c>
      <c r="D232" s="268">
        <v>22974.9</v>
      </c>
      <c r="E232" s="268">
        <v>33045.733</v>
      </c>
      <c r="F232" s="269">
        <v>56020.633000000002</v>
      </c>
      <c r="G232" s="243"/>
    </row>
    <row r="233" spans="1:7" s="62" customFormat="1" ht="13.5" customHeight="1" x14ac:dyDescent="0.2">
      <c r="A233" s="423">
        <v>2014</v>
      </c>
      <c r="B233" s="424" t="s">
        <v>39</v>
      </c>
      <c r="C233" s="424" t="s">
        <v>87</v>
      </c>
      <c r="D233" s="425">
        <v>21816.269999999997</v>
      </c>
      <c r="E233" s="425">
        <v>30990.397499999999</v>
      </c>
      <c r="F233" s="426">
        <v>52806.667500000003</v>
      </c>
      <c r="G233" s="243"/>
    </row>
    <row r="234" spans="1:7" s="62" customFormat="1" ht="13.5" customHeight="1" x14ac:dyDescent="0.2">
      <c r="A234" s="267">
        <v>2014</v>
      </c>
      <c r="B234" s="443" t="s">
        <v>40</v>
      </c>
      <c r="C234" s="443" t="s">
        <v>87</v>
      </c>
      <c r="D234" s="268">
        <v>19462.490000000002</v>
      </c>
      <c r="E234" s="268">
        <v>35675.2255</v>
      </c>
      <c r="F234" s="269">
        <v>55137.715500000006</v>
      </c>
      <c r="G234" s="243"/>
    </row>
    <row r="235" spans="1:7" s="62" customFormat="1" ht="13.5" customHeight="1" x14ac:dyDescent="0.2">
      <c r="A235" s="423">
        <v>2014</v>
      </c>
      <c r="B235" s="424" t="s">
        <v>41</v>
      </c>
      <c r="C235" s="424" t="s">
        <v>87</v>
      </c>
      <c r="D235" s="425">
        <v>19863.75</v>
      </c>
      <c r="E235" s="425">
        <v>28695.2235</v>
      </c>
      <c r="F235" s="426">
        <v>48558.9735</v>
      </c>
      <c r="G235" s="243"/>
    </row>
    <row r="236" spans="1:7" s="62" customFormat="1" ht="13.5" customHeight="1" x14ac:dyDescent="0.2">
      <c r="A236" s="267">
        <v>2014</v>
      </c>
      <c r="B236" s="443" t="s">
        <v>42</v>
      </c>
      <c r="C236" s="443" t="s">
        <v>87</v>
      </c>
      <c r="D236" s="268">
        <v>20573.14</v>
      </c>
      <c r="E236" s="268">
        <v>29098.7605</v>
      </c>
      <c r="F236" s="269">
        <v>49671.900499999996</v>
      </c>
      <c r="G236" s="243"/>
    </row>
    <row r="237" spans="1:7" s="62" customFormat="1" ht="13.5" customHeight="1" x14ac:dyDescent="0.2">
      <c r="A237" s="423">
        <v>2015</v>
      </c>
      <c r="B237" s="424" t="s">
        <v>43</v>
      </c>
      <c r="C237" s="424" t="s">
        <v>87</v>
      </c>
      <c r="D237" s="425">
        <v>20579.970000000005</v>
      </c>
      <c r="E237" s="425">
        <v>30638.171500000004</v>
      </c>
      <c r="F237" s="426">
        <v>51218.141500000005</v>
      </c>
      <c r="G237" s="243"/>
    </row>
    <row r="238" spans="1:7" s="62" customFormat="1" ht="13.5" customHeight="1" x14ac:dyDescent="0.2">
      <c r="A238" s="267">
        <v>2015</v>
      </c>
      <c r="B238" s="443" t="s">
        <v>44</v>
      </c>
      <c r="C238" s="443" t="s">
        <v>87</v>
      </c>
      <c r="D238" s="268">
        <v>19171.55</v>
      </c>
      <c r="E238" s="268">
        <v>27075.752499999999</v>
      </c>
      <c r="F238" s="269">
        <v>46247.302499999998</v>
      </c>
      <c r="G238" s="243"/>
    </row>
    <row r="239" spans="1:7" s="62" customFormat="1" ht="13.5" customHeight="1" x14ac:dyDescent="0.2">
      <c r="A239" s="423">
        <v>2015</v>
      </c>
      <c r="B239" s="424" t="s">
        <v>45</v>
      </c>
      <c r="C239" s="424" t="s">
        <v>87</v>
      </c>
      <c r="D239" s="425">
        <v>20815.759999999998</v>
      </c>
      <c r="E239" s="425">
        <v>41568.114999999998</v>
      </c>
      <c r="F239" s="426">
        <v>62383.875</v>
      </c>
      <c r="G239" s="243"/>
    </row>
    <row r="240" spans="1:7" s="62" customFormat="1" ht="13.5" customHeight="1" x14ac:dyDescent="0.2">
      <c r="A240" s="267">
        <v>2015</v>
      </c>
      <c r="B240" s="443" t="s">
        <v>33</v>
      </c>
      <c r="C240" s="443" t="s">
        <v>87</v>
      </c>
      <c r="D240" s="268">
        <v>19949.55</v>
      </c>
      <c r="E240" s="268">
        <v>34551.728500000005</v>
      </c>
      <c r="F240" s="269">
        <v>54501.2785</v>
      </c>
      <c r="G240" s="243"/>
    </row>
    <row r="241" spans="1:7" s="62" customFormat="1" ht="13.5" customHeight="1" x14ac:dyDescent="0.2">
      <c r="A241" s="423">
        <v>2015</v>
      </c>
      <c r="B241" s="424" t="s">
        <v>35</v>
      </c>
      <c r="C241" s="424" t="s">
        <v>87</v>
      </c>
      <c r="D241" s="425">
        <v>20942.059999999998</v>
      </c>
      <c r="E241" s="425">
        <v>34103.216500000002</v>
      </c>
      <c r="F241" s="426">
        <v>55045.276499999993</v>
      </c>
      <c r="G241" s="243"/>
    </row>
    <row r="242" spans="1:7" s="62" customFormat="1" ht="13.5" customHeight="1" x14ac:dyDescent="0.2">
      <c r="A242" s="267">
        <v>2015</v>
      </c>
      <c r="B242" s="443" t="s">
        <v>36</v>
      </c>
      <c r="C242" s="443" t="s">
        <v>87</v>
      </c>
      <c r="D242" s="268">
        <v>19809.689999999999</v>
      </c>
      <c r="E242" s="268">
        <v>23461.339</v>
      </c>
      <c r="F242" s="269">
        <v>43271.028999999995</v>
      </c>
      <c r="G242" s="243"/>
    </row>
    <row r="243" spans="1:7" s="62" customFormat="1" ht="13.5" customHeight="1" x14ac:dyDescent="0.2">
      <c r="A243" s="423">
        <v>2015</v>
      </c>
      <c r="B243" s="424" t="s">
        <v>37</v>
      </c>
      <c r="C243" s="424" t="s">
        <v>87</v>
      </c>
      <c r="D243" s="425">
        <v>22680.210000000003</v>
      </c>
      <c r="E243" s="425">
        <v>38279.945</v>
      </c>
      <c r="F243" s="426">
        <v>60960.154999999999</v>
      </c>
      <c r="G243" s="243"/>
    </row>
    <row r="244" spans="1:7" s="62" customFormat="1" ht="13.5" customHeight="1" x14ac:dyDescent="0.2">
      <c r="A244" s="267">
        <v>2015</v>
      </c>
      <c r="B244" s="443" t="s">
        <v>38</v>
      </c>
      <c r="C244" s="443" t="s">
        <v>87</v>
      </c>
      <c r="D244" s="268">
        <v>26272.920000000006</v>
      </c>
      <c r="E244" s="268">
        <v>35194.830499999996</v>
      </c>
      <c r="F244" s="269">
        <v>61467.750499999995</v>
      </c>
      <c r="G244" s="243"/>
    </row>
    <row r="245" spans="1:7" s="62" customFormat="1" ht="13.5" customHeight="1" x14ac:dyDescent="0.2">
      <c r="A245" s="423">
        <v>2015</v>
      </c>
      <c r="B245" s="424" t="s">
        <v>39</v>
      </c>
      <c r="C245" s="424" t="s">
        <v>87</v>
      </c>
      <c r="D245" s="425">
        <v>27632.570000000003</v>
      </c>
      <c r="E245" s="425">
        <v>35096.998500000002</v>
      </c>
      <c r="F245" s="426">
        <v>62729.568500000008</v>
      </c>
      <c r="G245" s="243"/>
    </row>
    <row r="246" spans="1:7" s="62" customFormat="1" ht="13.5" customHeight="1" x14ac:dyDescent="0.2">
      <c r="A246" s="267">
        <v>2015</v>
      </c>
      <c r="B246" s="443" t="s">
        <v>40</v>
      </c>
      <c r="C246" s="443" t="s">
        <v>87</v>
      </c>
      <c r="D246" s="268">
        <v>27133.423000000003</v>
      </c>
      <c r="E246" s="268">
        <v>35716.103499999997</v>
      </c>
      <c r="F246" s="269">
        <v>62849.5265</v>
      </c>
      <c r="G246" s="243"/>
    </row>
    <row r="247" spans="1:7" s="62" customFormat="1" ht="13.5" customHeight="1" x14ac:dyDescent="0.2">
      <c r="A247" s="423">
        <v>2015</v>
      </c>
      <c r="B247" s="424" t="s">
        <v>41</v>
      </c>
      <c r="C247" s="424" t="s">
        <v>87</v>
      </c>
      <c r="D247" s="425">
        <v>24570.740000000005</v>
      </c>
      <c r="E247" s="425">
        <v>31147.379499999999</v>
      </c>
      <c r="F247" s="426">
        <v>55718.119500000001</v>
      </c>
      <c r="G247" s="243"/>
    </row>
    <row r="248" spans="1:7" s="62" customFormat="1" ht="13.5" customHeight="1" x14ac:dyDescent="0.2">
      <c r="A248" s="267">
        <v>2015</v>
      </c>
      <c r="B248" s="443" t="s">
        <v>42</v>
      </c>
      <c r="C248" s="443" t="s">
        <v>87</v>
      </c>
      <c r="D248" s="268">
        <v>26072.61</v>
      </c>
      <c r="E248" s="268">
        <v>40231.645999999993</v>
      </c>
      <c r="F248" s="269">
        <v>66304.255999999994</v>
      </c>
      <c r="G248" s="243"/>
    </row>
    <row r="249" spans="1:7" s="62" customFormat="1" ht="13.5" customHeight="1" x14ac:dyDescent="0.2">
      <c r="A249" s="423">
        <v>2016</v>
      </c>
      <c r="B249" s="424" t="s">
        <v>43</v>
      </c>
      <c r="C249" s="424" t="s">
        <v>87</v>
      </c>
      <c r="D249" s="425">
        <v>22811.64</v>
      </c>
      <c r="E249" s="425">
        <v>33867.622499999998</v>
      </c>
      <c r="F249" s="426">
        <v>56679.262499999997</v>
      </c>
      <c r="G249" s="243"/>
    </row>
    <row r="250" spans="1:7" s="62" customFormat="1" ht="13.5" customHeight="1" x14ac:dyDescent="0.2">
      <c r="A250" s="267">
        <v>2016</v>
      </c>
      <c r="B250" s="443" t="s">
        <v>44</v>
      </c>
      <c r="C250" s="443" t="s">
        <v>87</v>
      </c>
      <c r="D250" s="268">
        <v>20146.640000000003</v>
      </c>
      <c r="E250" s="268">
        <v>36280.251000000004</v>
      </c>
      <c r="F250" s="269">
        <v>56426.891000000003</v>
      </c>
      <c r="G250" s="243"/>
    </row>
    <row r="251" spans="1:7" s="62" customFormat="1" ht="13.5" customHeight="1" x14ac:dyDescent="0.2">
      <c r="A251" s="423">
        <v>2016</v>
      </c>
      <c r="B251" s="424" t="s">
        <v>45</v>
      </c>
      <c r="C251" s="424" t="s">
        <v>87</v>
      </c>
      <c r="D251" s="425">
        <v>23482.57</v>
      </c>
      <c r="E251" s="425">
        <v>38670.195500000002</v>
      </c>
      <c r="F251" s="426">
        <v>62152.765500000009</v>
      </c>
      <c r="G251" s="243"/>
    </row>
    <row r="252" spans="1:7" s="62" customFormat="1" ht="13.5" customHeight="1" x14ac:dyDescent="0.2">
      <c r="A252" s="267">
        <v>2016</v>
      </c>
      <c r="B252" s="443" t="s">
        <v>33</v>
      </c>
      <c r="C252" s="443" t="s">
        <v>87</v>
      </c>
      <c r="D252" s="268">
        <v>22998.830000000005</v>
      </c>
      <c r="E252" s="268">
        <v>43728.810500000007</v>
      </c>
      <c r="F252" s="269">
        <v>66727.640500000009</v>
      </c>
      <c r="G252" s="243"/>
    </row>
    <row r="253" spans="1:7" s="62" customFormat="1" ht="13.5" customHeight="1" x14ac:dyDescent="0.2">
      <c r="A253" s="423">
        <v>2016</v>
      </c>
      <c r="B253" s="424" t="s">
        <v>35</v>
      </c>
      <c r="C253" s="424" t="s">
        <v>87</v>
      </c>
      <c r="D253" s="425">
        <v>20584.789999999997</v>
      </c>
      <c r="E253" s="425">
        <v>41582.148500000003</v>
      </c>
      <c r="F253" s="426">
        <v>62166.938499999997</v>
      </c>
      <c r="G253" s="243"/>
    </row>
    <row r="254" spans="1:7" s="62" customFormat="1" ht="13.5" customHeight="1" x14ac:dyDescent="0.2">
      <c r="A254" s="267">
        <v>2016</v>
      </c>
      <c r="B254" s="443" t="s">
        <v>36</v>
      </c>
      <c r="C254" s="443" t="s">
        <v>87</v>
      </c>
      <c r="D254" s="268">
        <v>21905.948000000004</v>
      </c>
      <c r="E254" s="268">
        <v>46553.799500000001</v>
      </c>
      <c r="F254" s="269">
        <v>68459.747499999998</v>
      </c>
      <c r="G254" s="243"/>
    </row>
    <row r="255" spans="1:7" s="62" customFormat="1" ht="13.5" customHeight="1" x14ac:dyDescent="0.2">
      <c r="A255" s="423">
        <v>2016</v>
      </c>
      <c r="B255" s="424" t="s">
        <v>37</v>
      </c>
      <c r="C255" s="424" t="s">
        <v>87</v>
      </c>
      <c r="D255" s="425">
        <v>23476.660000000003</v>
      </c>
      <c r="E255" s="425">
        <v>40360.169000000002</v>
      </c>
      <c r="F255" s="426">
        <v>63836.829000000012</v>
      </c>
      <c r="G255" s="243"/>
    </row>
    <row r="256" spans="1:7" s="62" customFormat="1" ht="13.5" customHeight="1" x14ac:dyDescent="0.2">
      <c r="A256" s="267">
        <v>2016</v>
      </c>
      <c r="B256" s="443" t="s">
        <v>38</v>
      </c>
      <c r="C256" s="443" t="s">
        <v>87</v>
      </c>
      <c r="D256" s="268">
        <v>23344.469000000001</v>
      </c>
      <c r="E256" s="268">
        <v>36953.359000000004</v>
      </c>
      <c r="F256" s="269">
        <v>60297.828000000009</v>
      </c>
      <c r="G256" s="243"/>
    </row>
    <row r="257" spans="1:7" s="62" customFormat="1" ht="13.5" customHeight="1" x14ac:dyDescent="0.2">
      <c r="A257" s="423">
        <v>2016</v>
      </c>
      <c r="B257" s="424" t="s">
        <v>39</v>
      </c>
      <c r="C257" s="424" t="s">
        <v>87</v>
      </c>
      <c r="D257" s="425">
        <v>23943.1</v>
      </c>
      <c r="E257" s="425">
        <v>34445.928</v>
      </c>
      <c r="F257" s="426">
        <v>58389.027999999998</v>
      </c>
      <c r="G257" s="243"/>
    </row>
    <row r="258" spans="1:7" s="62" customFormat="1" ht="13.5" customHeight="1" x14ac:dyDescent="0.2">
      <c r="A258" s="267">
        <v>2016</v>
      </c>
      <c r="B258" s="443" t="s">
        <v>40</v>
      </c>
      <c r="C258" s="443" t="s">
        <v>87</v>
      </c>
      <c r="D258" s="268">
        <v>24861.140000000003</v>
      </c>
      <c r="E258" s="268">
        <v>33338.875999999997</v>
      </c>
      <c r="F258" s="269">
        <v>58200.015999999996</v>
      </c>
      <c r="G258" s="243"/>
    </row>
    <row r="259" spans="1:7" s="62" customFormat="1" ht="13.5" customHeight="1" x14ac:dyDescent="0.2">
      <c r="A259" s="423">
        <v>2016</v>
      </c>
      <c r="B259" s="424" t="s">
        <v>41</v>
      </c>
      <c r="C259" s="424" t="s">
        <v>87</v>
      </c>
      <c r="D259" s="425">
        <v>22579.05</v>
      </c>
      <c r="E259" s="425">
        <v>32704.360999999997</v>
      </c>
      <c r="F259" s="426">
        <v>55283.410999999993</v>
      </c>
      <c r="G259" s="243"/>
    </row>
    <row r="260" spans="1:7" s="62" customFormat="1" ht="13.5" customHeight="1" x14ac:dyDescent="0.2">
      <c r="A260" s="267">
        <v>2016</v>
      </c>
      <c r="B260" s="443" t="s">
        <v>42</v>
      </c>
      <c r="C260" s="443" t="s">
        <v>87</v>
      </c>
      <c r="D260" s="268">
        <v>24278.501000000004</v>
      </c>
      <c r="E260" s="268">
        <v>37726.801999999996</v>
      </c>
      <c r="F260" s="269">
        <v>62005.303</v>
      </c>
      <c r="G260" s="243"/>
    </row>
    <row r="261" spans="1:7" s="62" customFormat="1" ht="13.5" customHeight="1" x14ac:dyDescent="0.2">
      <c r="A261" s="423">
        <v>2017</v>
      </c>
      <c r="B261" s="424" t="s">
        <v>43</v>
      </c>
      <c r="C261" s="424" t="s">
        <v>87</v>
      </c>
      <c r="D261" s="425">
        <v>20997.039999999997</v>
      </c>
      <c r="E261" s="425">
        <v>33425.337499999994</v>
      </c>
      <c r="F261" s="426">
        <v>54422.377499999995</v>
      </c>
      <c r="G261" s="243"/>
    </row>
    <row r="262" spans="1:7" s="62" customFormat="1" ht="13.5" customHeight="1" x14ac:dyDescent="0.2">
      <c r="A262" s="267">
        <v>2017</v>
      </c>
      <c r="B262" s="443" t="s">
        <v>44</v>
      </c>
      <c r="C262" s="443" t="s">
        <v>87</v>
      </c>
      <c r="D262" s="268">
        <v>22598.5</v>
      </c>
      <c r="E262" s="268">
        <v>30435.696000000004</v>
      </c>
      <c r="F262" s="269">
        <v>53034.196000000004</v>
      </c>
      <c r="G262" s="243"/>
    </row>
    <row r="263" spans="1:7" s="62" customFormat="1" ht="13.5" customHeight="1" x14ac:dyDescent="0.2">
      <c r="A263" s="423">
        <v>2017</v>
      </c>
      <c r="B263" s="424" t="s">
        <v>45</v>
      </c>
      <c r="C263" s="424" t="s">
        <v>87</v>
      </c>
      <c r="D263" s="425">
        <v>28871.579999999998</v>
      </c>
      <c r="E263" s="425">
        <v>41885.264000000003</v>
      </c>
      <c r="F263" s="426">
        <v>70756.844000000012</v>
      </c>
      <c r="G263" s="243"/>
    </row>
    <row r="264" spans="1:7" s="62" customFormat="1" ht="13.5" customHeight="1" x14ac:dyDescent="0.2">
      <c r="A264" s="267">
        <v>2017</v>
      </c>
      <c r="B264" s="443" t="s">
        <v>33</v>
      </c>
      <c r="C264" s="443" t="s">
        <v>87</v>
      </c>
      <c r="D264" s="268">
        <v>21480.430000000004</v>
      </c>
      <c r="E264" s="268">
        <v>32357.203500000003</v>
      </c>
      <c r="F264" s="269">
        <v>53837.633500000004</v>
      </c>
      <c r="G264" s="243"/>
    </row>
    <row r="265" spans="1:7" s="62" customFormat="1" ht="13.5" customHeight="1" x14ac:dyDescent="0.2">
      <c r="A265" s="423">
        <v>2017</v>
      </c>
      <c r="B265" s="424" t="s">
        <v>35</v>
      </c>
      <c r="C265" s="424" t="s">
        <v>87</v>
      </c>
      <c r="D265" s="425">
        <v>24557.150000000005</v>
      </c>
      <c r="E265" s="425">
        <v>34405.682000000001</v>
      </c>
      <c r="F265" s="426">
        <v>58962.831999999995</v>
      </c>
      <c r="G265" s="243"/>
    </row>
    <row r="266" spans="1:7" s="62" customFormat="1" ht="13.5" customHeight="1" x14ac:dyDescent="0.2">
      <c r="A266" s="267">
        <v>2017</v>
      </c>
      <c r="B266" s="443" t="s">
        <v>36</v>
      </c>
      <c r="C266" s="443" t="s">
        <v>87</v>
      </c>
      <c r="D266" s="268">
        <v>24161.410000000003</v>
      </c>
      <c r="E266" s="268">
        <v>33880.063999999998</v>
      </c>
      <c r="F266" s="269">
        <v>58041.473999999987</v>
      </c>
      <c r="G266" s="243"/>
    </row>
    <row r="267" spans="1:7" s="62" customFormat="1" ht="13.5" customHeight="1" x14ac:dyDescent="0.2">
      <c r="A267" s="423">
        <v>2017</v>
      </c>
      <c r="B267" s="424" t="s">
        <v>37</v>
      </c>
      <c r="C267" s="424" t="s">
        <v>87</v>
      </c>
      <c r="D267" s="425">
        <v>23239.900000000005</v>
      </c>
      <c r="E267" s="425">
        <v>37094.516499999998</v>
      </c>
      <c r="F267" s="426">
        <v>60334.416500000007</v>
      </c>
      <c r="G267" s="243"/>
    </row>
    <row r="268" spans="1:7" s="62" customFormat="1" ht="13.5" customHeight="1" x14ac:dyDescent="0.2">
      <c r="A268" s="267">
        <v>2017</v>
      </c>
      <c r="B268" s="443" t="s">
        <v>38</v>
      </c>
      <c r="C268" s="443" t="s">
        <v>87</v>
      </c>
      <c r="D268" s="268">
        <v>23853.79</v>
      </c>
      <c r="E268" s="268">
        <v>37339.517</v>
      </c>
      <c r="F268" s="269">
        <v>61193.307000000001</v>
      </c>
      <c r="G268" s="243"/>
    </row>
    <row r="269" spans="1:7" s="62" customFormat="1" ht="13.5" customHeight="1" x14ac:dyDescent="0.2">
      <c r="A269" s="423">
        <v>2017</v>
      </c>
      <c r="B269" s="424" t="s">
        <v>39</v>
      </c>
      <c r="C269" s="424" t="s">
        <v>87</v>
      </c>
      <c r="D269" s="425">
        <v>21520.48</v>
      </c>
      <c r="E269" s="425">
        <v>35734.538</v>
      </c>
      <c r="F269" s="426">
        <v>57255.018000000011</v>
      </c>
      <c r="G269" s="243"/>
    </row>
    <row r="270" spans="1:7" s="62" customFormat="1" ht="13.5" customHeight="1" x14ac:dyDescent="0.2">
      <c r="A270" s="267">
        <v>2017</v>
      </c>
      <c r="B270" s="443" t="s">
        <v>40</v>
      </c>
      <c r="C270" s="443" t="s">
        <v>87</v>
      </c>
      <c r="D270" s="268">
        <v>21657.79</v>
      </c>
      <c r="E270" s="268">
        <v>35791.387999999999</v>
      </c>
      <c r="F270" s="269">
        <v>57449.178</v>
      </c>
      <c r="G270" s="243"/>
    </row>
    <row r="271" spans="1:7" s="62" customFormat="1" ht="13.5" customHeight="1" x14ac:dyDescent="0.2">
      <c r="A271" s="423">
        <v>2017</v>
      </c>
      <c r="B271" s="424" t="s">
        <v>41</v>
      </c>
      <c r="C271" s="424" t="s">
        <v>87</v>
      </c>
      <c r="D271" s="425">
        <v>23148.47</v>
      </c>
      <c r="E271" s="425">
        <v>36664.897499999992</v>
      </c>
      <c r="F271" s="426">
        <v>59813.3675</v>
      </c>
      <c r="G271" s="243"/>
    </row>
    <row r="272" spans="1:7" s="62" customFormat="1" ht="13.5" customHeight="1" x14ac:dyDescent="0.2">
      <c r="A272" s="267">
        <v>2017</v>
      </c>
      <c r="B272" s="443" t="s">
        <v>42</v>
      </c>
      <c r="C272" s="443" t="s">
        <v>87</v>
      </c>
      <c r="D272" s="268">
        <v>22372.329999999998</v>
      </c>
      <c r="E272" s="268">
        <v>32788.495999999999</v>
      </c>
      <c r="F272" s="269">
        <v>55160.826000000001</v>
      </c>
      <c r="G272" s="243"/>
    </row>
    <row r="273" spans="1:7" s="62" customFormat="1" ht="13.5" customHeight="1" x14ac:dyDescent="0.2">
      <c r="A273" s="423">
        <v>2018</v>
      </c>
      <c r="B273" s="424" t="s">
        <v>43</v>
      </c>
      <c r="C273" s="424" t="s">
        <v>87</v>
      </c>
      <c r="D273" s="425">
        <v>20030.510000000002</v>
      </c>
      <c r="E273" s="425">
        <v>31615.517</v>
      </c>
      <c r="F273" s="426">
        <v>51646.027000000002</v>
      </c>
      <c r="G273" s="243"/>
    </row>
    <row r="274" spans="1:7" s="62" customFormat="1" ht="13.5" customHeight="1" x14ac:dyDescent="0.2">
      <c r="A274" s="267">
        <v>2018</v>
      </c>
      <c r="B274" s="443" t="s">
        <v>44</v>
      </c>
      <c r="C274" s="443" t="s">
        <v>87</v>
      </c>
      <c r="D274" s="268">
        <v>19948.009999999998</v>
      </c>
      <c r="E274" s="268">
        <v>30756.57</v>
      </c>
      <c r="F274" s="269">
        <v>50704.58</v>
      </c>
      <c r="G274" s="243"/>
    </row>
    <row r="275" spans="1:7" s="62" customFormat="1" ht="13.5" customHeight="1" x14ac:dyDescent="0.2">
      <c r="A275" s="423">
        <v>2018</v>
      </c>
      <c r="B275" s="424" t="s">
        <v>45</v>
      </c>
      <c r="C275" s="424" t="s">
        <v>87</v>
      </c>
      <c r="D275" s="425">
        <v>25199.432000000001</v>
      </c>
      <c r="E275" s="425">
        <v>35823.186999999998</v>
      </c>
      <c r="F275" s="426">
        <v>61022.618999999999</v>
      </c>
      <c r="G275" s="243"/>
    </row>
    <row r="276" spans="1:7" s="62" customFormat="1" ht="13.5" customHeight="1" x14ac:dyDescent="0.2">
      <c r="A276" s="267">
        <v>2018</v>
      </c>
      <c r="B276" s="443" t="s">
        <v>33</v>
      </c>
      <c r="C276" s="443" t="s">
        <v>87</v>
      </c>
      <c r="D276" s="268">
        <v>26413.200000000001</v>
      </c>
      <c r="E276" s="268">
        <v>36007.327999999994</v>
      </c>
      <c r="F276" s="269">
        <v>62420.527999999991</v>
      </c>
      <c r="G276" s="243"/>
    </row>
    <row r="277" spans="1:7" s="62" customFormat="1" ht="13.5" customHeight="1" x14ac:dyDescent="0.2">
      <c r="A277" s="423">
        <v>2018</v>
      </c>
      <c r="B277" s="424" t="s">
        <v>35</v>
      </c>
      <c r="C277" s="424" t="s">
        <v>87</v>
      </c>
      <c r="D277" s="425">
        <v>28277.769999999997</v>
      </c>
      <c r="E277" s="425">
        <v>30243.649500000007</v>
      </c>
      <c r="F277" s="426">
        <v>58521.419500000004</v>
      </c>
      <c r="G277" s="243"/>
    </row>
    <row r="278" spans="1:7" s="62" customFormat="1" ht="13.5" customHeight="1" x14ac:dyDescent="0.2">
      <c r="A278" s="267">
        <v>2018</v>
      </c>
      <c r="B278" s="443" t="s">
        <v>36</v>
      </c>
      <c r="C278" s="443" t="s">
        <v>87</v>
      </c>
      <c r="D278" s="268">
        <v>25649.469999999998</v>
      </c>
      <c r="E278" s="268">
        <v>30805.653000000002</v>
      </c>
      <c r="F278" s="269">
        <v>56455.123000000007</v>
      </c>
      <c r="G278" s="243"/>
    </row>
    <row r="279" spans="1:7" s="62" customFormat="1" ht="13.5" customHeight="1" x14ac:dyDescent="0.2">
      <c r="A279" s="423">
        <v>2018</v>
      </c>
      <c r="B279" s="424" t="s">
        <v>37</v>
      </c>
      <c r="C279" s="424" t="s">
        <v>87</v>
      </c>
      <c r="D279" s="425">
        <v>24315.879999999997</v>
      </c>
      <c r="E279" s="425">
        <v>32132.898000000008</v>
      </c>
      <c r="F279" s="426">
        <v>56448.778000000006</v>
      </c>
      <c r="G279" s="243"/>
    </row>
    <row r="280" spans="1:7" s="62" customFormat="1" ht="13.5" customHeight="1" x14ac:dyDescent="0.2">
      <c r="A280" s="267">
        <v>2018</v>
      </c>
      <c r="B280" s="443" t="s">
        <v>38</v>
      </c>
      <c r="C280" s="443" t="s">
        <v>87</v>
      </c>
      <c r="D280" s="268">
        <v>25395.200000000004</v>
      </c>
      <c r="E280" s="268">
        <v>33340.647499999999</v>
      </c>
      <c r="F280" s="269">
        <v>58735.847499999996</v>
      </c>
      <c r="G280" s="243"/>
    </row>
    <row r="281" spans="1:7" s="62" customFormat="1" ht="13.5" customHeight="1" x14ac:dyDescent="0.2">
      <c r="A281" s="423">
        <v>2018</v>
      </c>
      <c r="B281" s="424" t="s">
        <v>39</v>
      </c>
      <c r="C281" s="424" t="s">
        <v>87</v>
      </c>
      <c r="D281" s="425">
        <v>26482.462</v>
      </c>
      <c r="E281" s="425">
        <v>31648.202499999999</v>
      </c>
      <c r="F281" s="426">
        <v>58130.664499999999</v>
      </c>
      <c r="G281" s="243"/>
    </row>
    <row r="282" spans="1:7" s="62" customFormat="1" ht="13.5" customHeight="1" x14ac:dyDescent="0.2">
      <c r="A282" s="267">
        <v>2018</v>
      </c>
      <c r="B282" s="443" t="s">
        <v>40</v>
      </c>
      <c r="C282" s="443" t="s">
        <v>87</v>
      </c>
      <c r="D282" s="268">
        <v>25204.931000000004</v>
      </c>
      <c r="E282" s="268">
        <v>32875.377500000002</v>
      </c>
      <c r="F282" s="269">
        <v>58080.308500000006</v>
      </c>
      <c r="G282" s="243"/>
    </row>
    <row r="283" spans="1:7" s="62" customFormat="1" ht="13.5" customHeight="1" x14ac:dyDescent="0.2">
      <c r="A283" s="423">
        <v>2018</v>
      </c>
      <c r="B283" s="424" t="s">
        <v>41</v>
      </c>
      <c r="C283" s="424" t="s">
        <v>87</v>
      </c>
      <c r="D283" s="425">
        <v>24468.23</v>
      </c>
      <c r="E283" s="425">
        <v>32935.247499999998</v>
      </c>
      <c r="F283" s="426">
        <v>57403.477499999994</v>
      </c>
      <c r="G283" s="243"/>
    </row>
    <row r="284" spans="1:7" s="62" customFormat="1" ht="13.5" customHeight="1" x14ac:dyDescent="0.2">
      <c r="A284" s="267">
        <v>2018</v>
      </c>
      <c r="B284" s="443" t="s">
        <v>42</v>
      </c>
      <c r="C284" s="443" t="s">
        <v>87</v>
      </c>
      <c r="D284" s="268">
        <v>24900.279999999995</v>
      </c>
      <c r="E284" s="268">
        <v>29743.455999999991</v>
      </c>
      <c r="F284" s="269">
        <v>54643.73599999999</v>
      </c>
      <c r="G284" s="243"/>
    </row>
    <row r="285" spans="1:7" s="62" customFormat="1" ht="13.5" customHeight="1" x14ac:dyDescent="0.2">
      <c r="A285" s="423">
        <v>2019</v>
      </c>
      <c r="B285" s="424" t="s">
        <v>43</v>
      </c>
      <c r="C285" s="424" t="s">
        <v>87</v>
      </c>
      <c r="D285" s="425">
        <v>22276.91</v>
      </c>
      <c r="E285" s="425">
        <v>30903.47</v>
      </c>
      <c r="F285" s="426">
        <v>53180.38</v>
      </c>
      <c r="G285" s="243"/>
    </row>
    <row r="286" spans="1:7" s="62" customFormat="1" ht="13.5" customHeight="1" x14ac:dyDescent="0.2">
      <c r="A286" s="267">
        <v>2019</v>
      </c>
      <c r="B286" s="443" t="s">
        <v>44</v>
      </c>
      <c r="C286" s="443" t="s">
        <v>87</v>
      </c>
      <c r="D286" s="268">
        <v>24864.270000000004</v>
      </c>
      <c r="E286" s="268">
        <v>29447.3825</v>
      </c>
      <c r="F286" s="269">
        <v>54311.652499999997</v>
      </c>
      <c r="G286" s="243"/>
    </row>
    <row r="287" spans="1:7" s="62" customFormat="1" ht="13.5" customHeight="1" x14ac:dyDescent="0.2">
      <c r="A287" s="423">
        <v>2019</v>
      </c>
      <c r="B287" s="424" t="s">
        <v>45</v>
      </c>
      <c r="C287" s="424" t="s">
        <v>87</v>
      </c>
      <c r="D287" s="425">
        <v>23857.925999999999</v>
      </c>
      <c r="E287" s="425">
        <v>28723.655999999995</v>
      </c>
      <c r="F287" s="426">
        <v>52581.581999999995</v>
      </c>
      <c r="G287" s="243"/>
    </row>
    <row r="288" spans="1:7" s="62" customFormat="1" ht="13.5" customHeight="1" x14ac:dyDescent="0.2">
      <c r="A288" s="267">
        <v>2019</v>
      </c>
      <c r="B288" s="443" t="s">
        <v>33</v>
      </c>
      <c r="C288" s="443" t="s">
        <v>87</v>
      </c>
      <c r="D288" s="268">
        <v>23669.79</v>
      </c>
      <c r="E288" s="268">
        <v>30308.434999999998</v>
      </c>
      <c r="F288" s="269">
        <v>53978.224999999991</v>
      </c>
      <c r="G288" s="243"/>
    </row>
    <row r="289" spans="1:7" s="62" customFormat="1" ht="13.5" customHeight="1" x14ac:dyDescent="0.2">
      <c r="A289" s="423">
        <v>2019</v>
      </c>
      <c r="B289" s="424" t="s">
        <v>35</v>
      </c>
      <c r="C289" s="424" t="s">
        <v>87</v>
      </c>
      <c r="D289" s="425">
        <v>24867.25</v>
      </c>
      <c r="E289" s="425">
        <v>30098.0965</v>
      </c>
      <c r="F289" s="426">
        <v>54965.3465</v>
      </c>
      <c r="G289" s="243"/>
    </row>
    <row r="290" spans="1:7" s="62" customFormat="1" ht="13.5" customHeight="1" x14ac:dyDescent="0.2">
      <c r="A290" s="267">
        <v>2019</v>
      </c>
      <c r="B290" s="443" t="s">
        <v>36</v>
      </c>
      <c r="C290" s="443" t="s">
        <v>87</v>
      </c>
      <c r="D290" s="268">
        <v>24323.260000000002</v>
      </c>
      <c r="E290" s="268">
        <v>27779.135000000009</v>
      </c>
      <c r="F290" s="269">
        <v>52102.395000000011</v>
      </c>
      <c r="G290" s="243"/>
    </row>
    <row r="291" spans="1:7" s="62" customFormat="1" ht="13.5" customHeight="1" x14ac:dyDescent="0.2">
      <c r="A291" s="423">
        <v>2019</v>
      </c>
      <c r="B291" s="424" t="s">
        <v>37</v>
      </c>
      <c r="C291" s="424" t="s">
        <v>87</v>
      </c>
      <c r="D291" s="425">
        <v>25858.609999999993</v>
      </c>
      <c r="E291" s="425">
        <v>30065.792999999998</v>
      </c>
      <c r="F291" s="426">
        <v>55924.402999999991</v>
      </c>
      <c r="G291" s="243"/>
    </row>
    <row r="292" spans="1:7" s="62" customFormat="1" ht="13.5" customHeight="1" x14ac:dyDescent="0.2">
      <c r="A292" s="267">
        <v>2019</v>
      </c>
      <c r="B292" s="443" t="s">
        <v>38</v>
      </c>
      <c r="C292" s="443" t="s">
        <v>87</v>
      </c>
      <c r="D292" s="268">
        <v>26224.400000000001</v>
      </c>
      <c r="E292" s="268">
        <v>30023.546000000002</v>
      </c>
      <c r="F292" s="269">
        <v>56247.945999999996</v>
      </c>
      <c r="G292" s="243"/>
    </row>
    <row r="293" spans="1:7" s="62" customFormat="1" ht="13.5" customHeight="1" x14ac:dyDescent="0.2">
      <c r="A293" s="423">
        <v>2019</v>
      </c>
      <c r="B293" s="424" t="s">
        <v>39</v>
      </c>
      <c r="C293" s="424" t="s">
        <v>87</v>
      </c>
      <c r="D293" s="425">
        <v>19970.900000000001</v>
      </c>
      <c r="E293" s="425">
        <v>25945.035000000003</v>
      </c>
      <c r="F293" s="426">
        <v>45915.935000000005</v>
      </c>
      <c r="G293" s="243"/>
    </row>
    <row r="294" spans="1:7" s="62" customFormat="1" ht="13.5" customHeight="1" x14ac:dyDescent="0.2">
      <c r="A294" s="267">
        <v>2019</v>
      </c>
      <c r="B294" s="443" t="s">
        <v>40</v>
      </c>
      <c r="C294" s="443" t="s">
        <v>87</v>
      </c>
      <c r="D294" s="268">
        <v>23184.999</v>
      </c>
      <c r="E294" s="268">
        <v>29010.393499999998</v>
      </c>
      <c r="F294" s="269">
        <v>52195.392500000002</v>
      </c>
      <c r="G294" s="243"/>
    </row>
    <row r="295" spans="1:7" s="62" customFormat="1" ht="13.5" customHeight="1" x14ac:dyDescent="0.2">
      <c r="A295" s="423">
        <v>2019</v>
      </c>
      <c r="B295" s="424" t="s">
        <v>41</v>
      </c>
      <c r="C295" s="424" t="s">
        <v>87</v>
      </c>
      <c r="D295" s="425">
        <v>23825.08</v>
      </c>
      <c r="E295" s="425">
        <v>30427.033500000001</v>
      </c>
      <c r="F295" s="426">
        <v>54252.113499999999</v>
      </c>
      <c r="G295" s="243"/>
    </row>
    <row r="296" spans="1:7" s="62" customFormat="1" ht="13.5" customHeight="1" x14ac:dyDescent="0.2">
      <c r="A296" s="267">
        <v>2019</v>
      </c>
      <c r="B296" s="443" t="s">
        <v>42</v>
      </c>
      <c r="C296" s="443" t="s">
        <v>87</v>
      </c>
      <c r="D296" s="268">
        <v>23539.78</v>
      </c>
      <c r="E296" s="268">
        <v>28345.833500000004</v>
      </c>
      <c r="F296" s="269">
        <v>51885.613500000007</v>
      </c>
      <c r="G296" s="243"/>
    </row>
    <row r="297" spans="1:7" s="62" customFormat="1" ht="13.5" customHeight="1" x14ac:dyDescent="0.2">
      <c r="A297" s="423">
        <v>2020</v>
      </c>
      <c r="B297" s="424" t="s">
        <v>43</v>
      </c>
      <c r="C297" s="424" t="s">
        <v>87</v>
      </c>
      <c r="D297" s="425">
        <v>20475.870000000003</v>
      </c>
      <c r="E297" s="425">
        <v>27966.583500000001</v>
      </c>
      <c r="F297" s="426">
        <v>48442.453500000003</v>
      </c>
      <c r="G297" s="243"/>
    </row>
    <row r="298" spans="1:7" s="62" customFormat="1" ht="13.5" customHeight="1" x14ac:dyDescent="0.2">
      <c r="A298" s="267">
        <v>2020</v>
      </c>
      <c r="B298" s="443" t="s">
        <v>44</v>
      </c>
      <c r="C298" s="443" t="s">
        <v>87</v>
      </c>
      <c r="D298" s="268">
        <v>25353.2925</v>
      </c>
      <c r="E298" s="268">
        <v>27151.437500000015</v>
      </c>
      <c r="F298" s="269">
        <v>52504.73000000001</v>
      </c>
      <c r="G298" s="243"/>
    </row>
    <row r="299" spans="1:7" s="62" customFormat="1" ht="13.5" customHeight="1" x14ac:dyDescent="0.2">
      <c r="A299" s="423">
        <v>2020</v>
      </c>
      <c r="B299" s="424" t="s">
        <v>45</v>
      </c>
      <c r="C299" s="424" t="s">
        <v>87</v>
      </c>
      <c r="D299" s="425">
        <v>19271.409999999996</v>
      </c>
      <c r="E299" s="425">
        <v>23866.113500000007</v>
      </c>
      <c r="F299" s="426">
        <v>43137.523500000003</v>
      </c>
      <c r="G299" s="243"/>
    </row>
    <row r="300" spans="1:7" s="62" customFormat="1" ht="13.5" customHeight="1" x14ac:dyDescent="0.2">
      <c r="A300" s="267">
        <v>2020</v>
      </c>
      <c r="B300" s="443" t="s">
        <v>33</v>
      </c>
      <c r="C300" s="443" t="s">
        <v>87</v>
      </c>
      <c r="D300" s="268">
        <v>2511.7400000000002</v>
      </c>
      <c r="E300" s="268">
        <v>10330.164999999999</v>
      </c>
      <c r="F300" s="269">
        <v>12841.904999999999</v>
      </c>
      <c r="G300" s="243"/>
    </row>
    <row r="301" spans="1:7" s="62" customFormat="1" ht="13.5" customHeight="1" x14ac:dyDescent="0.2">
      <c r="A301" s="423">
        <v>2020</v>
      </c>
      <c r="B301" s="424" t="s">
        <v>35</v>
      </c>
      <c r="C301" s="424" t="s">
        <v>87</v>
      </c>
      <c r="D301" s="425">
        <v>15113.550000000003</v>
      </c>
      <c r="E301" s="425">
        <v>21891.539000000008</v>
      </c>
      <c r="F301" s="426">
        <v>37005.089000000014</v>
      </c>
      <c r="G301" s="243"/>
    </row>
    <row r="302" spans="1:7" s="62" customFormat="1" ht="13.5" customHeight="1" x14ac:dyDescent="0.2">
      <c r="A302" s="267">
        <v>2020</v>
      </c>
      <c r="B302" s="443" t="s">
        <v>36</v>
      </c>
      <c r="C302" s="443" t="s">
        <v>87</v>
      </c>
      <c r="D302" s="268">
        <v>18083.400000000001</v>
      </c>
      <c r="E302" s="268">
        <v>25142.392000000014</v>
      </c>
      <c r="F302" s="269">
        <v>43225.792000000016</v>
      </c>
      <c r="G302" s="243"/>
    </row>
    <row r="303" spans="1:7" s="62" customFormat="1" ht="13.5" customHeight="1" x14ac:dyDescent="0.2">
      <c r="A303" s="423">
        <v>2020</v>
      </c>
      <c r="B303" s="424" t="s">
        <v>37</v>
      </c>
      <c r="C303" s="424" t="s">
        <v>87</v>
      </c>
      <c r="D303" s="425">
        <v>19022.675000000003</v>
      </c>
      <c r="E303" s="425">
        <v>29904.08300000001</v>
      </c>
      <c r="F303" s="426">
        <v>48926.758000000016</v>
      </c>
      <c r="G303" s="243"/>
    </row>
    <row r="304" spans="1:7" s="62" customFormat="1" ht="13.5" customHeight="1" x14ac:dyDescent="0.2">
      <c r="A304" s="267">
        <v>2020</v>
      </c>
      <c r="B304" s="443" t="s">
        <v>38</v>
      </c>
      <c r="C304" s="443" t="s">
        <v>87</v>
      </c>
      <c r="D304" s="268">
        <v>20692.68</v>
      </c>
      <c r="E304" s="268">
        <v>26729.211000000007</v>
      </c>
      <c r="F304" s="269">
        <v>47421.891000000003</v>
      </c>
      <c r="G304" s="243"/>
    </row>
    <row r="305" spans="1:7" s="62" customFormat="1" ht="13.5" customHeight="1" x14ac:dyDescent="0.2">
      <c r="A305" s="423">
        <v>2020</v>
      </c>
      <c r="B305" s="424" t="s">
        <v>39</v>
      </c>
      <c r="C305" s="424" t="s">
        <v>87</v>
      </c>
      <c r="D305" s="425">
        <v>27334.559999999998</v>
      </c>
      <c r="E305" s="425">
        <v>30050.563999999991</v>
      </c>
      <c r="F305" s="426">
        <v>57385.123999999996</v>
      </c>
      <c r="G305" s="243"/>
    </row>
    <row r="306" spans="1:7" s="62" customFormat="1" ht="13.5" customHeight="1" x14ac:dyDescent="0.2">
      <c r="A306" s="267">
        <v>2020</v>
      </c>
      <c r="B306" s="443" t="s">
        <v>40</v>
      </c>
      <c r="C306" s="443" t="s">
        <v>87</v>
      </c>
      <c r="D306" s="268">
        <v>27117.751</v>
      </c>
      <c r="E306" s="268">
        <v>30686.392500000009</v>
      </c>
      <c r="F306" s="269">
        <v>57804.143500000013</v>
      </c>
      <c r="G306" s="243"/>
    </row>
    <row r="307" spans="1:7" s="62" customFormat="1" ht="13.5" customHeight="1" x14ac:dyDescent="0.2">
      <c r="A307" s="423">
        <v>2020</v>
      </c>
      <c r="B307" s="424" t="s">
        <v>41</v>
      </c>
      <c r="C307" s="424" t="s">
        <v>87</v>
      </c>
      <c r="D307" s="425">
        <v>24556.995200000001</v>
      </c>
      <c r="E307" s="425">
        <v>29089.098999999987</v>
      </c>
      <c r="F307" s="426">
        <v>53646.094199999992</v>
      </c>
      <c r="G307" s="243"/>
    </row>
    <row r="308" spans="1:7" s="62" customFormat="1" ht="13.5" customHeight="1" x14ac:dyDescent="0.2">
      <c r="A308" s="267">
        <v>2020</v>
      </c>
      <c r="B308" s="443" t="s">
        <v>42</v>
      </c>
      <c r="C308" s="443" t="s">
        <v>87</v>
      </c>
      <c r="D308" s="268">
        <v>25743.015080000001</v>
      </c>
      <c r="E308" s="268">
        <v>30048.419500000004</v>
      </c>
      <c r="F308" s="269">
        <v>55791.434580000001</v>
      </c>
      <c r="G308" s="243"/>
    </row>
    <row r="309" spans="1:7" s="62" customFormat="1" ht="13.5" customHeight="1" x14ac:dyDescent="0.2">
      <c r="A309" s="423">
        <v>2021</v>
      </c>
      <c r="B309" s="424" t="s">
        <v>43</v>
      </c>
      <c r="C309" s="424" t="s">
        <v>87</v>
      </c>
      <c r="D309" s="425">
        <v>24382.381000000001</v>
      </c>
      <c r="E309" s="425">
        <v>28841.563999999995</v>
      </c>
      <c r="F309" s="426">
        <v>53223.945</v>
      </c>
      <c r="G309" s="243"/>
    </row>
    <row r="310" spans="1:7" s="62" customFormat="1" ht="13.5" customHeight="1" x14ac:dyDescent="0.2">
      <c r="A310" s="267">
        <v>2021</v>
      </c>
      <c r="B310" s="443" t="s">
        <v>44</v>
      </c>
      <c r="C310" s="443" t="s">
        <v>87</v>
      </c>
      <c r="D310" s="268">
        <v>28593.646999999997</v>
      </c>
      <c r="E310" s="268">
        <v>27133.067999999992</v>
      </c>
      <c r="F310" s="269">
        <v>55726.714999999989</v>
      </c>
      <c r="G310" s="243"/>
    </row>
    <row r="311" spans="1:7" s="62" customFormat="1" ht="13.5" customHeight="1" x14ac:dyDescent="0.2">
      <c r="A311" s="423">
        <v>2021</v>
      </c>
      <c r="B311" s="424" t="s">
        <v>45</v>
      </c>
      <c r="C311" s="424" t="s">
        <v>87</v>
      </c>
      <c r="D311" s="425">
        <v>33283.403420000002</v>
      </c>
      <c r="E311" s="425">
        <v>33205.75</v>
      </c>
      <c r="F311" s="426">
        <v>66489.153419999988</v>
      </c>
      <c r="G311" s="243"/>
    </row>
    <row r="312" spans="1:7" s="62" customFormat="1" ht="13.5" customHeight="1" x14ac:dyDescent="0.2">
      <c r="A312" s="267">
        <v>2021</v>
      </c>
      <c r="B312" s="443" t="s">
        <v>33</v>
      </c>
      <c r="C312" s="443" t="s">
        <v>87</v>
      </c>
      <c r="D312" s="268">
        <v>24761.104310000002</v>
      </c>
      <c r="E312" s="268">
        <v>27734.951500000003</v>
      </c>
      <c r="F312" s="269">
        <v>52496.055810000005</v>
      </c>
      <c r="G312" s="243"/>
    </row>
    <row r="313" spans="1:7" s="62" customFormat="1" ht="13.5" customHeight="1" x14ac:dyDescent="0.2">
      <c r="A313" s="423">
        <v>2021</v>
      </c>
      <c r="B313" s="424" t="s">
        <v>35</v>
      </c>
      <c r="C313" s="424" t="s">
        <v>87</v>
      </c>
      <c r="D313" s="425">
        <v>27821.46183</v>
      </c>
      <c r="E313" s="425">
        <v>28168.255999999994</v>
      </c>
      <c r="F313" s="426">
        <v>55989.717829999994</v>
      </c>
      <c r="G313" s="243"/>
    </row>
    <row r="314" spans="1:7" s="62" customFormat="1" ht="13.5" customHeight="1" x14ac:dyDescent="0.2">
      <c r="A314" s="267">
        <v>2021</v>
      </c>
      <c r="B314" s="443" t="s">
        <v>36</v>
      </c>
      <c r="C314" s="443" t="s">
        <v>87</v>
      </c>
      <c r="D314" s="268">
        <v>27947.30759389649</v>
      </c>
      <c r="E314" s="268">
        <v>27989.468999999997</v>
      </c>
      <c r="F314" s="269">
        <v>55936.776593896488</v>
      </c>
      <c r="G314" s="243"/>
    </row>
    <row r="315" spans="1:7" s="62" customFormat="1" ht="13.5" customHeight="1" x14ac:dyDescent="0.2">
      <c r="A315" s="423">
        <v>2021</v>
      </c>
      <c r="B315" s="424" t="s">
        <v>37</v>
      </c>
      <c r="C315" s="424" t="s">
        <v>87</v>
      </c>
      <c r="D315" s="425">
        <v>32436.696998779298</v>
      </c>
      <c r="E315" s="425">
        <v>28208.068993896479</v>
      </c>
      <c r="F315" s="426">
        <v>60644.765992675777</v>
      </c>
      <c r="G315" s="243"/>
    </row>
    <row r="316" spans="1:7" s="62" customFormat="1" ht="13.5" customHeight="1" x14ac:dyDescent="0.2">
      <c r="A316" s="267">
        <v>2021</v>
      </c>
      <c r="B316" s="443" t="s">
        <v>38</v>
      </c>
      <c r="C316" s="443" t="s">
        <v>87</v>
      </c>
      <c r="D316" s="268">
        <v>29321.609299999996</v>
      </c>
      <c r="E316" s="268">
        <v>27497.492000000006</v>
      </c>
      <c r="F316" s="269">
        <v>56819.101300000009</v>
      </c>
      <c r="G316" s="243"/>
    </row>
    <row r="317" spans="1:7" s="62" customFormat="1" ht="13.5" customHeight="1" x14ac:dyDescent="0.2">
      <c r="A317" s="423">
        <v>2021</v>
      </c>
      <c r="B317" s="424" t="s">
        <v>39</v>
      </c>
      <c r="C317" s="424" t="s">
        <v>87</v>
      </c>
      <c r="D317" s="425">
        <v>31063.278839999999</v>
      </c>
      <c r="E317" s="425">
        <v>28423.333512207028</v>
      </c>
      <c r="F317" s="426">
        <v>59486.612352207027</v>
      </c>
      <c r="G317" s="243"/>
    </row>
    <row r="318" spans="1:7" s="62" customFormat="1" ht="13.5" customHeight="1" x14ac:dyDescent="0.2">
      <c r="A318" s="267">
        <v>2021</v>
      </c>
      <c r="B318" s="443" t="s">
        <v>40</v>
      </c>
      <c r="C318" s="443" t="s">
        <v>87</v>
      </c>
      <c r="D318" s="268">
        <v>29657.79</v>
      </c>
      <c r="E318" s="268">
        <v>25660.934496948244</v>
      </c>
      <c r="F318" s="269">
        <v>55318.724496948242</v>
      </c>
      <c r="G318" s="243"/>
    </row>
    <row r="319" spans="1:7" s="62" customFormat="1" ht="13.5" customHeight="1" x14ac:dyDescent="0.2">
      <c r="A319" s="423">
        <v>2021</v>
      </c>
      <c r="B319" s="424" t="s">
        <v>41</v>
      </c>
      <c r="C319" s="424" t="s">
        <v>87</v>
      </c>
      <c r="D319" s="425">
        <v>32764.018700000004</v>
      </c>
      <c r="E319" s="425">
        <v>27785.2745</v>
      </c>
      <c r="F319" s="426">
        <v>60549.2932</v>
      </c>
      <c r="G319" s="243"/>
    </row>
    <row r="320" spans="1:7" s="62" customFormat="1" ht="13.5" customHeight="1" x14ac:dyDescent="0.2">
      <c r="A320" s="267">
        <v>2021</v>
      </c>
      <c r="B320" s="443" t="s">
        <v>42</v>
      </c>
      <c r="C320" s="443" t="s">
        <v>87</v>
      </c>
      <c r="D320" s="268">
        <v>33795.126920000002</v>
      </c>
      <c r="E320" s="268">
        <v>28631.344499999992</v>
      </c>
      <c r="F320" s="269">
        <v>62426.471420000002</v>
      </c>
      <c r="G320" s="243"/>
    </row>
    <row r="321" spans="1:7" s="62" customFormat="1" ht="13.5" customHeight="1" x14ac:dyDescent="0.2">
      <c r="A321" s="423">
        <v>2022</v>
      </c>
      <c r="B321" s="424" t="s">
        <v>43</v>
      </c>
      <c r="C321" s="424" t="s">
        <v>87</v>
      </c>
      <c r="D321" s="425">
        <v>29341.399691220704</v>
      </c>
      <c r="E321" s="425">
        <v>25071.366500000011</v>
      </c>
      <c r="F321" s="426">
        <v>54412.766191220711</v>
      </c>
      <c r="G321" s="243"/>
    </row>
    <row r="322" spans="1:7" s="62" customFormat="1" ht="13.5" customHeight="1" x14ac:dyDescent="0.2">
      <c r="A322" s="267">
        <v>2022</v>
      </c>
      <c r="B322" s="457" t="s">
        <v>44</v>
      </c>
      <c r="C322" s="457" t="s">
        <v>87</v>
      </c>
      <c r="D322" s="268">
        <v>31961.199410000001</v>
      </c>
      <c r="E322" s="268">
        <v>27033.315500000004</v>
      </c>
      <c r="F322" s="269">
        <v>58994.514910000013</v>
      </c>
      <c r="G322" s="243"/>
    </row>
    <row r="323" spans="1:7" s="62" customFormat="1" ht="13.5" customHeight="1" x14ac:dyDescent="0.2">
      <c r="A323" s="423">
        <v>2022</v>
      </c>
      <c r="B323" s="424" t="s">
        <v>45</v>
      </c>
      <c r="C323" s="424" t="s">
        <v>87</v>
      </c>
      <c r="D323" s="425">
        <v>31958.21</v>
      </c>
      <c r="E323" s="425">
        <v>30169.016500000005</v>
      </c>
      <c r="F323" s="426">
        <v>62127.226500000004</v>
      </c>
      <c r="G323" s="243"/>
    </row>
    <row r="324" spans="1:7" s="62" customFormat="1" ht="13.5" customHeight="1" x14ac:dyDescent="0.2">
      <c r="A324" s="267">
        <v>2022</v>
      </c>
      <c r="B324" s="469" t="s">
        <v>33</v>
      </c>
      <c r="C324" s="469" t="s">
        <v>87</v>
      </c>
      <c r="D324" s="268">
        <v>31729.339999999997</v>
      </c>
      <c r="E324" s="268">
        <v>28086.372499999994</v>
      </c>
      <c r="F324" s="269">
        <v>59815.712499999994</v>
      </c>
      <c r="G324" s="243"/>
    </row>
    <row r="325" spans="1:7" s="62" customFormat="1" ht="13.5" customHeight="1" x14ac:dyDescent="0.2">
      <c r="A325" s="423">
        <v>2022</v>
      </c>
      <c r="B325" s="424" t="s">
        <v>35</v>
      </c>
      <c r="C325" s="424" t="s">
        <v>87</v>
      </c>
      <c r="D325" s="425">
        <v>31943.248752746582</v>
      </c>
      <c r="E325" s="425">
        <v>27693.312999999995</v>
      </c>
      <c r="F325" s="426">
        <v>59636.561752746573</v>
      </c>
      <c r="G325" s="243"/>
    </row>
    <row r="326" spans="1:7" s="62" customFormat="1" ht="13.5" customHeight="1" x14ac:dyDescent="0.2">
      <c r="A326" s="267">
        <v>2022</v>
      </c>
      <c r="B326" s="477" t="s">
        <v>36</v>
      </c>
      <c r="C326" s="477" t="s">
        <v>87</v>
      </c>
      <c r="D326" s="459">
        <v>33560.91200000477</v>
      </c>
      <c r="E326" s="459">
        <v>26947.765999999996</v>
      </c>
      <c r="F326" s="460">
        <v>60508.678000004758</v>
      </c>
      <c r="G326" s="243"/>
    </row>
    <row r="327" spans="1:7" s="62" customFormat="1" ht="13.5" customHeight="1" x14ac:dyDescent="0.2">
      <c r="A327" s="423">
        <v>2009</v>
      </c>
      <c r="B327" s="424" t="s">
        <v>33</v>
      </c>
      <c r="C327" s="424" t="s">
        <v>129</v>
      </c>
      <c r="D327" s="425">
        <v>69312.03899999999</v>
      </c>
      <c r="E327" s="425">
        <v>57645.17</v>
      </c>
      <c r="F327" s="426">
        <v>126957.209</v>
      </c>
      <c r="G327" s="243"/>
    </row>
    <row r="328" spans="1:7" s="62" customFormat="1" ht="13.5" customHeight="1" x14ac:dyDescent="0.2">
      <c r="A328" s="267">
        <v>2009</v>
      </c>
      <c r="B328" s="443" t="s">
        <v>35</v>
      </c>
      <c r="C328" s="443" t="s">
        <v>129</v>
      </c>
      <c r="D328" s="268">
        <v>73620.420000000013</v>
      </c>
      <c r="E328" s="268">
        <v>63316.775000000001</v>
      </c>
      <c r="F328" s="269">
        <v>136937.19500000001</v>
      </c>
      <c r="G328" s="243"/>
    </row>
    <row r="329" spans="1:7" s="62" customFormat="1" ht="13.5" customHeight="1" x14ac:dyDescent="0.2">
      <c r="A329" s="423">
        <v>2009</v>
      </c>
      <c r="B329" s="424" t="s">
        <v>36</v>
      </c>
      <c r="C329" s="424" t="s">
        <v>129</v>
      </c>
      <c r="D329" s="425">
        <v>69179.37</v>
      </c>
      <c r="E329" s="425">
        <v>53791.887499999997</v>
      </c>
      <c r="F329" s="426">
        <v>122971.25749999999</v>
      </c>
      <c r="G329" s="243"/>
    </row>
    <row r="330" spans="1:7" s="62" customFormat="1" ht="13.5" customHeight="1" x14ac:dyDescent="0.2">
      <c r="A330" s="267">
        <v>2009</v>
      </c>
      <c r="B330" s="443" t="s">
        <v>37</v>
      </c>
      <c r="C330" s="443" t="s">
        <v>129</v>
      </c>
      <c r="D330" s="268">
        <v>76817.75</v>
      </c>
      <c r="E330" s="268">
        <v>62470.419999999991</v>
      </c>
      <c r="F330" s="269">
        <v>139288.16999999998</v>
      </c>
      <c r="G330" s="243"/>
    </row>
    <row r="331" spans="1:7" s="62" customFormat="1" ht="13.5" customHeight="1" x14ac:dyDescent="0.2">
      <c r="A331" s="423">
        <v>2009</v>
      </c>
      <c r="B331" s="424" t="s">
        <v>38</v>
      </c>
      <c r="C331" s="424" t="s">
        <v>129</v>
      </c>
      <c r="D331" s="425">
        <v>70816.092000000033</v>
      </c>
      <c r="E331" s="425">
        <v>63415.225000000006</v>
      </c>
      <c r="F331" s="426">
        <v>134231.31700000004</v>
      </c>
      <c r="G331" s="243"/>
    </row>
    <row r="332" spans="1:7" s="62" customFormat="1" ht="13.5" customHeight="1" x14ac:dyDescent="0.2">
      <c r="A332" s="267">
        <v>2009</v>
      </c>
      <c r="B332" s="443" t="s">
        <v>39</v>
      </c>
      <c r="C332" s="443" t="s">
        <v>129</v>
      </c>
      <c r="D332" s="268">
        <v>83359.984999999957</v>
      </c>
      <c r="E332" s="268">
        <v>65646.97</v>
      </c>
      <c r="F332" s="269">
        <v>149006.95499999996</v>
      </c>
      <c r="G332" s="243"/>
    </row>
    <row r="333" spans="1:7" s="62" customFormat="1" ht="13.5" customHeight="1" x14ac:dyDescent="0.2">
      <c r="A333" s="423">
        <v>2009</v>
      </c>
      <c r="B333" s="424" t="s">
        <v>40</v>
      </c>
      <c r="C333" s="424" t="s">
        <v>129</v>
      </c>
      <c r="D333" s="425">
        <v>73889.638999999996</v>
      </c>
      <c r="E333" s="425">
        <v>61990.6875</v>
      </c>
      <c r="F333" s="426">
        <v>135880.3265</v>
      </c>
      <c r="G333" s="243"/>
    </row>
    <row r="334" spans="1:7" s="62" customFormat="1" ht="13.5" customHeight="1" x14ac:dyDescent="0.2">
      <c r="A334" s="267">
        <v>2009</v>
      </c>
      <c r="B334" s="443" t="s">
        <v>41</v>
      </c>
      <c r="C334" s="443" t="s">
        <v>129</v>
      </c>
      <c r="D334" s="268">
        <v>70900.97</v>
      </c>
      <c r="E334" s="268">
        <v>58710.659999999996</v>
      </c>
      <c r="F334" s="269">
        <v>129611.62999999999</v>
      </c>
      <c r="G334" s="243"/>
    </row>
    <row r="335" spans="1:7" s="62" customFormat="1" ht="13.5" customHeight="1" x14ac:dyDescent="0.2">
      <c r="A335" s="423">
        <v>2009</v>
      </c>
      <c r="B335" s="424" t="s">
        <v>42</v>
      </c>
      <c r="C335" s="424" t="s">
        <v>129</v>
      </c>
      <c r="D335" s="425">
        <v>66576.430000000008</v>
      </c>
      <c r="E335" s="425">
        <v>55648.972499999996</v>
      </c>
      <c r="F335" s="426">
        <v>122225.40250000001</v>
      </c>
      <c r="G335" s="243"/>
    </row>
    <row r="336" spans="1:7" s="62" customFormat="1" ht="13.5" customHeight="1" x14ac:dyDescent="0.2">
      <c r="A336" s="267">
        <v>2010</v>
      </c>
      <c r="B336" s="443" t="s">
        <v>43</v>
      </c>
      <c r="C336" s="443" t="s">
        <v>129</v>
      </c>
      <c r="D336" s="268">
        <v>60271.109999999942</v>
      </c>
      <c r="E336" s="268">
        <v>50794.8675</v>
      </c>
      <c r="F336" s="269">
        <v>111065.97749999994</v>
      </c>
      <c r="G336" s="243"/>
    </row>
    <row r="337" spans="1:7" s="62" customFormat="1" ht="13.5" customHeight="1" x14ac:dyDescent="0.2">
      <c r="A337" s="423">
        <v>2010</v>
      </c>
      <c r="B337" s="424" t="s">
        <v>44</v>
      </c>
      <c r="C337" s="424" t="s">
        <v>129</v>
      </c>
      <c r="D337" s="425">
        <v>68362.149000000005</v>
      </c>
      <c r="E337" s="425">
        <v>67524.675000000003</v>
      </c>
      <c r="F337" s="426">
        <v>135886.82399999999</v>
      </c>
      <c r="G337" s="243"/>
    </row>
    <row r="338" spans="1:7" s="62" customFormat="1" ht="13.5" customHeight="1" x14ac:dyDescent="0.2">
      <c r="A338" s="267">
        <v>2010</v>
      </c>
      <c r="B338" s="443" t="s">
        <v>45</v>
      </c>
      <c r="C338" s="443" t="s">
        <v>129</v>
      </c>
      <c r="D338" s="268">
        <v>70958.51999999999</v>
      </c>
      <c r="E338" s="268">
        <v>58818.1175</v>
      </c>
      <c r="F338" s="269">
        <v>129776.63750000001</v>
      </c>
      <c r="G338" s="243"/>
    </row>
    <row r="339" spans="1:7" s="62" customFormat="1" ht="13.5" customHeight="1" x14ac:dyDescent="0.2">
      <c r="A339" s="423">
        <v>2010</v>
      </c>
      <c r="B339" s="424" t="s">
        <v>33</v>
      </c>
      <c r="C339" s="424" t="s">
        <v>129</v>
      </c>
      <c r="D339" s="425">
        <v>62306.77</v>
      </c>
      <c r="E339" s="425">
        <v>54402.0625</v>
      </c>
      <c r="F339" s="426">
        <v>116708.83249999999</v>
      </c>
      <c r="G339" s="243"/>
    </row>
    <row r="340" spans="1:7" s="62" customFormat="1" ht="13.5" customHeight="1" x14ac:dyDescent="0.2">
      <c r="A340" s="267">
        <v>2010</v>
      </c>
      <c r="B340" s="443" t="s">
        <v>35</v>
      </c>
      <c r="C340" s="443" t="s">
        <v>129</v>
      </c>
      <c r="D340" s="268">
        <v>70566.939999999988</v>
      </c>
      <c r="E340" s="268">
        <v>59393.72</v>
      </c>
      <c r="F340" s="269">
        <v>129960.66</v>
      </c>
      <c r="G340" s="243"/>
    </row>
    <row r="341" spans="1:7" s="62" customFormat="1" ht="13.5" customHeight="1" x14ac:dyDescent="0.2">
      <c r="A341" s="423">
        <v>2010</v>
      </c>
      <c r="B341" s="424" t="s">
        <v>36</v>
      </c>
      <c r="C341" s="424" t="s">
        <v>129</v>
      </c>
      <c r="D341" s="425">
        <v>72811.040000000008</v>
      </c>
      <c r="E341" s="425">
        <v>60092.294999999998</v>
      </c>
      <c r="F341" s="426">
        <v>132903.33500000002</v>
      </c>
      <c r="G341" s="243"/>
    </row>
    <row r="342" spans="1:7" s="62" customFormat="1" ht="13.5" customHeight="1" x14ac:dyDescent="0.2">
      <c r="A342" s="267">
        <v>2010</v>
      </c>
      <c r="B342" s="443" t="s">
        <v>37</v>
      </c>
      <c r="C342" s="443" t="s">
        <v>129</v>
      </c>
      <c r="D342" s="268">
        <v>77488.63</v>
      </c>
      <c r="E342" s="268">
        <v>67923.37</v>
      </c>
      <c r="F342" s="269">
        <v>145412</v>
      </c>
      <c r="G342" s="243"/>
    </row>
    <row r="343" spans="1:7" s="62" customFormat="1" ht="13.5" customHeight="1" x14ac:dyDescent="0.2">
      <c r="A343" s="423">
        <v>2010</v>
      </c>
      <c r="B343" s="424" t="s">
        <v>38</v>
      </c>
      <c r="C343" s="424" t="s">
        <v>129</v>
      </c>
      <c r="D343" s="425">
        <v>76543.19</v>
      </c>
      <c r="E343" s="425">
        <v>62031.982499999998</v>
      </c>
      <c r="F343" s="426">
        <v>138575.17250000002</v>
      </c>
      <c r="G343" s="243"/>
    </row>
    <row r="344" spans="1:7" s="62" customFormat="1" ht="13.5" customHeight="1" x14ac:dyDescent="0.2">
      <c r="A344" s="267">
        <v>2010</v>
      </c>
      <c r="B344" s="443" t="s">
        <v>39</v>
      </c>
      <c r="C344" s="443" t="s">
        <v>129</v>
      </c>
      <c r="D344" s="268">
        <v>80159.794999999998</v>
      </c>
      <c r="E344" s="268">
        <v>65806.885000000009</v>
      </c>
      <c r="F344" s="269">
        <v>145966.68</v>
      </c>
      <c r="G344" s="243"/>
    </row>
    <row r="345" spans="1:7" s="62" customFormat="1" ht="13.5" customHeight="1" x14ac:dyDescent="0.2">
      <c r="A345" s="423">
        <v>2010</v>
      </c>
      <c r="B345" s="424" t="s">
        <v>40</v>
      </c>
      <c r="C345" s="424" t="s">
        <v>129</v>
      </c>
      <c r="D345" s="425">
        <v>80836.41</v>
      </c>
      <c r="E345" s="425">
        <v>68485.277499999997</v>
      </c>
      <c r="F345" s="426">
        <v>149321.6875</v>
      </c>
      <c r="G345" s="243"/>
    </row>
    <row r="346" spans="1:7" s="62" customFormat="1" ht="13.5" customHeight="1" x14ac:dyDescent="0.2">
      <c r="A346" s="267">
        <v>2010</v>
      </c>
      <c r="B346" s="443" t="s">
        <v>41</v>
      </c>
      <c r="C346" s="443" t="s">
        <v>129</v>
      </c>
      <c r="D346" s="268">
        <v>76708.399999999994</v>
      </c>
      <c r="E346" s="268">
        <v>67805.862499999988</v>
      </c>
      <c r="F346" s="269">
        <v>144514.26250000001</v>
      </c>
      <c r="G346" s="243"/>
    </row>
    <row r="347" spans="1:7" s="62" customFormat="1" ht="13.5" customHeight="1" x14ac:dyDescent="0.2">
      <c r="A347" s="423">
        <v>2010</v>
      </c>
      <c r="B347" s="424" t="s">
        <v>42</v>
      </c>
      <c r="C347" s="424" t="s">
        <v>129</v>
      </c>
      <c r="D347" s="425">
        <v>65817.406000000003</v>
      </c>
      <c r="E347" s="425">
        <v>61483.702499999999</v>
      </c>
      <c r="F347" s="426">
        <v>127301.1085</v>
      </c>
      <c r="G347" s="243"/>
    </row>
    <row r="348" spans="1:7" s="62" customFormat="1" ht="13.5" customHeight="1" x14ac:dyDescent="0.2">
      <c r="A348" s="267">
        <v>2011</v>
      </c>
      <c r="B348" s="443" t="s">
        <v>43</v>
      </c>
      <c r="C348" s="443" t="s">
        <v>129</v>
      </c>
      <c r="D348" s="268">
        <v>71181.351999999984</v>
      </c>
      <c r="E348" s="268">
        <v>57308.202499999999</v>
      </c>
      <c r="F348" s="269">
        <v>128489.5545</v>
      </c>
      <c r="G348" s="243"/>
    </row>
    <row r="349" spans="1:7" s="62" customFormat="1" ht="13.5" customHeight="1" x14ac:dyDescent="0.2">
      <c r="A349" s="423">
        <v>2011</v>
      </c>
      <c r="B349" s="424" t="s">
        <v>44</v>
      </c>
      <c r="C349" s="424" t="s">
        <v>129</v>
      </c>
      <c r="D349" s="425">
        <v>77657.320000000007</v>
      </c>
      <c r="E349" s="425">
        <v>54244.052500000005</v>
      </c>
      <c r="F349" s="426">
        <v>131901.3725</v>
      </c>
      <c r="G349" s="243"/>
    </row>
    <row r="350" spans="1:7" s="62" customFormat="1" ht="13.5" customHeight="1" x14ac:dyDescent="0.2">
      <c r="A350" s="267">
        <v>2011</v>
      </c>
      <c r="B350" s="443" t="s">
        <v>45</v>
      </c>
      <c r="C350" s="443" t="s">
        <v>129</v>
      </c>
      <c r="D350" s="268">
        <v>86325.450000000012</v>
      </c>
      <c r="E350" s="268">
        <v>65766.087499999994</v>
      </c>
      <c r="F350" s="269">
        <v>152091.53749999998</v>
      </c>
      <c r="G350" s="243"/>
    </row>
    <row r="351" spans="1:7" s="62" customFormat="1" ht="13.5" customHeight="1" x14ac:dyDescent="0.2">
      <c r="A351" s="423">
        <v>2011</v>
      </c>
      <c r="B351" s="424" t="s">
        <v>33</v>
      </c>
      <c r="C351" s="424" t="s">
        <v>129</v>
      </c>
      <c r="D351" s="425">
        <v>78172.67</v>
      </c>
      <c r="E351" s="425">
        <v>58118.807500000003</v>
      </c>
      <c r="F351" s="426">
        <v>136291.47750000001</v>
      </c>
      <c r="G351" s="243"/>
    </row>
    <row r="352" spans="1:7" s="62" customFormat="1" ht="13.5" customHeight="1" x14ac:dyDescent="0.2">
      <c r="A352" s="267">
        <v>2011</v>
      </c>
      <c r="B352" s="443" t="s">
        <v>35</v>
      </c>
      <c r="C352" s="443" t="s">
        <v>129</v>
      </c>
      <c r="D352" s="268">
        <v>89380.87999999999</v>
      </c>
      <c r="E352" s="268">
        <v>64086.612500000003</v>
      </c>
      <c r="F352" s="269">
        <v>153467.49249999999</v>
      </c>
      <c r="G352" s="243"/>
    </row>
    <row r="353" spans="1:7" s="62" customFormat="1" ht="13.5" customHeight="1" x14ac:dyDescent="0.2">
      <c r="A353" s="423">
        <v>2011</v>
      </c>
      <c r="B353" s="424" t="s">
        <v>36</v>
      </c>
      <c r="C353" s="424" t="s">
        <v>129</v>
      </c>
      <c r="D353" s="425">
        <v>89245.14</v>
      </c>
      <c r="E353" s="425">
        <v>59476.157500000001</v>
      </c>
      <c r="F353" s="426">
        <v>148721.29750000002</v>
      </c>
      <c r="G353" s="243"/>
    </row>
    <row r="354" spans="1:7" s="62" customFormat="1" ht="13.5" customHeight="1" x14ac:dyDescent="0.2">
      <c r="A354" s="267">
        <v>2011</v>
      </c>
      <c r="B354" s="443" t="s">
        <v>37</v>
      </c>
      <c r="C354" s="443" t="s">
        <v>129</v>
      </c>
      <c r="D354" s="268">
        <v>94906.37999999999</v>
      </c>
      <c r="E354" s="268">
        <v>64456.280000000006</v>
      </c>
      <c r="F354" s="269">
        <v>159362.65999999997</v>
      </c>
      <c r="G354" s="243"/>
    </row>
    <row r="355" spans="1:7" s="62" customFormat="1" ht="13.5" customHeight="1" x14ac:dyDescent="0.2">
      <c r="A355" s="423">
        <v>2011</v>
      </c>
      <c r="B355" s="424" t="s">
        <v>38</v>
      </c>
      <c r="C355" s="424" t="s">
        <v>129</v>
      </c>
      <c r="D355" s="425">
        <v>99555.67</v>
      </c>
      <c r="E355" s="425">
        <v>71781.94</v>
      </c>
      <c r="F355" s="426">
        <v>171337.61000000002</v>
      </c>
      <c r="G355" s="243"/>
    </row>
    <row r="356" spans="1:7" s="62" customFormat="1" ht="13.5" customHeight="1" x14ac:dyDescent="0.2">
      <c r="A356" s="267">
        <v>2011</v>
      </c>
      <c r="B356" s="443" t="s">
        <v>39</v>
      </c>
      <c r="C356" s="443" t="s">
        <v>129</v>
      </c>
      <c r="D356" s="268">
        <v>96781.530000000028</v>
      </c>
      <c r="E356" s="268">
        <v>68649.002500000002</v>
      </c>
      <c r="F356" s="269">
        <v>165430.53250000003</v>
      </c>
      <c r="G356" s="243"/>
    </row>
    <row r="357" spans="1:7" s="62" customFormat="1" ht="13.5" customHeight="1" x14ac:dyDescent="0.2">
      <c r="A357" s="423">
        <v>2011</v>
      </c>
      <c r="B357" s="424" t="s">
        <v>40</v>
      </c>
      <c r="C357" s="424" t="s">
        <v>129</v>
      </c>
      <c r="D357" s="425">
        <v>90601.879999999961</v>
      </c>
      <c r="E357" s="425">
        <v>64326.239999999998</v>
      </c>
      <c r="F357" s="426">
        <v>154928.11999999994</v>
      </c>
      <c r="G357" s="243"/>
    </row>
    <row r="358" spans="1:7" s="62" customFormat="1" ht="13.5" customHeight="1" x14ac:dyDescent="0.2">
      <c r="A358" s="267">
        <v>2011</v>
      </c>
      <c r="B358" s="443" t="s">
        <v>41</v>
      </c>
      <c r="C358" s="443" t="s">
        <v>129</v>
      </c>
      <c r="D358" s="268">
        <v>77573.453999999969</v>
      </c>
      <c r="E358" s="268">
        <v>62472.092499999999</v>
      </c>
      <c r="F358" s="269">
        <v>140045.5465</v>
      </c>
      <c r="G358" s="243"/>
    </row>
    <row r="359" spans="1:7" s="62" customFormat="1" ht="13.5" customHeight="1" x14ac:dyDescent="0.2">
      <c r="A359" s="423">
        <v>2011</v>
      </c>
      <c r="B359" s="424" t="s">
        <v>42</v>
      </c>
      <c r="C359" s="424" t="s">
        <v>129</v>
      </c>
      <c r="D359" s="425">
        <v>76915.362000000023</v>
      </c>
      <c r="E359" s="425">
        <v>61135.282499999987</v>
      </c>
      <c r="F359" s="426">
        <v>138050.64449999999</v>
      </c>
      <c r="G359" s="243"/>
    </row>
    <row r="360" spans="1:7" s="62" customFormat="1" ht="13.5" customHeight="1" x14ac:dyDescent="0.2">
      <c r="A360" s="267">
        <v>2012</v>
      </c>
      <c r="B360" s="443" t="s">
        <v>43</v>
      </c>
      <c r="C360" s="443" t="s">
        <v>129</v>
      </c>
      <c r="D360" s="268">
        <v>75864.670000000042</v>
      </c>
      <c r="E360" s="268">
        <v>59507.42</v>
      </c>
      <c r="F360" s="269">
        <v>135372.09000000003</v>
      </c>
      <c r="G360" s="243"/>
    </row>
    <row r="361" spans="1:7" s="62" customFormat="1" ht="13.5" customHeight="1" x14ac:dyDescent="0.2">
      <c r="A361" s="423">
        <v>2012</v>
      </c>
      <c r="B361" s="424" t="s">
        <v>44</v>
      </c>
      <c r="C361" s="424" t="s">
        <v>129</v>
      </c>
      <c r="D361" s="425">
        <v>81273.289999999979</v>
      </c>
      <c r="E361" s="425">
        <v>55816.757499999992</v>
      </c>
      <c r="F361" s="426">
        <v>137090.04749999996</v>
      </c>
      <c r="G361" s="243"/>
    </row>
    <row r="362" spans="1:7" s="62" customFormat="1" ht="13.5" customHeight="1" x14ac:dyDescent="0.2">
      <c r="A362" s="267">
        <v>2012</v>
      </c>
      <c r="B362" s="443" t="s">
        <v>45</v>
      </c>
      <c r="C362" s="443" t="s">
        <v>129</v>
      </c>
      <c r="D362" s="268">
        <v>86236.420000000056</v>
      </c>
      <c r="E362" s="268">
        <v>61140.792499999989</v>
      </c>
      <c r="F362" s="269">
        <v>147377.21250000002</v>
      </c>
      <c r="G362" s="243"/>
    </row>
    <row r="363" spans="1:7" s="62" customFormat="1" ht="13.5" customHeight="1" x14ac:dyDescent="0.2">
      <c r="A363" s="423">
        <v>2012</v>
      </c>
      <c r="B363" s="424" t="s">
        <v>33</v>
      </c>
      <c r="C363" s="424" t="s">
        <v>129</v>
      </c>
      <c r="D363" s="425">
        <v>72028.599999999977</v>
      </c>
      <c r="E363" s="425">
        <v>52744.877499999988</v>
      </c>
      <c r="F363" s="426">
        <v>124773.47749999998</v>
      </c>
      <c r="G363" s="243"/>
    </row>
    <row r="364" spans="1:7" s="62" customFormat="1" ht="13.5" customHeight="1" x14ac:dyDescent="0.2">
      <c r="A364" s="267">
        <v>2012</v>
      </c>
      <c r="B364" s="443" t="s">
        <v>35</v>
      </c>
      <c r="C364" s="443" t="s">
        <v>129</v>
      </c>
      <c r="D364" s="268">
        <v>87314.860000000015</v>
      </c>
      <c r="E364" s="268">
        <v>62262.762500000004</v>
      </c>
      <c r="F364" s="269">
        <v>149577.6225</v>
      </c>
      <c r="G364" s="243"/>
    </row>
    <row r="365" spans="1:7" s="62" customFormat="1" ht="13.5" customHeight="1" x14ac:dyDescent="0.2">
      <c r="A365" s="423">
        <v>2012</v>
      </c>
      <c r="B365" s="424" t="s">
        <v>36</v>
      </c>
      <c r="C365" s="424" t="s">
        <v>129</v>
      </c>
      <c r="D365" s="425">
        <v>77961.169999999984</v>
      </c>
      <c r="E365" s="425">
        <v>57169.072499999995</v>
      </c>
      <c r="F365" s="426">
        <v>135130.24249999999</v>
      </c>
      <c r="G365" s="243"/>
    </row>
    <row r="366" spans="1:7" s="62" customFormat="1" ht="13.5" customHeight="1" x14ac:dyDescent="0.2">
      <c r="A366" s="267">
        <v>2012</v>
      </c>
      <c r="B366" s="443" t="s">
        <v>37</v>
      </c>
      <c r="C366" s="443" t="s">
        <v>129</v>
      </c>
      <c r="D366" s="268">
        <v>75327.699999999953</v>
      </c>
      <c r="E366" s="268">
        <v>61290.42750000002</v>
      </c>
      <c r="F366" s="269">
        <v>136618.12749999997</v>
      </c>
      <c r="G366" s="243"/>
    </row>
    <row r="367" spans="1:7" s="62" customFormat="1" ht="13.5" customHeight="1" x14ac:dyDescent="0.2">
      <c r="A367" s="423">
        <v>2012</v>
      </c>
      <c r="B367" s="424" t="s">
        <v>38</v>
      </c>
      <c r="C367" s="424" t="s">
        <v>129</v>
      </c>
      <c r="D367" s="425">
        <v>77039.515999999974</v>
      </c>
      <c r="E367" s="425">
        <v>65224.344999999994</v>
      </c>
      <c r="F367" s="426">
        <v>142263.86099999998</v>
      </c>
      <c r="G367" s="243"/>
    </row>
    <row r="368" spans="1:7" s="62" customFormat="1" ht="13.5" customHeight="1" x14ac:dyDescent="0.2">
      <c r="A368" s="267">
        <v>2012</v>
      </c>
      <c r="B368" s="443" t="s">
        <v>39</v>
      </c>
      <c r="C368" s="443" t="s">
        <v>129</v>
      </c>
      <c r="D368" s="268">
        <v>73352.189999999944</v>
      </c>
      <c r="E368" s="268">
        <v>55910.777500000011</v>
      </c>
      <c r="F368" s="269">
        <v>129262.96749999996</v>
      </c>
      <c r="G368" s="243"/>
    </row>
    <row r="369" spans="1:7" s="62" customFormat="1" ht="13.5" customHeight="1" x14ac:dyDescent="0.2">
      <c r="A369" s="423">
        <v>2012</v>
      </c>
      <c r="B369" s="424" t="s">
        <v>40</v>
      </c>
      <c r="C369" s="424" t="s">
        <v>129</v>
      </c>
      <c r="D369" s="425">
        <v>70512.928000000014</v>
      </c>
      <c r="E369" s="425">
        <v>62244.748000000007</v>
      </c>
      <c r="F369" s="426">
        <v>132757.67600000001</v>
      </c>
      <c r="G369" s="243"/>
    </row>
    <row r="370" spans="1:7" s="62" customFormat="1" ht="13.5" customHeight="1" x14ac:dyDescent="0.2">
      <c r="A370" s="267">
        <v>2012</v>
      </c>
      <c r="B370" s="443" t="s">
        <v>41</v>
      </c>
      <c r="C370" s="443" t="s">
        <v>129</v>
      </c>
      <c r="D370" s="268">
        <v>72997.719999999914</v>
      </c>
      <c r="E370" s="268">
        <v>61878.417499999996</v>
      </c>
      <c r="F370" s="269">
        <v>134876.13749999992</v>
      </c>
      <c r="G370" s="243"/>
    </row>
    <row r="371" spans="1:7" s="62" customFormat="1" ht="13.5" customHeight="1" x14ac:dyDescent="0.2">
      <c r="A371" s="423">
        <v>2012</v>
      </c>
      <c r="B371" s="424" t="s">
        <v>42</v>
      </c>
      <c r="C371" s="424" t="s">
        <v>129</v>
      </c>
      <c r="D371" s="425">
        <v>57884.852999999974</v>
      </c>
      <c r="E371" s="425">
        <v>55741.362500000003</v>
      </c>
      <c r="F371" s="426">
        <v>113626.21549999996</v>
      </c>
      <c r="G371" s="243"/>
    </row>
    <row r="372" spans="1:7" s="62" customFormat="1" ht="13.5" customHeight="1" x14ac:dyDescent="0.2">
      <c r="A372" s="267">
        <v>2013</v>
      </c>
      <c r="B372" s="443" t="s">
        <v>43</v>
      </c>
      <c r="C372" s="443" t="s">
        <v>129</v>
      </c>
      <c r="D372" s="268">
        <v>58799.429000000011</v>
      </c>
      <c r="E372" s="268">
        <v>49681.8125</v>
      </c>
      <c r="F372" s="269">
        <v>108481.2415</v>
      </c>
      <c r="G372" s="243"/>
    </row>
    <row r="373" spans="1:7" s="62" customFormat="1" ht="13.5" customHeight="1" x14ac:dyDescent="0.2">
      <c r="A373" s="423">
        <v>2013</v>
      </c>
      <c r="B373" s="424" t="s">
        <v>44</v>
      </c>
      <c r="C373" s="424" t="s">
        <v>129</v>
      </c>
      <c r="D373" s="425">
        <v>61209.440000000031</v>
      </c>
      <c r="E373" s="425">
        <v>55556.612500000003</v>
      </c>
      <c r="F373" s="426">
        <v>116766.05250000003</v>
      </c>
      <c r="G373" s="243"/>
    </row>
    <row r="374" spans="1:7" s="62" customFormat="1" ht="13.5" customHeight="1" x14ac:dyDescent="0.2">
      <c r="A374" s="267">
        <v>2013</v>
      </c>
      <c r="B374" s="443" t="s">
        <v>45</v>
      </c>
      <c r="C374" s="443" t="s">
        <v>129</v>
      </c>
      <c r="D374" s="268">
        <v>59789.529999999992</v>
      </c>
      <c r="E374" s="268">
        <v>48956.632500000014</v>
      </c>
      <c r="F374" s="269">
        <v>108746.16250000001</v>
      </c>
      <c r="G374" s="243"/>
    </row>
    <row r="375" spans="1:7" s="62" customFormat="1" ht="13.5" customHeight="1" x14ac:dyDescent="0.2">
      <c r="A375" s="423">
        <v>2013</v>
      </c>
      <c r="B375" s="424" t="s">
        <v>33</v>
      </c>
      <c r="C375" s="424" t="s">
        <v>129</v>
      </c>
      <c r="D375" s="425">
        <v>67762.589999999967</v>
      </c>
      <c r="E375" s="425">
        <v>64233.964500000009</v>
      </c>
      <c r="F375" s="426">
        <v>131996.55449999997</v>
      </c>
      <c r="G375" s="243"/>
    </row>
    <row r="376" spans="1:7" s="62" customFormat="1" ht="13.5" customHeight="1" x14ac:dyDescent="0.2">
      <c r="A376" s="267">
        <v>2013</v>
      </c>
      <c r="B376" s="443" t="s">
        <v>35</v>
      </c>
      <c r="C376" s="443" t="s">
        <v>129</v>
      </c>
      <c r="D376" s="268">
        <v>68245.62000000001</v>
      </c>
      <c r="E376" s="268">
        <v>56497.837500000009</v>
      </c>
      <c r="F376" s="269">
        <v>124743.45750000003</v>
      </c>
      <c r="G376" s="243"/>
    </row>
    <row r="377" spans="1:7" s="62" customFormat="1" ht="13.5" customHeight="1" x14ac:dyDescent="0.2">
      <c r="A377" s="423">
        <v>2013</v>
      </c>
      <c r="B377" s="424" t="s">
        <v>36</v>
      </c>
      <c r="C377" s="424" t="s">
        <v>129</v>
      </c>
      <c r="D377" s="425">
        <v>69285.78899999999</v>
      </c>
      <c r="E377" s="425">
        <v>55746.805000000008</v>
      </c>
      <c r="F377" s="426">
        <v>125032.59400000001</v>
      </c>
      <c r="G377" s="243"/>
    </row>
    <row r="378" spans="1:7" s="62" customFormat="1" ht="13.5" customHeight="1" x14ac:dyDescent="0.2">
      <c r="A378" s="267">
        <v>2013</v>
      </c>
      <c r="B378" s="443" t="s">
        <v>37</v>
      </c>
      <c r="C378" s="443" t="s">
        <v>129</v>
      </c>
      <c r="D378" s="268">
        <v>77864.589999999967</v>
      </c>
      <c r="E378" s="268">
        <v>60024.785000000003</v>
      </c>
      <c r="F378" s="269">
        <v>137889.37499999997</v>
      </c>
      <c r="G378" s="243"/>
    </row>
    <row r="379" spans="1:7" s="62" customFormat="1" ht="13.5" customHeight="1" x14ac:dyDescent="0.2">
      <c r="A379" s="423">
        <v>2013</v>
      </c>
      <c r="B379" s="424" t="s">
        <v>38</v>
      </c>
      <c r="C379" s="424" t="s">
        <v>129</v>
      </c>
      <c r="D379" s="425">
        <v>70235.920000000042</v>
      </c>
      <c r="E379" s="425">
        <v>57988.069499999998</v>
      </c>
      <c r="F379" s="426">
        <v>128223.98950000003</v>
      </c>
      <c r="G379" s="243"/>
    </row>
    <row r="380" spans="1:7" s="62" customFormat="1" ht="13.5" customHeight="1" x14ac:dyDescent="0.2">
      <c r="A380" s="267">
        <v>2013</v>
      </c>
      <c r="B380" s="443" t="s">
        <v>39</v>
      </c>
      <c r="C380" s="443" t="s">
        <v>129</v>
      </c>
      <c r="D380" s="268">
        <v>77591.420000000013</v>
      </c>
      <c r="E380" s="268">
        <v>56055.764500000012</v>
      </c>
      <c r="F380" s="269">
        <v>133647.18450000003</v>
      </c>
      <c r="G380" s="243"/>
    </row>
    <row r="381" spans="1:7" s="62" customFormat="1" ht="13.5" customHeight="1" x14ac:dyDescent="0.2">
      <c r="A381" s="423">
        <v>2013</v>
      </c>
      <c r="B381" s="424" t="s">
        <v>40</v>
      </c>
      <c r="C381" s="424" t="s">
        <v>129</v>
      </c>
      <c r="D381" s="425">
        <v>75301.969999999987</v>
      </c>
      <c r="E381" s="425">
        <v>61695.532000000007</v>
      </c>
      <c r="F381" s="426">
        <v>136997.50199999998</v>
      </c>
      <c r="G381" s="243"/>
    </row>
    <row r="382" spans="1:7" s="62" customFormat="1" ht="13.5" customHeight="1" x14ac:dyDescent="0.2">
      <c r="A382" s="267">
        <v>2013</v>
      </c>
      <c r="B382" s="443" t="s">
        <v>41</v>
      </c>
      <c r="C382" s="443" t="s">
        <v>129</v>
      </c>
      <c r="D382" s="268">
        <v>67424.649999999994</v>
      </c>
      <c r="E382" s="268">
        <v>54765.075000000004</v>
      </c>
      <c r="F382" s="269">
        <v>122189.72500000001</v>
      </c>
      <c r="G382" s="243"/>
    </row>
    <row r="383" spans="1:7" s="62" customFormat="1" ht="13.5" customHeight="1" x14ac:dyDescent="0.2">
      <c r="A383" s="423">
        <v>2013</v>
      </c>
      <c r="B383" s="424" t="s">
        <v>42</v>
      </c>
      <c r="C383" s="424" t="s">
        <v>129</v>
      </c>
      <c r="D383" s="425">
        <v>62689.920000000013</v>
      </c>
      <c r="E383" s="425">
        <v>52931.593999999997</v>
      </c>
      <c r="F383" s="426">
        <v>115621.51400000002</v>
      </c>
      <c r="G383" s="243"/>
    </row>
    <row r="384" spans="1:7" s="62" customFormat="1" ht="13.5" customHeight="1" x14ac:dyDescent="0.2">
      <c r="A384" s="267">
        <v>2014</v>
      </c>
      <c r="B384" s="443" t="s">
        <v>43</v>
      </c>
      <c r="C384" s="443" t="s">
        <v>129</v>
      </c>
      <c r="D384" s="268">
        <v>60136.739999999991</v>
      </c>
      <c r="E384" s="268">
        <v>49114.345500000003</v>
      </c>
      <c r="F384" s="269">
        <v>109251.0855</v>
      </c>
      <c r="G384" s="243"/>
    </row>
    <row r="385" spans="1:7" s="62" customFormat="1" ht="13.5" customHeight="1" x14ac:dyDescent="0.2">
      <c r="A385" s="423">
        <v>2014</v>
      </c>
      <c r="B385" s="424" t="s">
        <v>44</v>
      </c>
      <c r="C385" s="424" t="s">
        <v>129</v>
      </c>
      <c r="D385" s="425">
        <v>66553.920000000042</v>
      </c>
      <c r="E385" s="425">
        <v>52119.0075</v>
      </c>
      <c r="F385" s="426">
        <v>118672.92750000005</v>
      </c>
      <c r="G385" s="243"/>
    </row>
    <row r="386" spans="1:7" s="62" customFormat="1" ht="13.5" customHeight="1" x14ac:dyDescent="0.2">
      <c r="A386" s="267">
        <v>2014</v>
      </c>
      <c r="B386" s="443" t="s">
        <v>45</v>
      </c>
      <c r="C386" s="443" t="s">
        <v>129</v>
      </c>
      <c r="D386" s="268">
        <v>73707.844000000041</v>
      </c>
      <c r="E386" s="268">
        <v>57450.110000000008</v>
      </c>
      <c r="F386" s="269">
        <v>131157.95400000003</v>
      </c>
      <c r="G386" s="243"/>
    </row>
    <row r="387" spans="1:7" s="62" customFormat="1" ht="13.5" customHeight="1" x14ac:dyDescent="0.2">
      <c r="A387" s="423">
        <v>2014</v>
      </c>
      <c r="B387" s="424" t="s">
        <v>33</v>
      </c>
      <c r="C387" s="424" t="s">
        <v>129</v>
      </c>
      <c r="D387" s="425">
        <v>74248.33</v>
      </c>
      <c r="E387" s="425">
        <v>52511.825000000012</v>
      </c>
      <c r="F387" s="426">
        <v>126760.15500000003</v>
      </c>
      <c r="G387" s="243"/>
    </row>
    <row r="388" spans="1:7" s="62" customFormat="1" ht="13.5" customHeight="1" x14ac:dyDescent="0.2">
      <c r="A388" s="267">
        <v>2014</v>
      </c>
      <c r="B388" s="443" t="s">
        <v>35</v>
      </c>
      <c r="C388" s="443" t="s">
        <v>129</v>
      </c>
      <c r="D388" s="268">
        <v>82155.23000000001</v>
      </c>
      <c r="E388" s="268">
        <v>60647.565500000012</v>
      </c>
      <c r="F388" s="269">
        <v>142802.79550000001</v>
      </c>
      <c r="G388" s="243"/>
    </row>
    <row r="389" spans="1:7" s="62" customFormat="1" ht="13.5" customHeight="1" x14ac:dyDescent="0.2">
      <c r="A389" s="423">
        <v>2014</v>
      </c>
      <c r="B389" s="424" t="s">
        <v>36</v>
      </c>
      <c r="C389" s="424" t="s">
        <v>129</v>
      </c>
      <c r="D389" s="425">
        <v>65829.760000000009</v>
      </c>
      <c r="E389" s="425">
        <v>50134.110000000015</v>
      </c>
      <c r="F389" s="426">
        <v>115963.87000000002</v>
      </c>
      <c r="G389" s="243"/>
    </row>
    <row r="390" spans="1:7" s="62" customFormat="1" ht="13.5" customHeight="1" x14ac:dyDescent="0.2">
      <c r="A390" s="267">
        <v>2014</v>
      </c>
      <c r="B390" s="443" t="s">
        <v>37</v>
      </c>
      <c r="C390" s="443" t="s">
        <v>129</v>
      </c>
      <c r="D390" s="268">
        <v>82742.11</v>
      </c>
      <c r="E390" s="268">
        <v>55309.4355</v>
      </c>
      <c r="F390" s="269">
        <v>138051.54550000001</v>
      </c>
      <c r="G390" s="243"/>
    </row>
    <row r="391" spans="1:7" s="62" customFormat="1" ht="13.5" customHeight="1" x14ac:dyDescent="0.2">
      <c r="A391" s="423">
        <v>2014</v>
      </c>
      <c r="B391" s="424" t="s">
        <v>38</v>
      </c>
      <c r="C391" s="424" t="s">
        <v>129</v>
      </c>
      <c r="D391" s="425">
        <v>77459.258999999991</v>
      </c>
      <c r="E391" s="425">
        <v>52371.155000000006</v>
      </c>
      <c r="F391" s="426">
        <v>129830.41400000002</v>
      </c>
      <c r="G391" s="243"/>
    </row>
    <row r="392" spans="1:7" s="62" customFormat="1" ht="13.5" customHeight="1" x14ac:dyDescent="0.2">
      <c r="A392" s="267">
        <v>2014</v>
      </c>
      <c r="B392" s="443" t="s">
        <v>39</v>
      </c>
      <c r="C392" s="443" t="s">
        <v>129</v>
      </c>
      <c r="D392" s="268">
        <v>84284.45</v>
      </c>
      <c r="E392" s="268">
        <v>54565.320500000002</v>
      </c>
      <c r="F392" s="269">
        <v>138849.77050000001</v>
      </c>
      <c r="G392" s="243"/>
    </row>
    <row r="393" spans="1:7" s="62" customFormat="1" ht="13.5" customHeight="1" x14ac:dyDescent="0.2">
      <c r="A393" s="423">
        <v>2014</v>
      </c>
      <c r="B393" s="424" t="s">
        <v>40</v>
      </c>
      <c r="C393" s="424" t="s">
        <v>129</v>
      </c>
      <c r="D393" s="425">
        <v>89243.629999999976</v>
      </c>
      <c r="E393" s="425">
        <v>57489.600000000006</v>
      </c>
      <c r="F393" s="426">
        <v>146733.22999999998</v>
      </c>
      <c r="G393" s="243"/>
    </row>
    <row r="394" spans="1:7" s="62" customFormat="1" ht="13.5" customHeight="1" x14ac:dyDescent="0.2">
      <c r="A394" s="267">
        <v>2014</v>
      </c>
      <c r="B394" s="443" t="s">
        <v>41</v>
      </c>
      <c r="C394" s="443" t="s">
        <v>129</v>
      </c>
      <c r="D394" s="268">
        <v>78938.160000000033</v>
      </c>
      <c r="E394" s="268">
        <v>56762.374500000013</v>
      </c>
      <c r="F394" s="269">
        <v>135700.53450000004</v>
      </c>
      <c r="G394" s="243"/>
    </row>
    <row r="395" spans="1:7" s="62" customFormat="1" ht="13.5" customHeight="1" x14ac:dyDescent="0.2">
      <c r="A395" s="423">
        <v>2014</v>
      </c>
      <c r="B395" s="424" t="s">
        <v>42</v>
      </c>
      <c r="C395" s="424" t="s">
        <v>129</v>
      </c>
      <c r="D395" s="425">
        <v>72405.78</v>
      </c>
      <c r="E395" s="425">
        <v>48994.036500000009</v>
      </c>
      <c r="F395" s="426">
        <v>121399.81650000002</v>
      </c>
      <c r="G395" s="243"/>
    </row>
    <row r="396" spans="1:7" s="62" customFormat="1" ht="13.5" customHeight="1" x14ac:dyDescent="0.2">
      <c r="A396" s="267">
        <v>2015</v>
      </c>
      <c r="B396" s="443" t="s">
        <v>43</v>
      </c>
      <c r="C396" s="443" t="s">
        <v>129</v>
      </c>
      <c r="D396" s="268">
        <v>65688.049999999988</v>
      </c>
      <c r="E396" s="268">
        <v>46410.936500000003</v>
      </c>
      <c r="F396" s="269">
        <v>112098.98649999997</v>
      </c>
      <c r="G396" s="243"/>
    </row>
    <row r="397" spans="1:7" s="62" customFormat="1" ht="13.5" customHeight="1" x14ac:dyDescent="0.2">
      <c r="A397" s="423">
        <v>2015</v>
      </c>
      <c r="B397" s="424" t="s">
        <v>44</v>
      </c>
      <c r="C397" s="424" t="s">
        <v>129</v>
      </c>
      <c r="D397" s="425">
        <v>77952.628999999986</v>
      </c>
      <c r="E397" s="425">
        <v>49174.235000000001</v>
      </c>
      <c r="F397" s="426">
        <v>127126.86399999999</v>
      </c>
      <c r="G397" s="243"/>
    </row>
    <row r="398" spans="1:7" s="62" customFormat="1" ht="13.5" customHeight="1" x14ac:dyDescent="0.2">
      <c r="A398" s="267">
        <v>2015</v>
      </c>
      <c r="B398" s="443" t="s">
        <v>45</v>
      </c>
      <c r="C398" s="443" t="s">
        <v>129</v>
      </c>
      <c r="D398" s="268">
        <v>83166.982000000004</v>
      </c>
      <c r="E398" s="268">
        <v>57866.938000000002</v>
      </c>
      <c r="F398" s="269">
        <v>141033.92000000001</v>
      </c>
      <c r="G398" s="243"/>
    </row>
    <row r="399" spans="1:7" s="62" customFormat="1" ht="13.5" customHeight="1" x14ac:dyDescent="0.2">
      <c r="A399" s="423">
        <v>2015</v>
      </c>
      <c r="B399" s="424" t="s">
        <v>33</v>
      </c>
      <c r="C399" s="424" t="s">
        <v>129</v>
      </c>
      <c r="D399" s="425">
        <v>81199.868000000031</v>
      </c>
      <c r="E399" s="425">
        <v>50376.39499999999</v>
      </c>
      <c r="F399" s="426">
        <v>131576.26300000004</v>
      </c>
      <c r="G399" s="243"/>
    </row>
    <row r="400" spans="1:7" s="62" customFormat="1" ht="13.5" customHeight="1" x14ac:dyDescent="0.2">
      <c r="A400" s="267">
        <v>2015</v>
      </c>
      <c r="B400" s="443" t="s">
        <v>35</v>
      </c>
      <c r="C400" s="443" t="s">
        <v>129</v>
      </c>
      <c r="D400" s="268">
        <v>90774.13999999997</v>
      </c>
      <c r="E400" s="268">
        <v>55695.994999999995</v>
      </c>
      <c r="F400" s="269">
        <v>146470.13499999998</v>
      </c>
      <c r="G400" s="243"/>
    </row>
    <row r="401" spans="1:7" s="62" customFormat="1" ht="13.5" customHeight="1" x14ac:dyDescent="0.2">
      <c r="A401" s="423">
        <v>2015</v>
      </c>
      <c r="B401" s="424" t="s">
        <v>36</v>
      </c>
      <c r="C401" s="424" t="s">
        <v>129</v>
      </c>
      <c r="D401" s="425">
        <v>80557.88</v>
      </c>
      <c r="E401" s="425">
        <v>50794.321499999991</v>
      </c>
      <c r="F401" s="426">
        <v>131352.20150000002</v>
      </c>
      <c r="G401" s="243"/>
    </row>
    <row r="402" spans="1:7" s="62" customFormat="1" ht="13.5" customHeight="1" x14ac:dyDescent="0.2">
      <c r="A402" s="267">
        <v>2015</v>
      </c>
      <c r="B402" s="443" t="s">
        <v>37</v>
      </c>
      <c r="C402" s="443" t="s">
        <v>129</v>
      </c>
      <c r="D402" s="268">
        <v>90698.627999999968</v>
      </c>
      <c r="E402" s="268">
        <v>58483.624000000003</v>
      </c>
      <c r="F402" s="269">
        <v>149182.25199999998</v>
      </c>
      <c r="G402" s="243"/>
    </row>
    <row r="403" spans="1:7" s="62" customFormat="1" ht="13.5" customHeight="1" x14ac:dyDescent="0.2">
      <c r="A403" s="423">
        <v>2015</v>
      </c>
      <c r="B403" s="424" t="s">
        <v>38</v>
      </c>
      <c r="C403" s="424" t="s">
        <v>129</v>
      </c>
      <c r="D403" s="425">
        <v>83084.332999999999</v>
      </c>
      <c r="E403" s="425">
        <v>58035.714000000007</v>
      </c>
      <c r="F403" s="426">
        <v>141120.04699999999</v>
      </c>
      <c r="G403" s="243"/>
    </row>
    <row r="404" spans="1:7" s="62" customFormat="1" ht="13.5" customHeight="1" x14ac:dyDescent="0.2">
      <c r="A404" s="267">
        <v>2015</v>
      </c>
      <c r="B404" s="443" t="s">
        <v>39</v>
      </c>
      <c r="C404" s="443" t="s">
        <v>129</v>
      </c>
      <c r="D404" s="268">
        <v>88994.890000000014</v>
      </c>
      <c r="E404" s="268">
        <v>59043.717499999999</v>
      </c>
      <c r="F404" s="269">
        <v>148038.60750000001</v>
      </c>
      <c r="G404" s="243"/>
    </row>
    <row r="405" spans="1:7" s="62" customFormat="1" ht="13.5" customHeight="1" x14ac:dyDescent="0.2">
      <c r="A405" s="423">
        <v>2015</v>
      </c>
      <c r="B405" s="424" t="s">
        <v>40</v>
      </c>
      <c r="C405" s="424" t="s">
        <v>129</v>
      </c>
      <c r="D405" s="425">
        <v>82482.750000000015</v>
      </c>
      <c r="E405" s="425">
        <v>61890.159500000009</v>
      </c>
      <c r="F405" s="426">
        <v>144372.90950000001</v>
      </c>
      <c r="G405" s="243"/>
    </row>
    <row r="406" spans="1:7" s="62" customFormat="1" ht="13.5" customHeight="1" x14ac:dyDescent="0.2">
      <c r="A406" s="267">
        <v>2015</v>
      </c>
      <c r="B406" s="443" t="s">
        <v>41</v>
      </c>
      <c r="C406" s="443" t="s">
        <v>129</v>
      </c>
      <c r="D406" s="268">
        <v>75467.060000000027</v>
      </c>
      <c r="E406" s="268">
        <v>50173.797000000006</v>
      </c>
      <c r="F406" s="269">
        <v>125640.85700000003</v>
      </c>
      <c r="G406" s="243"/>
    </row>
    <row r="407" spans="1:7" s="62" customFormat="1" ht="13.5" customHeight="1" x14ac:dyDescent="0.2">
      <c r="A407" s="423">
        <v>2015</v>
      </c>
      <c r="B407" s="424" t="s">
        <v>42</v>
      </c>
      <c r="C407" s="424" t="s">
        <v>129</v>
      </c>
      <c r="D407" s="425">
        <v>73003.59</v>
      </c>
      <c r="E407" s="425">
        <v>52299.407000000007</v>
      </c>
      <c r="F407" s="426">
        <v>125302.997</v>
      </c>
      <c r="G407" s="243"/>
    </row>
    <row r="408" spans="1:7" s="62" customFormat="1" ht="13.5" customHeight="1" x14ac:dyDescent="0.2">
      <c r="A408" s="267">
        <v>2016</v>
      </c>
      <c r="B408" s="443" t="s">
        <v>43</v>
      </c>
      <c r="C408" s="443" t="s">
        <v>129</v>
      </c>
      <c r="D408" s="268">
        <v>61073.270000000062</v>
      </c>
      <c r="E408" s="268">
        <v>44501.908500000005</v>
      </c>
      <c r="F408" s="269">
        <v>105575.17850000005</v>
      </c>
      <c r="G408" s="243"/>
    </row>
    <row r="409" spans="1:7" s="62" customFormat="1" ht="13.5" customHeight="1" x14ac:dyDescent="0.2">
      <c r="A409" s="423">
        <v>2016</v>
      </c>
      <c r="B409" s="424" t="s">
        <v>44</v>
      </c>
      <c r="C409" s="424" t="s">
        <v>129</v>
      </c>
      <c r="D409" s="425">
        <v>79868.000000000015</v>
      </c>
      <c r="E409" s="425">
        <v>54743.020499999999</v>
      </c>
      <c r="F409" s="426">
        <v>134611.02050000001</v>
      </c>
      <c r="G409" s="243"/>
    </row>
    <row r="410" spans="1:7" s="62" customFormat="1" ht="13.5" customHeight="1" x14ac:dyDescent="0.2">
      <c r="A410" s="267">
        <v>2016</v>
      </c>
      <c r="B410" s="443" t="s">
        <v>45</v>
      </c>
      <c r="C410" s="443" t="s">
        <v>129</v>
      </c>
      <c r="D410" s="268">
        <v>73126.559999999969</v>
      </c>
      <c r="E410" s="268">
        <v>51816.113500000007</v>
      </c>
      <c r="F410" s="269">
        <v>124942.67349999998</v>
      </c>
      <c r="G410" s="243"/>
    </row>
    <row r="411" spans="1:7" s="62" customFormat="1" ht="13.5" customHeight="1" x14ac:dyDescent="0.2">
      <c r="A411" s="423">
        <v>2016</v>
      </c>
      <c r="B411" s="424" t="s">
        <v>33</v>
      </c>
      <c r="C411" s="424" t="s">
        <v>129</v>
      </c>
      <c r="D411" s="425">
        <v>77193.580000000016</v>
      </c>
      <c r="E411" s="425">
        <v>53258.06549999999</v>
      </c>
      <c r="F411" s="426">
        <v>130451.64550000001</v>
      </c>
      <c r="G411" s="243"/>
    </row>
    <row r="412" spans="1:7" s="62" customFormat="1" ht="13.5" customHeight="1" x14ac:dyDescent="0.2">
      <c r="A412" s="267">
        <v>2016</v>
      </c>
      <c r="B412" s="443" t="s">
        <v>35</v>
      </c>
      <c r="C412" s="443" t="s">
        <v>129</v>
      </c>
      <c r="D412" s="268">
        <v>72875.590000000011</v>
      </c>
      <c r="E412" s="268">
        <v>52225.239499999996</v>
      </c>
      <c r="F412" s="269">
        <v>125100.82950000002</v>
      </c>
      <c r="G412" s="243"/>
    </row>
    <row r="413" spans="1:7" s="62" customFormat="1" ht="13.5" customHeight="1" x14ac:dyDescent="0.2">
      <c r="A413" s="423">
        <v>2016</v>
      </c>
      <c r="B413" s="424" t="s">
        <v>36</v>
      </c>
      <c r="C413" s="424" t="s">
        <v>129</v>
      </c>
      <c r="D413" s="425">
        <v>73842.20000000007</v>
      </c>
      <c r="E413" s="425">
        <v>51296.969499999999</v>
      </c>
      <c r="F413" s="426">
        <v>125139.16950000009</v>
      </c>
      <c r="G413" s="243"/>
    </row>
    <row r="414" spans="1:7" s="62" customFormat="1" ht="13.5" customHeight="1" x14ac:dyDescent="0.2">
      <c r="A414" s="267">
        <v>2016</v>
      </c>
      <c r="B414" s="443" t="s">
        <v>37</v>
      </c>
      <c r="C414" s="443" t="s">
        <v>129</v>
      </c>
      <c r="D414" s="268">
        <v>66804.75</v>
      </c>
      <c r="E414" s="268">
        <v>50778.719000000005</v>
      </c>
      <c r="F414" s="269">
        <v>117583.46900000001</v>
      </c>
      <c r="G414" s="243"/>
    </row>
    <row r="415" spans="1:7" s="62" customFormat="1" ht="13.5" customHeight="1" x14ac:dyDescent="0.2">
      <c r="A415" s="423">
        <v>2016</v>
      </c>
      <c r="B415" s="424" t="s">
        <v>38</v>
      </c>
      <c r="C415" s="424" t="s">
        <v>129</v>
      </c>
      <c r="D415" s="425">
        <v>70946.660000000047</v>
      </c>
      <c r="E415" s="425">
        <v>58471.515000000007</v>
      </c>
      <c r="F415" s="426">
        <v>129418.17500000006</v>
      </c>
      <c r="G415" s="243"/>
    </row>
    <row r="416" spans="1:7" s="62" customFormat="1" ht="13.5" customHeight="1" x14ac:dyDescent="0.2">
      <c r="A416" s="267">
        <v>2016</v>
      </c>
      <c r="B416" s="443" t="s">
        <v>39</v>
      </c>
      <c r="C416" s="443" t="s">
        <v>129</v>
      </c>
      <c r="D416" s="268">
        <v>75480.649999999965</v>
      </c>
      <c r="E416" s="268">
        <v>53768.446500000005</v>
      </c>
      <c r="F416" s="269">
        <v>129249.09649999997</v>
      </c>
      <c r="G416" s="243"/>
    </row>
    <row r="417" spans="1:7" s="62" customFormat="1" ht="13.5" customHeight="1" x14ac:dyDescent="0.2">
      <c r="A417" s="423">
        <v>2016</v>
      </c>
      <c r="B417" s="424" t="s">
        <v>40</v>
      </c>
      <c r="C417" s="424" t="s">
        <v>129</v>
      </c>
      <c r="D417" s="425">
        <v>76168.459999999992</v>
      </c>
      <c r="E417" s="425">
        <v>53698.042000000016</v>
      </c>
      <c r="F417" s="426">
        <v>129866.50199999999</v>
      </c>
      <c r="G417" s="243"/>
    </row>
    <row r="418" spans="1:7" s="62" customFormat="1" ht="13.5" customHeight="1" x14ac:dyDescent="0.2">
      <c r="A418" s="267">
        <v>2016</v>
      </c>
      <c r="B418" s="443" t="s">
        <v>41</v>
      </c>
      <c r="C418" s="443" t="s">
        <v>129</v>
      </c>
      <c r="D418" s="268">
        <v>70722.739999999976</v>
      </c>
      <c r="E418" s="268">
        <v>53212.135499999997</v>
      </c>
      <c r="F418" s="269">
        <v>123934.87549999997</v>
      </c>
      <c r="G418" s="243"/>
    </row>
    <row r="419" spans="1:7" s="62" customFormat="1" ht="13.5" customHeight="1" x14ac:dyDescent="0.2">
      <c r="A419" s="423">
        <v>2016</v>
      </c>
      <c r="B419" s="424" t="s">
        <v>42</v>
      </c>
      <c r="C419" s="424" t="s">
        <v>129</v>
      </c>
      <c r="D419" s="425">
        <v>73465.280000000013</v>
      </c>
      <c r="E419" s="425">
        <v>48321.990500000014</v>
      </c>
      <c r="F419" s="426">
        <v>121787.27050000003</v>
      </c>
      <c r="G419" s="243"/>
    </row>
    <row r="420" spans="1:7" s="62" customFormat="1" ht="13.5" customHeight="1" x14ac:dyDescent="0.2">
      <c r="A420" s="267">
        <v>2017</v>
      </c>
      <c r="B420" s="443" t="s">
        <v>43</v>
      </c>
      <c r="C420" s="443" t="s">
        <v>129</v>
      </c>
      <c r="D420" s="268">
        <v>64630.10000000002</v>
      </c>
      <c r="E420" s="268">
        <v>47364.392500000002</v>
      </c>
      <c r="F420" s="269">
        <v>111994.49250000002</v>
      </c>
      <c r="G420" s="243"/>
    </row>
    <row r="421" spans="1:7" s="62" customFormat="1" ht="13.5" customHeight="1" x14ac:dyDescent="0.2">
      <c r="A421" s="423">
        <v>2017</v>
      </c>
      <c r="B421" s="424" t="s">
        <v>44</v>
      </c>
      <c r="C421" s="424" t="s">
        <v>129</v>
      </c>
      <c r="D421" s="425">
        <v>72479.685999999987</v>
      </c>
      <c r="E421" s="425">
        <v>55297.023500000003</v>
      </c>
      <c r="F421" s="426">
        <v>127776.7095</v>
      </c>
      <c r="G421" s="243"/>
    </row>
    <row r="422" spans="1:7" s="62" customFormat="1" ht="13.5" customHeight="1" x14ac:dyDescent="0.2">
      <c r="A422" s="267">
        <v>2017</v>
      </c>
      <c r="B422" s="443" t="s">
        <v>45</v>
      </c>
      <c r="C422" s="443" t="s">
        <v>129</v>
      </c>
      <c r="D422" s="268">
        <v>76438.51999999999</v>
      </c>
      <c r="E422" s="268">
        <v>58279.847000000009</v>
      </c>
      <c r="F422" s="269">
        <v>134718.367</v>
      </c>
      <c r="G422" s="243"/>
    </row>
    <row r="423" spans="1:7" s="62" customFormat="1" ht="13.5" customHeight="1" x14ac:dyDescent="0.2">
      <c r="A423" s="423">
        <v>2017</v>
      </c>
      <c r="B423" s="424" t="s">
        <v>33</v>
      </c>
      <c r="C423" s="424" t="s">
        <v>129</v>
      </c>
      <c r="D423" s="425">
        <v>63665.359999999986</v>
      </c>
      <c r="E423" s="425">
        <v>47190.961500000012</v>
      </c>
      <c r="F423" s="426">
        <v>110856.32149999999</v>
      </c>
      <c r="G423" s="243"/>
    </row>
    <row r="424" spans="1:7" s="62" customFormat="1" ht="13.5" customHeight="1" x14ac:dyDescent="0.2">
      <c r="A424" s="267">
        <v>2017</v>
      </c>
      <c r="B424" s="443" t="s">
        <v>35</v>
      </c>
      <c r="C424" s="443" t="s">
        <v>129</v>
      </c>
      <c r="D424" s="268">
        <v>69699.009999999995</v>
      </c>
      <c r="E424" s="268">
        <v>52994.267500000002</v>
      </c>
      <c r="F424" s="269">
        <v>122693.2775</v>
      </c>
      <c r="G424" s="243"/>
    </row>
    <row r="425" spans="1:7" s="62" customFormat="1" ht="13.5" customHeight="1" x14ac:dyDescent="0.2">
      <c r="A425" s="423">
        <v>2017</v>
      </c>
      <c r="B425" s="424" t="s">
        <v>36</v>
      </c>
      <c r="C425" s="424" t="s">
        <v>129</v>
      </c>
      <c r="D425" s="425">
        <v>72118.12999999999</v>
      </c>
      <c r="E425" s="425">
        <v>52717.272499999999</v>
      </c>
      <c r="F425" s="426">
        <v>124835.4025</v>
      </c>
      <c r="G425" s="243"/>
    </row>
    <row r="426" spans="1:7" s="62" customFormat="1" ht="13.5" customHeight="1" x14ac:dyDescent="0.2">
      <c r="A426" s="267">
        <v>2017</v>
      </c>
      <c r="B426" s="443" t="s">
        <v>37</v>
      </c>
      <c r="C426" s="443" t="s">
        <v>129</v>
      </c>
      <c r="D426" s="268">
        <v>70988.73000000001</v>
      </c>
      <c r="E426" s="268">
        <v>58297.794999999998</v>
      </c>
      <c r="F426" s="269">
        <v>129286.52500000001</v>
      </c>
      <c r="G426" s="243"/>
    </row>
    <row r="427" spans="1:7" s="62" customFormat="1" ht="13.5" customHeight="1" x14ac:dyDescent="0.2">
      <c r="A427" s="423">
        <v>2017</v>
      </c>
      <c r="B427" s="424" t="s">
        <v>38</v>
      </c>
      <c r="C427" s="424" t="s">
        <v>129</v>
      </c>
      <c r="D427" s="425">
        <v>68783.850000000006</v>
      </c>
      <c r="E427" s="425">
        <v>55948.614999999998</v>
      </c>
      <c r="F427" s="426">
        <v>124732.465</v>
      </c>
      <c r="G427" s="243"/>
    </row>
    <row r="428" spans="1:7" s="62" customFormat="1" ht="13.5" customHeight="1" x14ac:dyDescent="0.2">
      <c r="A428" s="267">
        <v>2017</v>
      </c>
      <c r="B428" s="443" t="s">
        <v>39</v>
      </c>
      <c r="C428" s="443" t="s">
        <v>129</v>
      </c>
      <c r="D428" s="268">
        <v>66930.44</v>
      </c>
      <c r="E428" s="268">
        <v>56364.169500000004</v>
      </c>
      <c r="F428" s="269">
        <v>123294.60950000002</v>
      </c>
      <c r="G428" s="243"/>
    </row>
    <row r="429" spans="1:7" s="62" customFormat="1" ht="13.5" customHeight="1" x14ac:dyDescent="0.2">
      <c r="A429" s="423">
        <v>2017</v>
      </c>
      <c r="B429" s="424" t="s">
        <v>40</v>
      </c>
      <c r="C429" s="424" t="s">
        <v>129</v>
      </c>
      <c r="D429" s="425">
        <v>68685.87999999999</v>
      </c>
      <c r="E429" s="425">
        <v>55490.44000000001</v>
      </c>
      <c r="F429" s="426">
        <v>124176.31999999999</v>
      </c>
      <c r="G429" s="243"/>
    </row>
    <row r="430" spans="1:7" s="62" customFormat="1" ht="13.5" customHeight="1" x14ac:dyDescent="0.2">
      <c r="A430" s="267">
        <v>2017</v>
      </c>
      <c r="B430" s="443" t="s">
        <v>41</v>
      </c>
      <c r="C430" s="443" t="s">
        <v>129</v>
      </c>
      <c r="D430" s="268">
        <v>66968.970000000016</v>
      </c>
      <c r="E430" s="268">
        <v>53645.495500000005</v>
      </c>
      <c r="F430" s="269">
        <v>120614.46550000002</v>
      </c>
      <c r="G430" s="243"/>
    </row>
    <row r="431" spans="1:7" s="62" customFormat="1" ht="13.5" customHeight="1" x14ac:dyDescent="0.2">
      <c r="A431" s="423">
        <v>2017</v>
      </c>
      <c r="B431" s="424" t="s">
        <v>42</v>
      </c>
      <c r="C431" s="424" t="s">
        <v>129</v>
      </c>
      <c r="D431" s="425">
        <v>59480.420000000006</v>
      </c>
      <c r="E431" s="425">
        <v>46762.16</v>
      </c>
      <c r="F431" s="426">
        <v>106242.58</v>
      </c>
      <c r="G431" s="243"/>
    </row>
    <row r="432" spans="1:7" s="62" customFormat="1" ht="13.5" customHeight="1" x14ac:dyDescent="0.2">
      <c r="A432" s="267">
        <v>2018</v>
      </c>
      <c r="B432" s="443" t="s">
        <v>43</v>
      </c>
      <c r="C432" s="443" t="s">
        <v>129</v>
      </c>
      <c r="D432" s="268">
        <v>56705.500000000015</v>
      </c>
      <c r="E432" s="268">
        <v>46501.4755</v>
      </c>
      <c r="F432" s="269">
        <v>103206.97550000002</v>
      </c>
      <c r="G432" s="243"/>
    </row>
    <row r="433" spans="1:7" s="62" customFormat="1" ht="13.5" customHeight="1" x14ac:dyDescent="0.2">
      <c r="A433" s="423">
        <v>2018</v>
      </c>
      <c r="B433" s="424" t="s">
        <v>44</v>
      </c>
      <c r="C433" s="424" t="s">
        <v>129</v>
      </c>
      <c r="D433" s="425">
        <v>61513.909999999989</v>
      </c>
      <c r="E433" s="425">
        <v>47152.623000000007</v>
      </c>
      <c r="F433" s="426">
        <v>108666.53299999998</v>
      </c>
      <c r="G433" s="243"/>
    </row>
    <row r="434" spans="1:7" s="62" customFormat="1" ht="13.5" customHeight="1" x14ac:dyDescent="0.2">
      <c r="A434" s="267">
        <v>2018</v>
      </c>
      <c r="B434" s="443" t="s">
        <v>45</v>
      </c>
      <c r="C434" s="443" t="s">
        <v>129</v>
      </c>
      <c r="D434" s="268">
        <v>60559.240000000005</v>
      </c>
      <c r="E434" s="268">
        <v>47933.674500000001</v>
      </c>
      <c r="F434" s="269">
        <v>108492.91450000001</v>
      </c>
      <c r="G434" s="243"/>
    </row>
    <row r="435" spans="1:7" s="62" customFormat="1" ht="13.5" customHeight="1" x14ac:dyDescent="0.2">
      <c r="A435" s="423">
        <v>2018</v>
      </c>
      <c r="B435" s="424" t="s">
        <v>33</v>
      </c>
      <c r="C435" s="424" t="s">
        <v>129</v>
      </c>
      <c r="D435" s="425">
        <v>60376.830000000024</v>
      </c>
      <c r="E435" s="425">
        <v>51954.097999999998</v>
      </c>
      <c r="F435" s="426">
        <v>112330.92800000001</v>
      </c>
      <c r="G435" s="243"/>
    </row>
    <row r="436" spans="1:7" s="62" customFormat="1" ht="13.5" customHeight="1" x14ac:dyDescent="0.2">
      <c r="A436" s="267">
        <v>2018</v>
      </c>
      <c r="B436" s="443" t="s">
        <v>35</v>
      </c>
      <c r="C436" s="443" t="s">
        <v>129</v>
      </c>
      <c r="D436" s="268">
        <v>64874.01</v>
      </c>
      <c r="E436" s="268">
        <v>48670.642999999982</v>
      </c>
      <c r="F436" s="269">
        <v>113544.65299999999</v>
      </c>
      <c r="G436" s="243"/>
    </row>
    <row r="437" spans="1:7" s="62" customFormat="1" ht="13.5" customHeight="1" x14ac:dyDescent="0.2">
      <c r="A437" s="423">
        <v>2018</v>
      </c>
      <c r="B437" s="424" t="s">
        <v>36</v>
      </c>
      <c r="C437" s="424" t="s">
        <v>129</v>
      </c>
      <c r="D437" s="425">
        <v>63915.250000000007</v>
      </c>
      <c r="E437" s="425">
        <v>50132.932999999975</v>
      </c>
      <c r="F437" s="426">
        <v>114048.18299999999</v>
      </c>
      <c r="G437" s="243"/>
    </row>
    <row r="438" spans="1:7" s="62" customFormat="1" ht="13.5" customHeight="1" x14ac:dyDescent="0.2">
      <c r="A438" s="267">
        <v>2018</v>
      </c>
      <c r="B438" s="443" t="s">
        <v>37</v>
      </c>
      <c r="C438" s="443" t="s">
        <v>129</v>
      </c>
      <c r="D438" s="268">
        <v>69657.909999999989</v>
      </c>
      <c r="E438" s="268">
        <v>50562.904499999968</v>
      </c>
      <c r="F438" s="269">
        <v>120220.81449999998</v>
      </c>
      <c r="G438" s="243"/>
    </row>
    <row r="439" spans="1:7" s="62" customFormat="1" ht="13.5" customHeight="1" x14ac:dyDescent="0.2">
      <c r="A439" s="423">
        <v>2018</v>
      </c>
      <c r="B439" s="424" t="s">
        <v>38</v>
      </c>
      <c r="C439" s="424" t="s">
        <v>129</v>
      </c>
      <c r="D439" s="425">
        <v>70280.289999999979</v>
      </c>
      <c r="E439" s="425">
        <v>54037.443499999994</v>
      </c>
      <c r="F439" s="426">
        <v>124317.73349999997</v>
      </c>
      <c r="G439" s="243"/>
    </row>
    <row r="440" spans="1:7" s="62" customFormat="1" ht="13.5" customHeight="1" x14ac:dyDescent="0.2">
      <c r="A440" s="267">
        <v>2018</v>
      </c>
      <c r="B440" s="443" t="s">
        <v>39</v>
      </c>
      <c r="C440" s="443" t="s">
        <v>129</v>
      </c>
      <c r="D440" s="268">
        <v>72480.009999999995</v>
      </c>
      <c r="E440" s="268">
        <v>50476.340999999957</v>
      </c>
      <c r="F440" s="269">
        <v>122956.35099999997</v>
      </c>
      <c r="G440" s="243"/>
    </row>
    <row r="441" spans="1:7" s="62" customFormat="1" ht="13.5" customHeight="1" x14ac:dyDescent="0.2">
      <c r="A441" s="423">
        <v>2018</v>
      </c>
      <c r="B441" s="424" t="s">
        <v>40</v>
      </c>
      <c r="C441" s="424" t="s">
        <v>129</v>
      </c>
      <c r="D441" s="425">
        <v>73027.580000000016</v>
      </c>
      <c r="E441" s="425">
        <v>57766.056999999972</v>
      </c>
      <c r="F441" s="426">
        <v>130793.63699999997</v>
      </c>
      <c r="G441" s="243"/>
    </row>
    <row r="442" spans="1:7" s="62" customFormat="1" ht="13.5" customHeight="1" x14ac:dyDescent="0.2">
      <c r="A442" s="267">
        <v>2018</v>
      </c>
      <c r="B442" s="443" t="s">
        <v>41</v>
      </c>
      <c r="C442" s="443" t="s">
        <v>129</v>
      </c>
      <c r="D442" s="268">
        <v>69781.079999999973</v>
      </c>
      <c r="E442" s="268">
        <v>55450.42549999999</v>
      </c>
      <c r="F442" s="269">
        <v>125231.50549999997</v>
      </c>
      <c r="G442" s="243"/>
    </row>
    <row r="443" spans="1:7" s="62" customFormat="1" ht="13.5" customHeight="1" x14ac:dyDescent="0.2">
      <c r="A443" s="423">
        <v>2018</v>
      </c>
      <c r="B443" s="424" t="s">
        <v>42</v>
      </c>
      <c r="C443" s="424" t="s">
        <v>129</v>
      </c>
      <c r="D443" s="425">
        <v>60858.11</v>
      </c>
      <c r="E443" s="425">
        <v>46953.453999999991</v>
      </c>
      <c r="F443" s="426">
        <v>107811.56399999998</v>
      </c>
      <c r="G443" s="243"/>
    </row>
    <row r="444" spans="1:7" s="62" customFormat="1" ht="13.5" customHeight="1" x14ac:dyDescent="0.2">
      <c r="A444" s="267">
        <v>2019</v>
      </c>
      <c r="B444" s="443" t="s">
        <v>43</v>
      </c>
      <c r="C444" s="443" t="s">
        <v>129</v>
      </c>
      <c r="D444" s="268">
        <v>54747.070000000014</v>
      </c>
      <c r="E444" s="268">
        <v>45610.470499999996</v>
      </c>
      <c r="F444" s="269">
        <v>100357.54050000003</v>
      </c>
      <c r="G444" s="243"/>
    </row>
    <row r="445" spans="1:7" s="62" customFormat="1" ht="13.5" customHeight="1" x14ac:dyDescent="0.2">
      <c r="A445" s="423">
        <v>2019</v>
      </c>
      <c r="B445" s="424" t="s">
        <v>44</v>
      </c>
      <c r="C445" s="424" t="s">
        <v>129</v>
      </c>
      <c r="D445" s="425">
        <v>65492.21</v>
      </c>
      <c r="E445" s="425">
        <v>46171.806999999986</v>
      </c>
      <c r="F445" s="426">
        <v>111664.01699999999</v>
      </c>
      <c r="G445" s="243"/>
    </row>
    <row r="446" spans="1:7" s="62" customFormat="1" ht="13.5" customHeight="1" x14ac:dyDescent="0.2">
      <c r="A446" s="267">
        <v>2019</v>
      </c>
      <c r="B446" s="443" t="s">
        <v>45</v>
      </c>
      <c r="C446" s="443" t="s">
        <v>129</v>
      </c>
      <c r="D446" s="268">
        <v>70411.967000000004</v>
      </c>
      <c r="E446" s="268">
        <v>54328.442999999999</v>
      </c>
      <c r="F446" s="269">
        <v>124740.40999999997</v>
      </c>
      <c r="G446" s="243"/>
    </row>
    <row r="447" spans="1:7" s="62" customFormat="1" ht="13.5" customHeight="1" x14ac:dyDescent="0.2">
      <c r="A447" s="423">
        <v>2019</v>
      </c>
      <c r="B447" s="424" t="s">
        <v>33</v>
      </c>
      <c r="C447" s="424" t="s">
        <v>129</v>
      </c>
      <c r="D447" s="425">
        <v>60260.82</v>
      </c>
      <c r="E447" s="425">
        <v>46606.347499999982</v>
      </c>
      <c r="F447" s="426">
        <v>106867.1675</v>
      </c>
      <c r="G447" s="243"/>
    </row>
    <row r="448" spans="1:7" s="62" customFormat="1" ht="13.5" customHeight="1" x14ac:dyDescent="0.2">
      <c r="A448" s="267">
        <v>2019</v>
      </c>
      <c r="B448" s="443" t="s">
        <v>35</v>
      </c>
      <c r="C448" s="443" t="s">
        <v>129</v>
      </c>
      <c r="D448" s="268">
        <v>73438.359999999957</v>
      </c>
      <c r="E448" s="268">
        <v>54222.350999999981</v>
      </c>
      <c r="F448" s="269">
        <v>127660.71099999995</v>
      </c>
      <c r="G448" s="243"/>
    </row>
    <row r="449" spans="1:7" s="62" customFormat="1" ht="13.5" customHeight="1" x14ac:dyDescent="0.2">
      <c r="A449" s="423">
        <v>2019</v>
      </c>
      <c r="B449" s="424" t="s">
        <v>36</v>
      </c>
      <c r="C449" s="424" t="s">
        <v>129</v>
      </c>
      <c r="D449" s="425">
        <v>66265.089999999967</v>
      </c>
      <c r="E449" s="425">
        <v>47820.320000000007</v>
      </c>
      <c r="F449" s="426">
        <v>114085.40999999999</v>
      </c>
      <c r="G449" s="243"/>
    </row>
    <row r="450" spans="1:7" s="62" customFormat="1" ht="13.5" customHeight="1" x14ac:dyDescent="0.2">
      <c r="A450" s="267">
        <v>2019</v>
      </c>
      <c r="B450" s="443" t="s">
        <v>37</v>
      </c>
      <c r="C450" s="443" t="s">
        <v>129</v>
      </c>
      <c r="D450" s="268">
        <v>76132.760000000024</v>
      </c>
      <c r="E450" s="268">
        <v>54435.752000000008</v>
      </c>
      <c r="F450" s="269">
        <v>130568.51200000003</v>
      </c>
      <c r="G450" s="243"/>
    </row>
    <row r="451" spans="1:7" s="62" customFormat="1" ht="13.5" customHeight="1" x14ac:dyDescent="0.2">
      <c r="A451" s="423">
        <v>2019</v>
      </c>
      <c r="B451" s="424" t="s">
        <v>38</v>
      </c>
      <c r="C451" s="424" t="s">
        <v>129</v>
      </c>
      <c r="D451" s="425">
        <v>69591.990000000005</v>
      </c>
      <c r="E451" s="425">
        <v>51296.705499999996</v>
      </c>
      <c r="F451" s="426">
        <v>120888.6955</v>
      </c>
      <c r="G451" s="243"/>
    </row>
    <row r="452" spans="1:7" s="62" customFormat="1" ht="13.5" customHeight="1" x14ac:dyDescent="0.2">
      <c r="A452" s="267">
        <v>2019</v>
      </c>
      <c r="B452" s="443" t="s">
        <v>39</v>
      </c>
      <c r="C452" s="443" t="s">
        <v>129</v>
      </c>
      <c r="D452" s="268">
        <v>65481.429999999993</v>
      </c>
      <c r="E452" s="268">
        <v>53294.124500000013</v>
      </c>
      <c r="F452" s="269">
        <v>118775.5545</v>
      </c>
      <c r="G452" s="243"/>
    </row>
    <row r="453" spans="1:7" s="62" customFormat="1" ht="13.5" customHeight="1" x14ac:dyDescent="0.2">
      <c r="A453" s="423">
        <v>2019</v>
      </c>
      <c r="B453" s="424" t="s">
        <v>40</v>
      </c>
      <c r="C453" s="424" t="s">
        <v>129</v>
      </c>
      <c r="D453" s="425">
        <v>67899.47</v>
      </c>
      <c r="E453" s="425">
        <v>57648.868500000019</v>
      </c>
      <c r="F453" s="426">
        <v>125548.33850000001</v>
      </c>
      <c r="G453" s="243"/>
    </row>
    <row r="454" spans="1:7" s="62" customFormat="1" ht="13.5" customHeight="1" x14ac:dyDescent="0.2">
      <c r="A454" s="267">
        <v>2019</v>
      </c>
      <c r="B454" s="443" t="s">
        <v>41</v>
      </c>
      <c r="C454" s="443" t="s">
        <v>129</v>
      </c>
      <c r="D454" s="268">
        <v>59431.11</v>
      </c>
      <c r="E454" s="268">
        <v>53623.558000000005</v>
      </c>
      <c r="F454" s="269">
        <v>113054.66800000001</v>
      </c>
      <c r="G454" s="243"/>
    </row>
    <row r="455" spans="1:7" s="62" customFormat="1" ht="13.5" customHeight="1" x14ac:dyDescent="0.2">
      <c r="A455" s="423">
        <v>2019</v>
      </c>
      <c r="B455" s="424" t="s">
        <v>42</v>
      </c>
      <c r="C455" s="424" t="s">
        <v>129</v>
      </c>
      <c r="D455" s="425">
        <v>64112.779999999984</v>
      </c>
      <c r="E455" s="425">
        <v>48367.761500000008</v>
      </c>
      <c r="F455" s="426">
        <v>112480.54149999999</v>
      </c>
      <c r="G455" s="243"/>
    </row>
    <row r="456" spans="1:7" s="62" customFormat="1" ht="13.5" customHeight="1" x14ac:dyDescent="0.2">
      <c r="A456" s="267">
        <v>2020</v>
      </c>
      <c r="B456" s="443" t="s">
        <v>43</v>
      </c>
      <c r="C456" s="443" t="s">
        <v>129</v>
      </c>
      <c r="D456" s="268">
        <v>52769.409999999996</v>
      </c>
      <c r="E456" s="268">
        <v>48600.247999999992</v>
      </c>
      <c r="F456" s="269">
        <v>101369.658</v>
      </c>
      <c r="G456" s="243"/>
    </row>
    <row r="457" spans="1:7" s="62" customFormat="1" ht="13.5" customHeight="1" x14ac:dyDescent="0.2">
      <c r="A457" s="423">
        <v>2020</v>
      </c>
      <c r="B457" s="424" t="s">
        <v>44</v>
      </c>
      <c r="C457" s="424" t="s">
        <v>129</v>
      </c>
      <c r="D457" s="425">
        <v>63996.589999999967</v>
      </c>
      <c r="E457" s="425">
        <v>47784.087</v>
      </c>
      <c r="F457" s="426">
        <v>111780.67699999998</v>
      </c>
      <c r="G457" s="243"/>
    </row>
    <row r="458" spans="1:7" s="62" customFormat="1" ht="13.5" customHeight="1" x14ac:dyDescent="0.2">
      <c r="A458" s="267">
        <v>2020</v>
      </c>
      <c r="B458" s="443" t="s">
        <v>45</v>
      </c>
      <c r="C458" s="443" t="s">
        <v>129</v>
      </c>
      <c r="D458" s="268">
        <v>39331.409999999989</v>
      </c>
      <c r="E458" s="268">
        <v>31707.250999999997</v>
      </c>
      <c r="F458" s="269">
        <v>71038.660999999978</v>
      </c>
      <c r="G458" s="243"/>
    </row>
    <row r="459" spans="1:7" s="62" customFormat="1" ht="13.5" customHeight="1" x14ac:dyDescent="0.2">
      <c r="A459" s="423">
        <v>2020</v>
      </c>
      <c r="B459" s="424" t="s">
        <v>33</v>
      </c>
      <c r="C459" s="424" t="s">
        <v>129</v>
      </c>
      <c r="D459" s="425">
        <v>1218.69</v>
      </c>
      <c r="E459" s="425">
        <v>8514.8684999999987</v>
      </c>
      <c r="F459" s="426">
        <v>9733.5584999999992</v>
      </c>
      <c r="G459" s="243"/>
    </row>
    <row r="460" spans="1:7" s="62" customFormat="1" ht="13.5" customHeight="1" x14ac:dyDescent="0.2">
      <c r="A460" s="267">
        <v>2020</v>
      </c>
      <c r="B460" s="443" t="s">
        <v>35</v>
      </c>
      <c r="C460" s="443" t="s">
        <v>129</v>
      </c>
      <c r="D460" s="268">
        <v>25626.912086975102</v>
      </c>
      <c r="E460" s="268">
        <v>33828.990500189248</v>
      </c>
      <c r="F460" s="269">
        <v>59455.902587164353</v>
      </c>
      <c r="G460" s="243"/>
    </row>
    <row r="461" spans="1:7" s="62" customFormat="1" ht="13.5" customHeight="1" x14ac:dyDescent="0.2">
      <c r="A461" s="423">
        <v>2020</v>
      </c>
      <c r="B461" s="424" t="s">
        <v>36</v>
      </c>
      <c r="C461" s="424" t="s">
        <v>129</v>
      </c>
      <c r="D461" s="425">
        <v>45380.068827270516</v>
      </c>
      <c r="E461" s="425">
        <v>43919.988974452979</v>
      </c>
      <c r="F461" s="426">
        <v>89300.057801723495</v>
      </c>
      <c r="G461" s="243"/>
    </row>
    <row r="462" spans="1:7" s="62" customFormat="1" ht="13.5" customHeight="1" x14ac:dyDescent="0.2">
      <c r="A462" s="267">
        <v>2020</v>
      </c>
      <c r="B462" s="443" t="s">
        <v>37</v>
      </c>
      <c r="C462" s="443" t="s">
        <v>129</v>
      </c>
      <c r="D462" s="268">
        <v>48565.607729614261</v>
      </c>
      <c r="E462" s="268">
        <v>50839.390498668581</v>
      </c>
      <c r="F462" s="269">
        <v>99404.998228282842</v>
      </c>
      <c r="G462" s="243"/>
    </row>
    <row r="463" spans="1:7" s="62" customFormat="1" ht="13.5" customHeight="1" x14ac:dyDescent="0.2">
      <c r="A463" s="423">
        <v>2020</v>
      </c>
      <c r="B463" s="424" t="s">
        <v>38</v>
      </c>
      <c r="C463" s="424" t="s">
        <v>129</v>
      </c>
      <c r="D463" s="425">
        <v>49616.983095214826</v>
      </c>
      <c r="E463" s="425">
        <v>49493.461494365692</v>
      </c>
      <c r="F463" s="426">
        <v>99110.444589580511</v>
      </c>
      <c r="G463" s="243"/>
    </row>
    <row r="464" spans="1:7" s="62" customFormat="1" ht="13.5" customHeight="1" x14ac:dyDescent="0.2">
      <c r="A464" s="267">
        <v>2020</v>
      </c>
      <c r="B464" s="443" t="s">
        <v>39</v>
      </c>
      <c r="C464" s="443" t="s">
        <v>129</v>
      </c>
      <c r="D464" s="268">
        <v>58662.621799769411</v>
      </c>
      <c r="E464" s="268">
        <v>54198.541955810564</v>
      </c>
      <c r="F464" s="269">
        <v>112861.16375557997</v>
      </c>
      <c r="G464" s="243"/>
    </row>
    <row r="465" spans="1:7" s="62" customFormat="1" ht="13.5" customHeight="1" x14ac:dyDescent="0.2">
      <c r="A465" s="423">
        <v>2020</v>
      </c>
      <c r="B465" s="424" t="s">
        <v>40</v>
      </c>
      <c r="C465" s="424" t="s">
        <v>129</v>
      </c>
      <c r="D465" s="425">
        <v>66346.343128356908</v>
      </c>
      <c r="E465" s="425">
        <v>54703.347499578893</v>
      </c>
      <c r="F465" s="426">
        <v>121049.69062793581</v>
      </c>
      <c r="G465" s="243"/>
    </row>
    <row r="466" spans="1:7" s="62" customFormat="1" ht="13.5" customHeight="1" x14ac:dyDescent="0.2">
      <c r="A466" s="267">
        <v>2020</v>
      </c>
      <c r="B466" s="443" t="s">
        <v>41</v>
      </c>
      <c r="C466" s="443" t="s">
        <v>129</v>
      </c>
      <c r="D466" s="268">
        <v>55195.007157623302</v>
      </c>
      <c r="E466" s="268">
        <v>50510.330502530793</v>
      </c>
      <c r="F466" s="269">
        <v>105705.33766015409</v>
      </c>
      <c r="G466" s="243"/>
    </row>
    <row r="467" spans="1:7" s="62" customFormat="1" ht="13.5" customHeight="1" x14ac:dyDescent="0.2">
      <c r="A467" s="423">
        <v>2020</v>
      </c>
      <c r="B467" s="424" t="s">
        <v>42</v>
      </c>
      <c r="C467" s="424" t="s">
        <v>129</v>
      </c>
      <c r="D467" s="425">
        <v>51137.529011444116</v>
      </c>
      <c r="E467" s="425">
        <v>46656.560998665751</v>
      </c>
      <c r="F467" s="426">
        <v>97794.090010109867</v>
      </c>
      <c r="G467" s="243"/>
    </row>
    <row r="468" spans="1:7" s="62" customFormat="1" ht="13.5" customHeight="1" x14ac:dyDescent="0.2">
      <c r="A468" s="267">
        <v>2021</v>
      </c>
      <c r="B468" s="443" t="s">
        <v>43</v>
      </c>
      <c r="C468" s="443" t="s">
        <v>129</v>
      </c>
      <c r="D468" s="268">
        <v>44639.753831085211</v>
      </c>
      <c r="E468" s="268">
        <v>39165.399999160771</v>
      </c>
      <c r="F468" s="269">
        <v>83805.15383024601</v>
      </c>
      <c r="G468" s="243"/>
    </row>
    <row r="469" spans="1:7" s="62" customFormat="1" ht="13.5" customHeight="1" x14ac:dyDescent="0.2">
      <c r="A469" s="423">
        <v>2021</v>
      </c>
      <c r="B469" s="424" t="s">
        <v>44</v>
      </c>
      <c r="C469" s="424" t="s">
        <v>129</v>
      </c>
      <c r="D469" s="425">
        <v>55754.913570100005</v>
      </c>
      <c r="E469" s="425">
        <v>49427.763497499982</v>
      </c>
      <c r="F469" s="426">
        <v>105182.67706759997</v>
      </c>
      <c r="G469" s="243"/>
    </row>
    <row r="470" spans="1:7" s="62" customFormat="1" ht="13.5" customHeight="1" x14ac:dyDescent="0.2">
      <c r="A470" s="267">
        <v>2021</v>
      </c>
      <c r="B470" s="443" t="s">
        <v>45</v>
      </c>
      <c r="C470" s="443" t="s">
        <v>129</v>
      </c>
      <c r="D470" s="268">
        <v>62952.228269165062</v>
      </c>
      <c r="E470" s="268">
        <v>53590.380974765176</v>
      </c>
      <c r="F470" s="269">
        <v>116542.60924393023</v>
      </c>
      <c r="G470" s="243"/>
    </row>
    <row r="471" spans="1:7" s="62" customFormat="1" ht="13.5" customHeight="1" x14ac:dyDescent="0.2">
      <c r="A471" s="423">
        <v>2021</v>
      </c>
      <c r="B471" s="424" t="s">
        <v>33</v>
      </c>
      <c r="C471" s="424" t="s">
        <v>129</v>
      </c>
      <c r="D471" s="425">
        <v>56681.599516491726</v>
      </c>
      <c r="E471" s="425">
        <v>45428.982989342243</v>
      </c>
      <c r="F471" s="426">
        <v>102110.58250583397</v>
      </c>
      <c r="G471" s="243"/>
    </row>
    <row r="472" spans="1:7" s="62" customFormat="1" ht="13.5" customHeight="1" x14ac:dyDescent="0.2">
      <c r="A472" s="267">
        <v>2021</v>
      </c>
      <c r="B472" s="443" t="s">
        <v>35</v>
      </c>
      <c r="C472" s="443" t="s">
        <v>129</v>
      </c>
      <c r="D472" s="268">
        <v>47647.750066986089</v>
      </c>
      <c r="E472" s="268">
        <v>46507.124994564059</v>
      </c>
      <c r="F472" s="269">
        <v>94154.875061550149</v>
      </c>
      <c r="G472" s="243"/>
    </row>
    <row r="473" spans="1:7" s="62" customFormat="1" ht="13.5" customHeight="1" x14ac:dyDescent="0.2">
      <c r="A473" s="423">
        <v>2021</v>
      </c>
      <c r="B473" s="424" t="s">
        <v>36</v>
      </c>
      <c r="C473" s="424" t="s">
        <v>129</v>
      </c>
      <c r="D473" s="425">
        <v>50953.818967412953</v>
      </c>
      <c r="E473" s="425">
        <v>46566.849012707702</v>
      </c>
      <c r="F473" s="426">
        <v>97520.667980120648</v>
      </c>
      <c r="G473" s="243"/>
    </row>
    <row r="474" spans="1:7" s="62" customFormat="1" ht="13.5" customHeight="1" x14ac:dyDescent="0.2">
      <c r="A474" s="267">
        <v>2021</v>
      </c>
      <c r="B474" s="443" t="s">
        <v>37</v>
      </c>
      <c r="C474" s="443" t="s">
        <v>129</v>
      </c>
      <c r="D474" s="268">
        <v>60980.40482574467</v>
      </c>
      <c r="E474" s="268">
        <v>49384.409024568551</v>
      </c>
      <c r="F474" s="269">
        <v>110364.81385031321</v>
      </c>
      <c r="G474" s="243"/>
    </row>
    <row r="475" spans="1:7" s="62" customFormat="1" ht="13.5" customHeight="1" x14ac:dyDescent="0.2">
      <c r="A475" s="423">
        <v>2021</v>
      </c>
      <c r="B475" s="424" t="s">
        <v>38</v>
      </c>
      <c r="C475" s="424" t="s">
        <v>129</v>
      </c>
      <c r="D475" s="425">
        <v>60904.73351755429</v>
      </c>
      <c r="E475" s="425">
        <v>49843.291524901681</v>
      </c>
      <c r="F475" s="426">
        <v>110748.02504245596</v>
      </c>
      <c r="G475" s="243"/>
    </row>
    <row r="476" spans="1:7" s="62" customFormat="1" ht="13.5" customHeight="1" x14ac:dyDescent="0.2">
      <c r="A476" s="267">
        <v>2021</v>
      </c>
      <c r="B476" s="443" t="s">
        <v>39</v>
      </c>
      <c r="C476" s="443" t="s">
        <v>129</v>
      </c>
      <c r="D476" s="268">
        <v>65721.088059814458</v>
      </c>
      <c r="E476" s="268">
        <v>48770.077006747248</v>
      </c>
      <c r="F476" s="269">
        <v>114491.16506656172</v>
      </c>
      <c r="G476" s="243"/>
    </row>
    <row r="477" spans="1:7" s="62" customFormat="1" ht="13.5" customHeight="1" x14ac:dyDescent="0.2">
      <c r="A477" s="423">
        <v>2021</v>
      </c>
      <c r="B477" s="424" t="s">
        <v>40</v>
      </c>
      <c r="C477" s="424" t="s">
        <v>129</v>
      </c>
      <c r="D477" s="425">
        <v>63524.698015258786</v>
      </c>
      <c r="E477" s="425">
        <v>51682.56899591707</v>
      </c>
      <c r="F477" s="426">
        <v>115207.26701117586</v>
      </c>
      <c r="G477" s="243"/>
    </row>
    <row r="478" spans="1:7" s="62" customFormat="1" ht="13.5" customHeight="1" x14ac:dyDescent="0.2">
      <c r="A478" s="267">
        <v>2021</v>
      </c>
      <c r="B478" s="443" t="s">
        <v>41</v>
      </c>
      <c r="C478" s="443" t="s">
        <v>129</v>
      </c>
      <c r="D478" s="268">
        <v>62421.433845657353</v>
      </c>
      <c r="E478" s="268">
        <v>51747.492493185528</v>
      </c>
      <c r="F478" s="269">
        <v>114168.9263388429</v>
      </c>
      <c r="G478" s="243"/>
    </row>
    <row r="479" spans="1:7" s="62" customFormat="1" ht="13.5" customHeight="1" x14ac:dyDescent="0.2">
      <c r="A479" s="423">
        <v>2021</v>
      </c>
      <c r="B479" s="424" t="s">
        <v>42</v>
      </c>
      <c r="C479" s="424" t="s">
        <v>129</v>
      </c>
      <c r="D479" s="425">
        <v>56407.377613952645</v>
      </c>
      <c r="E479" s="425">
        <v>43466.029487611289</v>
      </c>
      <c r="F479" s="426">
        <v>99873.407101563935</v>
      </c>
      <c r="G479" s="243"/>
    </row>
    <row r="480" spans="1:7" s="62" customFormat="1" ht="13.5" customHeight="1" x14ac:dyDescent="0.2">
      <c r="A480" s="267">
        <v>2022</v>
      </c>
      <c r="B480" s="457" t="s">
        <v>43</v>
      </c>
      <c r="C480" s="457" t="s">
        <v>129</v>
      </c>
      <c r="D480" s="459">
        <v>50324.656844360339</v>
      </c>
      <c r="E480" s="459">
        <v>38376.26449603487</v>
      </c>
      <c r="F480" s="460">
        <v>88700.921340395202</v>
      </c>
      <c r="G480" s="243"/>
    </row>
    <row r="481" spans="1:7" s="62" customFormat="1" ht="13.5" customHeight="1" x14ac:dyDescent="0.2">
      <c r="A481" s="423">
        <v>2022</v>
      </c>
      <c r="B481" s="424" t="s">
        <v>44</v>
      </c>
      <c r="C481" s="424" t="s">
        <v>129</v>
      </c>
      <c r="D481" s="425">
        <v>60631.18233233643</v>
      </c>
      <c r="E481" s="425">
        <v>44930.168511932832</v>
      </c>
      <c r="F481" s="426">
        <v>105561.35084426927</v>
      </c>
      <c r="G481" s="243"/>
    </row>
    <row r="482" spans="1:7" s="62" customFormat="1" ht="13.5" customHeight="1" x14ac:dyDescent="0.2">
      <c r="A482" s="267">
        <v>2022</v>
      </c>
      <c r="B482" s="469" t="s">
        <v>45</v>
      </c>
      <c r="C482" s="469" t="s">
        <v>129</v>
      </c>
      <c r="D482" s="459">
        <v>69756.262004577628</v>
      </c>
      <c r="E482" s="459">
        <v>52852.137495462244</v>
      </c>
      <c r="F482" s="460">
        <v>122608.39950003987</v>
      </c>
      <c r="G482" s="243"/>
    </row>
    <row r="483" spans="1:7" s="62" customFormat="1" ht="13.5" customHeight="1" x14ac:dyDescent="0.2">
      <c r="A483" s="423">
        <v>2022</v>
      </c>
      <c r="B483" s="424" t="s">
        <v>33</v>
      </c>
      <c r="C483" s="424" t="s">
        <v>129</v>
      </c>
      <c r="D483" s="425">
        <v>62638.719959999988</v>
      </c>
      <c r="E483" s="425">
        <v>42248.963524070008</v>
      </c>
      <c r="F483" s="426">
        <v>104887.68348407</v>
      </c>
      <c r="G483" s="243"/>
    </row>
    <row r="484" spans="1:7" s="62" customFormat="1" ht="13.5" customHeight="1" x14ac:dyDescent="0.2">
      <c r="A484" s="267">
        <v>2022</v>
      </c>
      <c r="B484" s="477" t="s">
        <v>35</v>
      </c>
      <c r="C484" s="477" t="s">
        <v>129</v>
      </c>
      <c r="D484" s="459">
        <v>65959.994858016988</v>
      </c>
      <c r="E484" s="459">
        <v>45183.957959123436</v>
      </c>
      <c r="F484" s="460">
        <v>111143.95281714042</v>
      </c>
      <c r="G484" s="243"/>
    </row>
    <row r="485" spans="1:7" s="62" customFormat="1" ht="13.5" customHeight="1" x14ac:dyDescent="0.2">
      <c r="A485" s="423">
        <v>2022</v>
      </c>
      <c r="B485" s="424" t="s">
        <v>36</v>
      </c>
      <c r="C485" s="424" t="s">
        <v>129</v>
      </c>
      <c r="D485" s="425">
        <v>62787.028164947507</v>
      </c>
      <c r="E485" s="425">
        <v>40554.595988139314</v>
      </c>
      <c r="F485" s="426">
        <v>103341.62415308684</v>
      </c>
      <c r="G485" s="243"/>
    </row>
    <row r="486" spans="1:7" s="62" customFormat="1" ht="13.5" customHeight="1" x14ac:dyDescent="0.2">
      <c r="A486" s="267">
        <v>2009</v>
      </c>
      <c r="B486" s="443" t="s">
        <v>33</v>
      </c>
      <c r="C486" s="443" t="s">
        <v>88</v>
      </c>
      <c r="D486" s="268">
        <v>10225.890000000001</v>
      </c>
      <c r="E486" s="268">
        <v>26798.195</v>
      </c>
      <c r="F486" s="269">
        <v>37024.085000000006</v>
      </c>
      <c r="G486" s="243"/>
    </row>
    <row r="487" spans="1:7" s="62" customFormat="1" ht="13.5" customHeight="1" x14ac:dyDescent="0.2">
      <c r="A487" s="423">
        <v>2009</v>
      </c>
      <c r="B487" s="424" t="s">
        <v>35</v>
      </c>
      <c r="C487" s="424" t="s">
        <v>88</v>
      </c>
      <c r="D487" s="425">
        <v>9692.06</v>
      </c>
      <c r="E487" s="425">
        <v>26516.3475</v>
      </c>
      <c r="F487" s="426">
        <v>36208.407500000001</v>
      </c>
      <c r="G487" s="243"/>
    </row>
    <row r="488" spans="1:7" s="62" customFormat="1" ht="13.5" customHeight="1" x14ac:dyDescent="0.2">
      <c r="A488" s="267">
        <v>2009</v>
      </c>
      <c r="B488" s="443" t="s">
        <v>36</v>
      </c>
      <c r="C488" s="443" t="s">
        <v>88</v>
      </c>
      <c r="D488" s="268">
        <v>9817.6419999999998</v>
      </c>
      <c r="E488" s="268">
        <v>24186.577499999996</v>
      </c>
      <c r="F488" s="269">
        <v>34004.219499999992</v>
      </c>
      <c r="G488" s="243"/>
    </row>
    <row r="489" spans="1:7" s="62" customFormat="1" ht="13.5" customHeight="1" x14ac:dyDescent="0.2">
      <c r="A489" s="423">
        <v>2009</v>
      </c>
      <c r="B489" s="424" t="s">
        <v>37</v>
      </c>
      <c r="C489" s="424" t="s">
        <v>88</v>
      </c>
      <c r="D489" s="425">
        <v>10384.08</v>
      </c>
      <c r="E489" s="425">
        <v>29167.982500000002</v>
      </c>
      <c r="F489" s="426">
        <v>39552.062500000007</v>
      </c>
      <c r="G489" s="243"/>
    </row>
    <row r="490" spans="1:7" s="62" customFormat="1" ht="13.5" customHeight="1" x14ac:dyDescent="0.2">
      <c r="A490" s="267">
        <v>2009</v>
      </c>
      <c r="B490" s="443" t="s">
        <v>38</v>
      </c>
      <c r="C490" s="443" t="s">
        <v>88</v>
      </c>
      <c r="D490" s="268">
        <v>10744.11</v>
      </c>
      <c r="E490" s="268">
        <v>26013.757500000003</v>
      </c>
      <c r="F490" s="269">
        <v>36757.8675</v>
      </c>
      <c r="G490" s="243"/>
    </row>
    <row r="491" spans="1:7" s="62" customFormat="1" ht="13.5" customHeight="1" x14ac:dyDescent="0.2">
      <c r="A491" s="423">
        <v>2009</v>
      </c>
      <c r="B491" s="424" t="s">
        <v>39</v>
      </c>
      <c r="C491" s="424" t="s">
        <v>88</v>
      </c>
      <c r="D491" s="425">
        <v>11679.03</v>
      </c>
      <c r="E491" s="425">
        <v>24997.092499999999</v>
      </c>
      <c r="F491" s="426">
        <v>36676.122499999998</v>
      </c>
      <c r="G491" s="243"/>
    </row>
    <row r="492" spans="1:7" s="62" customFormat="1" ht="13.5" customHeight="1" x14ac:dyDescent="0.2">
      <c r="A492" s="267">
        <v>2009</v>
      </c>
      <c r="B492" s="443" t="s">
        <v>40</v>
      </c>
      <c r="C492" s="443" t="s">
        <v>88</v>
      </c>
      <c r="D492" s="268">
        <v>10367.94</v>
      </c>
      <c r="E492" s="268">
        <v>28387.722500000003</v>
      </c>
      <c r="F492" s="269">
        <v>38755.662500000006</v>
      </c>
      <c r="G492" s="243"/>
    </row>
    <row r="493" spans="1:7" s="62" customFormat="1" ht="13.5" customHeight="1" x14ac:dyDescent="0.2">
      <c r="A493" s="423">
        <v>2009</v>
      </c>
      <c r="B493" s="424" t="s">
        <v>41</v>
      </c>
      <c r="C493" s="424" t="s">
        <v>88</v>
      </c>
      <c r="D493" s="425">
        <v>6389.05</v>
      </c>
      <c r="E493" s="425">
        <v>25881.81</v>
      </c>
      <c r="F493" s="426">
        <v>32270.86</v>
      </c>
      <c r="G493" s="243"/>
    </row>
    <row r="494" spans="1:7" s="62" customFormat="1" ht="13.5" customHeight="1" x14ac:dyDescent="0.2">
      <c r="A494" s="267">
        <v>2009</v>
      </c>
      <c r="B494" s="443" t="s">
        <v>42</v>
      </c>
      <c r="C494" s="443" t="s">
        <v>88</v>
      </c>
      <c r="D494" s="268">
        <v>9151.9599999999991</v>
      </c>
      <c r="E494" s="268">
        <v>28561.93</v>
      </c>
      <c r="F494" s="269">
        <v>37713.89</v>
      </c>
      <c r="G494" s="243"/>
    </row>
    <row r="495" spans="1:7" s="62" customFormat="1" ht="13.5" customHeight="1" x14ac:dyDescent="0.2">
      <c r="A495" s="423">
        <v>2010</v>
      </c>
      <c r="B495" s="424" t="s">
        <v>43</v>
      </c>
      <c r="C495" s="424" t="s">
        <v>88</v>
      </c>
      <c r="D495" s="425">
        <v>9828.86</v>
      </c>
      <c r="E495" s="425">
        <v>24339.497500000001</v>
      </c>
      <c r="F495" s="426">
        <v>34168.357499999998</v>
      </c>
      <c r="G495" s="243"/>
    </row>
    <row r="496" spans="1:7" s="62" customFormat="1" ht="13.5" customHeight="1" x14ac:dyDescent="0.2">
      <c r="A496" s="267">
        <v>2010</v>
      </c>
      <c r="B496" s="443" t="s">
        <v>44</v>
      </c>
      <c r="C496" s="443" t="s">
        <v>88</v>
      </c>
      <c r="D496" s="268">
        <v>9450.23</v>
      </c>
      <c r="E496" s="268">
        <v>23063.632500000003</v>
      </c>
      <c r="F496" s="269">
        <v>32513.862500000003</v>
      </c>
      <c r="G496" s="243"/>
    </row>
    <row r="497" spans="1:7" s="62" customFormat="1" ht="13.5" customHeight="1" x14ac:dyDescent="0.2">
      <c r="A497" s="423">
        <v>2010</v>
      </c>
      <c r="B497" s="424" t="s">
        <v>45</v>
      </c>
      <c r="C497" s="424" t="s">
        <v>88</v>
      </c>
      <c r="D497" s="425">
        <v>10464.75</v>
      </c>
      <c r="E497" s="425">
        <v>25326.027500000004</v>
      </c>
      <c r="F497" s="426">
        <v>35790.777500000004</v>
      </c>
      <c r="G497" s="243"/>
    </row>
    <row r="498" spans="1:7" s="62" customFormat="1" ht="13.5" customHeight="1" x14ac:dyDescent="0.2">
      <c r="A498" s="267">
        <v>2010</v>
      </c>
      <c r="B498" s="443" t="s">
        <v>33</v>
      </c>
      <c r="C498" s="443" t="s">
        <v>88</v>
      </c>
      <c r="D498" s="268">
        <v>9436.07</v>
      </c>
      <c r="E498" s="268">
        <v>21916.7</v>
      </c>
      <c r="F498" s="269">
        <v>31352.77</v>
      </c>
      <c r="G498" s="243"/>
    </row>
    <row r="499" spans="1:7" s="62" customFormat="1" ht="13.5" customHeight="1" x14ac:dyDescent="0.2">
      <c r="A499" s="423">
        <v>2010</v>
      </c>
      <c r="B499" s="424" t="s">
        <v>35</v>
      </c>
      <c r="C499" s="424" t="s">
        <v>88</v>
      </c>
      <c r="D499" s="425">
        <v>8828.7200000000012</v>
      </c>
      <c r="E499" s="425">
        <v>25913.6525</v>
      </c>
      <c r="F499" s="426">
        <v>34742.372499999998</v>
      </c>
      <c r="G499" s="243"/>
    </row>
    <row r="500" spans="1:7" s="62" customFormat="1" ht="13.5" customHeight="1" x14ac:dyDescent="0.2">
      <c r="A500" s="267">
        <v>2010</v>
      </c>
      <c r="B500" s="443" t="s">
        <v>36</v>
      </c>
      <c r="C500" s="443" t="s">
        <v>88</v>
      </c>
      <c r="D500" s="268">
        <v>8042.35</v>
      </c>
      <c r="E500" s="268">
        <v>24010.654999999999</v>
      </c>
      <c r="F500" s="269">
        <v>32053.004999999997</v>
      </c>
      <c r="G500" s="243"/>
    </row>
    <row r="501" spans="1:7" s="62" customFormat="1" ht="13.5" customHeight="1" x14ac:dyDescent="0.2">
      <c r="A501" s="423">
        <v>2010</v>
      </c>
      <c r="B501" s="424" t="s">
        <v>37</v>
      </c>
      <c r="C501" s="424" t="s">
        <v>88</v>
      </c>
      <c r="D501" s="425">
        <v>9249.0479999999989</v>
      </c>
      <c r="E501" s="425">
        <v>25807.387500000004</v>
      </c>
      <c r="F501" s="426">
        <v>35056.435500000007</v>
      </c>
      <c r="G501" s="243"/>
    </row>
    <row r="502" spans="1:7" s="62" customFormat="1" ht="13.5" customHeight="1" x14ac:dyDescent="0.2">
      <c r="A502" s="267">
        <v>2010</v>
      </c>
      <c r="B502" s="443" t="s">
        <v>38</v>
      </c>
      <c r="C502" s="443" t="s">
        <v>88</v>
      </c>
      <c r="D502" s="268">
        <v>9257.98</v>
      </c>
      <c r="E502" s="268">
        <v>24320.880000000001</v>
      </c>
      <c r="F502" s="269">
        <v>33578.86</v>
      </c>
      <c r="G502" s="243"/>
    </row>
    <row r="503" spans="1:7" s="62" customFormat="1" ht="13.5" customHeight="1" x14ac:dyDescent="0.2">
      <c r="A503" s="423">
        <v>2010</v>
      </c>
      <c r="B503" s="424" t="s">
        <v>39</v>
      </c>
      <c r="C503" s="424" t="s">
        <v>88</v>
      </c>
      <c r="D503" s="425">
        <v>9756.59</v>
      </c>
      <c r="E503" s="425">
        <v>25370.345000000001</v>
      </c>
      <c r="F503" s="426">
        <v>35126.934999999998</v>
      </c>
      <c r="G503" s="243"/>
    </row>
    <row r="504" spans="1:7" s="62" customFormat="1" ht="13.5" customHeight="1" x14ac:dyDescent="0.2">
      <c r="A504" s="267">
        <v>2010</v>
      </c>
      <c r="B504" s="443" t="s">
        <v>40</v>
      </c>
      <c r="C504" s="443" t="s">
        <v>88</v>
      </c>
      <c r="D504" s="268">
        <v>10176.32</v>
      </c>
      <c r="E504" s="268">
        <v>24457.3675</v>
      </c>
      <c r="F504" s="269">
        <v>34633.6875</v>
      </c>
      <c r="G504" s="243"/>
    </row>
    <row r="505" spans="1:7" s="62" customFormat="1" ht="13.5" customHeight="1" x14ac:dyDescent="0.2">
      <c r="A505" s="423">
        <v>2010</v>
      </c>
      <c r="B505" s="424" t="s">
        <v>41</v>
      </c>
      <c r="C505" s="424" t="s">
        <v>88</v>
      </c>
      <c r="D505" s="425">
        <v>8802.34</v>
      </c>
      <c r="E505" s="425">
        <v>22486.21</v>
      </c>
      <c r="F505" s="426">
        <v>31288.55</v>
      </c>
      <c r="G505" s="243"/>
    </row>
    <row r="506" spans="1:7" s="62" customFormat="1" ht="13.5" customHeight="1" x14ac:dyDescent="0.2">
      <c r="A506" s="267">
        <v>2010</v>
      </c>
      <c r="B506" s="443" t="s">
        <v>42</v>
      </c>
      <c r="C506" s="443" t="s">
        <v>88</v>
      </c>
      <c r="D506" s="268">
        <v>10257.290000000001</v>
      </c>
      <c r="E506" s="268">
        <v>23851.61</v>
      </c>
      <c r="F506" s="269">
        <v>34108.9</v>
      </c>
      <c r="G506" s="243"/>
    </row>
    <row r="507" spans="1:7" s="62" customFormat="1" ht="13.5" customHeight="1" x14ac:dyDescent="0.2">
      <c r="A507" s="423">
        <v>2011</v>
      </c>
      <c r="B507" s="424" t="s">
        <v>43</v>
      </c>
      <c r="C507" s="424" t="s">
        <v>88</v>
      </c>
      <c r="D507" s="425">
        <v>10747.17</v>
      </c>
      <c r="E507" s="425">
        <v>25659.5275</v>
      </c>
      <c r="F507" s="426">
        <v>36406.697500000002</v>
      </c>
      <c r="G507" s="243"/>
    </row>
    <row r="508" spans="1:7" s="62" customFormat="1" ht="13.5" customHeight="1" x14ac:dyDescent="0.2">
      <c r="A508" s="267">
        <v>2011</v>
      </c>
      <c r="B508" s="443" t="s">
        <v>44</v>
      </c>
      <c r="C508" s="443" t="s">
        <v>88</v>
      </c>
      <c r="D508" s="268">
        <v>12505.49</v>
      </c>
      <c r="E508" s="268">
        <v>24679.43</v>
      </c>
      <c r="F508" s="269">
        <v>37184.92</v>
      </c>
      <c r="G508" s="243"/>
    </row>
    <row r="509" spans="1:7" s="62" customFormat="1" ht="13.5" customHeight="1" x14ac:dyDescent="0.2">
      <c r="A509" s="423">
        <v>2011</v>
      </c>
      <c r="B509" s="424" t="s">
        <v>45</v>
      </c>
      <c r="C509" s="424" t="s">
        <v>88</v>
      </c>
      <c r="D509" s="425">
        <v>16587.41</v>
      </c>
      <c r="E509" s="425">
        <v>29881.787499999999</v>
      </c>
      <c r="F509" s="426">
        <v>46469.197499999995</v>
      </c>
      <c r="G509" s="243"/>
    </row>
    <row r="510" spans="1:7" s="62" customFormat="1" ht="13.5" customHeight="1" x14ac:dyDescent="0.2">
      <c r="A510" s="267">
        <v>2011</v>
      </c>
      <c r="B510" s="443" t="s">
        <v>33</v>
      </c>
      <c r="C510" s="443" t="s">
        <v>88</v>
      </c>
      <c r="D510" s="268">
        <v>15102.35</v>
      </c>
      <c r="E510" s="268">
        <v>25420.41</v>
      </c>
      <c r="F510" s="269">
        <v>40522.759999999995</v>
      </c>
      <c r="G510" s="243"/>
    </row>
    <row r="511" spans="1:7" s="62" customFormat="1" ht="13.5" customHeight="1" x14ac:dyDescent="0.2">
      <c r="A511" s="423">
        <v>2011</v>
      </c>
      <c r="B511" s="424" t="s">
        <v>35</v>
      </c>
      <c r="C511" s="424" t="s">
        <v>88</v>
      </c>
      <c r="D511" s="425">
        <v>15330.29</v>
      </c>
      <c r="E511" s="425">
        <v>26971.517500000002</v>
      </c>
      <c r="F511" s="426">
        <v>42301.80750000001</v>
      </c>
      <c r="G511" s="243"/>
    </row>
    <row r="512" spans="1:7" s="62" customFormat="1" ht="13.5" customHeight="1" x14ac:dyDescent="0.2">
      <c r="A512" s="267">
        <v>2011</v>
      </c>
      <c r="B512" s="443" t="s">
        <v>36</v>
      </c>
      <c r="C512" s="443" t="s">
        <v>88</v>
      </c>
      <c r="D512" s="268">
        <v>12541.58</v>
      </c>
      <c r="E512" s="268">
        <v>22363.170000000002</v>
      </c>
      <c r="F512" s="269">
        <v>34904.75</v>
      </c>
      <c r="G512" s="243"/>
    </row>
    <row r="513" spans="1:7" s="62" customFormat="1" ht="13.5" customHeight="1" x14ac:dyDescent="0.2">
      <c r="A513" s="423">
        <v>2011</v>
      </c>
      <c r="B513" s="424" t="s">
        <v>37</v>
      </c>
      <c r="C513" s="424" t="s">
        <v>88</v>
      </c>
      <c r="D513" s="425">
        <v>12661.039999999999</v>
      </c>
      <c r="E513" s="425">
        <v>23869.065000000002</v>
      </c>
      <c r="F513" s="426">
        <v>36530.105000000003</v>
      </c>
      <c r="G513" s="243"/>
    </row>
    <row r="514" spans="1:7" s="62" customFormat="1" ht="13.5" customHeight="1" x14ac:dyDescent="0.2">
      <c r="A514" s="267">
        <v>2011</v>
      </c>
      <c r="B514" s="443" t="s">
        <v>38</v>
      </c>
      <c r="C514" s="443" t="s">
        <v>88</v>
      </c>
      <c r="D514" s="268">
        <v>9664.25</v>
      </c>
      <c r="E514" s="268">
        <v>27045.35</v>
      </c>
      <c r="F514" s="269">
        <v>36709.599999999999</v>
      </c>
      <c r="G514" s="243"/>
    </row>
    <row r="515" spans="1:7" s="62" customFormat="1" ht="13.5" customHeight="1" x14ac:dyDescent="0.2">
      <c r="A515" s="423">
        <v>2011</v>
      </c>
      <c r="B515" s="424" t="s">
        <v>39</v>
      </c>
      <c r="C515" s="424" t="s">
        <v>88</v>
      </c>
      <c r="D515" s="425">
        <v>8780.02</v>
      </c>
      <c r="E515" s="425">
        <v>26897.339999999997</v>
      </c>
      <c r="F515" s="426">
        <v>35677.359999999993</v>
      </c>
      <c r="G515" s="243"/>
    </row>
    <row r="516" spans="1:7" s="62" customFormat="1" ht="13.5" customHeight="1" x14ac:dyDescent="0.2">
      <c r="A516" s="267">
        <v>2011</v>
      </c>
      <c r="B516" s="443" t="s">
        <v>40</v>
      </c>
      <c r="C516" s="443" t="s">
        <v>88</v>
      </c>
      <c r="D516" s="268">
        <v>7713.17</v>
      </c>
      <c r="E516" s="268">
        <v>25851.532499999998</v>
      </c>
      <c r="F516" s="269">
        <v>33564.702499999992</v>
      </c>
      <c r="G516" s="243"/>
    </row>
    <row r="517" spans="1:7" s="62" customFormat="1" ht="13.5" customHeight="1" x14ac:dyDescent="0.2">
      <c r="A517" s="423">
        <v>2011</v>
      </c>
      <c r="B517" s="424" t="s">
        <v>41</v>
      </c>
      <c r="C517" s="424" t="s">
        <v>88</v>
      </c>
      <c r="D517" s="425">
        <v>7345.68</v>
      </c>
      <c r="E517" s="425">
        <v>23325.055</v>
      </c>
      <c r="F517" s="426">
        <v>30670.735000000001</v>
      </c>
      <c r="G517" s="243"/>
    </row>
    <row r="518" spans="1:7" s="62" customFormat="1" ht="13.5" customHeight="1" x14ac:dyDescent="0.2">
      <c r="A518" s="267">
        <v>2011</v>
      </c>
      <c r="B518" s="443" t="s">
        <v>42</v>
      </c>
      <c r="C518" s="443" t="s">
        <v>88</v>
      </c>
      <c r="D518" s="268">
        <v>7217</v>
      </c>
      <c r="E518" s="268">
        <v>24784.865000000002</v>
      </c>
      <c r="F518" s="269">
        <v>32001.865000000002</v>
      </c>
      <c r="G518" s="243"/>
    </row>
    <row r="519" spans="1:7" s="62" customFormat="1" ht="13.5" customHeight="1" x14ac:dyDescent="0.2">
      <c r="A519" s="423">
        <v>2012</v>
      </c>
      <c r="B519" s="424" t="s">
        <v>43</v>
      </c>
      <c r="C519" s="424" t="s">
        <v>88</v>
      </c>
      <c r="D519" s="425">
        <v>10098.640000000001</v>
      </c>
      <c r="E519" s="425">
        <v>25043.210000000003</v>
      </c>
      <c r="F519" s="426">
        <v>35141.85</v>
      </c>
      <c r="G519" s="243"/>
    </row>
    <row r="520" spans="1:7" s="62" customFormat="1" ht="13.5" customHeight="1" x14ac:dyDescent="0.2">
      <c r="A520" s="267">
        <v>2012</v>
      </c>
      <c r="B520" s="443" t="s">
        <v>44</v>
      </c>
      <c r="C520" s="443" t="s">
        <v>88</v>
      </c>
      <c r="D520" s="268">
        <v>9833.9699999999993</v>
      </c>
      <c r="E520" s="268">
        <v>26616.534999999996</v>
      </c>
      <c r="F520" s="269">
        <v>36450.504999999997</v>
      </c>
      <c r="G520" s="243"/>
    </row>
    <row r="521" spans="1:7" s="62" customFormat="1" ht="13.5" customHeight="1" x14ac:dyDescent="0.2">
      <c r="A521" s="423">
        <v>2012</v>
      </c>
      <c r="B521" s="424" t="s">
        <v>45</v>
      </c>
      <c r="C521" s="424" t="s">
        <v>88</v>
      </c>
      <c r="D521" s="425">
        <v>10211.549999999999</v>
      </c>
      <c r="E521" s="425">
        <v>31823.197500000002</v>
      </c>
      <c r="F521" s="426">
        <v>42034.747500000005</v>
      </c>
      <c r="G521" s="243"/>
    </row>
    <row r="522" spans="1:7" s="62" customFormat="1" ht="13.5" customHeight="1" x14ac:dyDescent="0.2">
      <c r="A522" s="267">
        <v>2012</v>
      </c>
      <c r="B522" s="443" t="s">
        <v>33</v>
      </c>
      <c r="C522" s="443" t="s">
        <v>88</v>
      </c>
      <c r="D522" s="268">
        <v>9281.4809999999998</v>
      </c>
      <c r="E522" s="268">
        <v>27097.655000000006</v>
      </c>
      <c r="F522" s="269">
        <v>36379.136000000006</v>
      </c>
      <c r="G522" s="243"/>
    </row>
    <row r="523" spans="1:7" s="62" customFormat="1" ht="13.5" customHeight="1" x14ac:dyDescent="0.2">
      <c r="A523" s="423">
        <v>2012</v>
      </c>
      <c r="B523" s="424" t="s">
        <v>35</v>
      </c>
      <c r="C523" s="424" t="s">
        <v>88</v>
      </c>
      <c r="D523" s="425">
        <v>9668.17</v>
      </c>
      <c r="E523" s="425">
        <v>27765.389999999996</v>
      </c>
      <c r="F523" s="426">
        <v>37433.56</v>
      </c>
      <c r="G523" s="243"/>
    </row>
    <row r="524" spans="1:7" s="62" customFormat="1" ht="13.5" customHeight="1" x14ac:dyDescent="0.2">
      <c r="A524" s="267">
        <v>2012</v>
      </c>
      <c r="B524" s="443" t="s">
        <v>36</v>
      </c>
      <c r="C524" s="443" t="s">
        <v>88</v>
      </c>
      <c r="D524" s="268">
        <v>15600.99</v>
      </c>
      <c r="E524" s="268">
        <v>28337.204999999994</v>
      </c>
      <c r="F524" s="269">
        <v>43938.194999999992</v>
      </c>
      <c r="G524" s="243"/>
    </row>
    <row r="525" spans="1:7" s="62" customFormat="1" ht="13.5" customHeight="1" x14ac:dyDescent="0.2">
      <c r="A525" s="423">
        <v>2012</v>
      </c>
      <c r="B525" s="424" t="s">
        <v>37</v>
      </c>
      <c r="C525" s="424" t="s">
        <v>88</v>
      </c>
      <c r="D525" s="425">
        <v>14555.75</v>
      </c>
      <c r="E525" s="425">
        <v>29483.487499999992</v>
      </c>
      <c r="F525" s="426">
        <v>44039.237499999996</v>
      </c>
      <c r="G525" s="243"/>
    </row>
    <row r="526" spans="1:7" s="62" customFormat="1" ht="13.5" customHeight="1" x14ac:dyDescent="0.2">
      <c r="A526" s="267">
        <v>2012</v>
      </c>
      <c r="B526" s="443" t="s">
        <v>38</v>
      </c>
      <c r="C526" s="443" t="s">
        <v>88</v>
      </c>
      <c r="D526" s="268">
        <v>15735.240000000002</v>
      </c>
      <c r="E526" s="268">
        <v>26735.517500000002</v>
      </c>
      <c r="F526" s="269">
        <v>42470.757500000007</v>
      </c>
      <c r="G526" s="243"/>
    </row>
    <row r="527" spans="1:7" s="62" customFormat="1" ht="13.5" customHeight="1" x14ac:dyDescent="0.2">
      <c r="A527" s="423">
        <v>2012</v>
      </c>
      <c r="B527" s="424" t="s">
        <v>39</v>
      </c>
      <c r="C527" s="424" t="s">
        <v>88</v>
      </c>
      <c r="D527" s="425">
        <v>16614.43</v>
      </c>
      <c r="E527" s="425">
        <v>25176.872499999998</v>
      </c>
      <c r="F527" s="426">
        <v>41791.302499999991</v>
      </c>
      <c r="G527" s="243"/>
    </row>
    <row r="528" spans="1:7" s="62" customFormat="1" ht="13.5" customHeight="1" x14ac:dyDescent="0.2">
      <c r="A528" s="267">
        <v>2012</v>
      </c>
      <c r="B528" s="443" t="s">
        <v>40</v>
      </c>
      <c r="C528" s="443" t="s">
        <v>88</v>
      </c>
      <c r="D528" s="268">
        <v>15767.37</v>
      </c>
      <c r="E528" s="268">
        <v>26414.355500000001</v>
      </c>
      <c r="F528" s="269">
        <v>42181.7255</v>
      </c>
      <c r="G528" s="243"/>
    </row>
    <row r="529" spans="1:7" s="62" customFormat="1" ht="13.5" customHeight="1" x14ac:dyDescent="0.2">
      <c r="A529" s="423">
        <v>2012</v>
      </c>
      <c r="B529" s="424" t="s">
        <v>41</v>
      </c>
      <c r="C529" s="424" t="s">
        <v>88</v>
      </c>
      <c r="D529" s="425">
        <v>13986.82</v>
      </c>
      <c r="E529" s="425">
        <v>25495.435000000001</v>
      </c>
      <c r="F529" s="426">
        <v>39482.255000000005</v>
      </c>
      <c r="G529" s="243"/>
    </row>
    <row r="530" spans="1:7" s="62" customFormat="1" ht="13.5" customHeight="1" x14ac:dyDescent="0.2">
      <c r="A530" s="267">
        <v>2012</v>
      </c>
      <c r="B530" s="443" t="s">
        <v>42</v>
      </c>
      <c r="C530" s="443" t="s">
        <v>88</v>
      </c>
      <c r="D530" s="268">
        <v>14969.200999999999</v>
      </c>
      <c r="E530" s="268">
        <v>27172.345000000001</v>
      </c>
      <c r="F530" s="269">
        <v>42141.546000000002</v>
      </c>
      <c r="G530" s="243"/>
    </row>
    <row r="531" spans="1:7" s="62" customFormat="1" ht="13.5" customHeight="1" x14ac:dyDescent="0.2">
      <c r="A531" s="423">
        <v>2013</v>
      </c>
      <c r="B531" s="424" t="s">
        <v>43</v>
      </c>
      <c r="C531" s="424" t="s">
        <v>88</v>
      </c>
      <c r="D531" s="425">
        <v>20518.580000000002</v>
      </c>
      <c r="E531" s="425">
        <v>25162.879999999997</v>
      </c>
      <c r="F531" s="426">
        <v>45681.460000000006</v>
      </c>
      <c r="G531" s="243"/>
    </row>
    <row r="532" spans="1:7" s="62" customFormat="1" ht="13.5" customHeight="1" x14ac:dyDescent="0.2">
      <c r="A532" s="267">
        <v>2013</v>
      </c>
      <c r="B532" s="443" t="s">
        <v>44</v>
      </c>
      <c r="C532" s="443" t="s">
        <v>88</v>
      </c>
      <c r="D532" s="268">
        <v>19076.109999999997</v>
      </c>
      <c r="E532" s="268">
        <v>24507.392000000003</v>
      </c>
      <c r="F532" s="269">
        <v>43583.502</v>
      </c>
      <c r="G532" s="243"/>
    </row>
    <row r="533" spans="1:7" s="62" customFormat="1" ht="13.5" customHeight="1" x14ac:dyDescent="0.2">
      <c r="A533" s="423">
        <v>2013</v>
      </c>
      <c r="B533" s="424" t="s">
        <v>45</v>
      </c>
      <c r="C533" s="424" t="s">
        <v>88</v>
      </c>
      <c r="D533" s="425">
        <v>18522.490000000002</v>
      </c>
      <c r="E533" s="425">
        <v>24411.6705</v>
      </c>
      <c r="F533" s="426">
        <v>42934.160500000005</v>
      </c>
      <c r="G533" s="243"/>
    </row>
    <row r="534" spans="1:7" s="62" customFormat="1" ht="13.5" customHeight="1" x14ac:dyDescent="0.2">
      <c r="A534" s="267">
        <v>2013</v>
      </c>
      <c r="B534" s="443" t="s">
        <v>33</v>
      </c>
      <c r="C534" s="443" t="s">
        <v>88</v>
      </c>
      <c r="D534" s="268">
        <v>22224.2</v>
      </c>
      <c r="E534" s="268">
        <v>26082.584999999999</v>
      </c>
      <c r="F534" s="269">
        <v>48306.784999999996</v>
      </c>
      <c r="G534" s="243"/>
    </row>
    <row r="535" spans="1:7" s="62" customFormat="1" ht="13.5" customHeight="1" x14ac:dyDescent="0.2">
      <c r="A535" s="423">
        <v>2013</v>
      </c>
      <c r="B535" s="424" t="s">
        <v>35</v>
      </c>
      <c r="C535" s="424" t="s">
        <v>88</v>
      </c>
      <c r="D535" s="425">
        <v>20498.96</v>
      </c>
      <c r="E535" s="425">
        <v>26606.671000000002</v>
      </c>
      <c r="F535" s="426">
        <v>47105.631000000001</v>
      </c>
      <c r="G535" s="243"/>
    </row>
    <row r="536" spans="1:7" s="62" customFormat="1" ht="13.5" customHeight="1" x14ac:dyDescent="0.2">
      <c r="A536" s="267">
        <v>2013</v>
      </c>
      <c r="B536" s="443" t="s">
        <v>36</v>
      </c>
      <c r="C536" s="443" t="s">
        <v>88</v>
      </c>
      <c r="D536" s="268">
        <v>20251.550000000003</v>
      </c>
      <c r="E536" s="268">
        <v>23555.391999999996</v>
      </c>
      <c r="F536" s="269">
        <v>43806.942000000003</v>
      </c>
      <c r="G536" s="243"/>
    </row>
    <row r="537" spans="1:7" s="62" customFormat="1" ht="13.5" customHeight="1" x14ac:dyDescent="0.2">
      <c r="A537" s="423">
        <v>2013</v>
      </c>
      <c r="B537" s="424" t="s">
        <v>37</v>
      </c>
      <c r="C537" s="424" t="s">
        <v>88</v>
      </c>
      <c r="D537" s="425">
        <v>17623.599999999999</v>
      </c>
      <c r="E537" s="425">
        <v>29956.165000000001</v>
      </c>
      <c r="F537" s="426">
        <v>47579.764999999999</v>
      </c>
      <c r="G537" s="243"/>
    </row>
    <row r="538" spans="1:7" s="62" customFormat="1" ht="13.5" customHeight="1" x14ac:dyDescent="0.2">
      <c r="A538" s="267">
        <v>2013</v>
      </c>
      <c r="B538" s="443" t="s">
        <v>38</v>
      </c>
      <c r="C538" s="443" t="s">
        <v>88</v>
      </c>
      <c r="D538" s="268">
        <v>20341.82</v>
      </c>
      <c r="E538" s="268">
        <v>28980.102999999996</v>
      </c>
      <c r="F538" s="269">
        <v>49321.922999999995</v>
      </c>
      <c r="G538" s="243"/>
    </row>
    <row r="539" spans="1:7" s="62" customFormat="1" ht="13.5" customHeight="1" x14ac:dyDescent="0.2">
      <c r="A539" s="423">
        <v>2013</v>
      </c>
      <c r="B539" s="424" t="s">
        <v>39</v>
      </c>
      <c r="C539" s="424" t="s">
        <v>88</v>
      </c>
      <c r="D539" s="425">
        <v>19741.899999999998</v>
      </c>
      <c r="E539" s="425">
        <v>28138.404500000001</v>
      </c>
      <c r="F539" s="426">
        <v>47880.304499999998</v>
      </c>
      <c r="G539" s="243"/>
    </row>
    <row r="540" spans="1:7" s="62" customFormat="1" ht="13.5" customHeight="1" x14ac:dyDescent="0.2">
      <c r="A540" s="267">
        <v>2013</v>
      </c>
      <c r="B540" s="443" t="s">
        <v>40</v>
      </c>
      <c r="C540" s="443" t="s">
        <v>88</v>
      </c>
      <c r="D540" s="268">
        <v>21370.57</v>
      </c>
      <c r="E540" s="268">
        <v>32325.447500000002</v>
      </c>
      <c r="F540" s="269">
        <v>53696.017499999994</v>
      </c>
      <c r="G540" s="243"/>
    </row>
    <row r="541" spans="1:7" s="62" customFormat="1" ht="13.5" customHeight="1" x14ac:dyDescent="0.2">
      <c r="A541" s="423">
        <v>2013</v>
      </c>
      <c r="B541" s="424" t="s">
        <v>41</v>
      </c>
      <c r="C541" s="424" t="s">
        <v>88</v>
      </c>
      <c r="D541" s="425">
        <v>17126.769999999997</v>
      </c>
      <c r="E541" s="425">
        <v>30034.954999999998</v>
      </c>
      <c r="F541" s="426">
        <v>47161.724999999991</v>
      </c>
      <c r="G541" s="243"/>
    </row>
    <row r="542" spans="1:7" s="62" customFormat="1" ht="13.5" customHeight="1" x14ac:dyDescent="0.2">
      <c r="A542" s="267">
        <v>2013</v>
      </c>
      <c r="B542" s="443" t="s">
        <v>42</v>
      </c>
      <c r="C542" s="443" t="s">
        <v>88</v>
      </c>
      <c r="D542" s="268">
        <v>19222.809999999998</v>
      </c>
      <c r="E542" s="268">
        <v>24075.372500000001</v>
      </c>
      <c r="F542" s="269">
        <v>43298.182500000003</v>
      </c>
      <c r="G542" s="243"/>
    </row>
    <row r="543" spans="1:7" s="62" customFormat="1" ht="13.5" customHeight="1" x14ac:dyDescent="0.2">
      <c r="A543" s="423">
        <v>2014</v>
      </c>
      <c r="B543" s="424" t="s">
        <v>43</v>
      </c>
      <c r="C543" s="424" t="s">
        <v>88</v>
      </c>
      <c r="D543" s="425">
        <v>19251.39</v>
      </c>
      <c r="E543" s="425">
        <v>19730.432499999999</v>
      </c>
      <c r="F543" s="426">
        <v>38981.822499999995</v>
      </c>
      <c r="G543" s="243"/>
    </row>
    <row r="544" spans="1:7" s="62" customFormat="1" ht="13.5" customHeight="1" x14ac:dyDescent="0.2">
      <c r="A544" s="267">
        <v>2014</v>
      </c>
      <c r="B544" s="443" t="s">
        <v>44</v>
      </c>
      <c r="C544" s="443" t="s">
        <v>88</v>
      </c>
      <c r="D544" s="268">
        <v>22099.414000000001</v>
      </c>
      <c r="E544" s="268">
        <v>20715.920000000002</v>
      </c>
      <c r="F544" s="269">
        <v>42815.33400000001</v>
      </c>
      <c r="G544" s="243"/>
    </row>
    <row r="545" spans="1:7" s="62" customFormat="1" ht="13.5" customHeight="1" x14ac:dyDescent="0.2">
      <c r="A545" s="423">
        <v>2014</v>
      </c>
      <c r="B545" s="424" t="s">
        <v>45</v>
      </c>
      <c r="C545" s="424" t="s">
        <v>88</v>
      </c>
      <c r="D545" s="425">
        <v>22921.260000000006</v>
      </c>
      <c r="E545" s="425">
        <v>34473.875</v>
      </c>
      <c r="F545" s="426">
        <v>57395.135000000002</v>
      </c>
      <c r="G545" s="243"/>
    </row>
    <row r="546" spans="1:7" s="62" customFormat="1" ht="13.5" customHeight="1" x14ac:dyDescent="0.2">
      <c r="A546" s="267">
        <v>2014</v>
      </c>
      <c r="B546" s="443" t="s">
        <v>33</v>
      </c>
      <c r="C546" s="443" t="s">
        <v>88</v>
      </c>
      <c r="D546" s="268">
        <v>18668.379999999997</v>
      </c>
      <c r="E546" s="268">
        <v>34622.396249999998</v>
      </c>
      <c r="F546" s="269">
        <v>53290.776249999995</v>
      </c>
      <c r="G546" s="243"/>
    </row>
    <row r="547" spans="1:7" s="62" customFormat="1" ht="13.5" customHeight="1" x14ac:dyDescent="0.2">
      <c r="A547" s="423">
        <v>2014</v>
      </c>
      <c r="B547" s="424" t="s">
        <v>35</v>
      </c>
      <c r="C547" s="424" t="s">
        <v>88</v>
      </c>
      <c r="D547" s="425">
        <v>15976.27</v>
      </c>
      <c r="E547" s="425">
        <v>36334.629090000002</v>
      </c>
      <c r="F547" s="426">
        <v>52310.899089999999</v>
      </c>
      <c r="G547" s="243"/>
    </row>
    <row r="548" spans="1:7" s="62" customFormat="1" ht="13.5" customHeight="1" x14ac:dyDescent="0.2">
      <c r="A548" s="267">
        <v>2014</v>
      </c>
      <c r="B548" s="443" t="s">
        <v>36</v>
      </c>
      <c r="C548" s="443" t="s">
        <v>88</v>
      </c>
      <c r="D548" s="268">
        <v>14582.739999999998</v>
      </c>
      <c r="E548" s="268">
        <v>28544.361554999996</v>
      </c>
      <c r="F548" s="269">
        <v>43127.101555000008</v>
      </c>
      <c r="G548" s="243"/>
    </row>
    <row r="549" spans="1:7" s="62" customFormat="1" ht="13.5" customHeight="1" x14ac:dyDescent="0.2">
      <c r="A549" s="423">
        <v>2014</v>
      </c>
      <c r="B549" s="424" t="s">
        <v>37</v>
      </c>
      <c r="C549" s="424" t="s">
        <v>88</v>
      </c>
      <c r="D549" s="425">
        <v>17367.718000000001</v>
      </c>
      <c r="E549" s="425">
        <v>38420.701000000001</v>
      </c>
      <c r="F549" s="426">
        <v>55788.419000000002</v>
      </c>
      <c r="G549" s="243"/>
    </row>
    <row r="550" spans="1:7" s="62" customFormat="1" ht="13.5" customHeight="1" x14ac:dyDescent="0.2">
      <c r="A550" s="267">
        <v>2014</v>
      </c>
      <c r="B550" s="443" t="s">
        <v>38</v>
      </c>
      <c r="C550" s="443" t="s">
        <v>88</v>
      </c>
      <c r="D550" s="268">
        <v>12836.403999999999</v>
      </c>
      <c r="E550" s="268">
        <v>36164.313999999998</v>
      </c>
      <c r="F550" s="269">
        <v>49000.718000000001</v>
      </c>
      <c r="G550" s="243"/>
    </row>
    <row r="551" spans="1:7" s="62" customFormat="1" ht="13.5" customHeight="1" x14ac:dyDescent="0.2">
      <c r="A551" s="423">
        <v>2014</v>
      </c>
      <c r="B551" s="424" t="s">
        <v>39</v>
      </c>
      <c r="C551" s="424" t="s">
        <v>88</v>
      </c>
      <c r="D551" s="425">
        <v>13595.68</v>
      </c>
      <c r="E551" s="425">
        <v>40263.308000000005</v>
      </c>
      <c r="F551" s="426">
        <v>53858.988000000005</v>
      </c>
      <c r="G551" s="243"/>
    </row>
    <row r="552" spans="1:7" s="62" customFormat="1" ht="13.5" customHeight="1" x14ac:dyDescent="0.2">
      <c r="A552" s="267">
        <v>2014</v>
      </c>
      <c r="B552" s="443" t="s">
        <v>40</v>
      </c>
      <c r="C552" s="443" t="s">
        <v>88</v>
      </c>
      <c r="D552" s="268">
        <v>12985.616</v>
      </c>
      <c r="E552" s="268">
        <v>40284.57</v>
      </c>
      <c r="F552" s="269">
        <v>53270.186000000002</v>
      </c>
      <c r="G552" s="243"/>
    </row>
    <row r="553" spans="1:7" s="62" customFormat="1" ht="13.5" customHeight="1" x14ac:dyDescent="0.2">
      <c r="A553" s="423">
        <v>2014</v>
      </c>
      <c r="B553" s="424" t="s">
        <v>41</v>
      </c>
      <c r="C553" s="424" t="s">
        <v>88</v>
      </c>
      <c r="D553" s="425">
        <v>11078.696</v>
      </c>
      <c r="E553" s="425">
        <v>36462.573499999999</v>
      </c>
      <c r="F553" s="426">
        <v>47541.269500000009</v>
      </c>
      <c r="G553" s="243"/>
    </row>
    <row r="554" spans="1:7" s="62" customFormat="1" ht="13.5" customHeight="1" x14ac:dyDescent="0.2">
      <c r="A554" s="267">
        <v>2014</v>
      </c>
      <c r="B554" s="443" t="s">
        <v>42</v>
      </c>
      <c r="C554" s="443" t="s">
        <v>88</v>
      </c>
      <c r="D554" s="268">
        <v>13601.88</v>
      </c>
      <c r="E554" s="268">
        <v>39508.824499999995</v>
      </c>
      <c r="F554" s="269">
        <v>53110.704500000007</v>
      </c>
      <c r="G554" s="243"/>
    </row>
    <row r="555" spans="1:7" s="62" customFormat="1" ht="13.5" customHeight="1" x14ac:dyDescent="0.2">
      <c r="A555" s="423">
        <v>2015</v>
      </c>
      <c r="B555" s="424" t="s">
        <v>43</v>
      </c>
      <c r="C555" s="424" t="s">
        <v>88</v>
      </c>
      <c r="D555" s="425">
        <v>11196.369999999999</v>
      </c>
      <c r="E555" s="425">
        <v>37403.852500000001</v>
      </c>
      <c r="F555" s="426">
        <v>48600.222499999996</v>
      </c>
      <c r="G555" s="243"/>
    </row>
    <row r="556" spans="1:7" s="62" customFormat="1" ht="13.5" customHeight="1" x14ac:dyDescent="0.2">
      <c r="A556" s="267">
        <v>2015</v>
      </c>
      <c r="B556" s="443" t="s">
        <v>44</v>
      </c>
      <c r="C556" s="443" t="s">
        <v>88</v>
      </c>
      <c r="D556" s="268">
        <v>16387.670000000002</v>
      </c>
      <c r="E556" s="268">
        <v>42285.547000000006</v>
      </c>
      <c r="F556" s="269">
        <v>58673.216999999997</v>
      </c>
      <c r="G556" s="243"/>
    </row>
    <row r="557" spans="1:7" s="62" customFormat="1" ht="13.5" customHeight="1" x14ac:dyDescent="0.2">
      <c r="A557" s="423">
        <v>2015</v>
      </c>
      <c r="B557" s="424" t="s">
        <v>45</v>
      </c>
      <c r="C557" s="424" t="s">
        <v>88</v>
      </c>
      <c r="D557" s="425">
        <v>16499.39</v>
      </c>
      <c r="E557" s="425">
        <v>47630.872999999992</v>
      </c>
      <c r="F557" s="426">
        <v>64130.262999999992</v>
      </c>
      <c r="G557" s="243"/>
    </row>
    <row r="558" spans="1:7" s="62" customFormat="1" ht="13.5" customHeight="1" x14ac:dyDescent="0.2">
      <c r="A558" s="267">
        <v>2015</v>
      </c>
      <c r="B558" s="443" t="s">
        <v>33</v>
      </c>
      <c r="C558" s="443" t="s">
        <v>88</v>
      </c>
      <c r="D558" s="268">
        <v>15668.567000000003</v>
      </c>
      <c r="E558" s="268">
        <v>41073.478500000005</v>
      </c>
      <c r="F558" s="269">
        <v>56742.0455</v>
      </c>
      <c r="G558" s="243"/>
    </row>
    <row r="559" spans="1:7" s="62" customFormat="1" ht="13.5" customHeight="1" x14ac:dyDescent="0.2">
      <c r="A559" s="423">
        <v>2015</v>
      </c>
      <c r="B559" s="424" t="s">
        <v>35</v>
      </c>
      <c r="C559" s="424" t="s">
        <v>88</v>
      </c>
      <c r="D559" s="425">
        <v>16831.989000000001</v>
      </c>
      <c r="E559" s="425">
        <v>43995.832999999999</v>
      </c>
      <c r="F559" s="426">
        <v>60827.822000000007</v>
      </c>
      <c r="G559" s="243"/>
    </row>
    <row r="560" spans="1:7" s="62" customFormat="1" ht="13.5" customHeight="1" x14ac:dyDescent="0.2">
      <c r="A560" s="267">
        <v>2015</v>
      </c>
      <c r="B560" s="443" t="s">
        <v>36</v>
      </c>
      <c r="C560" s="443" t="s">
        <v>88</v>
      </c>
      <c r="D560" s="268">
        <v>16332.949999999999</v>
      </c>
      <c r="E560" s="268">
        <v>38928.020499999999</v>
      </c>
      <c r="F560" s="269">
        <v>55260.970500000003</v>
      </c>
      <c r="G560" s="243"/>
    </row>
    <row r="561" spans="1:7" s="62" customFormat="1" ht="13.5" customHeight="1" x14ac:dyDescent="0.2">
      <c r="A561" s="423">
        <v>2015</v>
      </c>
      <c r="B561" s="424" t="s">
        <v>37</v>
      </c>
      <c r="C561" s="424" t="s">
        <v>88</v>
      </c>
      <c r="D561" s="425">
        <v>17712.830000000002</v>
      </c>
      <c r="E561" s="425">
        <v>44019.351999999999</v>
      </c>
      <c r="F561" s="426">
        <v>61732.182000000001</v>
      </c>
      <c r="G561" s="243"/>
    </row>
    <row r="562" spans="1:7" s="62" customFormat="1" ht="13.5" customHeight="1" x14ac:dyDescent="0.2">
      <c r="A562" s="267">
        <v>2015</v>
      </c>
      <c r="B562" s="443" t="s">
        <v>38</v>
      </c>
      <c r="C562" s="443" t="s">
        <v>88</v>
      </c>
      <c r="D562" s="268">
        <v>17573.939999999999</v>
      </c>
      <c r="E562" s="268">
        <v>36171.578000000001</v>
      </c>
      <c r="F562" s="269">
        <v>53745.518000000004</v>
      </c>
      <c r="G562" s="243"/>
    </row>
    <row r="563" spans="1:7" s="62" customFormat="1" ht="13.5" customHeight="1" x14ac:dyDescent="0.2">
      <c r="A563" s="423">
        <v>2015</v>
      </c>
      <c r="B563" s="424" t="s">
        <v>39</v>
      </c>
      <c r="C563" s="424" t="s">
        <v>88</v>
      </c>
      <c r="D563" s="425">
        <v>17169.95</v>
      </c>
      <c r="E563" s="425">
        <v>37274.257500000007</v>
      </c>
      <c r="F563" s="426">
        <v>54444.207500000011</v>
      </c>
      <c r="G563" s="243"/>
    </row>
    <row r="564" spans="1:7" s="62" customFormat="1" ht="13.5" customHeight="1" x14ac:dyDescent="0.2">
      <c r="A564" s="267">
        <v>2015</v>
      </c>
      <c r="B564" s="443" t="s">
        <v>40</v>
      </c>
      <c r="C564" s="443" t="s">
        <v>88</v>
      </c>
      <c r="D564" s="268">
        <v>16583.882000000009</v>
      </c>
      <c r="E564" s="268">
        <v>32127.13</v>
      </c>
      <c r="F564" s="269">
        <v>48711.01200000001</v>
      </c>
      <c r="G564" s="243"/>
    </row>
    <row r="565" spans="1:7" s="62" customFormat="1" ht="13.5" customHeight="1" x14ac:dyDescent="0.2">
      <c r="A565" s="423">
        <v>2015</v>
      </c>
      <c r="B565" s="424" t="s">
        <v>41</v>
      </c>
      <c r="C565" s="424" t="s">
        <v>88</v>
      </c>
      <c r="D565" s="425">
        <v>13681.25</v>
      </c>
      <c r="E565" s="425">
        <v>34850.597999999998</v>
      </c>
      <c r="F565" s="426">
        <v>48531.847999999998</v>
      </c>
      <c r="G565" s="243"/>
    </row>
    <row r="566" spans="1:7" s="62" customFormat="1" ht="13.5" customHeight="1" x14ac:dyDescent="0.2">
      <c r="A566" s="267">
        <v>2015</v>
      </c>
      <c r="B566" s="443" t="s">
        <v>42</v>
      </c>
      <c r="C566" s="443" t="s">
        <v>88</v>
      </c>
      <c r="D566" s="268">
        <v>14936.760000000002</v>
      </c>
      <c r="E566" s="268">
        <v>38720.790500000003</v>
      </c>
      <c r="F566" s="269">
        <v>53657.550500000012</v>
      </c>
      <c r="G566" s="243"/>
    </row>
    <row r="567" spans="1:7" s="62" customFormat="1" ht="13.5" customHeight="1" x14ac:dyDescent="0.2">
      <c r="A567" s="423">
        <v>2016</v>
      </c>
      <c r="B567" s="424" t="s">
        <v>43</v>
      </c>
      <c r="C567" s="424" t="s">
        <v>88</v>
      </c>
      <c r="D567" s="425">
        <v>13149.070000000003</v>
      </c>
      <c r="E567" s="425">
        <v>31087.682499999999</v>
      </c>
      <c r="F567" s="426">
        <v>44236.752500000002</v>
      </c>
      <c r="G567" s="243"/>
    </row>
    <row r="568" spans="1:7" s="62" customFormat="1" ht="13.5" customHeight="1" x14ac:dyDescent="0.2">
      <c r="A568" s="267">
        <v>2016</v>
      </c>
      <c r="B568" s="443" t="s">
        <v>44</v>
      </c>
      <c r="C568" s="443" t="s">
        <v>88</v>
      </c>
      <c r="D568" s="268">
        <v>15441.990000000003</v>
      </c>
      <c r="E568" s="268">
        <v>31574.378000000001</v>
      </c>
      <c r="F568" s="269">
        <v>47016.368000000002</v>
      </c>
      <c r="G568" s="243"/>
    </row>
    <row r="569" spans="1:7" s="62" customFormat="1" ht="13.5" customHeight="1" x14ac:dyDescent="0.2">
      <c r="A569" s="423">
        <v>2016</v>
      </c>
      <c r="B569" s="424" t="s">
        <v>45</v>
      </c>
      <c r="C569" s="424" t="s">
        <v>88</v>
      </c>
      <c r="D569" s="425">
        <v>13905.349999999999</v>
      </c>
      <c r="E569" s="425">
        <v>32832.8675</v>
      </c>
      <c r="F569" s="426">
        <v>46738.217499999999</v>
      </c>
      <c r="G569" s="243"/>
    </row>
    <row r="570" spans="1:7" s="62" customFormat="1" ht="13.5" customHeight="1" x14ac:dyDescent="0.2">
      <c r="A570" s="267">
        <v>2016</v>
      </c>
      <c r="B570" s="443" t="s">
        <v>33</v>
      </c>
      <c r="C570" s="443" t="s">
        <v>88</v>
      </c>
      <c r="D570" s="268">
        <v>17090.490000000002</v>
      </c>
      <c r="E570" s="268">
        <v>33356.061000000002</v>
      </c>
      <c r="F570" s="269">
        <v>50446.551000000007</v>
      </c>
      <c r="G570" s="243"/>
    </row>
    <row r="571" spans="1:7" s="62" customFormat="1" ht="13.5" customHeight="1" x14ac:dyDescent="0.2">
      <c r="A571" s="423">
        <v>2016</v>
      </c>
      <c r="B571" s="424" t="s">
        <v>35</v>
      </c>
      <c r="C571" s="424" t="s">
        <v>88</v>
      </c>
      <c r="D571" s="425">
        <v>18598.843000000008</v>
      </c>
      <c r="E571" s="425">
        <v>32892.436000000002</v>
      </c>
      <c r="F571" s="426">
        <v>51491.27900000001</v>
      </c>
      <c r="G571" s="243"/>
    </row>
    <row r="572" spans="1:7" s="62" customFormat="1" ht="13.5" customHeight="1" x14ac:dyDescent="0.2">
      <c r="A572" s="267">
        <v>2016</v>
      </c>
      <c r="B572" s="443" t="s">
        <v>36</v>
      </c>
      <c r="C572" s="443" t="s">
        <v>88</v>
      </c>
      <c r="D572" s="268">
        <v>18787.689000000006</v>
      </c>
      <c r="E572" s="268">
        <v>31401.186500000003</v>
      </c>
      <c r="F572" s="269">
        <v>50188.875500000016</v>
      </c>
      <c r="G572" s="243"/>
    </row>
    <row r="573" spans="1:7" s="62" customFormat="1" ht="13.5" customHeight="1" x14ac:dyDescent="0.2">
      <c r="A573" s="423">
        <v>2016</v>
      </c>
      <c r="B573" s="424" t="s">
        <v>37</v>
      </c>
      <c r="C573" s="424" t="s">
        <v>88</v>
      </c>
      <c r="D573" s="425">
        <v>17482.823</v>
      </c>
      <c r="E573" s="425">
        <v>33661.993000000002</v>
      </c>
      <c r="F573" s="426">
        <v>51144.815999999992</v>
      </c>
      <c r="G573" s="243"/>
    </row>
    <row r="574" spans="1:7" s="62" customFormat="1" ht="13.5" customHeight="1" x14ac:dyDescent="0.2">
      <c r="A574" s="267">
        <v>2016</v>
      </c>
      <c r="B574" s="443" t="s">
        <v>38</v>
      </c>
      <c r="C574" s="443" t="s">
        <v>88</v>
      </c>
      <c r="D574" s="268">
        <v>20233.136999999999</v>
      </c>
      <c r="E574" s="268">
        <v>35758.562999999995</v>
      </c>
      <c r="F574" s="269">
        <v>55991.699999999983</v>
      </c>
      <c r="G574" s="243"/>
    </row>
    <row r="575" spans="1:7" s="62" customFormat="1" ht="13.5" customHeight="1" x14ac:dyDescent="0.2">
      <c r="A575" s="423">
        <v>2016</v>
      </c>
      <c r="B575" s="424" t="s">
        <v>39</v>
      </c>
      <c r="C575" s="424" t="s">
        <v>88</v>
      </c>
      <c r="D575" s="425">
        <v>20570.864000000001</v>
      </c>
      <c r="E575" s="425">
        <v>31467.258999999998</v>
      </c>
      <c r="F575" s="426">
        <v>52038.123</v>
      </c>
      <c r="G575" s="243"/>
    </row>
    <row r="576" spans="1:7" s="62" customFormat="1" ht="13.5" customHeight="1" x14ac:dyDescent="0.2">
      <c r="A576" s="267">
        <v>2016</v>
      </c>
      <c r="B576" s="443" t="s">
        <v>40</v>
      </c>
      <c r="C576" s="443" t="s">
        <v>88</v>
      </c>
      <c r="D576" s="268">
        <v>19820.142999999996</v>
      </c>
      <c r="E576" s="268">
        <v>31883.279500000001</v>
      </c>
      <c r="F576" s="269">
        <v>51703.422499999993</v>
      </c>
      <c r="G576" s="243"/>
    </row>
    <row r="577" spans="1:7" s="62" customFormat="1" ht="13.5" customHeight="1" x14ac:dyDescent="0.2">
      <c r="A577" s="423">
        <v>2016</v>
      </c>
      <c r="B577" s="424" t="s">
        <v>41</v>
      </c>
      <c r="C577" s="424" t="s">
        <v>88</v>
      </c>
      <c r="D577" s="425">
        <v>17986.587000000007</v>
      </c>
      <c r="E577" s="425">
        <v>32753.054000000004</v>
      </c>
      <c r="F577" s="426">
        <v>50739.641000000018</v>
      </c>
      <c r="G577" s="243"/>
    </row>
    <row r="578" spans="1:7" s="62" customFormat="1" ht="13.5" customHeight="1" x14ac:dyDescent="0.2">
      <c r="A578" s="267">
        <v>2016</v>
      </c>
      <c r="B578" s="443" t="s">
        <v>42</v>
      </c>
      <c r="C578" s="443" t="s">
        <v>88</v>
      </c>
      <c r="D578" s="268">
        <v>16059.570999999994</v>
      </c>
      <c r="E578" s="268">
        <v>36700.534</v>
      </c>
      <c r="F578" s="269">
        <v>52760.104999999996</v>
      </c>
      <c r="G578" s="243"/>
    </row>
    <row r="579" spans="1:7" s="62" customFormat="1" ht="13.5" customHeight="1" x14ac:dyDescent="0.2">
      <c r="A579" s="423">
        <v>2017</v>
      </c>
      <c r="B579" s="424" t="s">
        <v>43</v>
      </c>
      <c r="C579" s="424" t="s">
        <v>88</v>
      </c>
      <c r="D579" s="425">
        <v>15656.927999999998</v>
      </c>
      <c r="E579" s="425">
        <v>33558.195999999996</v>
      </c>
      <c r="F579" s="426">
        <v>49215.123999999996</v>
      </c>
      <c r="G579" s="243"/>
    </row>
    <row r="580" spans="1:7" s="62" customFormat="1" ht="13.5" customHeight="1" x14ac:dyDescent="0.2">
      <c r="A580" s="267">
        <v>2017</v>
      </c>
      <c r="B580" s="443" t="s">
        <v>44</v>
      </c>
      <c r="C580" s="443" t="s">
        <v>88</v>
      </c>
      <c r="D580" s="268">
        <v>14791.101999999997</v>
      </c>
      <c r="E580" s="268">
        <v>31174.820999999996</v>
      </c>
      <c r="F580" s="269">
        <v>45965.923000000003</v>
      </c>
      <c r="G580" s="243"/>
    </row>
    <row r="581" spans="1:7" s="62" customFormat="1" ht="13.5" customHeight="1" x14ac:dyDescent="0.2">
      <c r="A581" s="423">
        <v>2017</v>
      </c>
      <c r="B581" s="424" t="s">
        <v>45</v>
      </c>
      <c r="C581" s="424" t="s">
        <v>88</v>
      </c>
      <c r="D581" s="425">
        <v>16517.55</v>
      </c>
      <c r="E581" s="425">
        <v>37060.002499999995</v>
      </c>
      <c r="F581" s="426">
        <v>53577.552500000005</v>
      </c>
      <c r="G581" s="243"/>
    </row>
    <row r="582" spans="1:7" s="62" customFormat="1" ht="13.5" customHeight="1" x14ac:dyDescent="0.2">
      <c r="A582" s="267">
        <v>2017</v>
      </c>
      <c r="B582" s="443" t="s">
        <v>33</v>
      </c>
      <c r="C582" s="443" t="s">
        <v>88</v>
      </c>
      <c r="D582" s="268">
        <v>17031.878999999997</v>
      </c>
      <c r="E582" s="268">
        <v>32723.719000000001</v>
      </c>
      <c r="F582" s="269">
        <v>49755.597999999998</v>
      </c>
      <c r="G582" s="243"/>
    </row>
    <row r="583" spans="1:7" s="62" customFormat="1" ht="13.5" customHeight="1" x14ac:dyDescent="0.2">
      <c r="A583" s="423">
        <v>2017</v>
      </c>
      <c r="B583" s="424" t="s">
        <v>35</v>
      </c>
      <c r="C583" s="424" t="s">
        <v>88</v>
      </c>
      <c r="D583" s="425">
        <v>17316.55</v>
      </c>
      <c r="E583" s="425">
        <v>32029.604000000003</v>
      </c>
      <c r="F583" s="426">
        <v>49346.154000000002</v>
      </c>
      <c r="G583" s="243"/>
    </row>
    <row r="584" spans="1:7" s="62" customFormat="1" ht="13.5" customHeight="1" x14ac:dyDescent="0.2">
      <c r="A584" s="267">
        <v>2017</v>
      </c>
      <c r="B584" s="443" t="s">
        <v>36</v>
      </c>
      <c r="C584" s="443" t="s">
        <v>88</v>
      </c>
      <c r="D584" s="268">
        <v>15591.717999999997</v>
      </c>
      <c r="E584" s="268">
        <v>32601.2245</v>
      </c>
      <c r="F584" s="269">
        <v>48192.942499999997</v>
      </c>
      <c r="G584" s="243"/>
    </row>
    <row r="585" spans="1:7" s="62" customFormat="1" ht="13.5" customHeight="1" x14ac:dyDescent="0.2">
      <c r="A585" s="423">
        <v>2017</v>
      </c>
      <c r="B585" s="424" t="s">
        <v>37</v>
      </c>
      <c r="C585" s="424" t="s">
        <v>88</v>
      </c>
      <c r="D585" s="425">
        <v>18203.744999999995</v>
      </c>
      <c r="E585" s="425">
        <v>33634.47</v>
      </c>
      <c r="F585" s="426">
        <v>51838.214999999997</v>
      </c>
      <c r="G585" s="243"/>
    </row>
    <row r="586" spans="1:7" s="62" customFormat="1" ht="13.5" customHeight="1" x14ac:dyDescent="0.2">
      <c r="A586" s="267">
        <v>2017</v>
      </c>
      <c r="B586" s="443" t="s">
        <v>38</v>
      </c>
      <c r="C586" s="443" t="s">
        <v>88</v>
      </c>
      <c r="D586" s="268">
        <v>15574.723000000004</v>
      </c>
      <c r="E586" s="268">
        <v>33071.612500000003</v>
      </c>
      <c r="F586" s="269">
        <v>48646.335500000008</v>
      </c>
      <c r="G586" s="243"/>
    </row>
    <row r="587" spans="1:7" s="62" customFormat="1" ht="13.5" customHeight="1" x14ac:dyDescent="0.2">
      <c r="A587" s="423">
        <v>2017</v>
      </c>
      <c r="B587" s="424" t="s">
        <v>39</v>
      </c>
      <c r="C587" s="424" t="s">
        <v>88</v>
      </c>
      <c r="D587" s="425">
        <v>17459.739999999998</v>
      </c>
      <c r="E587" s="425">
        <v>32356.918000000001</v>
      </c>
      <c r="F587" s="426">
        <v>49816.657999999989</v>
      </c>
      <c r="G587" s="243"/>
    </row>
    <row r="588" spans="1:7" s="62" customFormat="1" ht="13.5" customHeight="1" x14ac:dyDescent="0.2">
      <c r="A588" s="267">
        <v>2017</v>
      </c>
      <c r="B588" s="443" t="s">
        <v>40</v>
      </c>
      <c r="C588" s="443" t="s">
        <v>88</v>
      </c>
      <c r="D588" s="268">
        <v>15420.419</v>
      </c>
      <c r="E588" s="268">
        <v>32445.7065</v>
      </c>
      <c r="F588" s="269">
        <v>47866.125499999995</v>
      </c>
      <c r="G588" s="243"/>
    </row>
    <row r="589" spans="1:7" s="62" customFormat="1" ht="13.5" customHeight="1" x14ac:dyDescent="0.2">
      <c r="A589" s="423">
        <v>2017</v>
      </c>
      <c r="B589" s="424" t="s">
        <v>41</v>
      </c>
      <c r="C589" s="424" t="s">
        <v>88</v>
      </c>
      <c r="D589" s="425">
        <v>12626.600999999997</v>
      </c>
      <c r="E589" s="425">
        <v>33730.544499999996</v>
      </c>
      <c r="F589" s="426">
        <v>46357.145499999999</v>
      </c>
      <c r="G589" s="243"/>
    </row>
    <row r="590" spans="1:7" s="62" customFormat="1" ht="13.5" customHeight="1" x14ac:dyDescent="0.2">
      <c r="A590" s="267">
        <v>2017</v>
      </c>
      <c r="B590" s="443" t="s">
        <v>42</v>
      </c>
      <c r="C590" s="443" t="s">
        <v>88</v>
      </c>
      <c r="D590" s="268">
        <v>14623.613999999998</v>
      </c>
      <c r="E590" s="268">
        <v>34843.184000000001</v>
      </c>
      <c r="F590" s="269">
        <v>49466.797999999995</v>
      </c>
      <c r="G590" s="243"/>
    </row>
    <row r="591" spans="1:7" s="62" customFormat="1" ht="13.5" customHeight="1" x14ac:dyDescent="0.2">
      <c r="A591" s="423">
        <v>2018</v>
      </c>
      <c r="B591" s="424" t="s">
        <v>43</v>
      </c>
      <c r="C591" s="424" t="s">
        <v>88</v>
      </c>
      <c r="D591" s="425">
        <v>11611.941999999995</v>
      </c>
      <c r="E591" s="425">
        <v>32614.532499999998</v>
      </c>
      <c r="F591" s="426">
        <v>44226.474499999997</v>
      </c>
      <c r="G591" s="243"/>
    </row>
    <row r="592" spans="1:7" s="62" customFormat="1" ht="13.5" customHeight="1" x14ac:dyDescent="0.2">
      <c r="A592" s="267">
        <v>2018</v>
      </c>
      <c r="B592" s="443" t="s">
        <v>44</v>
      </c>
      <c r="C592" s="443" t="s">
        <v>88</v>
      </c>
      <c r="D592" s="268">
        <v>13386.893999999997</v>
      </c>
      <c r="E592" s="268">
        <v>32991.339999999997</v>
      </c>
      <c r="F592" s="269">
        <v>46378.233999999997</v>
      </c>
      <c r="G592" s="243"/>
    </row>
    <row r="593" spans="1:7" s="62" customFormat="1" ht="13.5" customHeight="1" x14ac:dyDescent="0.2">
      <c r="A593" s="423">
        <v>2018</v>
      </c>
      <c r="B593" s="424" t="s">
        <v>45</v>
      </c>
      <c r="C593" s="424" t="s">
        <v>88</v>
      </c>
      <c r="D593" s="425">
        <v>14598.574999999993</v>
      </c>
      <c r="E593" s="425">
        <v>34525.055500000002</v>
      </c>
      <c r="F593" s="426">
        <v>49123.630499999999</v>
      </c>
      <c r="G593" s="243"/>
    </row>
    <row r="594" spans="1:7" s="62" customFormat="1" ht="13.5" customHeight="1" x14ac:dyDescent="0.2">
      <c r="A594" s="267">
        <v>2018</v>
      </c>
      <c r="B594" s="443" t="s">
        <v>33</v>
      </c>
      <c r="C594" s="443" t="s">
        <v>88</v>
      </c>
      <c r="D594" s="268">
        <v>13592.800000000003</v>
      </c>
      <c r="E594" s="268">
        <v>37050.080000000002</v>
      </c>
      <c r="F594" s="269">
        <v>50642.880000000005</v>
      </c>
      <c r="G594" s="243"/>
    </row>
    <row r="595" spans="1:7" s="62" customFormat="1" ht="13.5" customHeight="1" x14ac:dyDescent="0.2">
      <c r="A595" s="423">
        <v>2018</v>
      </c>
      <c r="B595" s="424" t="s">
        <v>35</v>
      </c>
      <c r="C595" s="424" t="s">
        <v>88</v>
      </c>
      <c r="D595" s="425">
        <v>10761.163</v>
      </c>
      <c r="E595" s="425">
        <v>30078.4935</v>
      </c>
      <c r="F595" s="426">
        <v>40839.656499999997</v>
      </c>
      <c r="G595" s="243"/>
    </row>
    <row r="596" spans="1:7" s="62" customFormat="1" ht="13.5" customHeight="1" x14ac:dyDescent="0.2">
      <c r="A596" s="267">
        <v>2018</v>
      </c>
      <c r="B596" s="443" t="s">
        <v>36</v>
      </c>
      <c r="C596" s="443" t="s">
        <v>88</v>
      </c>
      <c r="D596" s="268">
        <v>8600.357</v>
      </c>
      <c r="E596" s="268">
        <v>30212.958499999997</v>
      </c>
      <c r="F596" s="269">
        <v>38813.315499999997</v>
      </c>
      <c r="G596" s="243"/>
    </row>
    <row r="597" spans="1:7" s="62" customFormat="1" ht="13.5" customHeight="1" x14ac:dyDescent="0.2">
      <c r="A597" s="423">
        <v>2018</v>
      </c>
      <c r="B597" s="424" t="s">
        <v>37</v>
      </c>
      <c r="C597" s="424" t="s">
        <v>88</v>
      </c>
      <c r="D597" s="425">
        <v>9624.4669999999969</v>
      </c>
      <c r="E597" s="425">
        <v>37419.262000000002</v>
      </c>
      <c r="F597" s="426">
        <v>47043.728999999999</v>
      </c>
      <c r="G597" s="243"/>
    </row>
    <row r="598" spans="1:7" s="62" customFormat="1" ht="13.5" customHeight="1" x14ac:dyDescent="0.2">
      <c r="A598" s="267">
        <v>2018</v>
      </c>
      <c r="B598" s="443" t="s">
        <v>38</v>
      </c>
      <c r="C598" s="443" t="s">
        <v>88</v>
      </c>
      <c r="D598" s="268">
        <v>10078.932999999994</v>
      </c>
      <c r="E598" s="268">
        <v>40800.474000000002</v>
      </c>
      <c r="F598" s="269">
        <v>50879.406999999992</v>
      </c>
      <c r="G598" s="243"/>
    </row>
    <row r="599" spans="1:7" s="62" customFormat="1" ht="13.5" customHeight="1" x14ac:dyDescent="0.2">
      <c r="A599" s="423">
        <v>2018</v>
      </c>
      <c r="B599" s="424" t="s">
        <v>39</v>
      </c>
      <c r="C599" s="424" t="s">
        <v>88</v>
      </c>
      <c r="D599" s="425">
        <v>10370.758</v>
      </c>
      <c r="E599" s="425">
        <v>40418.438999999984</v>
      </c>
      <c r="F599" s="426">
        <v>50789.196999999986</v>
      </c>
      <c r="G599" s="243"/>
    </row>
    <row r="600" spans="1:7" s="62" customFormat="1" ht="13.5" customHeight="1" x14ac:dyDescent="0.2">
      <c r="A600" s="267">
        <v>2018</v>
      </c>
      <c r="B600" s="443" t="s">
        <v>40</v>
      </c>
      <c r="C600" s="443" t="s">
        <v>88</v>
      </c>
      <c r="D600" s="268">
        <v>12462.406999999997</v>
      </c>
      <c r="E600" s="268">
        <v>44684.557499999995</v>
      </c>
      <c r="F600" s="269">
        <v>57146.964499999995</v>
      </c>
      <c r="G600" s="243"/>
    </row>
    <row r="601" spans="1:7" s="62" customFormat="1" ht="13.5" customHeight="1" x14ac:dyDescent="0.2">
      <c r="A601" s="423">
        <v>2018</v>
      </c>
      <c r="B601" s="424" t="s">
        <v>41</v>
      </c>
      <c r="C601" s="424" t="s">
        <v>88</v>
      </c>
      <c r="D601" s="425">
        <v>10543.033999999994</v>
      </c>
      <c r="E601" s="425">
        <v>41438.003000000004</v>
      </c>
      <c r="F601" s="426">
        <v>51981.036999999997</v>
      </c>
      <c r="G601" s="243"/>
    </row>
    <row r="602" spans="1:7" s="62" customFormat="1" ht="13.5" customHeight="1" x14ac:dyDescent="0.2">
      <c r="A602" s="267">
        <v>2018</v>
      </c>
      <c r="B602" s="443" t="s">
        <v>42</v>
      </c>
      <c r="C602" s="443" t="s">
        <v>88</v>
      </c>
      <c r="D602" s="268">
        <v>15734.390999999996</v>
      </c>
      <c r="E602" s="268">
        <v>42378.030500000001</v>
      </c>
      <c r="F602" s="269">
        <v>58112.421499999997</v>
      </c>
      <c r="G602" s="243"/>
    </row>
    <row r="603" spans="1:7" s="62" customFormat="1" ht="13.5" customHeight="1" x14ac:dyDescent="0.2">
      <c r="A603" s="423">
        <v>2019</v>
      </c>
      <c r="B603" s="424" t="s">
        <v>43</v>
      </c>
      <c r="C603" s="424" t="s">
        <v>88</v>
      </c>
      <c r="D603" s="425">
        <v>15491.774000000001</v>
      </c>
      <c r="E603" s="425">
        <v>41708.19</v>
      </c>
      <c r="F603" s="426">
        <v>57199.964</v>
      </c>
      <c r="G603" s="243"/>
    </row>
    <row r="604" spans="1:7" s="62" customFormat="1" ht="13.5" customHeight="1" x14ac:dyDescent="0.2">
      <c r="A604" s="267">
        <v>2019</v>
      </c>
      <c r="B604" s="443" t="s">
        <v>44</v>
      </c>
      <c r="C604" s="443" t="s">
        <v>88</v>
      </c>
      <c r="D604" s="268">
        <v>15735.841000000008</v>
      </c>
      <c r="E604" s="268">
        <v>40364.522499999999</v>
      </c>
      <c r="F604" s="269">
        <v>56100.363500000007</v>
      </c>
      <c r="G604" s="243"/>
    </row>
    <row r="605" spans="1:7" s="62" customFormat="1" ht="13.5" customHeight="1" x14ac:dyDescent="0.2">
      <c r="A605" s="423">
        <v>2019</v>
      </c>
      <c r="B605" s="424" t="s">
        <v>45</v>
      </c>
      <c r="C605" s="424" t="s">
        <v>88</v>
      </c>
      <c r="D605" s="425">
        <v>15367.840999999997</v>
      </c>
      <c r="E605" s="425">
        <v>47500.942999999992</v>
      </c>
      <c r="F605" s="426">
        <v>62868.783999999992</v>
      </c>
      <c r="G605" s="243"/>
    </row>
    <row r="606" spans="1:7" s="62" customFormat="1" ht="13.5" customHeight="1" x14ac:dyDescent="0.2">
      <c r="A606" s="267">
        <v>2019</v>
      </c>
      <c r="B606" s="443" t="s">
        <v>33</v>
      </c>
      <c r="C606" s="443" t="s">
        <v>88</v>
      </c>
      <c r="D606" s="268">
        <v>13058.881999999989</v>
      </c>
      <c r="E606" s="268">
        <v>43551.334000000003</v>
      </c>
      <c r="F606" s="269">
        <v>56610.216</v>
      </c>
      <c r="G606" s="243"/>
    </row>
    <row r="607" spans="1:7" s="62" customFormat="1" ht="13.5" customHeight="1" x14ac:dyDescent="0.2">
      <c r="A607" s="423">
        <v>2019</v>
      </c>
      <c r="B607" s="424" t="s">
        <v>35</v>
      </c>
      <c r="C607" s="424" t="s">
        <v>88</v>
      </c>
      <c r="D607" s="425">
        <v>12915.21999999999</v>
      </c>
      <c r="E607" s="425">
        <v>41552.839499999995</v>
      </c>
      <c r="F607" s="426">
        <v>54468.059499999988</v>
      </c>
      <c r="G607" s="243"/>
    </row>
    <row r="608" spans="1:7" s="62" customFormat="1" ht="13.5" customHeight="1" x14ac:dyDescent="0.2">
      <c r="A608" s="267">
        <v>2019</v>
      </c>
      <c r="B608" s="443" t="s">
        <v>36</v>
      </c>
      <c r="C608" s="443" t="s">
        <v>88</v>
      </c>
      <c r="D608" s="268">
        <v>11307.709999999994</v>
      </c>
      <c r="E608" s="268">
        <v>37511.833999999995</v>
      </c>
      <c r="F608" s="269">
        <v>48819.543999999987</v>
      </c>
      <c r="G608" s="243"/>
    </row>
    <row r="609" spans="1:7" s="62" customFormat="1" ht="13.5" customHeight="1" x14ac:dyDescent="0.2">
      <c r="A609" s="423">
        <v>2019</v>
      </c>
      <c r="B609" s="424" t="s">
        <v>37</v>
      </c>
      <c r="C609" s="424" t="s">
        <v>88</v>
      </c>
      <c r="D609" s="425">
        <v>12573.368999999999</v>
      </c>
      <c r="E609" s="425">
        <v>45902.148499999996</v>
      </c>
      <c r="F609" s="426">
        <v>58475.517500000002</v>
      </c>
      <c r="G609" s="243"/>
    </row>
    <row r="610" spans="1:7" s="62" customFormat="1" ht="13.5" customHeight="1" x14ac:dyDescent="0.2">
      <c r="A610" s="267">
        <v>2019</v>
      </c>
      <c r="B610" s="443" t="s">
        <v>38</v>
      </c>
      <c r="C610" s="443" t="s">
        <v>88</v>
      </c>
      <c r="D610" s="268">
        <v>14045.658999999998</v>
      </c>
      <c r="E610" s="268">
        <v>44787.899999999994</v>
      </c>
      <c r="F610" s="269">
        <v>58833.558999999994</v>
      </c>
      <c r="G610" s="243"/>
    </row>
    <row r="611" spans="1:7" s="62" customFormat="1" ht="13.5" customHeight="1" x14ac:dyDescent="0.2">
      <c r="A611" s="423">
        <v>2019</v>
      </c>
      <c r="B611" s="424" t="s">
        <v>39</v>
      </c>
      <c r="C611" s="424" t="s">
        <v>88</v>
      </c>
      <c r="D611" s="425">
        <v>12787.367999999999</v>
      </c>
      <c r="E611" s="425">
        <v>41790.824999999997</v>
      </c>
      <c r="F611" s="426">
        <v>54578.192999999999</v>
      </c>
      <c r="G611" s="243"/>
    </row>
    <row r="612" spans="1:7" s="62" customFormat="1" ht="13.5" customHeight="1" x14ac:dyDescent="0.2">
      <c r="A612" s="267">
        <v>2019</v>
      </c>
      <c r="B612" s="443" t="s">
        <v>40</v>
      </c>
      <c r="C612" s="443" t="s">
        <v>88</v>
      </c>
      <c r="D612" s="268">
        <v>15314.195999999993</v>
      </c>
      <c r="E612" s="268">
        <v>33198.996500000008</v>
      </c>
      <c r="F612" s="269">
        <v>48513.192500000005</v>
      </c>
      <c r="G612" s="243"/>
    </row>
    <row r="613" spans="1:7" s="62" customFormat="1" ht="13.5" customHeight="1" x14ac:dyDescent="0.2">
      <c r="A613" s="423">
        <v>2019</v>
      </c>
      <c r="B613" s="424" t="s">
        <v>41</v>
      </c>
      <c r="C613" s="424" t="s">
        <v>88</v>
      </c>
      <c r="D613" s="425">
        <v>15553.938999999997</v>
      </c>
      <c r="E613" s="425">
        <v>36016.012499999997</v>
      </c>
      <c r="F613" s="426">
        <v>51569.951499999996</v>
      </c>
      <c r="G613" s="243"/>
    </row>
    <row r="614" spans="1:7" s="62" customFormat="1" ht="13.5" customHeight="1" x14ac:dyDescent="0.2">
      <c r="A614" s="267">
        <v>2019</v>
      </c>
      <c r="B614" s="443" t="s">
        <v>42</v>
      </c>
      <c r="C614" s="443" t="s">
        <v>88</v>
      </c>
      <c r="D614" s="268">
        <v>16733.303</v>
      </c>
      <c r="E614" s="268">
        <v>39516.200500000006</v>
      </c>
      <c r="F614" s="269">
        <v>56249.503499999999</v>
      </c>
      <c r="G614" s="243"/>
    </row>
    <row r="615" spans="1:7" s="62" customFormat="1" ht="13.5" customHeight="1" x14ac:dyDescent="0.2">
      <c r="A615" s="423">
        <v>2020</v>
      </c>
      <c r="B615" s="424" t="s">
        <v>43</v>
      </c>
      <c r="C615" s="424" t="s">
        <v>88</v>
      </c>
      <c r="D615" s="425">
        <v>14256.800000000005</v>
      </c>
      <c r="E615" s="425">
        <v>33905.840000000011</v>
      </c>
      <c r="F615" s="426">
        <v>48162.640000000014</v>
      </c>
      <c r="G615" s="243"/>
    </row>
    <row r="616" spans="1:7" s="62" customFormat="1" ht="13.5" customHeight="1" x14ac:dyDescent="0.2">
      <c r="A616" s="267">
        <v>2020</v>
      </c>
      <c r="B616" s="443" t="s">
        <v>44</v>
      </c>
      <c r="C616" s="443" t="s">
        <v>88</v>
      </c>
      <c r="D616" s="268">
        <v>16923.630999999998</v>
      </c>
      <c r="E616" s="268">
        <v>35074.573500000006</v>
      </c>
      <c r="F616" s="269">
        <v>51998.204500000007</v>
      </c>
      <c r="G616" s="243"/>
    </row>
    <row r="617" spans="1:7" s="62" customFormat="1" ht="13.5" customHeight="1" x14ac:dyDescent="0.2">
      <c r="A617" s="423">
        <v>2020</v>
      </c>
      <c r="B617" s="424" t="s">
        <v>45</v>
      </c>
      <c r="C617" s="424" t="s">
        <v>88</v>
      </c>
      <c r="D617" s="425">
        <v>11450.2</v>
      </c>
      <c r="E617" s="425">
        <v>28242.769000000004</v>
      </c>
      <c r="F617" s="426">
        <v>39692.969000000005</v>
      </c>
      <c r="G617" s="243"/>
    </row>
    <row r="618" spans="1:7" s="62" customFormat="1" ht="13.5" customHeight="1" x14ac:dyDescent="0.2">
      <c r="A618" s="267">
        <v>2020</v>
      </c>
      <c r="B618" s="443" t="s">
        <v>33</v>
      </c>
      <c r="C618" s="443" t="s">
        <v>88</v>
      </c>
      <c r="D618" s="268">
        <v>2029.2180000000001</v>
      </c>
      <c r="E618" s="268">
        <v>14182.263500000001</v>
      </c>
      <c r="F618" s="269">
        <v>16211.4815</v>
      </c>
      <c r="G618" s="243"/>
    </row>
    <row r="619" spans="1:7" s="62" customFormat="1" ht="13.5" customHeight="1" x14ac:dyDescent="0.2">
      <c r="A619" s="423">
        <v>2020</v>
      </c>
      <c r="B619" s="424" t="s">
        <v>35</v>
      </c>
      <c r="C619" s="424" t="s">
        <v>88</v>
      </c>
      <c r="D619" s="425">
        <v>8067.7860000000001</v>
      </c>
      <c r="E619" s="425">
        <v>23478.833500000001</v>
      </c>
      <c r="F619" s="426">
        <v>31546.619500000001</v>
      </c>
      <c r="G619" s="243"/>
    </row>
    <row r="620" spans="1:7" s="62" customFormat="1" ht="13.5" customHeight="1" x14ac:dyDescent="0.2">
      <c r="A620" s="267">
        <v>2020</v>
      </c>
      <c r="B620" s="443" t="s">
        <v>36</v>
      </c>
      <c r="C620" s="443" t="s">
        <v>88</v>
      </c>
      <c r="D620" s="268">
        <v>11204.656999999999</v>
      </c>
      <c r="E620" s="268">
        <v>30027.634499999996</v>
      </c>
      <c r="F620" s="269">
        <v>41232.291499999999</v>
      </c>
      <c r="G620" s="243"/>
    </row>
    <row r="621" spans="1:7" s="62" customFormat="1" ht="13.5" customHeight="1" x14ac:dyDescent="0.2">
      <c r="A621" s="423">
        <v>2020</v>
      </c>
      <c r="B621" s="424" t="s">
        <v>37</v>
      </c>
      <c r="C621" s="424" t="s">
        <v>88</v>
      </c>
      <c r="D621" s="425">
        <v>13991.944000000001</v>
      </c>
      <c r="E621" s="425">
        <v>36761.918500000014</v>
      </c>
      <c r="F621" s="426">
        <v>50753.862500000017</v>
      </c>
      <c r="G621" s="243"/>
    </row>
    <row r="622" spans="1:7" s="62" customFormat="1" ht="13.5" customHeight="1" x14ac:dyDescent="0.2">
      <c r="A622" s="267">
        <v>2020</v>
      </c>
      <c r="B622" s="443" t="s">
        <v>38</v>
      </c>
      <c r="C622" s="443" t="s">
        <v>88</v>
      </c>
      <c r="D622" s="268">
        <v>14088.141999999993</v>
      </c>
      <c r="E622" s="268">
        <v>32756.645</v>
      </c>
      <c r="F622" s="269">
        <v>46844.786999999997</v>
      </c>
      <c r="G622" s="243"/>
    </row>
    <row r="623" spans="1:7" s="62" customFormat="1" ht="13.5" customHeight="1" x14ac:dyDescent="0.2">
      <c r="A623" s="423">
        <v>2020</v>
      </c>
      <c r="B623" s="424" t="s">
        <v>39</v>
      </c>
      <c r="C623" s="424" t="s">
        <v>88</v>
      </c>
      <c r="D623" s="425">
        <v>15630.029999999999</v>
      </c>
      <c r="E623" s="425">
        <v>33759.119000000006</v>
      </c>
      <c r="F623" s="426">
        <v>49389.149000000005</v>
      </c>
      <c r="G623" s="243"/>
    </row>
    <row r="624" spans="1:7" s="62" customFormat="1" ht="13.5" customHeight="1" x14ac:dyDescent="0.2">
      <c r="A624" s="267">
        <v>2020</v>
      </c>
      <c r="B624" s="443" t="s">
        <v>40</v>
      </c>
      <c r="C624" s="443" t="s">
        <v>88</v>
      </c>
      <c r="D624" s="268">
        <v>16651.129999904631</v>
      </c>
      <c r="E624" s="268">
        <v>37871.696000000004</v>
      </c>
      <c r="F624" s="269">
        <v>54522.825999904635</v>
      </c>
      <c r="G624" s="243"/>
    </row>
    <row r="625" spans="1:7" s="62" customFormat="1" ht="13.5" customHeight="1" x14ac:dyDescent="0.2">
      <c r="A625" s="423">
        <v>2020</v>
      </c>
      <c r="B625" s="424" t="s">
        <v>41</v>
      </c>
      <c r="C625" s="424" t="s">
        <v>88</v>
      </c>
      <c r="D625" s="425">
        <v>14670.93</v>
      </c>
      <c r="E625" s="425">
        <v>36140.142999999996</v>
      </c>
      <c r="F625" s="426">
        <v>50811.073000000004</v>
      </c>
      <c r="G625" s="243"/>
    </row>
    <row r="626" spans="1:7" s="62" customFormat="1" ht="13.5" customHeight="1" x14ac:dyDescent="0.2">
      <c r="A626" s="267">
        <v>2020</v>
      </c>
      <c r="B626" s="443" t="s">
        <v>42</v>
      </c>
      <c r="C626" s="443" t="s">
        <v>88</v>
      </c>
      <c r="D626" s="268">
        <v>13599.51</v>
      </c>
      <c r="E626" s="268">
        <v>39107.618500000004</v>
      </c>
      <c r="F626" s="269">
        <v>52707.128500000006</v>
      </c>
      <c r="G626" s="243"/>
    </row>
    <row r="627" spans="1:7" s="62" customFormat="1" ht="13.5" customHeight="1" x14ac:dyDescent="0.2">
      <c r="A627" s="423">
        <v>2021</v>
      </c>
      <c r="B627" s="424" t="s">
        <v>43</v>
      </c>
      <c r="C627" s="424" t="s">
        <v>88</v>
      </c>
      <c r="D627" s="425">
        <v>13047.107</v>
      </c>
      <c r="E627" s="425">
        <v>36919.978499999997</v>
      </c>
      <c r="F627" s="426">
        <v>49967.085500000001</v>
      </c>
      <c r="G627" s="243"/>
    </row>
    <row r="628" spans="1:7" s="62" customFormat="1" ht="13.5" customHeight="1" x14ac:dyDescent="0.2">
      <c r="A628" s="267">
        <v>2021</v>
      </c>
      <c r="B628" s="443" t="s">
        <v>44</v>
      </c>
      <c r="C628" s="443" t="s">
        <v>88</v>
      </c>
      <c r="D628" s="268">
        <v>13435.430000000002</v>
      </c>
      <c r="E628" s="268">
        <v>37472.405000000006</v>
      </c>
      <c r="F628" s="269">
        <v>50907.835000000006</v>
      </c>
      <c r="G628" s="243"/>
    </row>
    <row r="629" spans="1:7" s="62" customFormat="1" ht="13.5" customHeight="1" x14ac:dyDescent="0.2">
      <c r="A629" s="423">
        <v>2021</v>
      </c>
      <c r="B629" s="424" t="s">
        <v>45</v>
      </c>
      <c r="C629" s="424" t="s">
        <v>88</v>
      </c>
      <c r="D629" s="425">
        <v>14420.990000000002</v>
      </c>
      <c r="E629" s="425">
        <v>40931.686999987163</v>
      </c>
      <c r="F629" s="426">
        <v>55352.676999987161</v>
      </c>
      <c r="G629" s="243"/>
    </row>
    <row r="630" spans="1:7" s="62" customFormat="1" ht="13.5" customHeight="1" x14ac:dyDescent="0.2">
      <c r="A630" s="267">
        <v>2021</v>
      </c>
      <c r="B630" s="443" t="s">
        <v>33</v>
      </c>
      <c r="C630" s="443" t="s">
        <v>88</v>
      </c>
      <c r="D630" s="268">
        <v>13068.369996948242</v>
      </c>
      <c r="E630" s="268">
        <v>36105.441500000008</v>
      </c>
      <c r="F630" s="269">
        <v>49173.811496948256</v>
      </c>
      <c r="G630" s="243"/>
    </row>
    <row r="631" spans="1:7" s="62" customFormat="1" ht="13.5" customHeight="1" x14ac:dyDescent="0.2">
      <c r="A631" s="423">
        <v>2021</v>
      </c>
      <c r="B631" s="424" t="s">
        <v>35</v>
      </c>
      <c r="C631" s="424" t="s">
        <v>88</v>
      </c>
      <c r="D631" s="425">
        <v>12213.361999694822</v>
      </c>
      <c r="E631" s="425">
        <v>35125.486499999999</v>
      </c>
      <c r="F631" s="426">
        <v>47338.848499694825</v>
      </c>
      <c r="G631" s="243"/>
    </row>
    <row r="632" spans="1:7" s="62" customFormat="1" ht="13.5" customHeight="1" x14ac:dyDescent="0.2">
      <c r="A632" s="267">
        <v>2021</v>
      </c>
      <c r="B632" s="443" t="s">
        <v>36</v>
      </c>
      <c r="C632" s="443" t="s">
        <v>88</v>
      </c>
      <c r="D632" s="268">
        <v>14062.859995117189</v>
      </c>
      <c r="E632" s="268">
        <v>33074.843499999995</v>
      </c>
      <c r="F632" s="269">
        <v>47137.703495117181</v>
      </c>
      <c r="G632" s="243"/>
    </row>
    <row r="633" spans="1:7" s="62" customFormat="1" ht="13.5" customHeight="1" x14ac:dyDescent="0.2">
      <c r="A633" s="423">
        <v>2021</v>
      </c>
      <c r="B633" s="424" t="s">
        <v>37</v>
      </c>
      <c r="C633" s="424" t="s">
        <v>88</v>
      </c>
      <c r="D633" s="425">
        <v>12583.72</v>
      </c>
      <c r="E633" s="425">
        <v>36277.127500000002</v>
      </c>
      <c r="F633" s="426">
        <v>48860.847500000003</v>
      </c>
      <c r="G633" s="243"/>
    </row>
    <row r="634" spans="1:7" s="62" customFormat="1" ht="13.5" customHeight="1" x14ac:dyDescent="0.2">
      <c r="A634" s="267">
        <v>2021</v>
      </c>
      <c r="B634" s="443" t="s">
        <v>38</v>
      </c>
      <c r="C634" s="443" t="s">
        <v>88</v>
      </c>
      <c r="D634" s="268">
        <v>11626.39</v>
      </c>
      <c r="E634" s="268">
        <v>35178.26400000001</v>
      </c>
      <c r="F634" s="269">
        <v>46804.65400000001</v>
      </c>
      <c r="G634" s="243"/>
    </row>
    <row r="635" spans="1:7" s="62" customFormat="1" ht="13.5" customHeight="1" x14ac:dyDescent="0.2">
      <c r="A635" s="423">
        <v>2021</v>
      </c>
      <c r="B635" s="424" t="s">
        <v>39</v>
      </c>
      <c r="C635" s="424" t="s">
        <v>88</v>
      </c>
      <c r="D635" s="425">
        <v>13580.19</v>
      </c>
      <c r="E635" s="425">
        <v>34414.264499999997</v>
      </c>
      <c r="F635" s="426">
        <v>47994.454499999993</v>
      </c>
      <c r="G635" s="243"/>
    </row>
    <row r="636" spans="1:7" s="62" customFormat="1" ht="13.5" customHeight="1" x14ac:dyDescent="0.2">
      <c r="A636" s="267">
        <v>2021</v>
      </c>
      <c r="B636" s="443" t="s">
        <v>40</v>
      </c>
      <c r="C636" s="443" t="s">
        <v>88</v>
      </c>
      <c r="D636" s="268">
        <v>14156.749999999998</v>
      </c>
      <c r="E636" s="268">
        <v>34077.461500000012</v>
      </c>
      <c r="F636" s="269">
        <v>48234.211500000005</v>
      </c>
      <c r="G636" s="243"/>
    </row>
    <row r="637" spans="1:7" s="62" customFormat="1" ht="13.5" customHeight="1" x14ac:dyDescent="0.2">
      <c r="A637" s="423">
        <v>2021</v>
      </c>
      <c r="B637" s="424" t="s">
        <v>41</v>
      </c>
      <c r="C637" s="424" t="s">
        <v>88</v>
      </c>
      <c r="D637" s="425">
        <v>12928.925999999998</v>
      </c>
      <c r="E637" s="425">
        <v>39522.338999999993</v>
      </c>
      <c r="F637" s="426">
        <v>52451.264999999985</v>
      </c>
      <c r="G637" s="243"/>
    </row>
    <row r="638" spans="1:7" s="62" customFormat="1" ht="13.5" customHeight="1" x14ac:dyDescent="0.2">
      <c r="A638" s="267">
        <v>2021</v>
      </c>
      <c r="B638" s="443" t="s">
        <v>42</v>
      </c>
      <c r="C638" s="443" t="s">
        <v>88</v>
      </c>
      <c r="D638" s="268">
        <v>14384.679999999998</v>
      </c>
      <c r="E638" s="268">
        <v>42716.165499999988</v>
      </c>
      <c r="F638" s="269">
        <v>57100.845499999989</v>
      </c>
      <c r="G638" s="243"/>
    </row>
    <row r="639" spans="1:7" s="62" customFormat="1" ht="13.5" customHeight="1" x14ac:dyDescent="0.2">
      <c r="A639" s="423">
        <v>2022</v>
      </c>
      <c r="B639" s="424" t="s">
        <v>43</v>
      </c>
      <c r="C639" s="424" t="s">
        <v>88</v>
      </c>
      <c r="D639" s="425">
        <v>11835.89</v>
      </c>
      <c r="E639" s="425">
        <v>35804.096499999992</v>
      </c>
      <c r="F639" s="426">
        <v>47639.986499999999</v>
      </c>
      <c r="G639" s="243"/>
    </row>
    <row r="640" spans="1:7" s="62" customFormat="1" ht="13.5" customHeight="1" x14ac:dyDescent="0.2">
      <c r="A640" s="267">
        <v>2022</v>
      </c>
      <c r="B640" s="457" t="s">
        <v>44</v>
      </c>
      <c r="C640" s="457" t="s">
        <v>88</v>
      </c>
      <c r="D640" s="268">
        <v>15228.55</v>
      </c>
      <c r="E640" s="268">
        <v>39141.498499999994</v>
      </c>
      <c r="F640" s="269">
        <v>54370.04849999999</v>
      </c>
      <c r="G640" s="243"/>
    </row>
    <row r="641" spans="1:7" s="62" customFormat="1" ht="13.5" customHeight="1" x14ac:dyDescent="0.2">
      <c r="A641" s="423">
        <v>2022</v>
      </c>
      <c r="B641" s="424" t="s">
        <v>45</v>
      </c>
      <c r="C641" s="424" t="s">
        <v>88</v>
      </c>
      <c r="D641" s="425">
        <v>17618.550999999999</v>
      </c>
      <c r="E641" s="425">
        <v>47894.323499999999</v>
      </c>
      <c r="F641" s="426">
        <v>65512.874500000005</v>
      </c>
      <c r="G641" s="243"/>
    </row>
    <row r="642" spans="1:7" s="62" customFormat="1" ht="13.5" customHeight="1" x14ac:dyDescent="0.2">
      <c r="A642" s="267">
        <v>2022</v>
      </c>
      <c r="B642" s="469" t="s">
        <v>33</v>
      </c>
      <c r="C642" s="469" t="s">
        <v>88</v>
      </c>
      <c r="D642" s="268">
        <v>15881.800000000001</v>
      </c>
      <c r="E642" s="268">
        <v>37547.668999999994</v>
      </c>
      <c r="F642" s="269">
        <v>53429.468999999997</v>
      </c>
      <c r="G642" s="243"/>
    </row>
    <row r="643" spans="1:7" s="62" customFormat="1" ht="13.5" customHeight="1" x14ac:dyDescent="0.2">
      <c r="A643" s="423">
        <v>2022</v>
      </c>
      <c r="B643" s="424" t="s">
        <v>35</v>
      </c>
      <c r="C643" s="424" t="s">
        <v>88</v>
      </c>
      <c r="D643" s="425">
        <v>17266.27994</v>
      </c>
      <c r="E643" s="425">
        <v>36924.554499999998</v>
      </c>
      <c r="F643" s="426">
        <v>54190.834439999999</v>
      </c>
      <c r="G643" s="243"/>
    </row>
    <row r="644" spans="1:7" s="62" customFormat="1" ht="13.5" customHeight="1" x14ac:dyDescent="0.2">
      <c r="A644" s="267">
        <v>2022</v>
      </c>
      <c r="B644" s="477" t="s">
        <v>36</v>
      </c>
      <c r="C644" s="477" t="s">
        <v>88</v>
      </c>
      <c r="D644" s="268">
        <v>15231.03000366211</v>
      </c>
      <c r="E644" s="268">
        <v>38039.068500000001</v>
      </c>
      <c r="F644" s="269">
        <v>53270.098503662113</v>
      </c>
      <c r="G644" s="243"/>
    </row>
    <row r="645" spans="1:7" s="62" customFormat="1" ht="13.5" customHeight="1" x14ac:dyDescent="0.2">
      <c r="A645" s="423">
        <v>2009</v>
      </c>
      <c r="B645" s="424" t="s">
        <v>33</v>
      </c>
      <c r="C645" s="424" t="s">
        <v>89</v>
      </c>
      <c r="D645" s="425">
        <v>2233.6800000000003</v>
      </c>
      <c r="E645" s="425">
        <v>16882.997500000001</v>
      </c>
      <c r="F645" s="426">
        <v>19116.677500000002</v>
      </c>
      <c r="G645" s="243"/>
    </row>
    <row r="646" spans="1:7" s="62" customFormat="1" ht="13.5" customHeight="1" x14ac:dyDescent="0.2">
      <c r="A646" s="267">
        <v>2009</v>
      </c>
      <c r="B646" s="443" t="s">
        <v>35</v>
      </c>
      <c r="C646" s="443" t="s">
        <v>89</v>
      </c>
      <c r="D646" s="268">
        <v>2071.0699999999997</v>
      </c>
      <c r="E646" s="268">
        <v>17007.674999999999</v>
      </c>
      <c r="F646" s="269">
        <v>19078.745000000003</v>
      </c>
      <c r="G646" s="243"/>
    </row>
    <row r="647" spans="1:7" s="62" customFormat="1" ht="13.5" customHeight="1" x14ac:dyDescent="0.2">
      <c r="A647" s="423">
        <v>2009</v>
      </c>
      <c r="B647" s="424" t="s">
        <v>36</v>
      </c>
      <c r="C647" s="424" t="s">
        <v>89</v>
      </c>
      <c r="D647" s="425">
        <v>1816.6599999999999</v>
      </c>
      <c r="E647" s="425">
        <v>17130.287499999999</v>
      </c>
      <c r="F647" s="426">
        <v>18946.947500000002</v>
      </c>
      <c r="G647" s="243"/>
    </row>
    <row r="648" spans="1:7" s="62" customFormat="1" ht="13.5" customHeight="1" x14ac:dyDescent="0.2">
      <c r="A648" s="267">
        <v>2009</v>
      </c>
      <c r="B648" s="443" t="s">
        <v>37</v>
      </c>
      <c r="C648" s="443" t="s">
        <v>89</v>
      </c>
      <c r="D648" s="268">
        <v>1737.36</v>
      </c>
      <c r="E648" s="268">
        <v>17372.547500000001</v>
      </c>
      <c r="F648" s="269">
        <v>19109.907500000001</v>
      </c>
      <c r="G648" s="243"/>
    </row>
    <row r="649" spans="1:7" s="62" customFormat="1" ht="13.5" customHeight="1" x14ac:dyDescent="0.2">
      <c r="A649" s="423">
        <v>2009</v>
      </c>
      <c r="B649" s="424" t="s">
        <v>38</v>
      </c>
      <c r="C649" s="424" t="s">
        <v>89</v>
      </c>
      <c r="D649" s="425">
        <v>1707.5700000000002</v>
      </c>
      <c r="E649" s="425">
        <v>17831.440000000002</v>
      </c>
      <c r="F649" s="426">
        <v>19539.009999999998</v>
      </c>
      <c r="G649" s="243"/>
    </row>
    <row r="650" spans="1:7" s="62" customFormat="1" ht="13.5" customHeight="1" x14ac:dyDescent="0.2">
      <c r="A650" s="267">
        <v>2009</v>
      </c>
      <c r="B650" s="443" t="s">
        <v>39</v>
      </c>
      <c r="C650" s="443" t="s">
        <v>89</v>
      </c>
      <c r="D650" s="268">
        <v>2013.29</v>
      </c>
      <c r="E650" s="268">
        <v>19949.98</v>
      </c>
      <c r="F650" s="269">
        <v>21963.269999999997</v>
      </c>
      <c r="G650" s="243"/>
    </row>
    <row r="651" spans="1:7" s="62" customFormat="1" ht="13.5" customHeight="1" x14ac:dyDescent="0.2">
      <c r="A651" s="423">
        <v>2009</v>
      </c>
      <c r="B651" s="424" t="s">
        <v>40</v>
      </c>
      <c r="C651" s="424" t="s">
        <v>89</v>
      </c>
      <c r="D651" s="425">
        <v>2103.9899999999998</v>
      </c>
      <c r="E651" s="425">
        <v>18994.307000000001</v>
      </c>
      <c r="F651" s="426">
        <v>21098.297000000002</v>
      </c>
      <c r="G651" s="243"/>
    </row>
    <row r="652" spans="1:7" s="62" customFormat="1" ht="13.5" customHeight="1" x14ac:dyDescent="0.2">
      <c r="A652" s="267">
        <v>2009</v>
      </c>
      <c r="B652" s="443" t="s">
        <v>41</v>
      </c>
      <c r="C652" s="443" t="s">
        <v>89</v>
      </c>
      <c r="D652" s="268">
        <v>2095.09</v>
      </c>
      <c r="E652" s="268">
        <v>18169.71</v>
      </c>
      <c r="F652" s="269">
        <v>20264.800000000003</v>
      </c>
      <c r="G652" s="243"/>
    </row>
    <row r="653" spans="1:7" s="62" customFormat="1" ht="13.5" customHeight="1" x14ac:dyDescent="0.2">
      <c r="A653" s="423">
        <v>2009</v>
      </c>
      <c r="B653" s="424" t="s">
        <v>42</v>
      </c>
      <c r="C653" s="424" t="s">
        <v>89</v>
      </c>
      <c r="D653" s="425">
        <v>2327.3900000000003</v>
      </c>
      <c r="E653" s="425">
        <v>21953.422500000001</v>
      </c>
      <c r="F653" s="426">
        <v>24280.8125</v>
      </c>
      <c r="G653" s="243"/>
    </row>
    <row r="654" spans="1:7" s="62" customFormat="1" ht="13.5" customHeight="1" x14ac:dyDescent="0.2">
      <c r="A654" s="267">
        <v>2010</v>
      </c>
      <c r="B654" s="443" t="s">
        <v>43</v>
      </c>
      <c r="C654" s="443" t="s">
        <v>89</v>
      </c>
      <c r="D654" s="268">
        <v>2422.08</v>
      </c>
      <c r="E654" s="268">
        <v>15194.557499999999</v>
      </c>
      <c r="F654" s="269">
        <v>17616.637500000001</v>
      </c>
      <c r="G654" s="243"/>
    </row>
    <row r="655" spans="1:7" s="62" customFormat="1" ht="13.5" customHeight="1" x14ac:dyDescent="0.2">
      <c r="A655" s="423">
        <v>2010</v>
      </c>
      <c r="B655" s="424" t="s">
        <v>44</v>
      </c>
      <c r="C655" s="424" t="s">
        <v>89</v>
      </c>
      <c r="D655" s="425">
        <v>2040.31</v>
      </c>
      <c r="E655" s="425">
        <v>21189.082500000004</v>
      </c>
      <c r="F655" s="426">
        <v>23229.392500000002</v>
      </c>
      <c r="G655" s="243"/>
    </row>
    <row r="656" spans="1:7" s="62" customFormat="1" ht="13.5" customHeight="1" x14ac:dyDescent="0.2">
      <c r="A656" s="267">
        <v>2010</v>
      </c>
      <c r="B656" s="443" t="s">
        <v>45</v>
      </c>
      <c r="C656" s="443" t="s">
        <v>89</v>
      </c>
      <c r="D656" s="268">
        <v>2832.34</v>
      </c>
      <c r="E656" s="268">
        <v>19438.092499999999</v>
      </c>
      <c r="F656" s="269">
        <v>22270.432499999999</v>
      </c>
      <c r="G656" s="243"/>
    </row>
    <row r="657" spans="1:7" s="62" customFormat="1" ht="13.5" customHeight="1" x14ac:dyDescent="0.2">
      <c r="A657" s="423">
        <v>2010</v>
      </c>
      <c r="B657" s="424" t="s">
        <v>33</v>
      </c>
      <c r="C657" s="424" t="s">
        <v>89</v>
      </c>
      <c r="D657" s="425">
        <v>3084.54</v>
      </c>
      <c r="E657" s="425">
        <v>17232.4175</v>
      </c>
      <c r="F657" s="426">
        <v>20316.9575</v>
      </c>
      <c r="G657" s="243"/>
    </row>
    <row r="658" spans="1:7" s="62" customFormat="1" ht="13.5" customHeight="1" x14ac:dyDescent="0.2">
      <c r="A658" s="267">
        <v>2010</v>
      </c>
      <c r="B658" s="443" t="s">
        <v>35</v>
      </c>
      <c r="C658" s="443" t="s">
        <v>89</v>
      </c>
      <c r="D658" s="268">
        <v>3332.7799999999997</v>
      </c>
      <c r="E658" s="268">
        <v>20627.537499999999</v>
      </c>
      <c r="F658" s="269">
        <v>23960.317499999997</v>
      </c>
      <c r="G658" s="243"/>
    </row>
    <row r="659" spans="1:7" s="62" customFormat="1" ht="13.5" customHeight="1" x14ac:dyDescent="0.2">
      <c r="A659" s="423">
        <v>2010</v>
      </c>
      <c r="B659" s="424" t="s">
        <v>36</v>
      </c>
      <c r="C659" s="424" t="s">
        <v>89</v>
      </c>
      <c r="D659" s="425">
        <v>3420.42</v>
      </c>
      <c r="E659" s="425">
        <v>18834.93</v>
      </c>
      <c r="F659" s="426">
        <v>22255.35</v>
      </c>
      <c r="G659" s="243"/>
    </row>
    <row r="660" spans="1:7" s="62" customFormat="1" ht="13.5" customHeight="1" x14ac:dyDescent="0.2">
      <c r="A660" s="267">
        <v>2010</v>
      </c>
      <c r="B660" s="443" t="s">
        <v>37</v>
      </c>
      <c r="C660" s="443" t="s">
        <v>89</v>
      </c>
      <c r="D660" s="268">
        <v>3694.59</v>
      </c>
      <c r="E660" s="268">
        <v>20048.349999999999</v>
      </c>
      <c r="F660" s="269">
        <v>23742.940000000002</v>
      </c>
      <c r="G660" s="243"/>
    </row>
    <row r="661" spans="1:7" s="62" customFormat="1" ht="13.5" customHeight="1" x14ac:dyDescent="0.2">
      <c r="A661" s="423">
        <v>2010</v>
      </c>
      <c r="B661" s="424" t="s">
        <v>38</v>
      </c>
      <c r="C661" s="424" t="s">
        <v>89</v>
      </c>
      <c r="D661" s="425">
        <v>3916.04</v>
      </c>
      <c r="E661" s="425">
        <v>20176.9375</v>
      </c>
      <c r="F661" s="426">
        <v>24092.977500000001</v>
      </c>
      <c r="G661" s="243"/>
    </row>
    <row r="662" spans="1:7" s="62" customFormat="1" ht="13.5" customHeight="1" x14ac:dyDescent="0.2">
      <c r="A662" s="267">
        <v>2010</v>
      </c>
      <c r="B662" s="443" t="s">
        <v>39</v>
      </c>
      <c r="C662" s="443" t="s">
        <v>89</v>
      </c>
      <c r="D662" s="268">
        <v>4916.82</v>
      </c>
      <c r="E662" s="268">
        <v>22644.16</v>
      </c>
      <c r="F662" s="269">
        <v>27560.980000000003</v>
      </c>
      <c r="G662" s="243"/>
    </row>
    <row r="663" spans="1:7" s="62" customFormat="1" ht="13.5" customHeight="1" x14ac:dyDescent="0.2">
      <c r="A663" s="423">
        <v>2010</v>
      </c>
      <c r="B663" s="424" t="s">
        <v>40</v>
      </c>
      <c r="C663" s="424" t="s">
        <v>89</v>
      </c>
      <c r="D663" s="425">
        <v>4939.82</v>
      </c>
      <c r="E663" s="425">
        <v>21691.142499999998</v>
      </c>
      <c r="F663" s="426">
        <v>26630.962500000001</v>
      </c>
      <c r="G663" s="243"/>
    </row>
    <row r="664" spans="1:7" s="62" customFormat="1" ht="13.5" customHeight="1" x14ac:dyDescent="0.2">
      <c r="A664" s="267">
        <v>2010</v>
      </c>
      <c r="B664" s="443" t="s">
        <v>41</v>
      </c>
      <c r="C664" s="443" t="s">
        <v>89</v>
      </c>
      <c r="D664" s="268">
        <v>4801.13</v>
      </c>
      <c r="E664" s="268">
        <v>21770.949999999997</v>
      </c>
      <c r="F664" s="269">
        <v>26572.080000000002</v>
      </c>
      <c r="G664" s="243"/>
    </row>
    <row r="665" spans="1:7" s="62" customFormat="1" ht="13.5" customHeight="1" x14ac:dyDescent="0.2">
      <c r="A665" s="423">
        <v>2010</v>
      </c>
      <c r="B665" s="424" t="s">
        <v>42</v>
      </c>
      <c r="C665" s="424" t="s">
        <v>89</v>
      </c>
      <c r="D665" s="425">
        <v>3916.38</v>
      </c>
      <c r="E665" s="425">
        <v>22630.252499999999</v>
      </c>
      <c r="F665" s="426">
        <v>26546.6325</v>
      </c>
      <c r="G665" s="243"/>
    </row>
    <row r="666" spans="1:7" s="62" customFormat="1" ht="13.5" customHeight="1" x14ac:dyDescent="0.2">
      <c r="A666" s="267">
        <v>2011</v>
      </c>
      <c r="B666" s="443" t="s">
        <v>43</v>
      </c>
      <c r="C666" s="443" t="s">
        <v>89</v>
      </c>
      <c r="D666" s="268">
        <v>3110.76</v>
      </c>
      <c r="E666" s="268">
        <v>20307.3675</v>
      </c>
      <c r="F666" s="269">
        <v>23418.127499999999</v>
      </c>
      <c r="G666" s="243"/>
    </row>
    <row r="667" spans="1:7" s="62" customFormat="1" ht="13.5" customHeight="1" x14ac:dyDescent="0.2">
      <c r="A667" s="423">
        <v>2011</v>
      </c>
      <c r="B667" s="424" t="s">
        <v>44</v>
      </c>
      <c r="C667" s="424" t="s">
        <v>89</v>
      </c>
      <c r="D667" s="425">
        <v>4291.8</v>
      </c>
      <c r="E667" s="425">
        <v>19002.684999999998</v>
      </c>
      <c r="F667" s="426">
        <v>23294.485000000001</v>
      </c>
      <c r="G667" s="243"/>
    </row>
    <row r="668" spans="1:7" s="62" customFormat="1" ht="13.5" customHeight="1" x14ac:dyDescent="0.2">
      <c r="A668" s="267">
        <v>2011</v>
      </c>
      <c r="B668" s="443" t="s">
        <v>45</v>
      </c>
      <c r="C668" s="443" t="s">
        <v>89</v>
      </c>
      <c r="D668" s="268">
        <v>5466.75</v>
      </c>
      <c r="E668" s="268">
        <v>26512.582499999997</v>
      </c>
      <c r="F668" s="269">
        <v>31979.332499999997</v>
      </c>
      <c r="G668" s="243"/>
    </row>
    <row r="669" spans="1:7" s="62" customFormat="1" ht="13.5" customHeight="1" x14ac:dyDescent="0.2">
      <c r="A669" s="423">
        <v>2011</v>
      </c>
      <c r="B669" s="424" t="s">
        <v>33</v>
      </c>
      <c r="C669" s="424" t="s">
        <v>89</v>
      </c>
      <c r="D669" s="425">
        <v>4642.41</v>
      </c>
      <c r="E669" s="425">
        <v>21089.0825</v>
      </c>
      <c r="F669" s="426">
        <v>25731.4925</v>
      </c>
      <c r="G669" s="243"/>
    </row>
    <row r="670" spans="1:7" s="62" customFormat="1" ht="13.5" customHeight="1" x14ac:dyDescent="0.2">
      <c r="A670" s="267">
        <v>2011</v>
      </c>
      <c r="B670" s="443" t="s">
        <v>35</v>
      </c>
      <c r="C670" s="443" t="s">
        <v>89</v>
      </c>
      <c r="D670" s="268">
        <v>4768.0599999999995</v>
      </c>
      <c r="E670" s="268">
        <v>21759.827499999999</v>
      </c>
      <c r="F670" s="269">
        <v>26527.887499999997</v>
      </c>
      <c r="G670" s="243"/>
    </row>
    <row r="671" spans="1:7" s="62" customFormat="1" ht="13.5" customHeight="1" x14ac:dyDescent="0.2">
      <c r="A671" s="423">
        <v>2011</v>
      </c>
      <c r="B671" s="424" t="s">
        <v>36</v>
      </c>
      <c r="C671" s="424" t="s">
        <v>89</v>
      </c>
      <c r="D671" s="425">
        <v>3752.1900000000005</v>
      </c>
      <c r="E671" s="425">
        <v>22780.23</v>
      </c>
      <c r="F671" s="426">
        <v>26532.42</v>
      </c>
      <c r="G671" s="243"/>
    </row>
    <row r="672" spans="1:7" s="62" customFormat="1" ht="13.5" customHeight="1" x14ac:dyDescent="0.2">
      <c r="A672" s="267">
        <v>2011</v>
      </c>
      <c r="B672" s="443" t="s">
        <v>37</v>
      </c>
      <c r="C672" s="443" t="s">
        <v>89</v>
      </c>
      <c r="D672" s="268">
        <v>4873.22</v>
      </c>
      <c r="E672" s="268">
        <v>23524.25</v>
      </c>
      <c r="F672" s="269">
        <v>28397.47</v>
      </c>
      <c r="G672" s="243"/>
    </row>
    <row r="673" spans="1:7" s="62" customFormat="1" ht="13.5" customHeight="1" x14ac:dyDescent="0.2">
      <c r="A673" s="423">
        <v>2011</v>
      </c>
      <c r="B673" s="424" t="s">
        <v>38</v>
      </c>
      <c r="C673" s="424" t="s">
        <v>89</v>
      </c>
      <c r="D673" s="425">
        <v>6162.8</v>
      </c>
      <c r="E673" s="425">
        <v>25013.79</v>
      </c>
      <c r="F673" s="426">
        <v>31176.59</v>
      </c>
      <c r="G673" s="243"/>
    </row>
    <row r="674" spans="1:7" s="62" customFormat="1" ht="13.5" customHeight="1" x14ac:dyDescent="0.2">
      <c r="A674" s="267">
        <v>2011</v>
      </c>
      <c r="B674" s="443" t="s">
        <v>39</v>
      </c>
      <c r="C674" s="443" t="s">
        <v>89</v>
      </c>
      <c r="D674" s="268">
        <v>5816.6</v>
      </c>
      <c r="E674" s="268">
        <v>24531.9725</v>
      </c>
      <c r="F674" s="269">
        <v>30348.572499999998</v>
      </c>
      <c r="G674" s="243"/>
    </row>
    <row r="675" spans="1:7" s="62" customFormat="1" ht="13.5" customHeight="1" x14ac:dyDescent="0.2">
      <c r="A675" s="423">
        <v>2011</v>
      </c>
      <c r="B675" s="424" t="s">
        <v>40</v>
      </c>
      <c r="C675" s="424" t="s">
        <v>89</v>
      </c>
      <c r="D675" s="425">
        <v>4960.3200000000006</v>
      </c>
      <c r="E675" s="425">
        <v>24398.445</v>
      </c>
      <c r="F675" s="426">
        <v>29358.764999999999</v>
      </c>
      <c r="G675" s="243"/>
    </row>
    <row r="676" spans="1:7" s="62" customFormat="1" ht="13.5" customHeight="1" x14ac:dyDescent="0.2">
      <c r="A676" s="267">
        <v>2011</v>
      </c>
      <c r="B676" s="443" t="s">
        <v>41</v>
      </c>
      <c r="C676" s="443" t="s">
        <v>89</v>
      </c>
      <c r="D676" s="268">
        <v>5346.5300000000007</v>
      </c>
      <c r="E676" s="268">
        <v>23970.227500000001</v>
      </c>
      <c r="F676" s="269">
        <v>29316.757500000003</v>
      </c>
      <c r="G676" s="243"/>
    </row>
    <row r="677" spans="1:7" s="62" customFormat="1" ht="13.5" customHeight="1" x14ac:dyDescent="0.2">
      <c r="A677" s="423">
        <v>2011</v>
      </c>
      <c r="B677" s="424" t="s">
        <v>42</v>
      </c>
      <c r="C677" s="424" t="s">
        <v>89</v>
      </c>
      <c r="D677" s="425">
        <v>4766.2199999999993</v>
      </c>
      <c r="E677" s="425">
        <v>24538.692499999997</v>
      </c>
      <c r="F677" s="426">
        <v>29304.912499999999</v>
      </c>
      <c r="G677" s="243"/>
    </row>
    <row r="678" spans="1:7" s="62" customFormat="1" ht="13.5" customHeight="1" x14ac:dyDescent="0.2">
      <c r="A678" s="267">
        <v>2012</v>
      </c>
      <c r="B678" s="443" t="s">
        <v>43</v>
      </c>
      <c r="C678" s="443" t="s">
        <v>89</v>
      </c>
      <c r="D678" s="268">
        <v>3796.8599999999997</v>
      </c>
      <c r="E678" s="268">
        <v>20824.334999999999</v>
      </c>
      <c r="F678" s="269">
        <v>24621.195</v>
      </c>
      <c r="G678" s="243"/>
    </row>
    <row r="679" spans="1:7" s="62" customFormat="1" ht="13.5" customHeight="1" x14ac:dyDescent="0.2">
      <c r="A679" s="423">
        <v>2012</v>
      </c>
      <c r="B679" s="424" t="s">
        <v>44</v>
      </c>
      <c r="C679" s="424" t="s">
        <v>89</v>
      </c>
      <c r="D679" s="425">
        <v>5182.42</v>
      </c>
      <c r="E679" s="425">
        <v>20532.044999999998</v>
      </c>
      <c r="F679" s="426">
        <v>25714.465</v>
      </c>
      <c r="G679" s="243"/>
    </row>
    <row r="680" spans="1:7" s="62" customFormat="1" ht="13.5" customHeight="1" x14ac:dyDescent="0.2">
      <c r="A680" s="267">
        <v>2012</v>
      </c>
      <c r="B680" s="443" t="s">
        <v>45</v>
      </c>
      <c r="C680" s="443" t="s">
        <v>89</v>
      </c>
      <c r="D680" s="268">
        <v>5836.03</v>
      </c>
      <c r="E680" s="268">
        <v>24185.412499999999</v>
      </c>
      <c r="F680" s="269">
        <v>30021.442499999997</v>
      </c>
      <c r="G680" s="243"/>
    </row>
    <row r="681" spans="1:7" s="62" customFormat="1" ht="13.5" customHeight="1" x14ac:dyDescent="0.2">
      <c r="A681" s="423">
        <v>2012</v>
      </c>
      <c r="B681" s="424" t="s">
        <v>33</v>
      </c>
      <c r="C681" s="424" t="s">
        <v>89</v>
      </c>
      <c r="D681" s="425">
        <v>4717.6899999999996</v>
      </c>
      <c r="E681" s="425">
        <v>18338.232500000002</v>
      </c>
      <c r="F681" s="426">
        <v>23055.922500000001</v>
      </c>
      <c r="G681" s="243"/>
    </row>
    <row r="682" spans="1:7" s="62" customFormat="1" ht="13.5" customHeight="1" x14ac:dyDescent="0.2">
      <c r="A682" s="267">
        <v>2012</v>
      </c>
      <c r="B682" s="443" t="s">
        <v>35</v>
      </c>
      <c r="C682" s="443" t="s">
        <v>89</v>
      </c>
      <c r="D682" s="268">
        <v>5335.0400000000009</v>
      </c>
      <c r="E682" s="268">
        <v>23113.825000000001</v>
      </c>
      <c r="F682" s="269">
        <v>28448.865000000002</v>
      </c>
      <c r="G682" s="243"/>
    </row>
    <row r="683" spans="1:7" s="62" customFormat="1" ht="13.5" customHeight="1" x14ac:dyDescent="0.2">
      <c r="A683" s="423">
        <v>2012</v>
      </c>
      <c r="B683" s="424" t="s">
        <v>36</v>
      </c>
      <c r="C683" s="424" t="s">
        <v>89</v>
      </c>
      <c r="D683" s="425">
        <v>5756.5599999999995</v>
      </c>
      <c r="E683" s="425">
        <v>25388.245000000003</v>
      </c>
      <c r="F683" s="426">
        <v>31144.805</v>
      </c>
      <c r="G683" s="243"/>
    </row>
    <row r="684" spans="1:7" s="62" customFormat="1" ht="13.5" customHeight="1" x14ac:dyDescent="0.2">
      <c r="A684" s="267">
        <v>2012</v>
      </c>
      <c r="B684" s="443" t="s">
        <v>37</v>
      </c>
      <c r="C684" s="443" t="s">
        <v>89</v>
      </c>
      <c r="D684" s="268">
        <v>5126.29</v>
      </c>
      <c r="E684" s="268">
        <v>22025.3675</v>
      </c>
      <c r="F684" s="269">
        <v>27151.657500000001</v>
      </c>
      <c r="G684" s="243"/>
    </row>
    <row r="685" spans="1:7" s="62" customFormat="1" ht="13.5" customHeight="1" x14ac:dyDescent="0.2">
      <c r="A685" s="423">
        <v>2012</v>
      </c>
      <c r="B685" s="424" t="s">
        <v>38</v>
      </c>
      <c r="C685" s="424" t="s">
        <v>89</v>
      </c>
      <c r="D685" s="425">
        <v>5314.48</v>
      </c>
      <c r="E685" s="425">
        <v>20939.145</v>
      </c>
      <c r="F685" s="426">
        <v>26253.625</v>
      </c>
      <c r="G685" s="243"/>
    </row>
    <row r="686" spans="1:7" s="62" customFormat="1" ht="13.5" customHeight="1" x14ac:dyDescent="0.2">
      <c r="A686" s="267">
        <v>2012</v>
      </c>
      <c r="B686" s="443" t="s">
        <v>39</v>
      </c>
      <c r="C686" s="443" t="s">
        <v>89</v>
      </c>
      <c r="D686" s="268">
        <v>5223.942</v>
      </c>
      <c r="E686" s="268">
        <v>22118.25</v>
      </c>
      <c r="F686" s="269">
        <v>27342.191999999999</v>
      </c>
      <c r="G686" s="243"/>
    </row>
    <row r="687" spans="1:7" s="62" customFormat="1" ht="13.5" customHeight="1" x14ac:dyDescent="0.2">
      <c r="A687" s="423">
        <v>2012</v>
      </c>
      <c r="B687" s="424" t="s">
        <v>40</v>
      </c>
      <c r="C687" s="424" t="s">
        <v>89</v>
      </c>
      <c r="D687" s="425">
        <v>5158.1000000000004</v>
      </c>
      <c r="E687" s="425">
        <v>22220.614999999998</v>
      </c>
      <c r="F687" s="426">
        <v>27378.715</v>
      </c>
      <c r="G687" s="243"/>
    </row>
    <row r="688" spans="1:7" s="62" customFormat="1" ht="13.5" customHeight="1" x14ac:dyDescent="0.2">
      <c r="A688" s="267">
        <v>2012</v>
      </c>
      <c r="B688" s="443" t="s">
        <v>41</v>
      </c>
      <c r="C688" s="443" t="s">
        <v>89</v>
      </c>
      <c r="D688" s="268">
        <v>5539.58</v>
      </c>
      <c r="E688" s="268">
        <v>23272.6</v>
      </c>
      <c r="F688" s="269">
        <v>28812.18</v>
      </c>
      <c r="G688" s="243"/>
    </row>
    <row r="689" spans="1:7" s="62" customFormat="1" ht="13.5" customHeight="1" x14ac:dyDescent="0.2">
      <c r="A689" s="423">
        <v>2012</v>
      </c>
      <c r="B689" s="424" t="s">
        <v>42</v>
      </c>
      <c r="C689" s="424" t="s">
        <v>89</v>
      </c>
      <c r="D689" s="425">
        <v>4838.1799999999994</v>
      </c>
      <c r="E689" s="425">
        <v>20483.404999999999</v>
      </c>
      <c r="F689" s="426">
        <v>25321.584999999999</v>
      </c>
      <c r="G689" s="243"/>
    </row>
    <row r="690" spans="1:7" s="62" customFormat="1" ht="13.5" customHeight="1" x14ac:dyDescent="0.2">
      <c r="A690" s="267">
        <v>2013</v>
      </c>
      <c r="B690" s="443" t="s">
        <v>43</v>
      </c>
      <c r="C690" s="443" t="s">
        <v>89</v>
      </c>
      <c r="D690" s="268">
        <v>4733.38</v>
      </c>
      <c r="E690" s="268">
        <v>18737.5425</v>
      </c>
      <c r="F690" s="269">
        <v>23470.922500000001</v>
      </c>
      <c r="G690" s="243"/>
    </row>
    <row r="691" spans="1:7" s="62" customFormat="1" ht="13.5" customHeight="1" x14ac:dyDescent="0.2">
      <c r="A691" s="423">
        <v>2013</v>
      </c>
      <c r="B691" s="424" t="s">
        <v>44</v>
      </c>
      <c r="C691" s="424" t="s">
        <v>89</v>
      </c>
      <c r="D691" s="425">
        <v>5508.31</v>
      </c>
      <c r="E691" s="425">
        <v>19762.224999999999</v>
      </c>
      <c r="F691" s="426">
        <v>25270.535</v>
      </c>
      <c r="G691" s="243"/>
    </row>
    <row r="692" spans="1:7" s="62" customFormat="1" ht="13.5" customHeight="1" x14ac:dyDescent="0.2">
      <c r="A692" s="267">
        <v>2013</v>
      </c>
      <c r="B692" s="443" t="s">
        <v>45</v>
      </c>
      <c r="C692" s="443" t="s">
        <v>89</v>
      </c>
      <c r="D692" s="268">
        <v>5330.87</v>
      </c>
      <c r="E692" s="268">
        <v>17821.637499999997</v>
      </c>
      <c r="F692" s="269">
        <v>23152.5075</v>
      </c>
      <c r="G692" s="243"/>
    </row>
    <row r="693" spans="1:7" s="62" customFormat="1" ht="13.5" customHeight="1" x14ac:dyDescent="0.2">
      <c r="A693" s="423">
        <v>2013</v>
      </c>
      <c r="B693" s="424" t="s">
        <v>33</v>
      </c>
      <c r="C693" s="424" t="s">
        <v>89</v>
      </c>
      <c r="D693" s="425">
        <v>5215.8999999999996</v>
      </c>
      <c r="E693" s="425">
        <v>20192.985000000001</v>
      </c>
      <c r="F693" s="426">
        <v>25408.885000000002</v>
      </c>
      <c r="G693" s="243"/>
    </row>
    <row r="694" spans="1:7" s="62" customFormat="1" ht="13.5" customHeight="1" x14ac:dyDescent="0.2">
      <c r="A694" s="267">
        <v>2013</v>
      </c>
      <c r="B694" s="443" t="s">
        <v>35</v>
      </c>
      <c r="C694" s="443" t="s">
        <v>89</v>
      </c>
      <c r="D694" s="268">
        <v>6072.4</v>
      </c>
      <c r="E694" s="268">
        <v>19366.9925</v>
      </c>
      <c r="F694" s="269">
        <v>25439.392500000002</v>
      </c>
      <c r="G694" s="243"/>
    </row>
    <row r="695" spans="1:7" s="62" customFormat="1" ht="13.5" customHeight="1" x14ac:dyDescent="0.2">
      <c r="A695" s="423">
        <v>2013</v>
      </c>
      <c r="B695" s="424" t="s">
        <v>36</v>
      </c>
      <c r="C695" s="424" t="s">
        <v>89</v>
      </c>
      <c r="D695" s="425">
        <v>5108.95</v>
      </c>
      <c r="E695" s="425">
        <v>18227.134999999998</v>
      </c>
      <c r="F695" s="426">
        <v>23336.084999999999</v>
      </c>
      <c r="G695" s="243"/>
    </row>
    <row r="696" spans="1:7" s="62" customFormat="1" ht="13.5" customHeight="1" x14ac:dyDescent="0.2">
      <c r="A696" s="267">
        <v>2013</v>
      </c>
      <c r="B696" s="443" t="s">
        <v>37</v>
      </c>
      <c r="C696" s="443" t="s">
        <v>89</v>
      </c>
      <c r="D696" s="268">
        <v>6038.2000000000007</v>
      </c>
      <c r="E696" s="268">
        <v>17999.0975</v>
      </c>
      <c r="F696" s="269">
        <v>24037.297500000001</v>
      </c>
      <c r="G696" s="243"/>
    </row>
    <row r="697" spans="1:7" s="62" customFormat="1" ht="13.5" customHeight="1" x14ac:dyDescent="0.2">
      <c r="A697" s="423">
        <v>2013</v>
      </c>
      <c r="B697" s="424" t="s">
        <v>38</v>
      </c>
      <c r="C697" s="424" t="s">
        <v>89</v>
      </c>
      <c r="D697" s="425">
        <v>3655</v>
      </c>
      <c r="E697" s="425">
        <v>14274.294999999998</v>
      </c>
      <c r="F697" s="426">
        <v>17929.294999999998</v>
      </c>
      <c r="G697" s="243"/>
    </row>
    <row r="698" spans="1:7" s="62" customFormat="1" ht="13.5" customHeight="1" x14ac:dyDescent="0.2">
      <c r="A698" s="267">
        <v>2013</v>
      </c>
      <c r="B698" s="443" t="s">
        <v>39</v>
      </c>
      <c r="C698" s="443" t="s">
        <v>89</v>
      </c>
      <c r="D698" s="268">
        <v>6663.99</v>
      </c>
      <c r="E698" s="268">
        <v>21978.726999999999</v>
      </c>
      <c r="F698" s="269">
        <v>28642.716999999997</v>
      </c>
      <c r="G698" s="243"/>
    </row>
    <row r="699" spans="1:7" s="62" customFormat="1" ht="13.5" customHeight="1" x14ac:dyDescent="0.2">
      <c r="A699" s="423">
        <v>2013</v>
      </c>
      <c r="B699" s="424" t="s">
        <v>40</v>
      </c>
      <c r="C699" s="424" t="s">
        <v>89</v>
      </c>
      <c r="D699" s="425">
        <v>6046.1399999999994</v>
      </c>
      <c r="E699" s="425">
        <v>21817.935000000005</v>
      </c>
      <c r="F699" s="426">
        <v>27864.075000000004</v>
      </c>
      <c r="G699" s="243"/>
    </row>
    <row r="700" spans="1:7" s="62" customFormat="1" ht="13.5" customHeight="1" x14ac:dyDescent="0.2">
      <c r="A700" s="267">
        <v>2013</v>
      </c>
      <c r="B700" s="443" t="s">
        <v>41</v>
      </c>
      <c r="C700" s="443" t="s">
        <v>89</v>
      </c>
      <c r="D700" s="268">
        <v>5934.65</v>
      </c>
      <c r="E700" s="268">
        <v>20715.012500000001</v>
      </c>
      <c r="F700" s="269">
        <v>26649.662499999999</v>
      </c>
      <c r="G700" s="243"/>
    </row>
    <row r="701" spans="1:7" s="62" customFormat="1" ht="13.5" customHeight="1" x14ac:dyDescent="0.2">
      <c r="A701" s="423">
        <v>2013</v>
      </c>
      <c r="B701" s="424" t="s">
        <v>42</v>
      </c>
      <c r="C701" s="424" t="s">
        <v>89</v>
      </c>
      <c r="D701" s="425">
        <v>6282.01</v>
      </c>
      <c r="E701" s="425">
        <v>21623.649999999998</v>
      </c>
      <c r="F701" s="426">
        <v>27905.66</v>
      </c>
      <c r="G701" s="243"/>
    </row>
    <row r="702" spans="1:7" s="62" customFormat="1" ht="13.5" customHeight="1" x14ac:dyDescent="0.2">
      <c r="A702" s="267">
        <v>2014</v>
      </c>
      <c r="B702" s="443" t="s">
        <v>43</v>
      </c>
      <c r="C702" s="443" t="s">
        <v>89</v>
      </c>
      <c r="D702" s="268">
        <v>5328.15</v>
      </c>
      <c r="E702" s="268">
        <v>20136.287499999999</v>
      </c>
      <c r="F702" s="269">
        <v>25464.4375</v>
      </c>
      <c r="G702" s="243"/>
    </row>
    <row r="703" spans="1:7" s="62" customFormat="1" ht="13.5" customHeight="1" x14ac:dyDescent="0.2">
      <c r="A703" s="423">
        <v>2014</v>
      </c>
      <c r="B703" s="424" t="s">
        <v>44</v>
      </c>
      <c r="C703" s="424" t="s">
        <v>89</v>
      </c>
      <c r="D703" s="425">
        <v>6621.5999999999995</v>
      </c>
      <c r="E703" s="425">
        <v>22400.322499999998</v>
      </c>
      <c r="F703" s="426">
        <v>29021.922500000001</v>
      </c>
      <c r="G703" s="243"/>
    </row>
    <row r="704" spans="1:7" s="62" customFormat="1" ht="13.5" customHeight="1" x14ac:dyDescent="0.2">
      <c r="A704" s="267">
        <v>2014</v>
      </c>
      <c r="B704" s="443" t="s">
        <v>45</v>
      </c>
      <c r="C704" s="443" t="s">
        <v>89</v>
      </c>
      <c r="D704" s="268">
        <v>6538.3700000000008</v>
      </c>
      <c r="E704" s="268">
        <v>22778.7075</v>
      </c>
      <c r="F704" s="269">
        <v>29317.077499999999</v>
      </c>
      <c r="G704" s="243"/>
    </row>
    <row r="705" spans="1:7" s="62" customFormat="1" ht="13.5" customHeight="1" x14ac:dyDescent="0.2">
      <c r="A705" s="423">
        <v>2014</v>
      </c>
      <c r="B705" s="424" t="s">
        <v>33</v>
      </c>
      <c r="C705" s="424" t="s">
        <v>89</v>
      </c>
      <c r="D705" s="425">
        <v>5922.71</v>
      </c>
      <c r="E705" s="425">
        <v>20214.409999999996</v>
      </c>
      <c r="F705" s="426">
        <v>26137.119999999999</v>
      </c>
      <c r="G705" s="243"/>
    </row>
    <row r="706" spans="1:7" s="62" customFormat="1" ht="13.5" customHeight="1" x14ac:dyDescent="0.2">
      <c r="A706" s="267">
        <v>2014</v>
      </c>
      <c r="B706" s="443" t="s">
        <v>35</v>
      </c>
      <c r="C706" s="443" t="s">
        <v>89</v>
      </c>
      <c r="D706" s="268">
        <v>6798.6799999999994</v>
      </c>
      <c r="E706" s="268">
        <v>22618.0625</v>
      </c>
      <c r="F706" s="269">
        <v>29416.7425</v>
      </c>
      <c r="G706" s="243"/>
    </row>
    <row r="707" spans="1:7" s="62" customFormat="1" ht="13.5" customHeight="1" x14ac:dyDescent="0.2">
      <c r="A707" s="423">
        <v>2014</v>
      </c>
      <c r="B707" s="424" t="s">
        <v>36</v>
      </c>
      <c r="C707" s="424" t="s">
        <v>89</v>
      </c>
      <c r="D707" s="425">
        <v>5810.63</v>
      </c>
      <c r="E707" s="425">
        <v>18865.946</v>
      </c>
      <c r="F707" s="426">
        <v>24676.576000000001</v>
      </c>
      <c r="G707" s="243"/>
    </row>
    <row r="708" spans="1:7" s="62" customFormat="1" ht="13.5" customHeight="1" x14ac:dyDescent="0.2">
      <c r="A708" s="267">
        <v>2014</v>
      </c>
      <c r="B708" s="443" t="s">
        <v>37</v>
      </c>
      <c r="C708" s="443" t="s">
        <v>89</v>
      </c>
      <c r="D708" s="268">
        <v>6623.86</v>
      </c>
      <c r="E708" s="268">
        <v>22459.697</v>
      </c>
      <c r="F708" s="269">
        <v>29083.556999999997</v>
      </c>
      <c r="G708" s="243"/>
    </row>
    <row r="709" spans="1:7" s="62" customFormat="1" ht="13.5" customHeight="1" x14ac:dyDescent="0.2">
      <c r="A709" s="423">
        <v>2014</v>
      </c>
      <c r="B709" s="424" t="s">
        <v>38</v>
      </c>
      <c r="C709" s="424" t="s">
        <v>89</v>
      </c>
      <c r="D709" s="425">
        <v>6313.45</v>
      </c>
      <c r="E709" s="425">
        <v>21331.735499999999</v>
      </c>
      <c r="F709" s="426">
        <v>27645.1855</v>
      </c>
      <c r="G709" s="243"/>
    </row>
    <row r="710" spans="1:7" s="62" customFormat="1" ht="13.5" customHeight="1" x14ac:dyDescent="0.2">
      <c r="A710" s="267">
        <v>2014</v>
      </c>
      <c r="B710" s="443" t="s">
        <v>39</v>
      </c>
      <c r="C710" s="443" t="s">
        <v>89</v>
      </c>
      <c r="D710" s="268">
        <v>6626.1400000000012</v>
      </c>
      <c r="E710" s="268">
        <v>23777.476499999997</v>
      </c>
      <c r="F710" s="269">
        <v>30403.6165</v>
      </c>
      <c r="G710" s="243"/>
    </row>
    <row r="711" spans="1:7" s="62" customFormat="1" ht="13.5" customHeight="1" x14ac:dyDescent="0.2">
      <c r="A711" s="423">
        <v>2014</v>
      </c>
      <c r="B711" s="424" t="s">
        <v>40</v>
      </c>
      <c r="C711" s="424" t="s">
        <v>89</v>
      </c>
      <c r="D711" s="425">
        <v>6366.5400000000009</v>
      </c>
      <c r="E711" s="425">
        <v>22392.9755</v>
      </c>
      <c r="F711" s="426">
        <v>28759.515500000001</v>
      </c>
      <c r="G711" s="243"/>
    </row>
    <row r="712" spans="1:7" s="62" customFormat="1" ht="13.5" customHeight="1" x14ac:dyDescent="0.2">
      <c r="A712" s="267">
        <v>2014</v>
      </c>
      <c r="B712" s="443" t="s">
        <v>41</v>
      </c>
      <c r="C712" s="443" t="s">
        <v>89</v>
      </c>
      <c r="D712" s="268">
        <v>6425.7699999999995</v>
      </c>
      <c r="E712" s="268">
        <v>21745.4385</v>
      </c>
      <c r="F712" s="269">
        <v>28171.208500000001</v>
      </c>
      <c r="G712" s="243"/>
    </row>
    <row r="713" spans="1:7" s="62" customFormat="1" ht="13.5" customHeight="1" x14ac:dyDescent="0.2">
      <c r="A713" s="423">
        <v>2014</v>
      </c>
      <c r="B713" s="424" t="s">
        <v>42</v>
      </c>
      <c r="C713" s="424" t="s">
        <v>89</v>
      </c>
      <c r="D713" s="425">
        <v>6344.37</v>
      </c>
      <c r="E713" s="425">
        <v>22403.8</v>
      </c>
      <c r="F713" s="426">
        <v>28748.17</v>
      </c>
      <c r="G713" s="243"/>
    </row>
    <row r="714" spans="1:7" s="62" customFormat="1" ht="13.5" customHeight="1" x14ac:dyDescent="0.2">
      <c r="A714" s="267">
        <v>2015</v>
      </c>
      <c r="B714" s="443" t="s">
        <v>43</v>
      </c>
      <c r="C714" s="443" t="s">
        <v>89</v>
      </c>
      <c r="D714" s="268">
        <v>5386.0599999999995</v>
      </c>
      <c r="E714" s="268">
        <v>19802.690500000001</v>
      </c>
      <c r="F714" s="269">
        <v>25188.750499999998</v>
      </c>
      <c r="G714" s="243"/>
    </row>
    <row r="715" spans="1:7" s="62" customFormat="1" ht="13.5" customHeight="1" x14ac:dyDescent="0.2">
      <c r="A715" s="423">
        <v>2015</v>
      </c>
      <c r="B715" s="424" t="s">
        <v>44</v>
      </c>
      <c r="C715" s="424" t="s">
        <v>89</v>
      </c>
      <c r="D715" s="425">
        <v>5804.3300000000008</v>
      </c>
      <c r="E715" s="425">
        <v>21355.537499999999</v>
      </c>
      <c r="F715" s="426">
        <v>27159.8675</v>
      </c>
      <c r="G715" s="243"/>
    </row>
    <row r="716" spans="1:7" s="62" customFormat="1" ht="13.5" customHeight="1" x14ac:dyDescent="0.2">
      <c r="A716" s="267">
        <v>2015</v>
      </c>
      <c r="B716" s="443" t="s">
        <v>45</v>
      </c>
      <c r="C716" s="443" t="s">
        <v>89</v>
      </c>
      <c r="D716" s="268">
        <v>6047.19</v>
      </c>
      <c r="E716" s="268">
        <v>21089.847999999998</v>
      </c>
      <c r="F716" s="269">
        <v>27137.038</v>
      </c>
      <c r="G716" s="243"/>
    </row>
    <row r="717" spans="1:7" s="62" customFormat="1" ht="13.5" customHeight="1" x14ac:dyDescent="0.2">
      <c r="A717" s="423">
        <v>2015</v>
      </c>
      <c r="B717" s="424" t="s">
        <v>33</v>
      </c>
      <c r="C717" s="424" t="s">
        <v>89</v>
      </c>
      <c r="D717" s="425">
        <v>6821.96</v>
      </c>
      <c r="E717" s="425">
        <v>22116.574499999999</v>
      </c>
      <c r="F717" s="426">
        <v>28938.534499999998</v>
      </c>
      <c r="G717" s="243"/>
    </row>
    <row r="718" spans="1:7" s="62" customFormat="1" ht="13.5" customHeight="1" x14ac:dyDescent="0.2">
      <c r="A718" s="267">
        <v>2015</v>
      </c>
      <c r="B718" s="443" t="s">
        <v>35</v>
      </c>
      <c r="C718" s="443" t="s">
        <v>89</v>
      </c>
      <c r="D718" s="268">
        <v>6297.93</v>
      </c>
      <c r="E718" s="268">
        <v>24277.832999999999</v>
      </c>
      <c r="F718" s="269">
        <v>30575.762999999999</v>
      </c>
      <c r="G718" s="243"/>
    </row>
    <row r="719" spans="1:7" s="62" customFormat="1" ht="13.5" customHeight="1" x14ac:dyDescent="0.2">
      <c r="A719" s="423">
        <v>2015</v>
      </c>
      <c r="B719" s="424" t="s">
        <v>36</v>
      </c>
      <c r="C719" s="424" t="s">
        <v>89</v>
      </c>
      <c r="D719" s="425">
        <v>5716.22</v>
      </c>
      <c r="E719" s="425">
        <v>22668.154000000002</v>
      </c>
      <c r="F719" s="426">
        <v>28384.374</v>
      </c>
      <c r="G719" s="243"/>
    </row>
    <row r="720" spans="1:7" s="62" customFormat="1" ht="13.5" customHeight="1" x14ac:dyDescent="0.2">
      <c r="A720" s="267">
        <v>2015</v>
      </c>
      <c r="B720" s="443" t="s">
        <v>37</v>
      </c>
      <c r="C720" s="443" t="s">
        <v>89</v>
      </c>
      <c r="D720" s="268">
        <v>7393.3600000000006</v>
      </c>
      <c r="E720" s="268">
        <v>24221.531000000003</v>
      </c>
      <c r="F720" s="269">
        <v>31614.891000000003</v>
      </c>
      <c r="G720" s="243"/>
    </row>
    <row r="721" spans="1:7" s="62" customFormat="1" ht="13.5" customHeight="1" x14ac:dyDescent="0.2">
      <c r="A721" s="423">
        <v>2015</v>
      </c>
      <c r="B721" s="424" t="s">
        <v>38</v>
      </c>
      <c r="C721" s="424" t="s">
        <v>89</v>
      </c>
      <c r="D721" s="425">
        <v>6549.9299999999985</v>
      </c>
      <c r="E721" s="425">
        <v>24057.386999999999</v>
      </c>
      <c r="F721" s="426">
        <v>30607.316999999995</v>
      </c>
      <c r="G721" s="243"/>
    </row>
    <row r="722" spans="1:7" s="62" customFormat="1" ht="13.5" customHeight="1" x14ac:dyDescent="0.2">
      <c r="A722" s="267">
        <v>2015</v>
      </c>
      <c r="B722" s="443" t="s">
        <v>39</v>
      </c>
      <c r="C722" s="443" t="s">
        <v>89</v>
      </c>
      <c r="D722" s="268">
        <v>7163.130000000001</v>
      </c>
      <c r="E722" s="268">
        <v>28133.677000000003</v>
      </c>
      <c r="F722" s="269">
        <v>35296.807000000001</v>
      </c>
      <c r="G722" s="243"/>
    </row>
    <row r="723" spans="1:7" s="62" customFormat="1" ht="13.5" customHeight="1" x14ac:dyDescent="0.2">
      <c r="A723" s="423">
        <v>2015</v>
      </c>
      <c r="B723" s="424" t="s">
        <v>40</v>
      </c>
      <c r="C723" s="424" t="s">
        <v>89</v>
      </c>
      <c r="D723" s="425">
        <v>7026.99</v>
      </c>
      <c r="E723" s="425">
        <v>25581.895</v>
      </c>
      <c r="F723" s="426">
        <v>32608.885000000002</v>
      </c>
      <c r="G723" s="243"/>
    </row>
    <row r="724" spans="1:7" s="62" customFormat="1" ht="13.5" customHeight="1" x14ac:dyDescent="0.2">
      <c r="A724" s="267">
        <v>2015</v>
      </c>
      <c r="B724" s="443" t="s">
        <v>41</v>
      </c>
      <c r="C724" s="443" t="s">
        <v>89</v>
      </c>
      <c r="D724" s="268">
        <v>7264</v>
      </c>
      <c r="E724" s="268">
        <v>26053.247000000003</v>
      </c>
      <c r="F724" s="269">
        <v>33317.247000000003</v>
      </c>
      <c r="G724" s="243"/>
    </row>
    <row r="725" spans="1:7" s="62" customFormat="1" ht="13.5" customHeight="1" x14ac:dyDescent="0.2">
      <c r="A725" s="423">
        <v>2015</v>
      </c>
      <c r="B725" s="424" t="s">
        <v>42</v>
      </c>
      <c r="C725" s="424" t="s">
        <v>89</v>
      </c>
      <c r="D725" s="425">
        <v>7126.87</v>
      </c>
      <c r="E725" s="425">
        <v>30658.629999999997</v>
      </c>
      <c r="F725" s="426">
        <v>37785.5</v>
      </c>
      <c r="G725" s="243"/>
    </row>
    <row r="726" spans="1:7" s="62" customFormat="1" ht="13.5" customHeight="1" x14ac:dyDescent="0.2">
      <c r="A726" s="267">
        <v>2016</v>
      </c>
      <c r="B726" s="443" t="s">
        <v>43</v>
      </c>
      <c r="C726" s="443" t="s">
        <v>89</v>
      </c>
      <c r="D726" s="268">
        <v>5711.47</v>
      </c>
      <c r="E726" s="268">
        <v>24637.137000000002</v>
      </c>
      <c r="F726" s="269">
        <v>30348.607000000004</v>
      </c>
      <c r="G726" s="243"/>
    </row>
    <row r="727" spans="1:7" s="62" customFormat="1" ht="13.5" customHeight="1" x14ac:dyDescent="0.2">
      <c r="A727" s="423">
        <v>2016</v>
      </c>
      <c r="B727" s="424" t="s">
        <v>44</v>
      </c>
      <c r="C727" s="424" t="s">
        <v>89</v>
      </c>
      <c r="D727" s="425">
        <v>7262.91</v>
      </c>
      <c r="E727" s="425">
        <v>22227.485000000001</v>
      </c>
      <c r="F727" s="426">
        <v>29490.395</v>
      </c>
      <c r="G727" s="243"/>
    </row>
    <row r="728" spans="1:7" s="62" customFormat="1" ht="13.5" customHeight="1" x14ac:dyDescent="0.2">
      <c r="A728" s="267">
        <v>2016</v>
      </c>
      <c r="B728" s="443" t="s">
        <v>45</v>
      </c>
      <c r="C728" s="443" t="s">
        <v>89</v>
      </c>
      <c r="D728" s="268">
        <v>6294.51</v>
      </c>
      <c r="E728" s="268">
        <v>24566.298499999997</v>
      </c>
      <c r="F728" s="269">
        <v>30860.808499999999</v>
      </c>
      <c r="G728" s="243"/>
    </row>
    <row r="729" spans="1:7" s="62" customFormat="1" ht="13.5" customHeight="1" x14ac:dyDescent="0.2">
      <c r="A729" s="423">
        <v>2016</v>
      </c>
      <c r="B729" s="424" t="s">
        <v>33</v>
      </c>
      <c r="C729" s="424" t="s">
        <v>89</v>
      </c>
      <c r="D729" s="425">
        <v>5741.27</v>
      </c>
      <c r="E729" s="425">
        <v>24403.440499999997</v>
      </c>
      <c r="F729" s="426">
        <v>30144.710499999997</v>
      </c>
      <c r="G729" s="243"/>
    </row>
    <row r="730" spans="1:7" s="62" customFormat="1" ht="13.5" customHeight="1" x14ac:dyDescent="0.2">
      <c r="A730" s="267">
        <v>2016</v>
      </c>
      <c r="B730" s="443" t="s">
        <v>35</v>
      </c>
      <c r="C730" s="443" t="s">
        <v>89</v>
      </c>
      <c r="D730" s="268">
        <v>6246.7100000000009</v>
      </c>
      <c r="E730" s="268">
        <v>21909.269</v>
      </c>
      <c r="F730" s="269">
        <v>28155.978999999999</v>
      </c>
      <c r="G730" s="243"/>
    </row>
    <row r="731" spans="1:7" s="62" customFormat="1" ht="13.5" customHeight="1" x14ac:dyDescent="0.2">
      <c r="A731" s="423">
        <v>2016</v>
      </c>
      <c r="B731" s="424" t="s">
        <v>36</v>
      </c>
      <c r="C731" s="424" t="s">
        <v>89</v>
      </c>
      <c r="D731" s="425">
        <v>5819.58</v>
      </c>
      <c r="E731" s="425">
        <v>20974.415000000001</v>
      </c>
      <c r="F731" s="426">
        <v>26793.995000000003</v>
      </c>
      <c r="G731" s="243"/>
    </row>
    <row r="732" spans="1:7" s="62" customFormat="1" ht="13.5" customHeight="1" x14ac:dyDescent="0.2">
      <c r="A732" s="267">
        <v>2016</v>
      </c>
      <c r="B732" s="443" t="s">
        <v>37</v>
      </c>
      <c r="C732" s="443" t="s">
        <v>89</v>
      </c>
      <c r="D732" s="268">
        <v>3072.0699999999997</v>
      </c>
      <c r="E732" s="268">
        <v>15611.184499999999</v>
      </c>
      <c r="F732" s="269">
        <v>18683.254500000003</v>
      </c>
      <c r="G732" s="243"/>
    </row>
    <row r="733" spans="1:7" s="62" customFormat="1" ht="13.5" customHeight="1" x14ac:dyDescent="0.2">
      <c r="A733" s="423">
        <v>2016</v>
      </c>
      <c r="B733" s="424" t="s">
        <v>38</v>
      </c>
      <c r="C733" s="424" t="s">
        <v>89</v>
      </c>
      <c r="D733" s="425">
        <v>6366.8</v>
      </c>
      <c r="E733" s="425">
        <v>25533.4195</v>
      </c>
      <c r="F733" s="426">
        <v>31900.219499999996</v>
      </c>
      <c r="G733" s="243"/>
    </row>
    <row r="734" spans="1:7" s="62" customFormat="1" ht="13.5" customHeight="1" x14ac:dyDescent="0.2">
      <c r="A734" s="267">
        <v>2016</v>
      </c>
      <c r="B734" s="443" t="s">
        <v>39</v>
      </c>
      <c r="C734" s="443" t="s">
        <v>89</v>
      </c>
      <c r="D734" s="268">
        <v>6552.09</v>
      </c>
      <c r="E734" s="268">
        <v>21580.054500000002</v>
      </c>
      <c r="F734" s="269">
        <v>28132.144500000002</v>
      </c>
      <c r="G734" s="243"/>
    </row>
    <row r="735" spans="1:7" s="62" customFormat="1" ht="13.5" customHeight="1" x14ac:dyDescent="0.2">
      <c r="A735" s="423">
        <v>2016</v>
      </c>
      <c r="B735" s="424" t="s">
        <v>40</v>
      </c>
      <c r="C735" s="424" t="s">
        <v>89</v>
      </c>
      <c r="D735" s="425">
        <v>6479.7300000000005</v>
      </c>
      <c r="E735" s="425">
        <v>21307.9575</v>
      </c>
      <c r="F735" s="426">
        <v>27787.6875</v>
      </c>
      <c r="G735" s="243"/>
    </row>
    <row r="736" spans="1:7" s="62" customFormat="1" ht="13.5" customHeight="1" x14ac:dyDescent="0.2">
      <c r="A736" s="267">
        <v>2016</v>
      </c>
      <c r="B736" s="443" t="s">
        <v>41</v>
      </c>
      <c r="C736" s="443" t="s">
        <v>89</v>
      </c>
      <c r="D736" s="268">
        <v>6847.3600000000006</v>
      </c>
      <c r="E736" s="268">
        <v>21688.678</v>
      </c>
      <c r="F736" s="269">
        <v>28536.037999999997</v>
      </c>
      <c r="G736" s="243"/>
    </row>
    <row r="737" spans="1:7" s="62" customFormat="1" ht="13.5" customHeight="1" x14ac:dyDescent="0.2">
      <c r="A737" s="423">
        <v>2016</v>
      </c>
      <c r="B737" s="424" t="s">
        <v>42</v>
      </c>
      <c r="C737" s="424" t="s">
        <v>89</v>
      </c>
      <c r="D737" s="425">
        <v>6596.91</v>
      </c>
      <c r="E737" s="425">
        <v>20256.974999999999</v>
      </c>
      <c r="F737" s="426">
        <v>26853.885000000002</v>
      </c>
      <c r="G737" s="243"/>
    </row>
    <row r="738" spans="1:7" s="62" customFormat="1" ht="13.5" customHeight="1" x14ac:dyDescent="0.2">
      <c r="A738" s="267">
        <v>2017</v>
      </c>
      <c r="B738" s="443" t="s">
        <v>43</v>
      </c>
      <c r="C738" s="443" t="s">
        <v>89</v>
      </c>
      <c r="D738" s="268">
        <v>5099.7999999999993</v>
      </c>
      <c r="E738" s="268">
        <v>17497.113499999999</v>
      </c>
      <c r="F738" s="269">
        <v>22596.913499999999</v>
      </c>
      <c r="G738" s="243"/>
    </row>
    <row r="739" spans="1:7" s="62" customFormat="1" ht="13.5" customHeight="1" x14ac:dyDescent="0.2">
      <c r="A739" s="423">
        <v>2017</v>
      </c>
      <c r="B739" s="424" t="s">
        <v>44</v>
      </c>
      <c r="C739" s="424" t="s">
        <v>89</v>
      </c>
      <c r="D739" s="425">
        <v>5612.0599999999995</v>
      </c>
      <c r="E739" s="425">
        <v>20841.3315</v>
      </c>
      <c r="F739" s="426">
        <v>26453.391499999998</v>
      </c>
      <c r="G739" s="243"/>
    </row>
    <row r="740" spans="1:7" s="62" customFormat="1" ht="13.5" customHeight="1" x14ac:dyDescent="0.2">
      <c r="A740" s="267">
        <v>2017</v>
      </c>
      <c r="B740" s="443" t="s">
        <v>45</v>
      </c>
      <c r="C740" s="443" t="s">
        <v>89</v>
      </c>
      <c r="D740" s="268">
        <v>4932.97</v>
      </c>
      <c r="E740" s="268">
        <v>20670.2065</v>
      </c>
      <c r="F740" s="269">
        <v>25603.176500000001</v>
      </c>
      <c r="G740" s="243"/>
    </row>
    <row r="741" spans="1:7" s="62" customFormat="1" ht="13.5" customHeight="1" x14ac:dyDescent="0.2">
      <c r="A741" s="423">
        <v>2017</v>
      </c>
      <c r="B741" s="424" t="s">
        <v>33</v>
      </c>
      <c r="C741" s="424" t="s">
        <v>89</v>
      </c>
      <c r="D741" s="425">
        <v>4978.66</v>
      </c>
      <c r="E741" s="425">
        <v>16807.152999999998</v>
      </c>
      <c r="F741" s="426">
        <v>21785.812999999998</v>
      </c>
      <c r="G741" s="243"/>
    </row>
    <row r="742" spans="1:7" s="62" customFormat="1" ht="13.5" customHeight="1" x14ac:dyDescent="0.2">
      <c r="A742" s="267">
        <v>2017</v>
      </c>
      <c r="B742" s="443" t="s">
        <v>35</v>
      </c>
      <c r="C742" s="443" t="s">
        <v>89</v>
      </c>
      <c r="D742" s="268">
        <v>6417.11</v>
      </c>
      <c r="E742" s="268">
        <v>19738.007500000003</v>
      </c>
      <c r="F742" s="269">
        <v>26155.1175</v>
      </c>
      <c r="G742" s="243"/>
    </row>
    <row r="743" spans="1:7" s="62" customFormat="1" ht="13.5" customHeight="1" x14ac:dyDescent="0.2">
      <c r="A743" s="423">
        <v>2017</v>
      </c>
      <c r="B743" s="424" t="s">
        <v>36</v>
      </c>
      <c r="C743" s="424" t="s">
        <v>89</v>
      </c>
      <c r="D743" s="425">
        <v>6676.02</v>
      </c>
      <c r="E743" s="425">
        <v>20059.822500000002</v>
      </c>
      <c r="F743" s="426">
        <v>26735.842500000002</v>
      </c>
      <c r="G743" s="243"/>
    </row>
    <row r="744" spans="1:7" s="62" customFormat="1" ht="13.5" customHeight="1" x14ac:dyDescent="0.2">
      <c r="A744" s="267">
        <v>2017</v>
      </c>
      <c r="B744" s="443" t="s">
        <v>37</v>
      </c>
      <c r="C744" s="443" t="s">
        <v>89</v>
      </c>
      <c r="D744" s="268">
        <v>6012.58</v>
      </c>
      <c r="E744" s="268">
        <v>21982.813000000002</v>
      </c>
      <c r="F744" s="269">
        <v>27995.393000000004</v>
      </c>
      <c r="G744" s="243"/>
    </row>
    <row r="745" spans="1:7" s="62" customFormat="1" ht="13.5" customHeight="1" x14ac:dyDescent="0.2">
      <c r="A745" s="423">
        <v>2017</v>
      </c>
      <c r="B745" s="424" t="s">
        <v>38</v>
      </c>
      <c r="C745" s="424" t="s">
        <v>89</v>
      </c>
      <c r="D745" s="425">
        <v>5732.4800000000005</v>
      </c>
      <c r="E745" s="425">
        <v>21864.8145</v>
      </c>
      <c r="F745" s="426">
        <v>27597.294500000004</v>
      </c>
      <c r="G745" s="243"/>
    </row>
    <row r="746" spans="1:7" s="62" customFormat="1" ht="13.5" customHeight="1" x14ac:dyDescent="0.2">
      <c r="A746" s="267">
        <v>2017</v>
      </c>
      <c r="B746" s="443" t="s">
        <v>39</v>
      </c>
      <c r="C746" s="443" t="s">
        <v>89</v>
      </c>
      <c r="D746" s="268">
        <v>5982.4299999999994</v>
      </c>
      <c r="E746" s="268">
        <v>21188.288500000002</v>
      </c>
      <c r="F746" s="269">
        <v>27170.718499999999</v>
      </c>
      <c r="G746" s="243"/>
    </row>
    <row r="747" spans="1:7" s="62" customFormat="1" ht="13.5" customHeight="1" x14ac:dyDescent="0.2">
      <c r="A747" s="423">
        <v>2017</v>
      </c>
      <c r="B747" s="424" t="s">
        <v>40</v>
      </c>
      <c r="C747" s="424" t="s">
        <v>89</v>
      </c>
      <c r="D747" s="425">
        <v>5922.02</v>
      </c>
      <c r="E747" s="425">
        <v>22739.095499999999</v>
      </c>
      <c r="F747" s="426">
        <v>28661.115500000004</v>
      </c>
      <c r="G747" s="243"/>
    </row>
    <row r="748" spans="1:7" s="62" customFormat="1" ht="13.5" customHeight="1" x14ac:dyDescent="0.2">
      <c r="A748" s="267">
        <v>2017</v>
      </c>
      <c r="B748" s="443" t="s">
        <v>41</v>
      </c>
      <c r="C748" s="443" t="s">
        <v>89</v>
      </c>
      <c r="D748" s="268">
        <v>5922.84</v>
      </c>
      <c r="E748" s="268">
        <v>23156.050500000001</v>
      </c>
      <c r="F748" s="269">
        <v>29078.890500000001</v>
      </c>
      <c r="G748" s="243"/>
    </row>
    <row r="749" spans="1:7" s="62" customFormat="1" ht="13.5" customHeight="1" x14ac:dyDescent="0.2">
      <c r="A749" s="423">
        <v>2017</v>
      </c>
      <c r="B749" s="424" t="s">
        <v>42</v>
      </c>
      <c r="C749" s="424" t="s">
        <v>89</v>
      </c>
      <c r="D749" s="425">
        <v>5554.6</v>
      </c>
      <c r="E749" s="425">
        <v>20616.027000000002</v>
      </c>
      <c r="F749" s="426">
        <v>26170.627</v>
      </c>
      <c r="G749" s="243"/>
    </row>
    <row r="750" spans="1:7" s="62" customFormat="1" ht="13.5" customHeight="1" x14ac:dyDescent="0.2">
      <c r="A750" s="267">
        <v>2018</v>
      </c>
      <c r="B750" s="443" t="s">
        <v>43</v>
      </c>
      <c r="C750" s="443" t="s">
        <v>89</v>
      </c>
      <c r="D750" s="268">
        <v>5890.0800000000008</v>
      </c>
      <c r="E750" s="268">
        <v>19952.623000000003</v>
      </c>
      <c r="F750" s="269">
        <v>25842.703000000001</v>
      </c>
      <c r="G750" s="243"/>
    </row>
    <row r="751" spans="1:7" s="62" customFormat="1" ht="13.5" customHeight="1" x14ac:dyDescent="0.2">
      <c r="A751" s="423">
        <v>2018</v>
      </c>
      <c r="B751" s="424" t="s">
        <v>44</v>
      </c>
      <c r="C751" s="424" t="s">
        <v>89</v>
      </c>
      <c r="D751" s="425">
        <v>6179.34</v>
      </c>
      <c r="E751" s="425">
        <v>21010.870499999997</v>
      </c>
      <c r="F751" s="426">
        <v>27190.210500000001</v>
      </c>
      <c r="G751" s="243"/>
    </row>
    <row r="752" spans="1:7" s="62" customFormat="1" ht="13.5" customHeight="1" x14ac:dyDescent="0.2">
      <c r="A752" s="267">
        <v>2018</v>
      </c>
      <c r="B752" s="443" t="s">
        <v>45</v>
      </c>
      <c r="C752" s="443" t="s">
        <v>89</v>
      </c>
      <c r="D752" s="268">
        <v>6529.3</v>
      </c>
      <c r="E752" s="268">
        <v>19824.565306122448</v>
      </c>
      <c r="F752" s="269">
        <v>26353.865306122447</v>
      </c>
      <c r="G752" s="243"/>
    </row>
    <row r="753" spans="1:7" s="62" customFormat="1" ht="13.5" customHeight="1" x14ac:dyDescent="0.2">
      <c r="A753" s="423">
        <v>2018</v>
      </c>
      <c r="B753" s="424" t="s">
        <v>33</v>
      </c>
      <c r="C753" s="424" t="s">
        <v>89</v>
      </c>
      <c r="D753" s="425">
        <v>6695.23</v>
      </c>
      <c r="E753" s="425">
        <v>20525.899000000001</v>
      </c>
      <c r="F753" s="426">
        <v>27221.129000000001</v>
      </c>
      <c r="G753" s="243"/>
    </row>
    <row r="754" spans="1:7" s="62" customFormat="1" ht="13.5" customHeight="1" x14ac:dyDescent="0.2">
      <c r="A754" s="267">
        <v>2018</v>
      </c>
      <c r="B754" s="443" t="s">
        <v>35</v>
      </c>
      <c r="C754" s="443" t="s">
        <v>89</v>
      </c>
      <c r="D754" s="268">
        <v>6820.32</v>
      </c>
      <c r="E754" s="268">
        <v>21134.03355102041</v>
      </c>
      <c r="F754" s="269">
        <v>27954.353551020409</v>
      </c>
      <c r="G754" s="243"/>
    </row>
    <row r="755" spans="1:7" s="62" customFormat="1" ht="13.5" customHeight="1" x14ac:dyDescent="0.2">
      <c r="A755" s="423">
        <v>2018</v>
      </c>
      <c r="B755" s="424" t="s">
        <v>36</v>
      </c>
      <c r="C755" s="424" t="s">
        <v>89</v>
      </c>
      <c r="D755" s="425">
        <v>6560.6280000000006</v>
      </c>
      <c r="E755" s="425">
        <v>19534.14621904762</v>
      </c>
      <c r="F755" s="426">
        <v>26094.774219047624</v>
      </c>
      <c r="G755" s="243"/>
    </row>
    <row r="756" spans="1:7" s="62" customFormat="1" ht="13.5" customHeight="1" x14ac:dyDescent="0.2">
      <c r="A756" s="267">
        <v>2018</v>
      </c>
      <c r="B756" s="443" t="s">
        <v>37</v>
      </c>
      <c r="C756" s="443" t="s">
        <v>89</v>
      </c>
      <c r="D756" s="268">
        <v>5839.5999999999995</v>
      </c>
      <c r="E756" s="268">
        <v>19810.612500000003</v>
      </c>
      <c r="F756" s="269">
        <v>25650.212499999998</v>
      </c>
      <c r="G756" s="243"/>
    </row>
    <row r="757" spans="1:7" s="62" customFormat="1" ht="13.5" customHeight="1" x14ac:dyDescent="0.2">
      <c r="A757" s="423">
        <v>2018</v>
      </c>
      <c r="B757" s="424" t="s">
        <v>38</v>
      </c>
      <c r="C757" s="424" t="s">
        <v>89</v>
      </c>
      <c r="D757" s="425">
        <v>7023.02</v>
      </c>
      <c r="E757" s="425">
        <v>21755.402999999998</v>
      </c>
      <c r="F757" s="426">
        <v>28778.422999999995</v>
      </c>
      <c r="G757" s="243"/>
    </row>
    <row r="758" spans="1:7" s="62" customFormat="1" ht="13.5" customHeight="1" x14ac:dyDescent="0.2">
      <c r="A758" s="267">
        <v>2018</v>
      </c>
      <c r="B758" s="443" t="s">
        <v>39</v>
      </c>
      <c r="C758" s="443" t="s">
        <v>89</v>
      </c>
      <c r="D758" s="268">
        <v>6642.26</v>
      </c>
      <c r="E758" s="268">
        <v>21780.886999999999</v>
      </c>
      <c r="F758" s="269">
        <v>28423.147000000004</v>
      </c>
      <c r="G758" s="243"/>
    </row>
    <row r="759" spans="1:7" s="62" customFormat="1" ht="13.5" customHeight="1" x14ac:dyDescent="0.2">
      <c r="A759" s="423">
        <v>2018</v>
      </c>
      <c r="B759" s="424" t="s">
        <v>40</v>
      </c>
      <c r="C759" s="424" t="s">
        <v>89</v>
      </c>
      <c r="D759" s="425">
        <v>6019.68</v>
      </c>
      <c r="E759" s="425">
        <v>23885.967499999999</v>
      </c>
      <c r="F759" s="426">
        <v>29905.647499999999</v>
      </c>
      <c r="G759" s="243"/>
    </row>
    <row r="760" spans="1:7" s="62" customFormat="1" ht="13.5" customHeight="1" x14ac:dyDescent="0.2">
      <c r="A760" s="267">
        <v>2018</v>
      </c>
      <c r="B760" s="443" t="s">
        <v>41</v>
      </c>
      <c r="C760" s="443" t="s">
        <v>89</v>
      </c>
      <c r="D760" s="268">
        <v>6482.76</v>
      </c>
      <c r="E760" s="268">
        <v>23942.728999999999</v>
      </c>
      <c r="F760" s="269">
        <v>30425.489000000001</v>
      </c>
      <c r="G760" s="243"/>
    </row>
    <row r="761" spans="1:7" s="62" customFormat="1" ht="13.5" customHeight="1" x14ac:dyDescent="0.2">
      <c r="A761" s="423">
        <v>2018</v>
      </c>
      <c r="B761" s="424" t="s">
        <v>42</v>
      </c>
      <c r="C761" s="424" t="s">
        <v>89</v>
      </c>
      <c r="D761" s="425">
        <v>5515.7900000000009</v>
      </c>
      <c r="E761" s="425">
        <v>22005.502000000004</v>
      </c>
      <c r="F761" s="426">
        <v>27521.292000000001</v>
      </c>
      <c r="G761" s="243"/>
    </row>
    <row r="762" spans="1:7" s="62" customFormat="1" ht="13.5" customHeight="1" x14ac:dyDescent="0.2">
      <c r="A762" s="267">
        <v>2019</v>
      </c>
      <c r="B762" s="443" t="s">
        <v>43</v>
      </c>
      <c r="C762" s="443" t="s">
        <v>89</v>
      </c>
      <c r="D762" s="268">
        <v>4193.46</v>
      </c>
      <c r="E762" s="268">
        <v>19289.315999999999</v>
      </c>
      <c r="F762" s="269">
        <v>23482.776000000002</v>
      </c>
      <c r="G762" s="243"/>
    </row>
    <row r="763" spans="1:7" s="62" customFormat="1" ht="13.5" customHeight="1" x14ac:dyDescent="0.2">
      <c r="A763" s="423">
        <v>2019</v>
      </c>
      <c r="B763" s="424" t="s">
        <v>44</v>
      </c>
      <c r="C763" s="424" t="s">
        <v>89</v>
      </c>
      <c r="D763" s="425">
        <v>4720.8599999999997</v>
      </c>
      <c r="E763" s="425">
        <v>22278.854500000001</v>
      </c>
      <c r="F763" s="426">
        <v>26999.714500000002</v>
      </c>
      <c r="G763" s="243"/>
    </row>
    <row r="764" spans="1:7" s="62" customFormat="1" ht="13.5" customHeight="1" x14ac:dyDescent="0.2">
      <c r="A764" s="267">
        <v>2019</v>
      </c>
      <c r="B764" s="443" t="s">
        <v>45</v>
      </c>
      <c r="C764" s="443" t="s">
        <v>89</v>
      </c>
      <c r="D764" s="268">
        <v>5561.88</v>
      </c>
      <c r="E764" s="268">
        <v>25057.942499999997</v>
      </c>
      <c r="F764" s="269">
        <v>30619.822499999998</v>
      </c>
      <c r="G764" s="243"/>
    </row>
    <row r="765" spans="1:7" s="62" customFormat="1" ht="13.5" customHeight="1" x14ac:dyDescent="0.2">
      <c r="A765" s="423">
        <v>2019</v>
      </c>
      <c r="B765" s="424" t="s">
        <v>33</v>
      </c>
      <c r="C765" s="424" t="s">
        <v>89</v>
      </c>
      <c r="D765" s="425">
        <v>4991.53</v>
      </c>
      <c r="E765" s="425">
        <v>22079.438000000002</v>
      </c>
      <c r="F765" s="426">
        <v>27070.967999999997</v>
      </c>
      <c r="G765" s="243"/>
    </row>
    <row r="766" spans="1:7" s="62" customFormat="1" ht="13.5" customHeight="1" x14ac:dyDescent="0.2">
      <c r="A766" s="267">
        <v>2019</v>
      </c>
      <c r="B766" s="443" t="s">
        <v>35</v>
      </c>
      <c r="C766" s="443" t="s">
        <v>89</v>
      </c>
      <c r="D766" s="268">
        <v>5891.76</v>
      </c>
      <c r="E766" s="268">
        <v>24027.929499999998</v>
      </c>
      <c r="F766" s="269">
        <v>29919.689499999997</v>
      </c>
      <c r="G766" s="243"/>
    </row>
    <row r="767" spans="1:7" s="62" customFormat="1" ht="13.5" customHeight="1" x14ac:dyDescent="0.2">
      <c r="A767" s="423">
        <v>2019</v>
      </c>
      <c r="B767" s="424" t="s">
        <v>36</v>
      </c>
      <c r="C767" s="424" t="s">
        <v>89</v>
      </c>
      <c r="D767" s="425">
        <v>5179.3099999999995</v>
      </c>
      <c r="E767" s="425">
        <v>22406.357</v>
      </c>
      <c r="F767" s="426">
        <v>27585.667000000001</v>
      </c>
      <c r="G767" s="243"/>
    </row>
    <row r="768" spans="1:7" s="62" customFormat="1" ht="13.5" customHeight="1" x14ac:dyDescent="0.2">
      <c r="A768" s="267">
        <v>2019</v>
      </c>
      <c r="B768" s="443" t="s">
        <v>37</v>
      </c>
      <c r="C768" s="443" t="s">
        <v>89</v>
      </c>
      <c r="D768" s="268">
        <v>6470.9600000000009</v>
      </c>
      <c r="E768" s="268">
        <v>25215.412499999995</v>
      </c>
      <c r="F768" s="269">
        <v>31686.372499999998</v>
      </c>
      <c r="G768" s="243"/>
    </row>
    <row r="769" spans="1:7" s="62" customFormat="1" ht="13.5" customHeight="1" x14ac:dyDescent="0.2">
      <c r="A769" s="423">
        <v>2019</v>
      </c>
      <c r="B769" s="424" t="s">
        <v>38</v>
      </c>
      <c r="C769" s="424" t="s">
        <v>89</v>
      </c>
      <c r="D769" s="425">
        <v>6131.1</v>
      </c>
      <c r="E769" s="425">
        <v>25198.209000000003</v>
      </c>
      <c r="F769" s="426">
        <v>31329.309000000001</v>
      </c>
      <c r="G769" s="243"/>
    </row>
    <row r="770" spans="1:7" s="62" customFormat="1" ht="13.5" customHeight="1" x14ac:dyDescent="0.2">
      <c r="A770" s="267">
        <v>2019</v>
      </c>
      <c r="B770" s="443" t="s">
        <v>39</v>
      </c>
      <c r="C770" s="443" t="s">
        <v>89</v>
      </c>
      <c r="D770" s="268">
        <v>6471.17</v>
      </c>
      <c r="E770" s="268">
        <v>26059.793999999998</v>
      </c>
      <c r="F770" s="269">
        <v>32530.964</v>
      </c>
      <c r="G770" s="243"/>
    </row>
    <row r="771" spans="1:7" s="62" customFormat="1" ht="13.5" customHeight="1" x14ac:dyDescent="0.2">
      <c r="A771" s="423">
        <v>2019</v>
      </c>
      <c r="B771" s="424" t="s">
        <v>40</v>
      </c>
      <c r="C771" s="424" t="s">
        <v>89</v>
      </c>
      <c r="D771" s="425">
        <v>7965.0990000000002</v>
      </c>
      <c r="E771" s="425">
        <v>23135.896499999999</v>
      </c>
      <c r="F771" s="426">
        <v>31100.995499999997</v>
      </c>
      <c r="G771" s="243"/>
    </row>
    <row r="772" spans="1:7" s="62" customFormat="1" ht="13.5" customHeight="1" x14ac:dyDescent="0.2">
      <c r="A772" s="267">
        <v>2019</v>
      </c>
      <c r="B772" s="443" t="s">
        <v>41</v>
      </c>
      <c r="C772" s="443" t="s">
        <v>89</v>
      </c>
      <c r="D772" s="268">
        <v>8243.7890000000007</v>
      </c>
      <c r="E772" s="268">
        <v>27546.642500000002</v>
      </c>
      <c r="F772" s="269">
        <v>35790.431500000006</v>
      </c>
      <c r="G772" s="243"/>
    </row>
    <row r="773" spans="1:7" s="62" customFormat="1" ht="13.5" customHeight="1" x14ac:dyDescent="0.2">
      <c r="A773" s="423">
        <v>2019</v>
      </c>
      <c r="B773" s="424" t="s">
        <v>42</v>
      </c>
      <c r="C773" s="424" t="s">
        <v>89</v>
      </c>
      <c r="D773" s="425">
        <v>8198.9399999999987</v>
      </c>
      <c r="E773" s="425">
        <v>29526.499500000002</v>
      </c>
      <c r="F773" s="426">
        <v>37725.4395</v>
      </c>
      <c r="G773" s="243"/>
    </row>
    <row r="774" spans="1:7" s="62" customFormat="1" ht="13.5" customHeight="1" x14ac:dyDescent="0.2">
      <c r="A774" s="267">
        <v>2020</v>
      </c>
      <c r="B774" s="443" t="s">
        <v>43</v>
      </c>
      <c r="C774" s="443" t="s">
        <v>89</v>
      </c>
      <c r="D774" s="268">
        <v>6766</v>
      </c>
      <c r="E774" s="268">
        <v>24820.470499999996</v>
      </c>
      <c r="F774" s="269">
        <v>31586.470499999999</v>
      </c>
      <c r="G774" s="243"/>
    </row>
    <row r="775" spans="1:7" s="62" customFormat="1" ht="13.5" customHeight="1" x14ac:dyDescent="0.2">
      <c r="A775" s="423">
        <v>2020</v>
      </c>
      <c r="B775" s="424" t="s">
        <v>44</v>
      </c>
      <c r="C775" s="424" t="s">
        <v>89</v>
      </c>
      <c r="D775" s="425">
        <v>8858.119999999999</v>
      </c>
      <c r="E775" s="425">
        <v>21826.7575</v>
      </c>
      <c r="F775" s="426">
        <v>30684.877499999995</v>
      </c>
      <c r="G775" s="243"/>
    </row>
    <row r="776" spans="1:7" s="62" customFormat="1" ht="13.5" customHeight="1" x14ac:dyDescent="0.2">
      <c r="A776" s="267">
        <v>2020</v>
      </c>
      <c r="B776" s="443" t="s">
        <v>45</v>
      </c>
      <c r="C776" s="443" t="s">
        <v>89</v>
      </c>
      <c r="D776" s="268">
        <v>6062.47</v>
      </c>
      <c r="E776" s="268">
        <v>17422.422500000001</v>
      </c>
      <c r="F776" s="269">
        <v>23484.892499999998</v>
      </c>
      <c r="G776" s="243"/>
    </row>
    <row r="777" spans="1:7" s="62" customFormat="1" ht="13.5" customHeight="1" x14ac:dyDescent="0.2">
      <c r="A777" s="423">
        <v>2020</v>
      </c>
      <c r="B777" s="424" t="s">
        <v>33</v>
      </c>
      <c r="C777" s="424" t="s">
        <v>89</v>
      </c>
      <c r="D777" s="425">
        <v>470.09</v>
      </c>
      <c r="E777" s="425">
        <v>6361.5995000000003</v>
      </c>
      <c r="F777" s="426">
        <v>6831.6895000000004</v>
      </c>
      <c r="G777" s="243"/>
    </row>
    <row r="778" spans="1:7" s="62" customFormat="1" ht="13.5" customHeight="1" x14ac:dyDescent="0.2">
      <c r="A778" s="267">
        <v>2020</v>
      </c>
      <c r="B778" s="443" t="s">
        <v>35</v>
      </c>
      <c r="C778" s="443" t="s">
        <v>89</v>
      </c>
      <c r="D778" s="268">
        <v>3087.0730002288838</v>
      </c>
      <c r="E778" s="268">
        <v>17306.565500612258</v>
      </c>
      <c r="F778" s="269">
        <v>20393.638500841142</v>
      </c>
      <c r="G778" s="243"/>
    </row>
    <row r="779" spans="1:7" s="62" customFormat="1" ht="13.5" customHeight="1" x14ac:dyDescent="0.2">
      <c r="A779" s="423">
        <v>2020</v>
      </c>
      <c r="B779" s="424" t="s">
        <v>36</v>
      </c>
      <c r="C779" s="424" t="s">
        <v>89</v>
      </c>
      <c r="D779" s="425">
        <v>5688.5979790954598</v>
      </c>
      <c r="E779" s="425">
        <v>20406.970001752852</v>
      </c>
      <c r="F779" s="426">
        <v>26095.567980848307</v>
      </c>
      <c r="G779" s="243"/>
    </row>
    <row r="780" spans="1:7" s="62" customFormat="1" ht="13.5" customHeight="1" x14ac:dyDescent="0.2">
      <c r="A780" s="267">
        <v>2020</v>
      </c>
      <c r="B780" s="443" t="s">
        <v>37</v>
      </c>
      <c r="C780" s="443" t="s">
        <v>89</v>
      </c>
      <c r="D780" s="268">
        <v>7110.1120076293937</v>
      </c>
      <c r="E780" s="268">
        <v>24498.095500156403</v>
      </c>
      <c r="F780" s="269">
        <v>31608.207507785795</v>
      </c>
      <c r="G780" s="243"/>
    </row>
    <row r="781" spans="1:7" s="62" customFormat="1" ht="13.5" customHeight="1" x14ac:dyDescent="0.2">
      <c r="A781" s="423">
        <v>2020</v>
      </c>
      <c r="B781" s="424" t="s">
        <v>38</v>
      </c>
      <c r="C781" s="424" t="s">
        <v>89</v>
      </c>
      <c r="D781" s="425">
        <v>7135.9669591064448</v>
      </c>
      <c r="E781" s="425">
        <v>24784.241499716783</v>
      </c>
      <c r="F781" s="426">
        <v>31920.208458823232</v>
      </c>
      <c r="G781" s="243"/>
    </row>
    <row r="782" spans="1:7" s="62" customFormat="1" ht="13.5" customHeight="1" x14ac:dyDescent="0.2">
      <c r="A782" s="267">
        <v>2020</v>
      </c>
      <c r="B782" s="443" t="s">
        <v>39</v>
      </c>
      <c r="C782" s="443" t="s">
        <v>89</v>
      </c>
      <c r="D782" s="268">
        <v>7349.0900249981887</v>
      </c>
      <c r="E782" s="268">
        <v>25929.925491830825</v>
      </c>
      <c r="F782" s="269">
        <v>33279.015516829015</v>
      </c>
      <c r="G782" s="243"/>
    </row>
    <row r="783" spans="1:7" s="62" customFormat="1" ht="13.5" customHeight="1" x14ac:dyDescent="0.2">
      <c r="A783" s="423">
        <v>2020</v>
      </c>
      <c r="B783" s="424" t="s">
        <v>40</v>
      </c>
      <c r="C783" s="424" t="s">
        <v>89</v>
      </c>
      <c r="D783" s="425">
        <v>7340.5599894738207</v>
      </c>
      <c r="E783" s="425">
        <v>28037.209999076844</v>
      </c>
      <c r="F783" s="426">
        <v>35377.769988550659</v>
      </c>
      <c r="G783" s="243"/>
    </row>
    <row r="784" spans="1:7" s="62" customFormat="1" ht="13.5" customHeight="1" x14ac:dyDescent="0.2">
      <c r="A784" s="267">
        <v>2020</v>
      </c>
      <c r="B784" s="443" t="s">
        <v>41</v>
      </c>
      <c r="C784" s="443" t="s">
        <v>89</v>
      </c>
      <c r="D784" s="268">
        <v>7020.8779943542495</v>
      </c>
      <c r="E784" s="268">
        <v>26523.905996856509</v>
      </c>
      <c r="F784" s="269">
        <v>33544.783991210759</v>
      </c>
      <c r="G784" s="243"/>
    </row>
    <row r="785" spans="1:7" s="62" customFormat="1" ht="13.5" customHeight="1" x14ac:dyDescent="0.2">
      <c r="A785" s="423">
        <v>2020</v>
      </c>
      <c r="B785" s="424" t="s">
        <v>42</v>
      </c>
      <c r="C785" s="424" t="s">
        <v>89</v>
      </c>
      <c r="D785" s="425">
        <v>6853.4109707126636</v>
      </c>
      <c r="E785" s="425">
        <v>26772.074501163963</v>
      </c>
      <c r="F785" s="426">
        <v>33625.485471876622</v>
      </c>
      <c r="G785" s="243"/>
    </row>
    <row r="786" spans="1:7" s="62" customFormat="1" ht="13.5" customHeight="1" x14ac:dyDescent="0.2">
      <c r="A786" s="267">
        <v>2021</v>
      </c>
      <c r="B786" s="443" t="s">
        <v>43</v>
      </c>
      <c r="C786" s="443" t="s">
        <v>89</v>
      </c>
      <c r="D786" s="268">
        <v>5572.5500519561783</v>
      </c>
      <c r="E786" s="268">
        <v>24652.938997861864</v>
      </c>
      <c r="F786" s="269">
        <v>30225.489049818039</v>
      </c>
      <c r="G786" s="243"/>
    </row>
    <row r="787" spans="1:7" s="62" customFormat="1" ht="13.5" customHeight="1" x14ac:dyDescent="0.2">
      <c r="A787" s="423">
        <v>2021</v>
      </c>
      <c r="B787" s="424" t="s">
        <v>44</v>
      </c>
      <c r="C787" s="424" t="s">
        <v>89</v>
      </c>
      <c r="D787" s="425">
        <v>5349.9569852999994</v>
      </c>
      <c r="E787" s="425">
        <v>25067.324514800002</v>
      </c>
      <c r="F787" s="426">
        <v>30417.281500100002</v>
      </c>
      <c r="G787" s="243"/>
    </row>
    <row r="788" spans="1:7" s="62" customFormat="1" ht="13.5" customHeight="1" x14ac:dyDescent="0.2">
      <c r="A788" s="267">
        <v>2021</v>
      </c>
      <c r="B788" s="443" t="s">
        <v>45</v>
      </c>
      <c r="C788" s="443" t="s">
        <v>89</v>
      </c>
      <c r="D788" s="268">
        <v>6434.1630024223341</v>
      </c>
      <c r="E788" s="268">
        <v>28631.678507540822</v>
      </c>
      <c r="F788" s="269">
        <v>35065.841509963153</v>
      </c>
      <c r="G788" s="243"/>
    </row>
    <row r="789" spans="1:7" s="62" customFormat="1" ht="13.5" customHeight="1" x14ac:dyDescent="0.2">
      <c r="A789" s="423">
        <v>2021</v>
      </c>
      <c r="B789" s="424" t="s">
        <v>33</v>
      </c>
      <c r="C789" s="424" t="s">
        <v>89</v>
      </c>
      <c r="D789" s="425">
        <v>5116.433985961914</v>
      </c>
      <c r="E789" s="425">
        <v>23741.392504680276</v>
      </c>
      <c r="F789" s="426">
        <v>28857.82649064219</v>
      </c>
      <c r="G789" s="243"/>
    </row>
    <row r="790" spans="1:7" s="62" customFormat="1" ht="13.5" customHeight="1" x14ac:dyDescent="0.2">
      <c r="A790" s="267">
        <v>2021</v>
      </c>
      <c r="B790" s="443" t="s">
        <v>35</v>
      </c>
      <c r="C790" s="443" t="s">
        <v>89</v>
      </c>
      <c r="D790" s="268">
        <v>3864.8110051116946</v>
      </c>
      <c r="E790" s="268">
        <v>21377.384500998618</v>
      </c>
      <c r="F790" s="269">
        <v>25242.195506110307</v>
      </c>
      <c r="G790" s="243"/>
    </row>
    <row r="791" spans="1:7" s="62" customFormat="1" ht="13.5" customHeight="1" x14ac:dyDescent="0.2">
      <c r="A791" s="423">
        <v>2021</v>
      </c>
      <c r="B791" s="424" t="s">
        <v>36</v>
      </c>
      <c r="C791" s="424" t="s">
        <v>89</v>
      </c>
      <c r="D791" s="425">
        <v>5008.9400177001971</v>
      </c>
      <c r="E791" s="425">
        <v>23887.812530375992</v>
      </c>
      <c r="F791" s="426">
        <v>28896.752548076187</v>
      </c>
      <c r="G791" s="243"/>
    </row>
    <row r="792" spans="1:7" s="62" customFormat="1" ht="13.5" customHeight="1" x14ac:dyDescent="0.2">
      <c r="A792" s="267">
        <v>2021</v>
      </c>
      <c r="B792" s="443" t="s">
        <v>37</v>
      </c>
      <c r="C792" s="443" t="s">
        <v>89</v>
      </c>
      <c r="D792" s="268">
        <v>5786.3430006866447</v>
      </c>
      <c r="E792" s="268">
        <v>24652.2955042305</v>
      </c>
      <c r="F792" s="269">
        <v>30438.638504917144</v>
      </c>
      <c r="G792" s="243"/>
    </row>
    <row r="793" spans="1:7" s="62" customFormat="1" ht="13.5" customHeight="1" x14ac:dyDescent="0.2">
      <c r="A793" s="423">
        <v>2021</v>
      </c>
      <c r="B793" s="424" t="s">
        <v>38</v>
      </c>
      <c r="C793" s="424" t="s">
        <v>89</v>
      </c>
      <c r="D793" s="425">
        <v>5560.4490091552743</v>
      </c>
      <c r="E793" s="425">
        <v>22607.061992095947</v>
      </c>
      <c r="F793" s="426">
        <v>28167.511001251223</v>
      </c>
      <c r="G793" s="243"/>
    </row>
    <row r="794" spans="1:7" s="62" customFormat="1" ht="13.5" customHeight="1" x14ac:dyDescent="0.2">
      <c r="A794" s="267">
        <v>2021</v>
      </c>
      <c r="B794" s="443" t="s">
        <v>39</v>
      </c>
      <c r="C794" s="443" t="s">
        <v>89</v>
      </c>
      <c r="D794" s="268">
        <v>5994.614968109131</v>
      </c>
      <c r="E794" s="268">
        <v>25973.608507109431</v>
      </c>
      <c r="F794" s="269">
        <v>31968.223475218561</v>
      </c>
      <c r="G794" s="243"/>
    </row>
    <row r="795" spans="1:7" s="62" customFormat="1" ht="13.5" customHeight="1" x14ac:dyDescent="0.2">
      <c r="A795" s="423">
        <v>2021</v>
      </c>
      <c r="B795" s="424" t="s">
        <v>40</v>
      </c>
      <c r="C795" s="424" t="s">
        <v>89</v>
      </c>
      <c r="D795" s="425">
        <v>6715.9640073242172</v>
      </c>
      <c r="E795" s="425">
        <v>24208.610518983423</v>
      </c>
      <c r="F795" s="426">
        <v>30924.574526307639</v>
      </c>
      <c r="G795" s="243"/>
    </row>
    <row r="796" spans="1:7" s="62" customFormat="1" ht="13.5" customHeight="1" x14ac:dyDescent="0.2">
      <c r="A796" s="267">
        <v>2021</v>
      </c>
      <c r="B796" s="443" t="s">
        <v>41</v>
      </c>
      <c r="C796" s="443" t="s">
        <v>89</v>
      </c>
      <c r="D796" s="268">
        <v>6783.5190299072265</v>
      </c>
      <c r="E796" s="268">
        <v>25491.318013774871</v>
      </c>
      <c r="F796" s="269">
        <v>32274.837043682099</v>
      </c>
      <c r="G796" s="243"/>
    </row>
    <row r="797" spans="1:7" s="62" customFormat="1" ht="13.5" customHeight="1" x14ac:dyDescent="0.2">
      <c r="A797" s="423">
        <v>2021</v>
      </c>
      <c r="B797" s="424" t="s">
        <v>42</v>
      </c>
      <c r="C797" s="424" t="s">
        <v>89</v>
      </c>
      <c r="D797" s="425">
        <v>6967.5650286865239</v>
      </c>
      <c r="E797" s="425">
        <v>25977.788004683011</v>
      </c>
      <c r="F797" s="426">
        <v>32945.353033369538</v>
      </c>
      <c r="G797" s="243"/>
    </row>
    <row r="798" spans="1:7" s="62" customFormat="1" ht="13.5" customHeight="1" x14ac:dyDescent="0.2">
      <c r="A798" s="267">
        <v>2022</v>
      </c>
      <c r="B798" s="457" t="s">
        <v>43</v>
      </c>
      <c r="C798" s="457" t="s">
        <v>89</v>
      </c>
      <c r="D798" s="459">
        <v>5155.0739951171872</v>
      </c>
      <c r="E798" s="459">
        <v>19413.412007438063</v>
      </c>
      <c r="F798" s="460">
        <v>24568.486002555244</v>
      </c>
      <c r="G798" s="243"/>
    </row>
    <row r="799" spans="1:7" s="62" customFormat="1" ht="13.5" customHeight="1" x14ac:dyDescent="0.2">
      <c r="A799" s="423">
        <v>2022</v>
      </c>
      <c r="B799" s="424" t="s">
        <v>44</v>
      </c>
      <c r="C799" s="424" t="s">
        <v>89</v>
      </c>
      <c r="D799" s="425">
        <v>5833.8009896240237</v>
      </c>
      <c r="E799" s="425">
        <v>24614.711493380666</v>
      </c>
      <c r="F799" s="426">
        <v>30448.512483004692</v>
      </c>
      <c r="G799" s="243"/>
    </row>
    <row r="800" spans="1:7" s="62" customFormat="1" ht="13.5" customHeight="1" x14ac:dyDescent="0.2">
      <c r="A800" s="267">
        <v>2022</v>
      </c>
      <c r="B800" s="469" t="s">
        <v>45</v>
      </c>
      <c r="C800" s="469" t="s">
        <v>89</v>
      </c>
      <c r="D800" s="459">
        <v>6306.6440125122072</v>
      </c>
      <c r="E800" s="459">
        <v>29868.962983892441</v>
      </c>
      <c r="F800" s="460">
        <v>36175.606996404647</v>
      </c>
      <c r="G800" s="243"/>
    </row>
    <row r="801" spans="1:7" s="62" customFormat="1" ht="13.5" customHeight="1" x14ac:dyDescent="0.2">
      <c r="A801" s="423">
        <v>2022</v>
      </c>
      <c r="B801" s="424" t="s">
        <v>33</v>
      </c>
      <c r="C801" s="424" t="s">
        <v>89</v>
      </c>
      <c r="D801" s="425">
        <v>5420.7300722</v>
      </c>
      <c r="E801" s="425">
        <v>21936.504994799998</v>
      </c>
      <c r="F801" s="426">
        <v>27357.235067000001</v>
      </c>
      <c r="G801" s="243"/>
    </row>
    <row r="802" spans="1:7" s="62" customFormat="1" ht="13.5" customHeight="1" x14ac:dyDescent="0.2">
      <c r="A802" s="267">
        <v>2022</v>
      </c>
      <c r="B802" s="477" t="s">
        <v>35</v>
      </c>
      <c r="C802" s="477" t="s">
        <v>89</v>
      </c>
      <c r="D802" s="459">
        <v>5919.6300231933601</v>
      </c>
      <c r="E802" s="459">
        <v>26693.808541456398</v>
      </c>
      <c r="F802" s="460">
        <v>32613.438564649761</v>
      </c>
      <c r="G802" s="243"/>
    </row>
    <row r="803" spans="1:7" s="62" customFormat="1" ht="13.5" customHeight="1" x14ac:dyDescent="0.2">
      <c r="A803" s="423">
        <v>2022</v>
      </c>
      <c r="B803" s="424" t="s">
        <v>36</v>
      </c>
      <c r="C803" s="424" t="s">
        <v>89</v>
      </c>
      <c r="D803" s="425">
        <v>6030.9500384521489</v>
      </c>
      <c r="E803" s="425">
        <v>24794.912481938478</v>
      </c>
      <c r="F803" s="426">
        <v>30825.862520390627</v>
      </c>
      <c r="G803" s="243"/>
    </row>
    <row r="804" spans="1:7" s="62" customFormat="1" ht="13.5" customHeight="1" x14ac:dyDescent="0.2">
      <c r="A804" s="267">
        <v>2009</v>
      </c>
      <c r="B804" s="443" t="s">
        <v>33</v>
      </c>
      <c r="C804" s="443" t="s">
        <v>90</v>
      </c>
      <c r="D804" s="268">
        <v>6953.32</v>
      </c>
      <c r="E804" s="268">
        <v>10369.227500000001</v>
      </c>
      <c r="F804" s="269">
        <v>17322.547500000001</v>
      </c>
      <c r="G804" s="243"/>
    </row>
    <row r="805" spans="1:7" s="62" customFormat="1" ht="13.5" customHeight="1" x14ac:dyDescent="0.2">
      <c r="A805" s="423">
        <v>2009</v>
      </c>
      <c r="B805" s="424" t="s">
        <v>35</v>
      </c>
      <c r="C805" s="424" t="s">
        <v>90</v>
      </c>
      <c r="D805" s="425">
        <v>8062.71</v>
      </c>
      <c r="E805" s="425">
        <v>11566.7225</v>
      </c>
      <c r="F805" s="426">
        <v>19629.432499999999</v>
      </c>
      <c r="G805" s="243"/>
    </row>
    <row r="806" spans="1:7" s="62" customFormat="1" ht="13.5" customHeight="1" x14ac:dyDescent="0.2">
      <c r="A806" s="267">
        <v>2009</v>
      </c>
      <c r="B806" s="443" t="s">
        <v>36</v>
      </c>
      <c r="C806" s="443" t="s">
        <v>90</v>
      </c>
      <c r="D806" s="268">
        <v>7780.59</v>
      </c>
      <c r="E806" s="268">
        <v>10807.797500000001</v>
      </c>
      <c r="F806" s="269">
        <v>18588.387499999997</v>
      </c>
      <c r="G806" s="243"/>
    </row>
    <row r="807" spans="1:7" s="62" customFormat="1" ht="13.5" customHeight="1" x14ac:dyDescent="0.2">
      <c r="A807" s="423">
        <v>2009</v>
      </c>
      <c r="B807" s="424" t="s">
        <v>37</v>
      </c>
      <c r="C807" s="424" t="s">
        <v>90</v>
      </c>
      <c r="D807" s="425">
        <v>9653.59</v>
      </c>
      <c r="E807" s="425">
        <v>11917.987499999999</v>
      </c>
      <c r="F807" s="426">
        <v>21571.577499999999</v>
      </c>
      <c r="G807" s="243"/>
    </row>
    <row r="808" spans="1:7" s="62" customFormat="1" ht="13.5" customHeight="1" x14ac:dyDescent="0.2">
      <c r="A808" s="267">
        <v>2009</v>
      </c>
      <c r="B808" s="443" t="s">
        <v>38</v>
      </c>
      <c r="C808" s="443" t="s">
        <v>90</v>
      </c>
      <c r="D808" s="268">
        <v>7590.5599999999995</v>
      </c>
      <c r="E808" s="268">
        <v>9989.8025000000016</v>
      </c>
      <c r="F808" s="269">
        <v>17580.362499999999</v>
      </c>
      <c r="G808" s="243"/>
    </row>
    <row r="809" spans="1:7" s="62" customFormat="1" ht="13.5" customHeight="1" x14ac:dyDescent="0.2">
      <c r="A809" s="423">
        <v>2009</v>
      </c>
      <c r="B809" s="424" t="s">
        <v>39</v>
      </c>
      <c r="C809" s="424" t="s">
        <v>90</v>
      </c>
      <c r="D809" s="425">
        <v>7574.14</v>
      </c>
      <c r="E809" s="425">
        <v>11421.322499999998</v>
      </c>
      <c r="F809" s="426">
        <v>18995.462500000001</v>
      </c>
      <c r="G809" s="243"/>
    </row>
    <row r="810" spans="1:7" s="62" customFormat="1" ht="13.5" customHeight="1" x14ac:dyDescent="0.2">
      <c r="A810" s="267">
        <v>2009</v>
      </c>
      <c r="B810" s="443" t="s">
        <v>40</v>
      </c>
      <c r="C810" s="443" t="s">
        <v>90</v>
      </c>
      <c r="D810" s="268">
        <v>7802.96</v>
      </c>
      <c r="E810" s="268">
        <v>10928.834999999999</v>
      </c>
      <c r="F810" s="269">
        <v>18731.794999999998</v>
      </c>
      <c r="G810" s="243"/>
    </row>
    <row r="811" spans="1:7" s="62" customFormat="1" ht="13.5" customHeight="1" x14ac:dyDescent="0.2">
      <c r="A811" s="423">
        <v>2009</v>
      </c>
      <c r="B811" s="424" t="s">
        <v>41</v>
      </c>
      <c r="C811" s="424" t="s">
        <v>90</v>
      </c>
      <c r="D811" s="425">
        <v>6946.81</v>
      </c>
      <c r="E811" s="425">
        <v>12395.02</v>
      </c>
      <c r="F811" s="426">
        <v>19341.830000000002</v>
      </c>
      <c r="G811" s="243"/>
    </row>
    <row r="812" spans="1:7" s="62" customFormat="1" ht="13.5" customHeight="1" x14ac:dyDescent="0.2">
      <c r="A812" s="267">
        <v>2009</v>
      </c>
      <c r="B812" s="443" t="s">
        <v>42</v>
      </c>
      <c r="C812" s="443" t="s">
        <v>90</v>
      </c>
      <c r="D812" s="268">
        <v>6059.6900000000005</v>
      </c>
      <c r="E812" s="268">
        <v>11209.47</v>
      </c>
      <c r="F812" s="269">
        <v>17269.16</v>
      </c>
      <c r="G812" s="243"/>
    </row>
    <row r="813" spans="1:7" s="62" customFormat="1" ht="13.5" customHeight="1" x14ac:dyDescent="0.2">
      <c r="A813" s="423">
        <v>2010</v>
      </c>
      <c r="B813" s="424" t="s">
        <v>43</v>
      </c>
      <c r="C813" s="424" t="s">
        <v>90</v>
      </c>
      <c r="D813" s="425">
        <v>6940.44</v>
      </c>
      <c r="E813" s="425">
        <v>11375.872500000001</v>
      </c>
      <c r="F813" s="426">
        <v>18316.3125</v>
      </c>
      <c r="G813" s="243"/>
    </row>
    <row r="814" spans="1:7" s="62" customFormat="1" ht="13.5" customHeight="1" x14ac:dyDescent="0.2">
      <c r="A814" s="267">
        <v>2010</v>
      </c>
      <c r="B814" s="443" t="s">
        <v>44</v>
      </c>
      <c r="C814" s="443" t="s">
        <v>90</v>
      </c>
      <c r="D814" s="268">
        <v>9717.5499999999993</v>
      </c>
      <c r="E814" s="268">
        <v>11258.137500000001</v>
      </c>
      <c r="F814" s="269">
        <v>20975.6875</v>
      </c>
      <c r="G814" s="243"/>
    </row>
    <row r="815" spans="1:7" s="62" customFormat="1" ht="13.5" customHeight="1" x14ac:dyDescent="0.2">
      <c r="A815" s="423">
        <v>2010</v>
      </c>
      <c r="B815" s="424" t="s">
        <v>45</v>
      </c>
      <c r="C815" s="424" t="s">
        <v>90</v>
      </c>
      <c r="D815" s="425">
        <v>8006.1399999999994</v>
      </c>
      <c r="E815" s="425">
        <v>12407.789999999999</v>
      </c>
      <c r="F815" s="426">
        <v>20413.93</v>
      </c>
      <c r="G815" s="243"/>
    </row>
    <row r="816" spans="1:7" s="62" customFormat="1" ht="13.5" customHeight="1" x14ac:dyDescent="0.2">
      <c r="A816" s="267">
        <v>2010</v>
      </c>
      <c r="B816" s="443" t="s">
        <v>33</v>
      </c>
      <c r="C816" s="443" t="s">
        <v>90</v>
      </c>
      <c r="D816" s="268">
        <v>7881.28</v>
      </c>
      <c r="E816" s="268">
        <v>11270.695</v>
      </c>
      <c r="F816" s="269">
        <v>19151.974999999999</v>
      </c>
      <c r="G816" s="243"/>
    </row>
    <row r="817" spans="1:7" s="62" customFormat="1" ht="13.5" customHeight="1" x14ac:dyDescent="0.2">
      <c r="A817" s="423">
        <v>2010</v>
      </c>
      <c r="B817" s="424" t="s">
        <v>35</v>
      </c>
      <c r="C817" s="424" t="s">
        <v>90</v>
      </c>
      <c r="D817" s="425">
        <v>8548.01</v>
      </c>
      <c r="E817" s="425">
        <v>12585.395</v>
      </c>
      <c r="F817" s="426">
        <v>21133.404999999999</v>
      </c>
      <c r="G817" s="243"/>
    </row>
    <row r="818" spans="1:7" s="62" customFormat="1" ht="13.5" customHeight="1" x14ac:dyDescent="0.2">
      <c r="A818" s="267">
        <v>2010</v>
      </c>
      <c r="B818" s="443" t="s">
        <v>36</v>
      </c>
      <c r="C818" s="443" t="s">
        <v>90</v>
      </c>
      <c r="D818" s="268">
        <v>8079.28</v>
      </c>
      <c r="E818" s="268">
        <v>12205.404999999999</v>
      </c>
      <c r="F818" s="269">
        <v>20284.684999999998</v>
      </c>
      <c r="G818" s="243"/>
    </row>
    <row r="819" spans="1:7" s="62" customFormat="1" ht="13.5" customHeight="1" x14ac:dyDescent="0.2">
      <c r="A819" s="423">
        <v>2010</v>
      </c>
      <c r="B819" s="424" t="s">
        <v>37</v>
      </c>
      <c r="C819" s="424" t="s">
        <v>90</v>
      </c>
      <c r="D819" s="425">
        <v>8811.51</v>
      </c>
      <c r="E819" s="425">
        <v>12727.315000000001</v>
      </c>
      <c r="F819" s="426">
        <v>21538.825000000001</v>
      </c>
      <c r="G819" s="243"/>
    </row>
    <row r="820" spans="1:7" s="62" customFormat="1" ht="13.5" customHeight="1" x14ac:dyDescent="0.2">
      <c r="A820" s="267">
        <v>2010</v>
      </c>
      <c r="B820" s="443" t="s">
        <v>38</v>
      </c>
      <c r="C820" s="443" t="s">
        <v>90</v>
      </c>
      <c r="D820" s="268">
        <v>7978.7900000000009</v>
      </c>
      <c r="E820" s="268">
        <v>13556.48</v>
      </c>
      <c r="F820" s="269">
        <v>21535.269999999997</v>
      </c>
      <c r="G820" s="243"/>
    </row>
    <row r="821" spans="1:7" s="62" customFormat="1" ht="13.5" customHeight="1" x14ac:dyDescent="0.2">
      <c r="A821" s="423">
        <v>2010</v>
      </c>
      <c r="B821" s="424" t="s">
        <v>39</v>
      </c>
      <c r="C821" s="424" t="s">
        <v>90</v>
      </c>
      <c r="D821" s="425">
        <v>9107.08</v>
      </c>
      <c r="E821" s="425">
        <v>13194.830000000002</v>
      </c>
      <c r="F821" s="426">
        <v>22301.910000000003</v>
      </c>
      <c r="G821" s="243"/>
    </row>
    <row r="822" spans="1:7" s="62" customFormat="1" ht="13.5" customHeight="1" x14ac:dyDescent="0.2">
      <c r="A822" s="267">
        <v>2010</v>
      </c>
      <c r="B822" s="443" t="s">
        <v>40</v>
      </c>
      <c r="C822" s="443" t="s">
        <v>90</v>
      </c>
      <c r="D822" s="268">
        <v>8662.93</v>
      </c>
      <c r="E822" s="268">
        <v>12532.362499999999</v>
      </c>
      <c r="F822" s="269">
        <v>21195.2925</v>
      </c>
      <c r="G822" s="243"/>
    </row>
    <row r="823" spans="1:7" s="62" customFormat="1" ht="13.5" customHeight="1" x14ac:dyDescent="0.2">
      <c r="A823" s="423">
        <v>2010</v>
      </c>
      <c r="B823" s="424" t="s">
        <v>41</v>
      </c>
      <c r="C823" s="424" t="s">
        <v>90</v>
      </c>
      <c r="D823" s="425">
        <v>8839.27</v>
      </c>
      <c r="E823" s="425">
        <v>13481.665000000001</v>
      </c>
      <c r="F823" s="426">
        <v>22320.934999999998</v>
      </c>
      <c r="G823" s="243"/>
    </row>
    <row r="824" spans="1:7" s="62" customFormat="1" ht="13.5" customHeight="1" x14ac:dyDescent="0.2">
      <c r="A824" s="267">
        <v>2010</v>
      </c>
      <c r="B824" s="443" t="s">
        <v>42</v>
      </c>
      <c r="C824" s="443" t="s">
        <v>90</v>
      </c>
      <c r="D824" s="268">
        <v>7335.89</v>
      </c>
      <c r="E824" s="268">
        <v>14796.375</v>
      </c>
      <c r="F824" s="269">
        <v>22132.264999999999</v>
      </c>
      <c r="G824" s="243"/>
    </row>
    <row r="825" spans="1:7" s="62" customFormat="1" ht="13.5" customHeight="1" x14ac:dyDescent="0.2">
      <c r="A825" s="423">
        <v>2011</v>
      </c>
      <c r="B825" s="424" t="s">
        <v>43</v>
      </c>
      <c r="C825" s="424" t="s">
        <v>90</v>
      </c>
      <c r="D825" s="425">
        <v>10305.89</v>
      </c>
      <c r="E825" s="425">
        <v>12494.055</v>
      </c>
      <c r="F825" s="426">
        <v>22799.945</v>
      </c>
      <c r="G825" s="243"/>
    </row>
    <row r="826" spans="1:7" s="62" customFormat="1" ht="13.5" customHeight="1" x14ac:dyDescent="0.2">
      <c r="A826" s="267">
        <v>2011</v>
      </c>
      <c r="B826" s="443" t="s">
        <v>44</v>
      </c>
      <c r="C826" s="443" t="s">
        <v>90</v>
      </c>
      <c r="D826" s="268">
        <v>8248.14</v>
      </c>
      <c r="E826" s="268">
        <v>11624.45</v>
      </c>
      <c r="F826" s="269">
        <v>19872.59</v>
      </c>
      <c r="G826" s="243"/>
    </row>
    <row r="827" spans="1:7" s="62" customFormat="1" ht="13.5" customHeight="1" x14ac:dyDescent="0.2">
      <c r="A827" s="423">
        <v>2011</v>
      </c>
      <c r="B827" s="424" t="s">
        <v>45</v>
      </c>
      <c r="C827" s="424" t="s">
        <v>90</v>
      </c>
      <c r="D827" s="425">
        <v>11686.53</v>
      </c>
      <c r="E827" s="425">
        <v>15021.487499999999</v>
      </c>
      <c r="F827" s="426">
        <v>26708.017500000002</v>
      </c>
      <c r="G827" s="243"/>
    </row>
    <row r="828" spans="1:7" s="62" customFormat="1" ht="13.5" customHeight="1" x14ac:dyDescent="0.2">
      <c r="A828" s="267">
        <v>2011</v>
      </c>
      <c r="B828" s="443" t="s">
        <v>33</v>
      </c>
      <c r="C828" s="443" t="s">
        <v>90</v>
      </c>
      <c r="D828" s="268">
        <v>7259.7119999999995</v>
      </c>
      <c r="E828" s="268">
        <v>12079.445</v>
      </c>
      <c r="F828" s="269">
        <v>19339.156999999999</v>
      </c>
      <c r="G828" s="243"/>
    </row>
    <row r="829" spans="1:7" s="62" customFormat="1" ht="13.5" customHeight="1" x14ac:dyDescent="0.2">
      <c r="A829" s="423">
        <v>2011</v>
      </c>
      <c r="B829" s="424" t="s">
        <v>35</v>
      </c>
      <c r="C829" s="424" t="s">
        <v>90</v>
      </c>
      <c r="D829" s="425">
        <v>6734.87</v>
      </c>
      <c r="E829" s="425">
        <v>15014.415000000001</v>
      </c>
      <c r="F829" s="426">
        <v>21749.285</v>
      </c>
      <c r="G829" s="243"/>
    </row>
    <row r="830" spans="1:7" s="62" customFormat="1" ht="13.5" customHeight="1" x14ac:dyDescent="0.2">
      <c r="A830" s="267">
        <v>2011</v>
      </c>
      <c r="B830" s="443" t="s">
        <v>36</v>
      </c>
      <c r="C830" s="443" t="s">
        <v>90</v>
      </c>
      <c r="D830" s="268">
        <v>10801.53</v>
      </c>
      <c r="E830" s="268">
        <v>13486.264999999999</v>
      </c>
      <c r="F830" s="269">
        <v>24287.794999999998</v>
      </c>
      <c r="G830" s="243"/>
    </row>
    <row r="831" spans="1:7" s="62" customFormat="1" ht="13.5" customHeight="1" x14ac:dyDescent="0.2">
      <c r="A831" s="423">
        <v>2011</v>
      </c>
      <c r="B831" s="424" t="s">
        <v>37</v>
      </c>
      <c r="C831" s="424" t="s">
        <v>90</v>
      </c>
      <c r="D831" s="425">
        <v>12562.79</v>
      </c>
      <c r="E831" s="425">
        <v>14999.22</v>
      </c>
      <c r="F831" s="426">
        <v>27562.01</v>
      </c>
      <c r="G831" s="243"/>
    </row>
    <row r="832" spans="1:7" s="62" customFormat="1" ht="13.5" customHeight="1" x14ac:dyDescent="0.2">
      <c r="A832" s="267">
        <v>2011</v>
      </c>
      <c r="B832" s="443" t="s">
        <v>38</v>
      </c>
      <c r="C832" s="443" t="s">
        <v>90</v>
      </c>
      <c r="D832" s="268">
        <v>10422.1</v>
      </c>
      <c r="E832" s="268">
        <v>16359.595000000001</v>
      </c>
      <c r="F832" s="269">
        <v>26781.695</v>
      </c>
      <c r="G832" s="243"/>
    </row>
    <row r="833" spans="1:7" s="62" customFormat="1" ht="13.5" customHeight="1" x14ac:dyDescent="0.2">
      <c r="A833" s="423">
        <v>2011</v>
      </c>
      <c r="B833" s="424" t="s">
        <v>39</v>
      </c>
      <c r="C833" s="424" t="s">
        <v>90</v>
      </c>
      <c r="D833" s="425">
        <v>9391.1</v>
      </c>
      <c r="E833" s="425">
        <v>16704.934999999998</v>
      </c>
      <c r="F833" s="426">
        <v>26096.035000000003</v>
      </c>
      <c r="G833" s="243"/>
    </row>
    <row r="834" spans="1:7" s="62" customFormat="1" ht="13.5" customHeight="1" x14ac:dyDescent="0.2">
      <c r="A834" s="267">
        <v>2011</v>
      </c>
      <c r="B834" s="443" t="s">
        <v>40</v>
      </c>
      <c r="C834" s="443" t="s">
        <v>90</v>
      </c>
      <c r="D834" s="268">
        <v>7967.7199999999993</v>
      </c>
      <c r="E834" s="268">
        <v>14734.924999999999</v>
      </c>
      <c r="F834" s="269">
        <v>22702.644999999997</v>
      </c>
      <c r="G834" s="243"/>
    </row>
    <row r="835" spans="1:7" s="62" customFormat="1" ht="13.5" customHeight="1" x14ac:dyDescent="0.2">
      <c r="A835" s="423">
        <v>2011</v>
      </c>
      <c r="B835" s="424" t="s">
        <v>41</v>
      </c>
      <c r="C835" s="424" t="s">
        <v>90</v>
      </c>
      <c r="D835" s="425">
        <v>8351.0199999999986</v>
      </c>
      <c r="E835" s="425">
        <v>15994</v>
      </c>
      <c r="F835" s="426">
        <v>24345.019999999997</v>
      </c>
      <c r="G835" s="243"/>
    </row>
    <row r="836" spans="1:7" s="62" customFormat="1" ht="13.5" customHeight="1" x14ac:dyDescent="0.2">
      <c r="A836" s="267">
        <v>2011</v>
      </c>
      <c r="B836" s="443" t="s">
        <v>42</v>
      </c>
      <c r="C836" s="443" t="s">
        <v>90</v>
      </c>
      <c r="D836" s="268">
        <v>9578.68</v>
      </c>
      <c r="E836" s="268">
        <v>16128.21</v>
      </c>
      <c r="F836" s="269">
        <v>25706.89</v>
      </c>
      <c r="G836" s="243"/>
    </row>
    <row r="837" spans="1:7" s="62" customFormat="1" ht="13.5" customHeight="1" x14ac:dyDescent="0.2">
      <c r="A837" s="423">
        <v>2012</v>
      </c>
      <c r="B837" s="424" t="s">
        <v>43</v>
      </c>
      <c r="C837" s="424" t="s">
        <v>90</v>
      </c>
      <c r="D837" s="425">
        <v>10079.23</v>
      </c>
      <c r="E837" s="425">
        <v>13542.897499999999</v>
      </c>
      <c r="F837" s="426">
        <v>23622.127499999999</v>
      </c>
      <c r="G837" s="243"/>
    </row>
    <row r="838" spans="1:7" s="62" customFormat="1" ht="13.5" customHeight="1" x14ac:dyDescent="0.2">
      <c r="A838" s="267">
        <v>2012</v>
      </c>
      <c r="B838" s="443" t="s">
        <v>44</v>
      </c>
      <c r="C838" s="443" t="s">
        <v>90</v>
      </c>
      <c r="D838" s="268">
        <v>9960.9500000000007</v>
      </c>
      <c r="E838" s="268">
        <v>14112.325000000001</v>
      </c>
      <c r="F838" s="269">
        <v>24073.275000000001</v>
      </c>
      <c r="G838" s="243"/>
    </row>
    <row r="839" spans="1:7" s="62" customFormat="1" ht="13.5" customHeight="1" x14ac:dyDescent="0.2">
      <c r="A839" s="423">
        <v>2012</v>
      </c>
      <c r="B839" s="424" t="s">
        <v>45</v>
      </c>
      <c r="C839" s="424" t="s">
        <v>90</v>
      </c>
      <c r="D839" s="425">
        <v>11497.81</v>
      </c>
      <c r="E839" s="425">
        <v>14338.895</v>
      </c>
      <c r="F839" s="426">
        <v>25836.705000000002</v>
      </c>
      <c r="G839" s="243"/>
    </row>
    <row r="840" spans="1:7" s="62" customFormat="1" ht="13.5" customHeight="1" x14ac:dyDescent="0.2">
      <c r="A840" s="267">
        <v>2012</v>
      </c>
      <c r="B840" s="443" t="s">
        <v>33</v>
      </c>
      <c r="C840" s="443" t="s">
        <v>90</v>
      </c>
      <c r="D840" s="268">
        <v>8566.81</v>
      </c>
      <c r="E840" s="268">
        <v>12436.544999999998</v>
      </c>
      <c r="F840" s="269">
        <v>21003.354999999996</v>
      </c>
      <c r="G840" s="243"/>
    </row>
    <row r="841" spans="1:7" s="62" customFormat="1" ht="13.5" customHeight="1" x14ac:dyDescent="0.2">
      <c r="A841" s="423">
        <v>2012</v>
      </c>
      <c r="B841" s="424" t="s">
        <v>35</v>
      </c>
      <c r="C841" s="424" t="s">
        <v>90</v>
      </c>
      <c r="D841" s="425">
        <v>9834.9</v>
      </c>
      <c r="E841" s="425">
        <v>12725.942500000001</v>
      </c>
      <c r="F841" s="426">
        <v>22560.842499999999</v>
      </c>
      <c r="G841" s="243"/>
    </row>
    <row r="842" spans="1:7" s="62" customFormat="1" ht="13.5" customHeight="1" x14ac:dyDescent="0.2">
      <c r="A842" s="267">
        <v>2012</v>
      </c>
      <c r="B842" s="443" t="s">
        <v>36</v>
      </c>
      <c r="C842" s="443" t="s">
        <v>90</v>
      </c>
      <c r="D842" s="268">
        <v>8364.82</v>
      </c>
      <c r="E842" s="268">
        <v>14016.637500000001</v>
      </c>
      <c r="F842" s="269">
        <v>22381.457499999997</v>
      </c>
      <c r="G842" s="243"/>
    </row>
    <row r="843" spans="1:7" s="62" customFormat="1" ht="13.5" customHeight="1" x14ac:dyDescent="0.2">
      <c r="A843" s="423">
        <v>2012</v>
      </c>
      <c r="B843" s="424" t="s">
        <v>37</v>
      </c>
      <c r="C843" s="424" t="s">
        <v>90</v>
      </c>
      <c r="D843" s="425">
        <v>9119.840000000002</v>
      </c>
      <c r="E843" s="425">
        <v>13542.359999999997</v>
      </c>
      <c r="F843" s="426">
        <v>22662.2</v>
      </c>
      <c r="G843" s="243"/>
    </row>
    <row r="844" spans="1:7" s="62" customFormat="1" ht="13.5" customHeight="1" x14ac:dyDescent="0.2">
      <c r="A844" s="267">
        <v>2012</v>
      </c>
      <c r="B844" s="443" t="s">
        <v>38</v>
      </c>
      <c r="C844" s="443" t="s">
        <v>90</v>
      </c>
      <c r="D844" s="268">
        <v>8280.2900000000045</v>
      </c>
      <c r="E844" s="268">
        <v>13753.365</v>
      </c>
      <c r="F844" s="269">
        <v>22033.655000000006</v>
      </c>
      <c r="G844" s="243"/>
    </row>
    <row r="845" spans="1:7" s="62" customFormat="1" ht="13.5" customHeight="1" x14ac:dyDescent="0.2">
      <c r="A845" s="423">
        <v>2012</v>
      </c>
      <c r="B845" s="424" t="s">
        <v>39</v>
      </c>
      <c r="C845" s="424" t="s">
        <v>90</v>
      </c>
      <c r="D845" s="425">
        <v>9080.489999999998</v>
      </c>
      <c r="E845" s="425">
        <v>11640.66</v>
      </c>
      <c r="F845" s="426">
        <v>20721.149999999994</v>
      </c>
      <c r="G845" s="243"/>
    </row>
    <row r="846" spans="1:7" s="62" customFormat="1" ht="13.5" customHeight="1" x14ac:dyDescent="0.2">
      <c r="A846" s="267">
        <v>2012</v>
      </c>
      <c r="B846" s="443" t="s">
        <v>40</v>
      </c>
      <c r="C846" s="443" t="s">
        <v>90</v>
      </c>
      <c r="D846" s="268">
        <v>10198.539999999997</v>
      </c>
      <c r="E846" s="268">
        <v>12521.607499999998</v>
      </c>
      <c r="F846" s="269">
        <v>22720.147499999995</v>
      </c>
      <c r="G846" s="243"/>
    </row>
    <row r="847" spans="1:7" s="62" customFormat="1" ht="13.5" customHeight="1" x14ac:dyDescent="0.2">
      <c r="A847" s="423">
        <v>2012</v>
      </c>
      <c r="B847" s="424" t="s">
        <v>41</v>
      </c>
      <c r="C847" s="424" t="s">
        <v>90</v>
      </c>
      <c r="D847" s="425">
        <v>10537.21</v>
      </c>
      <c r="E847" s="425">
        <v>13717.9725</v>
      </c>
      <c r="F847" s="426">
        <v>24255.182499999999</v>
      </c>
      <c r="G847" s="243"/>
    </row>
    <row r="848" spans="1:7" s="62" customFormat="1" ht="13.5" customHeight="1" x14ac:dyDescent="0.2">
      <c r="A848" s="267">
        <v>2012</v>
      </c>
      <c r="B848" s="443" t="s">
        <v>42</v>
      </c>
      <c r="C848" s="443" t="s">
        <v>90</v>
      </c>
      <c r="D848" s="268">
        <v>7147.5700000000024</v>
      </c>
      <c r="E848" s="268">
        <v>13407.3125</v>
      </c>
      <c r="F848" s="269">
        <v>20554.8825</v>
      </c>
      <c r="G848" s="243"/>
    </row>
    <row r="849" spans="1:7" s="62" customFormat="1" ht="13.5" customHeight="1" x14ac:dyDescent="0.2">
      <c r="A849" s="423">
        <v>2013</v>
      </c>
      <c r="B849" s="424" t="s">
        <v>43</v>
      </c>
      <c r="C849" s="424" t="s">
        <v>90</v>
      </c>
      <c r="D849" s="425">
        <v>7773.3400000000038</v>
      </c>
      <c r="E849" s="425">
        <v>12645.1325</v>
      </c>
      <c r="F849" s="426">
        <v>20418.472500000003</v>
      </c>
      <c r="G849" s="243"/>
    </row>
    <row r="850" spans="1:7" s="62" customFormat="1" ht="13.5" customHeight="1" x14ac:dyDescent="0.2">
      <c r="A850" s="267">
        <v>2013</v>
      </c>
      <c r="B850" s="443" t="s">
        <v>44</v>
      </c>
      <c r="C850" s="443" t="s">
        <v>90</v>
      </c>
      <c r="D850" s="268">
        <v>8651.7000000000044</v>
      </c>
      <c r="E850" s="268">
        <v>10856.552500000002</v>
      </c>
      <c r="F850" s="269">
        <v>19508.252500000002</v>
      </c>
      <c r="G850" s="243"/>
    </row>
    <row r="851" spans="1:7" s="62" customFormat="1" ht="13.5" customHeight="1" x14ac:dyDescent="0.2">
      <c r="A851" s="423">
        <v>2013</v>
      </c>
      <c r="B851" s="424" t="s">
        <v>45</v>
      </c>
      <c r="C851" s="424" t="s">
        <v>90</v>
      </c>
      <c r="D851" s="425">
        <v>7398.54</v>
      </c>
      <c r="E851" s="425">
        <v>12127.297500000001</v>
      </c>
      <c r="F851" s="426">
        <v>19525.837500000001</v>
      </c>
      <c r="G851" s="243"/>
    </row>
    <row r="852" spans="1:7" s="62" customFormat="1" ht="13.5" customHeight="1" x14ac:dyDescent="0.2">
      <c r="A852" s="267">
        <v>2013</v>
      </c>
      <c r="B852" s="443" t="s">
        <v>33</v>
      </c>
      <c r="C852" s="443" t="s">
        <v>90</v>
      </c>
      <c r="D852" s="268">
        <v>8333.5400000000009</v>
      </c>
      <c r="E852" s="268">
        <v>13504.759999999998</v>
      </c>
      <c r="F852" s="269">
        <v>21838.3</v>
      </c>
      <c r="G852" s="243"/>
    </row>
    <row r="853" spans="1:7" s="62" customFormat="1" ht="13.5" customHeight="1" x14ac:dyDescent="0.2">
      <c r="A853" s="423">
        <v>2013</v>
      </c>
      <c r="B853" s="424" t="s">
        <v>35</v>
      </c>
      <c r="C853" s="424" t="s">
        <v>90</v>
      </c>
      <c r="D853" s="425">
        <v>9940.6799999999985</v>
      </c>
      <c r="E853" s="425">
        <v>14328.3</v>
      </c>
      <c r="F853" s="426">
        <v>24268.979999999996</v>
      </c>
      <c r="G853" s="243"/>
    </row>
    <row r="854" spans="1:7" s="62" customFormat="1" ht="13.5" customHeight="1" x14ac:dyDescent="0.2">
      <c r="A854" s="267">
        <v>2013</v>
      </c>
      <c r="B854" s="443" t="s">
        <v>36</v>
      </c>
      <c r="C854" s="443" t="s">
        <v>90</v>
      </c>
      <c r="D854" s="268">
        <v>11274.43</v>
      </c>
      <c r="E854" s="268">
        <v>12906.029999999999</v>
      </c>
      <c r="F854" s="269">
        <v>24180.46</v>
      </c>
      <c r="G854" s="243"/>
    </row>
    <row r="855" spans="1:7" s="62" customFormat="1" ht="13.5" customHeight="1" x14ac:dyDescent="0.2">
      <c r="A855" s="423">
        <v>2013</v>
      </c>
      <c r="B855" s="424" t="s">
        <v>37</v>
      </c>
      <c r="C855" s="424" t="s">
        <v>90</v>
      </c>
      <c r="D855" s="425">
        <v>10762.85</v>
      </c>
      <c r="E855" s="425">
        <v>15999.255000000001</v>
      </c>
      <c r="F855" s="426">
        <v>26762.105</v>
      </c>
      <c r="G855" s="243"/>
    </row>
    <row r="856" spans="1:7" s="62" customFormat="1" ht="13.5" customHeight="1" x14ac:dyDescent="0.2">
      <c r="A856" s="267">
        <v>2013</v>
      </c>
      <c r="B856" s="443" t="s">
        <v>38</v>
      </c>
      <c r="C856" s="443" t="s">
        <v>90</v>
      </c>
      <c r="D856" s="268">
        <v>9869.6799999999967</v>
      </c>
      <c r="E856" s="268">
        <v>12871.1525</v>
      </c>
      <c r="F856" s="269">
        <v>22740.832499999997</v>
      </c>
      <c r="G856" s="243"/>
    </row>
    <row r="857" spans="1:7" s="62" customFormat="1" ht="13.5" customHeight="1" x14ac:dyDescent="0.2">
      <c r="A857" s="423">
        <v>2013</v>
      </c>
      <c r="B857" s="424" t="s">
        <v>39</v>
      </c>
      <c r="C857" s="424" t="s">
        <v>90</v>
      </c>
      <c r="D857" s="425">
        <v>13168.239999999996</v>
      </c>
      <c r="E857" s="425">
        <v>15835.392499999998</v>
      </c>
      <c r="F857" s="426">
        <v>29003.632499999996</v>
      </c>
      <c r="G857" s="243"/>
    </row>
    <row r="858" spans="1:7" s="62" customFormat="1" ht="13.5" customHeight="1" x14ac:dyDescent="0.2">
      <c r="A858" s="267">
        <v>2013</v>
      </c>
      <c r="B858" s="443" t="s">
        <v>40</v>
      </c>
      <c r="C858" s="443" t="s">
        <v>90</v>
      </c>
      <c r="D858" s="268">
        <v>13849.4</v>
      </c>
      <c r="E858" s="268">
        <v>16016.934999999999</v>
      </c>
      <c r="F858" s="269">
        <v>29866.334999999999</v>
      </c>
      <c r="G858" s="243"/>
    </row>
    <row r="859" spans="1:7" s="62" customFormat="1" ht="13.5" customHeight="1" x14ac:dyDescent="0.2">
      <c r="A859" s="423">
        <v>2013</v>
      </c>
      <c r="B859" s="424" t="s">
        <v>41</v>
      </c>
      <c r="C859" s="424" t="s">
        <v>90</v>
      </c>
      <c r="D859" s="425">
        <v>13224.57</v>
      </c>
      <c r="E859" s="425">
        <v>16255.137499999999</v>
      </c>
      <c r="F859" s="426">
        <v>29479.707499999997</v>
      </c>
      <c r="G859" s="243"/>
    </row>
    <row r="860" spans="1:7" s="62" customFormat="1" ht="13.5" customHeight="1" x14ac:dyDescent="0.2">
      <c r="A860" s="267">
        <v>2013</v>
      </c>
      <c r="B860" s="443" t="s">
        <v>42</v>
      </c>
      <c r="C860" s="443" t="s">
        <v>90</v>
      </c>
      <c r="D860" s="268">
        <v>12199.300000000001</v>
      </c>
      <c r="E860" s="268">
        <v>14508.717499999999</v>
      </c>
      <c r="F860" s="269">
        <v>26708.017500000002</v>
      </c>
      <c r="G860" s="243"/>
    </row>
    <row r="861" spans="1:7" s="62" customFormat="1" ht="13.5" customHeight="1" x14ac:dyDescent="0.2">
      <c r="A861" s="423">
        <v>2014</v>
      </c>
      <c r="B861" s="424" t="s">
        <v>43</v>
      </c>
      <c r="C861" s="424" t="s">
        <v>90</v>
      </c>
      <c r="D861" s="425">
        <v>10480.789999999999</v>
      </c>
      <c r="E861" s="425">
        <v>11897.377500000002</v>
      </c>
      <c r="F861" s="426">
        <v>22378.167500000003</v>
      </c>
      <c r="G861" s="243"/>
    </row>
    <row r="862" spans="1:7" s="62" customFormat="1" ht="13.5" customHeight="1" x14ac:dyDescent="0.2">
      <c r="A862" s="267">
        <v>2014</v>
      </c>
      <c r="B862" s="443" t="s">
        <v>44</v>
      </c>
      <c r="C862" s="443" t="s">
        <v>90</v>
      </c>
      <c r="D862" s="268">
        <v>10852.55</v>
      </c>
      <c r="E862" s="268">
        <v>14559.184999999999</v>
      </c>
      <c r="F862" s="269">
        <v>25411.735000000001</v>
      </c>
      <c r="G862" s="243"/>
    </row>
    <row r="863" spans="1:7" s="62" customFormat="1" ht="13.5" customHeight="1" x14ac:dyDescent="0.2">
      <c r="A863" s="423">
        <v>2014</v>
      </c>
      <c r="B863" s="424" t="s">
        <v>45</v>
      </c>
      <c r="C863" s="424" t="s">
        <v>90</v>
      </c>
      <c r="D863" s="425">
        <v>10741.420000000002</v>
      </c>
      <c r="E863" s="425">
        <v>16532.7775</v>
      </c>
      <c r="F863" s="426">
        <v>27274.197500000002</v>
      </c>
      <c r="G863" s="243"/>
    </row>
    <row r="864" spans="1:7" s="62" customFormat="1" ht="13.5" customHeight="1" x14ac:dyDescent="0.2">
      <c r="A864" s="267">
        <v>2014</v>
      </c>
      <c r="B864" s="443" t="s">
        <v>33</v>
      </c>
      <c r="C864" s="443" t="s">
        <v>90</v>
      </c>
      <c r="D864" s="268">
        <v>9610.35</v>
      </c>
      <c r="E864" s="268">
        <v>15112.64</v>
      </c>
      <c r="F864" s="269">
        <v>24722.99</v>
      </c>
      <c r="G864" s="243"/>
    </row>
    <row r="865" spans="1:7" s="62" customFormat="1" ht="13.5" customHeight="1" x14ac:dyDescent="0.2">
      <c r="A865" s="423">
        <v>2014</v>
      </c>
      <c r="B865" s="424" t="s">
        <v>35</v>
      </c>
      <c r="C865" s="424" t="s">
        <v>90</v>
      </c>
      <c r="D865" s="425">
        <v>11815.89</v>
      </c>
      <c r="E865" s="425">
        <v>15686.2935</v>
      </c>
      <c r="F865" s="426">
        <v>27502.183499999999</v>
      </c>
      <c r="G865" s="243"/>
    </row>
    <row r="866" spans="1:7" s="62" customFormat="1" ht="13.5" customHeight="1" x14ac:dyDescent="0.2">
      <c r="A866" s="267">
        <v>2014</v>
      </c>
      <c r="B866" s="443" t="s">
        <v>36</v>
      </c>
      <c r="C866" s="443" t="s">
        <v>90</v>
      </c>
      <c r="D866" s="268">
        <v>11458.16</v>
      </c>
      <c r="E866" s="268">
        <v>14645.4365</v>
      </c>
      <c r="F866" s="269">
        <v>26103.5965</v>
      </c>
      <c r="G866" s="243"/>
    </row>
    <row r="867" spans="1:7" s="62" customFormat="1" ht="13.5" customHeight="1" x14ac:dyDescent="0.2">
      <c r="A867" s="423">
        <v>2014</v>
      </c>
      <c r="B867" s="424" t="s">
        <v>37</v>
      </c>
      <c r="C867" s="424" t="s">
        <v>90</v>
      </c>
      <c r="D867" s="425">
        <v>12869.7</v>
      </c>
      <c r="E867" s="425">
        <v>16850.947</v>
      </c>
      <c r="F867" s="426">
        <v>29720.647000000004</v>
      </c>
      <c r="G867" s="243"/>
    </row>
    <row r="868" spans="1:7" s="62" customFormat="1" ht="13.5" customHeight="1" x14ac:dyDescent="0.2">
      <c r="A868" s="267">
        <v>2014</v>
      </c>
      <c r="B868" s="443" t="s">
        <v>38</v>
      </c>
      <c r="C868" s="443" t="s">
        <v>90</v>
      </c>
      <c r="D868" s="268">
        <v>11703.1</v>
      </c>
      <c r="E868" s="268">
        <v>15931.350999999999</v>
      </c>
      <c r="F868" s="269">
        <v>27634.450999999997</v>
      </c>
      <c r="G868" s="243"/>
    </row>
    <row r="869" spans="1:7" s="62" customFormat="1" ht="13.5" customHeight="1" x14ac:dyDescent="0.2">
      <c r="A869" s="423">
        <v>2014</v>
      </c>
      <c r="B869" s="424" t="s">
        <v>39</v>
      </c>
      <c r="C869" s="424" t="s">
        <v>90</v>
      </c>
      <c r="D869" s="425">
        <v>12013.35</v>
      </c>
      <c r="E869" s="425">
        <v>16993.875999999997</v>
      </c>
      <c r="F869" s="426">
        <v>29007.226000000002</v>
      </c>
      <c r="G869" s="243"/>
    </row>
    <row r="870" spans="1:7" s="62" customFormat="1" ht="13.5" customHeight="1" x14ac:dyDescent="0.2">
      <c r="A870" s="267">
        <v>2014</v>
      </c>
      <c r="B870" s="443" t="s">
        <v>40</v>
      </c>
      <c r="C870" s="443" t="s">
        <v>90</v>
      </c>
      <c r="D870" s="268">
        <v>12940.369999999997</v>
      </c>
      <c r="E870" s="268">
        <v>15790.205999999995</v>
      </c>
      <c r="F870" s="269">
        <v>28730.575999999994</v>
      </c>
      <c r="G870" s="243"/>
    </row>
    <row r="871" spans="1:7" s="62" customFormat="1" ht="13.5" customHeight="1" x14ac:dyDescent="0.2">
      <c r="A871" s="423">
        <v>2014</v>
      </c>
      <c r="B871" s="424" t="s">
        <v>41</v>
      </c>
      <c r="C871" s="424" t="s">
        <v>90</v>
      </c>
      <c r="D871" s="425">
        <v>13875.069999999998</v>
      </c>
      <c r="E871" s="425">
        <v>15808.6865</v>
      </c>
      <c r="F871" s="426">
        <v>29683.756499999996</v>
      </c>
      <c r="G871" s="243"/>
    </row>
    <row r="872" spans="1:7" s="62" customFormat="1" ht="13.5" customHeight="1" x14ac:dyDescent="0.2">
      <c r="A872" s="267">
        <v>2014</v>
      </c>
      <c r="B872" s="443" t="s">
        <v>42</v>
      </c>
      <c r="C872" s="443" t="s">
        <v>90</v>
      </c>
      <c r="D872" s="268">
        <v>8539.4</v>
      </c>
      <c r="E872" s="268">
        <v>15234.8045</v>
      </c>
      <c r="F872" s="269">
        <v>23774.204500000003</v>
      </c>
      <c r="G872" s="243"/>
    </row>
    <row r="873" spans="1:7" s="62" customFormat="1" ht="13.5" customHeight="1" x14ac:dyDescent="0.2">
      <c r="A873" s="423">
        <v>2015</v>
      </c>
      <c r="B873" s="424" t="s">
        <v>43</v>
      </c>
      <c r="C873" s="424" t="s">
        <v>90</v>
      </c>
      <c r="D873" s="425">
        <v>9309.7799999999988</v>
      </c>
      <c r="E873" s="425">
        <v>14651.004000000001</v>
      </c>
      <c r="F873" s="426">
        <v>23960.784</v>
      </c>
      <c r="G873" s="243"/>
    </row>
    <row r="874" spans="1:7" s="62" customFormat="1" ht="13.5" customHeight="1" x14ac:dyDescent="0.2">
      <c r="A874" s="267">
        <v>2015</v>
      </c>
      <c r="B874" s="443" t="s">
        <v>44</v>
      </c>
      <c r="C874" s="443" t="s">
        <v>90</v>
      </c>
      <c r="D874" s="268">
        <v>11267.48</v>
      </c>
      <c r="E874" s="268">
        <v>12337.175000000001</v>
      </c>
      <c r="F874" s="269">
        <v>23604.654999999999</v>
      </c>
      <c r="G874" s="243"/>
    </row>
    <row r="875" spans="1:7" s="62" customFormat="1" ht="13.5" customHeight="1" x14ac:dyDescent="0.2">
      <c r="A875" s="423">
        <v>2015</v>
      </c>
      <c r="B875" s="424" t="s">
        <v>45</v>
      </c>
      <c r="C875" s="424" t="s">
        <v>90</v>
      </c>
      <c r="D875" s="425">
        <v>9940.61</v>
      </c>
      <c r="E875" s="425">
        <v>14002.682000000003</v>
      </c>
      <c r="F875" s="426">
        <v>23943.292000000001</v>
      </c>
      <c r="G875" s="243"/>
    </row>
    <row r="876" spans="1:7" s="62" customFormat="1" ht="13.5" customHeight="1" x14ac:dyDescent="0.2">
      <c r="A876" s="267">
        <v>2015</v>
      </c>
      <c r="B876" s="443" t="s">
        <v>33</v>
      </c>
      <c r="C876" s="443" t="s">
        <v>90</v>
      </c>
      <c r="D876" s="268">
        <v>11425.780000000002</v>
      </c>
      <c r="E876" s="268">
        <v>12533.011500000001</v>
      </c>
      <c r="F876" s="269">
        <v>23958.791499999999</v>
      </c>
      <c r="G876" s="243"/>
    </row>
    <row r="877" spans="1:7" s="62" customFormat="1" ht="13.5" customHeight="1" x14ac:dyDescent="0.2">
      <c r="A877" s="423">
        <v>2015</v>
      </c>
      <c r="B877" s="424" t="s">
        <v>35</v>
      </c>
      <c r="C877" s="424" t="s">
        <v>90</v>
      </c>
      <c r="D877" s="425">
        <v>12771.38</v>
      </c>
      <c r="E877" s="425">
        <v>13155.0015</v>
      </c>
      <c r="F877" s="426">
        <v>25926.3815</v>
      </c>
      <c r="G877" s="243"/>
    </row>
    <row r="878" spans="1:7" s="62" customFormat="1" ht="13.5" customHeight="1" x14ac:dyDescent="0.2">
      <c r="A878" s="267">
        <v>2015</v>
      </c>
      <c r="B878" s="443" t="s">
        <v>36</v>
      </c>
      <c r="C878" s="443" t="s">
        <v>90</v>
      </c>
      <c r="D878" s="268">
        <v>11463.679999999998</v>
      </c>
      <c r="E878" s="268">
        <v>14818.356</v>
      </c>
      <c r="F878" s="269">
        <v>26282.035999999996</v>
      </c>
      <c r="G878" s="243"/>
    </row>
    <row r="879" spans="1:7" s="62" customFormat="1" ht="13.5" customHeight="1" x14ac:dyDescent="0.2">
      <c r="A879" s="423">
        <v>2015</v>
      </c>
      <c r="B879" s="424" t="s">
        <v>37</v>
      </c>
      <c r="C879" s="424" t="s">
        <v>90</v>
      </c>
      <c r="D879" s="425">
        <v>13325.060000000001</v>
      </c>
      <c r="E879" s="425">
        <v>14959.355</v>
      </c>
      <c r="F879" s="426">
        <v>28284.415000000001</v>
      </c>
      <c r="G879" s="243"/>
    </row>
    <row r="880" spans="1:7" s="62" customFormat="1" ht="13.5" customHeight="1" x14ac:dyDescent="0.2">
      <c r="A880" s="267">
        <v>2015</v>
      </c>
      <c r="B880" s="443" t="s">
        <v>38</v>
      </c>
      <c r="C880" s="443" t="s">
        <v>90</v>
      </c>
      <c r="D880" s="268">
        <v>11969.730000000001</v>
      </c>
      <c r="E880" s="268">
        <v>15642.060499999998</v>
      </c>
      <c r="F880" s="269">
        <v>27611.790500000003</v>
      </c>
      <c r="G880" s="243"/>
    </row>
    <row r="881" spans="1:7" s="62" customFormat="1" ht="13.5" customHeight="1" x14ac:dyDescent="0.2">
      <c r="A881" s="423">
        <v>2015</v>
      </c>
      <c r="B881" s="424" t="s">
        <v>39</v>
      </c>
      <c r="C881" s="424" t="s">
        <v>90</v>
      </c>
      <c r="D881" s="425">
        <v>13176.91</v>
      </c>
      <c r="E881" s="425">
        <v>15765.262500000001</v>
      </c>
      <c r="F881" s="426">
        <v>28942.172500000001</v>
      </c>
      <c r="G881" s="243"/>
    </row>
    <row r="882" spans="1:7" s="62" customFormat="1" ht="13.5" customHeight="1" x14ac:dyDescent="0.2">
      <c r="A882" s="267">
        <v>2015</v>
      </c>
      <c r="B882" s="443" t="s">
        <v>40</v>
      </c>
      <c r="C882" s="443" t="s">
        <v>90</v>
      </c>
      <c r="D882" s="268">
        <v>13312.519999999999</v>
      </c>
      <c r="E882" s="268">
        <v>16083.376499999997</v>
      </c>
      <c r="F882" s="269">
        <v>29395.896499999999</v>
      </c>
      <c r="G882" s="243"/>
    </row>
    <row r="883" spans="1:7" s="62" customFormat="1" ht="13.5" customHeight="1" x14ac:dyDescent="0.2">
      <c r="A883" s="423">
        <v>2015</v>
      </c>
      <c r="B883" s="424" t="s">
        <v>41</v>
      </c>
      <c r="C883" s="424" t="s">
        <v>90</v>
      </c>
      <c r="D883" s="425">
        <v>9965.8499999999985</v>
      </c>
      <c r="E883" s="425">
        <v>14666.121999999998</v>
      </c>
      <c r="F883" s="426">
        <v>24631.971999999998</v>
      </c>
      <c r="G883" s="243"/>
    </row>
    <row r="884" spans="1:7" s="62" customFormat="1" ht="13.5" customHeight="1" x14ac:dyDescent="0.2">
      <c r="A884" s="267">
        <v>2015</v>
      </c>
      <c r="B884" s="443" t="s">
        <v>42</v>
      </c>
      <c r="C884" s="443" t="s">
        <v>90</v>
      </c>
      <c r="D884" s="268">
        <v>9205.49</v>
      </c>
      <c r="E884" s="268">
        <v>14004.890999999998</v>
      </c>
      <c r="F884" s="269">
        <v>23210.381000000001</v>
      </c>
      <c r="G884" s="243"/>
    </row>
    <row r="885" spans="1:7" s="62" customFormat="1" ht="13.5" customHeight="1" x14ac:dyDescent="0.2">
      <c r="A885" s="423">
        <v>2016</v>
      </c>
      <c r="B885" s="424" t="s">
        <v>43</v>
      </c>
      <c r="C885" s="424" t="s">
        <v>90</v>
      </c>
      <c r="D885" s="425">
        <v>9973.76</v>
      </c>
      <c r="E885" s="425">
        <v>12323.1345</v>
      </c>
      <c r="F885" s="426">
        <v>22296.894499999995</v>
      </c>
      <c r="G885" s="243"/>
    </row>
    <row r="886" spans="1:7" s="62" customFormat="1" ht="13.5" customHeight="1" x14ac:dyDescent="0.2">
      <c r="A886" s="267">
        <v>2016</v>
      </c>
      <c r="B886" s="443" t="s">
        <v>44</v>
      </c>
      <c r="C886" s="443" t="s">
        <v>90</v>
      </c>
      <c r="D886" s="268">
        <v>13540.429999999998</v>
      </c>
      <c r="E886" s="268">
        <v>12559.212999999998</v>
      </c>
      <c r="F886" s="269">
        <v>26099.642999999996</v>
      </c>
      <c r="G886" s="243"/>
    </row>
    <row r="887" spans="1:7" s="62" customFormat="1" ht="13.5" customHeight="1" x14ac:dyDescent="0.2">
      <c r="A887" s="423">
        <v>2016</v>
      </c>
      <c r="B887" s="424" t="s">
        <v>45</v>
      </c>
      <c r="C887" s="424" t="s">
        <v>90</v>
      </c>
      <c r="D887" s="425">
        <v>12179.52</v>
      </c>
      <c r="E887" s="425">
        <v>12776.0175</v>
      </c>
      <c r="F887" s="426">
        <v>24955.537499999999</v>
      </c>
      <c r="G887" s="243"/>
    </row>
    <row r="888" spans="1:7" s="62" customFormat="1" ht="13.5" customHeight="1" x14ac:dyDescent="0.2">
      <c r="A888" s="267">
        <v>2016</v>
      </c>
      <c r="B888" s="443" t="s">
        <v>33</v>
      </c>
      <c r="C888" s="443" t="s">
        <v>90</v>
      </c>
      <c r="D888" s="268">
        <v>10926.19</v>
      </c>
      <c r="E888" s="268">
        <v>13585.296999999999</v>
      </c>
      <c r="F888" s="269">
        <v>24511.486999999997</v>
      </c>
      <c r="G888" s="243"/>
    </row>
    <row r="889" spans="1:7" s="62" customFormat="1" ht="13.5" customHeight="1" x14ac:dyDescent="0.2">
      <c r="A889" s="423">
        <v>2016</v>
      </c>
      <c r="B889" s="424" t="s">
        <v>35</v>
      </c>
      <c r="C889" s="424" t="s">
        <v>90</v>
      </c>
      <c r="D889" s="425">
        <v>10009.39</v>
      </c>
      <c r="E889" s="425">
        <v>13701.5455</v>
      </c>
      <c r="F889" s="426">
        <v>23710.9355</v>
      </c>
      <c r="G889" s="243"/>
    </row>
    <row r="890" spans="1:7" s="62" customFormat="1" ht="13.5" customHeight="1" x14ac:dyDescent="0.2">
      <c r="A890" s="267">
        <v>2016</v>
      </c>
      <c r="B890" s="443" t="s">
        <v>36</v>
      </c>
      <c r="C890" s="443" t="s">
        <v>90</v>
      </c>
      <c r="D890" s="268">
        <v>10123.09</v>
      </c>
      <c r="E890" s="268">
        <v>12662.264499999999</v>
      </c>
      <c r="F890" s="269">
        <v>22785.354500000001</v>
      </c>
      <c r="G890" s="243"/>
    </row>
    <row r="891" spans="1:7" s="62" customFormat="1" ht="13.5" customHeight="1" x14ac:dyDescent="0.2">
      <c r="A891" s="423">
        <v>2016</v>
      </c>
      <c r="B891" s="424" t="s">
        <v>37</v>
      </c>
      <c r="C891" s="424" t="s">
        <v>90</v>
      </c>
      <c r="D891" s="425">
        <v>7112.99</v>
      </c>
      <c r="E891" s="425">
        <v>12533.278999999999</v>
      </c>
      <c r="F891" s="426">
        <v>19646.269</v>
      </c>
      <c r="G891" s="243"/>
    </row>
    <row r="892" spans="1:7" s="62" customFormat="1" ht="13.5" customHeight="1" x14ac:dyDescent="0.2">
      <c r="A892" s="267">
        <v>2016</v>
      </c>
      <c r="B892" s="443" t="s">
        <v>38</v>
      </c>
      <c r="C892" s="443" t="s">
        <v>90</v>
      </c>
      <c r="D892" s="268">
        <v>12413.98</v>
      </c>
      <c r="E892" s="268">
        <v>15446.594500000001</v>
      </c>
      <c r="F892" s="269">
        <v>27860.574499999999</v>
      </c>
      <c r="G892" s="243"/>
    </row>
    <row r="893" spans="1:7" s="62" customFormat="1" ht="13.5" customHeight="1" x14ac:dyDescent="0.2">
      <c r="A893" s="423">
        <v>2016</v>
      </c>
      <c r="B893" s="424" t="s">
        <v>39</v>
      </c>
      <c r="C893" s="424" t="s">
        <v>90</v>
      </c>
      <c r="D893" s="425">
        <v>13657.61</v>
      </c>
      <c r="E893" s="425">
        <v>14120.0695</v>
      </c>
      <c r="F893" s="426">
        <v>27777.679499999998</v>
      </c>
      <c r="G893" s="243"/>
    </row>
    <row r="894" spans="1:7" s="62" customFormat="1" ht="13.5" customHeight="1" x14ac:dyDescent="0.2">
      <c r="A894" s="267">
        <v>2016</v>
      </c>
      <c r="B894" s="443" t="s">
        <v>40</v>
      </c>
      <c r="C894" s="443" t="s">
        <v>90</v>
      </c>
      <c r="D894" s="268">
        <v>12530.92</v>
      </c>
      <c r="E894" s="268">
        <v>12172.249500000002</v>
      </c>
      <c r="F894" s="269">
        <v>24703.1695</v>
      </c>
      <c r="G894" s="243"/>
    </row>
    <row r="895" spans="1:7" s="62" customFormat="1" ht="13.5" customHeight="1" x14ac:dyDescent="0.2">
      <c r="A895" s="423">
        <v>2016</v>
      </c>
      <c r="B895" s="424" t="s">
        <v>41</v>
      </c>
      <c r="C895" s="424" t="s">
        <v>90</v>
      </c>
      <c r="D895" s="425">
        <v>11398.68</v>
      </c>
      <c r="E895" s="425">
        <v>13477.977499999997</v>
      </c>
      <c r="F895" s="426">
        <v>24876.657500000001</v>
      </c>
      <c r="G895" s="243"/>
    </row>
    <row r="896" spans="1:7" s="62" customFormat="1" ht="13.5" customHeight="1" x14ac:dyDescent="0.2">
      <c r="A896" s="267">
        <v>2016</v>
      </c>
      <c r="B896" s="443" t="s">
        <v>42</v>
      </c>
      <c r="C896" s="443" t="s">
        <v>90</v>
      </c>
      <c r="D896" s="268">
        <v>7592.83</v>
      </c>
      <c r="E896" s="268">
        <v>13085.0275</v>
      </c>
      <c r="F896" s="269">
        <v>20677.857499999998</v>
      </c>
      <c r="G896" s="243"/>
    </row>
    <row r="897" spans="1:7" s="62" customFormat="1" ht="13.5" customHeight="1" x14ac:dyDescent="0.2">
      <c r="A897" s="423">
        <v>2017</v>
      </c>
      <c r="B897" s="424" t="s">
        <v>43</v>
      </c>
      <c r="C897" s="424" t="s">
        <v>90</v>
      </c>
      <c r="D897" s="425">
        <v>11803.37</v>
      </c>
      <c r="E897" s="425">
        <v>11888.1955</v>
      </c>
      <c r="F897" s="426">
        <v>23691.565500000004</v>
      </c>
      <c r="G897" s="243"/>
    </row>
    <row r="898" spans="1:7" s="62" customFormat="1" ht="13.5" customHeight="1" x14ac:dyDescent="0.2">
      <c r="A898" s="267">
        <v>2017</v>
      </c>
      <c r="B898" s="443" t="s">
        <v>44</v>
      </c>
      <c r="C898" s="443" t="s">
        <v>90</v>
      </c>
      <c r="D898" s="268">
        <v>14830.169999999996</v>
      </c>
      <c r="E898" s="268">
        <v>14188.053</v>
      </c>
      <c r="F898" s="269">
        <v>29018.222999999994</v>
      </c>
      <c r="G898" s="243"/>
    </row>
    <row r="899" spans="1:7" s="62" customFormat="1" ht="13.5" customHeight="1" x14ac:dyDescent="0.2">
      <c r="A899" s="423">
        <v>2017</v>
      </c>
      <c r="B899" s="424" t="s">
        <v>45</v>
      </c>
      <c r="C899" s="424" t="s">
        <v>90</v>
      </c>
      <c r="D899" s="425">
        <v>12965.039999999999</v>
      </c>
      <c r="E899" s="425">
        <v>13757.0355</v>
      </c>
      <c r="F899" s="426">
        <v>26722.075499999999</v>
      </c>
      <c r="G899" s="243"/>
    </row>
    <row r="900" spans="1:7" s="62" customFormat="1" ht="13.5" customHeight="1" x14ac:dyDescent="0.2">
      <c r="A900" s="267">
        <v>2017</v>
      </c>
      <c r="B900" s="443" t="s">
        <v>33</v>
      </c>
      <c r="C900" s="443" t="s">
        <v>90</v>
      </c>
      <c r="D900" s="268">
        <v>10220.539999999999</v>
      </c>
      <c r="E900" s="268">
        <v>13210.307999999999</v>
      </c>
      <c r="F900" s="269">
        <v>23430.847999999998</v>
      </c>
      <c r="G900" s="243"/>
    </row>
    <row r="901" spans="1:7" s="62" customFormat="1" ht="13.5" customHeight="1" x14ac:dyDescent="0.2">
      <c r="A901" s="423">
        <v>2017</v>
      </c>
      <c r="B901" s="424" t="s">
        <v>35</v>
      </c>
      <c r="C901" s="424" t="s">
        <v>90</v>
      </c>
      <c r="D901" s="425">
        <v>14412.259999999998</v>
      </c>
      <c r="E901" s="425">
        <v>12831.3845</v>
      </c>
      <c r="F901" s="426">
        <v>27243.644500000002</v>
      </c>
      <c r="G901" s="243"/>
    </row>
    <row r="902" spans="1:7" s="62" customFormat="1" ht="13.5" customHeight="1" x14ac:dyDescent="0.2">
      <c r="A902" s="267">
        <v>2017</v>
      </c>
      <c r="B902" s="443" t="s">
        <v>36</v>
      </c>
      <c r="C902" s="443" t="s">
        <v>90</v>
      </c>
      <c r="D902" s="268">
        <v>12246.87</v>
      </c>
      <c r="E902" s="268">
        <v>14646.022499999999</v>
      </c>
      <c r="F902" s="269">
        <v>26892.892499999998</v>
      </c>
      <c r="G902" s="243"/>
    </row>
    <row r="903" spans="1:7" s="62" customFormat="1" ht="13.5" customHeight="1" x14ac:dyDescent="0.2">
      <c r="A903" s="423">
        <v>2017</v>
      </c>
      <c r="B903" s="424" t="s">
        <v>37</v>
      </c>
      <c r="C903" s="424" t="s">
        <v>90</v>
      </c>
      <c r="D903" s="425">
        <v>14987.43</v>
      </c>
      <c r="E903" s="425">
        <v>15965.440500000002</v>
      </c>
      <c r="F903" s="426">
        <v>30952.870500000001</v>
      </c>
      <c r="G903" s="243"/>
    </row>
    <row r="904" spans="1:7" s="62" customFormat="1" ht="13.5" customHeight="1" x14ac:dyDescent="0.2">
      <c r="A904" s="267">
        <v>2017</v>
      </c>
      <c r="B904" s="443" t="s">
        <v>38</v>
      </c>
      <c r="C904" s="443" t="s">
        <v>90</v>
      </c>
      <c r="D904" s="268">
        <v>15583.439999999999</v>
      </c>
      <c r="E904" s="268">
        <v>15754.183499999999</v>
      </c>
      <c r="F904" s="269">
        <v>31337.623499999998</v>
      </c>
      <c r="G904" s="243"/>
    </row>
    <row r="905" spans="1:7" s="62" customFormat="1" ht="13.5" customHeight="1" x14ac:dyDescent="0.2">
      <c r="A905" s="423">
        <v>2017</v>
      </c>
      <c r="B905" s="424" t="s">
        <v>39</v>
      </c>
      <c r="C905" s="424" t="s">
        <v>90</v>
      </c>
      <c r="D905" s="425">
        <v>15731.389999999996</v>
      </c>
      <c r="E905" s="425">
        <v>14941.030500000001</v>
      </c>
      <c r="F905" s="426">
        <v>30672.420499999993</v>
      </c>
      <c r="G905" s="243"/>
    </row>
    <row r="906" spans="1:7" s="62" customFormat="1" ht="13.5" customHeight="1" x14ac:dyDescent="0.2">
      <c r="A906" s="267">
        <v>2017</v>
      </c>
      <c r="B906" s="443" t="s">
        <v>40</v>
      </c>
      <c r="C906" s="443" t="s">
        <v>90</v>
      </c>
      <c r="D906" s="268">
        <v>14400.36</v>
      </c>
      <c r="E906" s="268">
        <v>15794.3505</v>
      </c>
      <c r="F906" s="269">
        <v>30194.710499999997</v>
      </c>
      <c r="G906" s="243"/>
    </row>
    <row r="907" spans="1:7" s="62" customFormat="1" ht="13.5" customHeight="1" x14ac:dyDescent="0.2">
      <c r="A907" s="423">
        <v>2017</v>
      </c>
      <c r="B907" s="424" t="s">
        <v>41</v>
      </c>
      <c r="C907" s="424" t="s">
        <v>90</v>
      </c>
      <c r="D907" s="425">
        <v>13844.57</v>
      </c>
      <c r="E907" s="425">
        <v>15769.4745</v>
      </c>
      <c r="F907" s="426">
        <v>29614.044499999996</v>
      </c>
      <c r="G907" s="243"/>
    </row>
    <row r="908" spans="1:7" s="62" customFormat="1" ht="13.5" customHeight="1" x14ac:dyDescent="0.2">
      <c r="A908" s="267">
        <v>2017</v>
      </c>
      <c r="B908" s="443" t="s">
        <v>42</v>
      </c>
      <c r="C908" s="443" t="s">
        <v>90</v>
      </c>
      <c r="D908" s="268">
        <v>11382.349999999999</v>
      </c>
      <c r="E908" s="268">
        <v>15256.005500000003</v>
      </c>
      <c r="F908" s="269">
        <v>26638.355500000001</v>
      </c>
      <c r="G908" s="243"/>
    </row>
    <row r="909" spans="1:7" s="62" customFormat="1" ht="13.5" customHeight="1" x14ac:dyDescent="0.2">
      <c r="A909" s="423">
        <v>2018</v>
      </c>
      <c r="B909" s="424" t="s">
        <v>43</v>
      </c>
      <c r="C909" s="424" t="s">
        <v>90</v>
      </c>
      <c r="D909" s="425">
        <v>11383.06</v>
      </c>
      <c r="E909" s="425">
        <v>14528.056</v>
      </c>
      <c r="F909" s="426">
        <v>25911.116000000002</v>
      </c>
      <c r="G909" s="243"/>
    </row>
    <row r="910" spans="1:7" s="62" customFormat="1" ht="13.5" customHeight="1" x14ac:dyDescent="0.2">
      <c r="A910" s="267">
        <v>2018</v>
      </c>
      <c r="B910" s="443" t="s">
        <v>44</v>
      </c>
      <c r="C910" s="443" t="s">
        <v>90</v>
      </c>
      <c r="D910" s="268">
        <v>12241.01</v>
      </c>
      <c r="E910" s="268">
        <v>15728.419000000005</v>
      </c>
      <c r="F910" s="269">
        <v>27969.429000000004</v>
      </c>
      <c r="G910" s="243"/>
    </row>
    <row r="911" spans="1:7" s="62" customFormat="1" ht="13.5" customHeight="1" x14ac:dyDescent="0.2">
      <c r="A911" s="423">
        <v>2018</v>
      </c>
      <c r="B911" s="424" t="s">
        <v>45</v>
      </c>
      <c r="C911" s="424" t="s">
        <v>90</v>
      </c>
      <c r="D911" s="425">
        <v>13218.599999999999</v>
      </c>
      <c r="E911" s="425">
        <v>16309.798499999999</v>
      </c>
      <c r="F911" s="426">
        <v>29528.398499999996</v>
      </c>
      <c r="G911" s="243"/>
    </row>
    <row r="912" spans="1:7" s="62" customFormat="1" ht="13.5" customHeight="1" x14ac:dyDescent="0.2">
      <c r="A912" s="267">
        <v>2018</v>
      </c>
      <c r="B912" s="443" t="s">
        <v>33</v>
      </c>
      <c r="C912" s="443" t="s">
        <v>90</v>
      </c>
      <c r="D912" s="268">
        <v>11577.52</v>
      </c>
      <c r="E912" s="268">
        <v>15864.9555</v>
      </c>
      <c r="F912" s="269">
        <v>27442.475499999997</v>
      </c>
      <c r="G912" s="243"/>
    </row>
    <row r="913" spans="1:7" s="62" customFormat="1" ht="13.5" customHeight="1" x14ac:dyDescent="0.2">
      <c r="A913" s="423">
        <v>2018</v>
      </c>
      <c r="B913" s="424" t="s">
        <v>35</v>
      </c>
      <c r="C913" s="424" t="s">
        <v>90</v>
      </c>
      <c r="D913" s="425">
        <v>13637.939999999999</v>
      </c>
      <c r="E913" s="425">
        <v>15322.6325</v>
      </c>
      <c r="F913" s="426">
        <v>28960.572499999998</v>
      </c>
      <c r="G913" s="243"/>
    </row>
    <row r="914" spans="1:7" s="62" customFormat="1" ht="13.5" customHeight="1" x14ac:dyDescent="0.2">
      <c r="A914" s="267">
        <v>2018</v>
      </c>
      <c r="B914" s="443" t="s">
        <v>36</v>
      </c>
      <c r="C914" s="443" t="s">
        <v>90</v>
      </c>
      <c r="D914" s="268">
        <v>14161.580000000002</v>
      </c>
      <c r="E914" s="268">
        <v>14255.443000000003</v>
      </c>
      <c r="F914" s="269">
        <v>28417.023000000001</v>
      </c>
      <c r="G914" s="243"/>
    </row>
    <row r="915" spans="1:7" s="62" customFormat="1" ht="13.5" customHeight="1" x14ac:dyDescent="0.2">
      <c r="A915" s="423">
        <v>2018</v>
      </c>
      <c r="B915" s="424" t="s">
        <v>37</v>
      </c>
      <c r="C915" s="424" t="s">
        <v>90</v>
      </c>
      <c r="D915" s="425">
        <v>13110.229999999998</v>
      </c>
      <c r="E915" s="425">
        <v>15257.9545</v>
      </c>
      <c r="F915" s="426">
        <v>28368.184499999996</v>
      </c>
      <c r="G915" s="243"/>
    </row>
    <row r="916" spans="1:7" s="62" customFormat="1" ht="13.5" customHeight="1" x14ac:dyDescent="0.2">
      <c r="A916" s="267">
        <v>2018</v>
      </c>
      <c r="B916" s="443" t="s">
        <v>38</v>
      </c>
      <c r="C916" s="443" t="s">
        <v>90</v>
      </c>
      <c r="D916" s="268">
        <v>14640.98</v>
      </c>
      <c r="E916" s="268">
        <v>16478.136999999995</v>
      </c>
      <c r="F916" s="269">
        <v>31119.116999999998</v>
      </c>
      <c r="G916" s="243"/>
    </row>
    <row r="917" spans="1:7" s="62" customFormat="1" ht="13.5" customHeight="1" x14ac:dyDescent="0.2">
      <c r="A917" s="423">
        <v>2018</v>
      </c>
      <c r="B917" s="424" t="s">
        <v>39</v>
      </c>
      <c r="C917" s="424" t="s">
        <v>90</v>
      </c>
      <c r="D917" s="425">
        <v>12465.739999999998</v>
      </c>
      <c r="E917" s="425">
        <v>14698.754500000001</v>
      </c>
      <c r="F917" s="426">
        <v>27164.494500000001</v>
      </c>
      <c r="G917" s="243"/>
    </row>
    <row r="918" spans="1:7" s="62" customFormat="1" ht="13.5" customHeight="1" x14ac:dyDescent="0.2">
      <c r="A918" s="267">
        <v>2018</v>
      </c>
      <c r="B918" s="443" t="s">
        <v>40</v>
      </c>
      <c r="C918" s="443" t="s">
        <v>90</v>
      </c>
      <c r="D918" s="268">
        <v>13630.2</v>
      </c>
      <c r="E918" s="268">
        <v>16076.482500000002</v>
      </c>
      <c r="F918" s="269">
        <v>29706.682499999999</v>
      </c>
      <c r="G918" s="243"/>
    </row>
    <row r="919" spans="1:7" s="62" customFormat="1" ht="13.5" customHeight="1" x14ac:dyDescent="0.2">
      <c r="A919" s="423">
        <v>2018</v>
      </c>
      <c r="B919" s="424" t="s">
        <v>41</v>
      </c>
      <c r="C919" s="424" t="s">
        <v>90</v>
      </c>
      <c r="D919" s="425">
        <v>13814.800000000001</v>
      </c>
      <c r="E919" s="425">
        <v>15942.8475</v>
      </c>
      <c r="F919" s="426">
        <v>29757.647500000003</v>
      </c>
      <c r="G919" s="243"/>
    </row>
    <row r="920" spans="1:7" s="62" customFormat="1" ht="13.5" customHeight="1" x14ac:dyDescent="0.2">
      <c r="A920" s="267">
        <v>2018</v>
      </c>
      <c r="B920" s="443" t="s">
        <v>42</v>
      </c>
      <c r="C920" s="443" t="s">
        <v>90</v>
      </c>
      <c r="D920" s="268">
        <v>11164.47</v>
      </c>
      <c r="E920" s="268">
        <v>14924.443499999999</v>
      </c>
      <c r="F920" s="269">
        <v>26088.913499999999</v>
      </c>
      <c r="G920" s="243"/>
    </row>
    <row r="921" spans="1:7" s="62" customFormat="1" ht="13.5" customHeight="1" x14ac:dyDescent="0.2">
      <c r="A921" s="423">
        <v>2019</v>
      </c>
      <c r="B921" s="424" t="s">
        <v>43</v>
      </c>
      <c r="C921" s="424" t="s">
        <v>90</v>
      </c>
      <c r="D921" s="425">
        <v>9994.880000000001</v>
      </c>
      <c r="E921" s="425">
        <v>14750.507999999998</v>
      </c>
      <c r="F921" s="426">
        <v>24745.387999999999</v>
      </c>
      <c r="G921" s="243"/>
    </row>
    <row r="922" spans="1:7" s="62" customFormat="1" ht="13.5" customHeight="1" x14ac:dyDescent="0.2">
      <c r="A922" s="267">
        <v>2019</v>
      </c>
      <c r="B922" s="443" t="s">
        <v>44</v>
      </c>
      <c r="C922" s="443" t="s">
        <v>90</v>
      </c>
      <c r="D922" s="268">
        <v>11061.689999999999</v>
      </c>
      <c r="E922" s="268">
        <v>16671.6145</v>
      </c>
      <c r="F922" s="269">
        <v>27733.304499999998</v>
      </c>
      <c r="G922" s="243"/>
    </row>
    <row r="923" spans="1:7" s="62" customFormat="1" ht="13.5" customHeight="1" x14ac:dyDescent="0.2">
      <c r="A923" s="423">
        <v>2019</v>
      </c>
      <c r="B923" s="424" t="s">
        <v>45</v>
      </c>
      <c r="C923" s="424" t="s">
        <v>90</v>
      </c>
      <c r="D923" s="425">
        <v>11550.809999999998</v>
      </c>
      <c r="E923" s="425">
        <v>16655.1345</v>
      </c>
      <c r="F923" s="426">
        <v>28205.944499999998</v>
      </c>
      <c r="G923" s="243"/>
    </row>
    <row r="924" spans="1:7" s="62" customFormat="1" ht="13.5" customHeight="1" x14ac:dyDescent="0.2">
      <c r="A924" s="267">
        <v>2019</v>
      </c>
      <c r="B924" s="443" t="s">
        <v>33</v>
      </c>
      <c r="C924" s="443" t="s">
        <v>90</v>
      </c>
      <c r="D924" s="268">
        <v>12111.170000000002</v>
      </c>
      <c r="E924" s="268">
        <v>15602.453499999998</v>
      </c>
      <c r="F924" s="269">
        <v>27713.623500000002</v>
      </c>
      <c r="G924" s="243"/>
    </row>
    <row r="925" spans="1:7" s="62" customFormat="1" ht="13.5" customHeight="1" x14ac:dyDescent="0.2">
      <c r="A925" s="423">
        <v>2019</v>
      </c>
      <c r="B925" s="424" t="s">
        <v>35</v>
      </c>
      <c r="C925" s="424" t="s">
        <v>90</v>
      </c>
      <c r="D925" s="425">
        <v>13076.379999999997</v>
      </c>
      <c r="E925" s="425">
        <v>16501.2965</v>
      </c>
      <c r="F925" s="426">
        <v>29577.676499999998</v>
      </c>
      <c r="G925" s="243"/>
    </row>
    <row r="926" spans="1:7" s="62" customFormat="1" ht="13.5" customHeight="1" x14ac:dyDescent="0.2">
      <c r="A926" s="267">
        <v>2019</v>
      </c>
      <c r="B926" s="443" t="s">
        <v>36</v>
      </c>
      <c r="C926" s="443" t="s">
        <v>90</v>
      </c>
      <c r="D926" s="268">
        <v>12126.239999999996</v>
      </c>
      <c r="E926" s="268">
        <v>15306.4805</v>
      </c>
      <c r="F926" s="269">
        <v>27432.720499999996</v>
      </c>
      <c r="G926" s="243"/>
    </row>
    <row r="927" spans="1:7" s="62" customFormat="1" ht="13.5" customHeight="1" x14ac:dyDescent="0.2">
      <c r="A927" s="423">
        <v>2019</v>
      </c>
      <c r="B927" s="424" t="s">
        <v>37</v>
      </c>
      <c r="C927" s="424" t="s">
        <v>90</v>
      </c>
      <c r="D927" s="425">
        <v>12543.839999999997</v>
      </c>
      <c r="E927" s="425">
        <v>18324.9375</v>
      </c>
      <c r="F927" s="426">
        <v>30868.777499999997</v>
      </c>
      <c r="G927" s="243"/>
    </row>
    <row r="928" spans="1:7" s="62" customFormat="1" ht="13.5" customHeight="1" x14ac:dyDescent="0.2">
      <c r="A928" s="267">
        <v>2019</v>
      </c>
      <c r="B928" s="443" t="s">
        <v>38</v>
      </c>
      <c r="C928" s="443" t="s">
        <v>90</v>
      </c>
      <c r="D928" s="268">
        <v>15274.309999999994</v>
      </c>
      <c r="E928" s="268">
        <v>18446.459500000001</v>
      </c>
      <c r="F928" s="269">
        <v>33720.769499999995</v>
      </c>
      <c r="G928" s="243"/>
    </row>
    <row r="929" spans="1:7" s="62" customFormat="1" ht="13.5" customHeight="1" x14ac:dyDescent="0.2">
      <c r="A929" s="423">
        <v>2019</v>
      </c>
      <c r="B929" s="424" t="s">
        <v>39</v>
      </c>
      <c r="C929" s="424" t="s">
        <v>90</v>
      </c>
      <c r="D929" s="425">
        <v>14544.789999999999</v>
      </c>
      <c r="E929" s="425">
        <v>17714.154500000001</v>
      </c>
      <c r="F929" s="426">
        <v>32258.944499999998</v>
      </c>
      <c r="G929" s="243"/>
    </row>
    <row r="930" spans="1:7" s="62" customFormat="1" ht="13.5" customHeight="1" x14ac:dyDescent="0.2">
      <c r="A930" s="267">
        <v>2019</v>
      </c>
      <c r="B930" s="443" t="s">
        <v>40</v>
      </c>
      <c r="C930" s="443" t="s">
        <v>90</v>
      </c>
      <c r="D930" s="268">
        <v>14909.649999999998</v>
      </c>
      <c r="E930" s="268">
        <v>18309.146999999997</v>
      </c>
      <c r="F930" s="269">
        <v>33218.796999999991</v>
      </c>
      <c r="G930" s="243"/>
    </row>
    <row r="931" spans="1:7" s="62" customFormat="1" ht="13.5" customHeight="1" x14ac:dyDescent="0.2">
      <c r="A931" s="423">
        <v>2019</v>
      </c>
      <c r="B931" s="424" t="s">
        <v>41</v>
      </c>
      <c r="C931" s="424" t="s">
        <v>90</v>
      </c>
      <c r="D931" s="425">
        <v>13481.009999999998</v>
      </c>
      <c r="E931" s="425">
        <v>19750.734999999997</v>
      </c>
      <c r="F931" s="426">
        <v>33231.744999999995</v>
      </c>
      <c r="G931" s="243"/>
    </row>
    <row r="932" spans="1:7" s="62" customFormat="1" ht="13.5" customHeight="1" x14ac:dyDescent="0.2">
      <c r="A932" s="267">
        <v>2019</v>
      </c>
      <c r="B932" s="443" t="s">
        <v>42</v>
      </c>
      <c r="C932" s="443" t="s">
        <v>90</v>
      </c>
      <c r="D932" s="268">
        <v>12799.89</v>
      </c>
      <c r="E932" s="268">
        <v>19840.5825</v>
      </c>
      <c r="F932" s="269">
        <v>32640.4725</v>
      </c>
      <c r="G932" s="243"/>
    </row>
    <row r="933" spans="1:7" s="62" customFormat="1" ht="13.5" customHeight="1" x14ac:dyDescent="0.2">
      <c r="A933" s="423">
        <v>2020</v>
      </c>
      <c r="B933" s="424" t="s">
        <v>43</v>
      </c>
      <c r="C933" s="424" t="s">
        <v>90</v>
      </c>
      <c r="D933" s="425">
        <v>13603.490000000002</v>
      </c>
      <c r="E933" s="425">
        <v>18673.811000000002</v>
      </c>
      <c r="F933" s="426">
        <v>32277.300999999999</v>
      </c>
      <c r="G933" s="243"/>
    </row>
    <row r="934" spans="1:7" s="62" customFormat="1" ht="13.5" customHeight="1" x14ac:dyDescent="0.2">
      <c r="A934" s="267">
        <v>2020</v>
      </c>
      <c r="B934" s="443" t="s">
        <v>44</v>
      </c>
      <c r="C934" s="443" t="s">
        <v>90</v>
      </c>
      <c r="D934" s="268">
        <v>13307.799999999997</v>
      </c>
      <c r="E934" s="268">
        <v>18387.0455</v>
      </c>
      <c r="F934" s="269">
        <v>31694.845500000003</v>
      </c>
      <c r="G934" s="243"/>
    </row>
    <row r="935" spans="1:7" s="62" customFormat="1" ht="13.5" customHeight="1" x14ac:dyDescent="0.2">
      <c r="A935" s="423">
        <v>2020</v>
      </c>
      <c r="B935" s="424" t="s">
        <v>45</v>
      </c>
      <c r="C935" s="424" t="s">
        <v>90</v>
      </c>
      <c r="D935" s="425">
        <v>7852.51</v>
      </c>
      <c r="E935" s="425">
        <v>10818.409</v>
      </c>
      <c r="F935" s="426">
        <v>18670.919000000002</v>
      </c>
      <c r="G935" s="243"/>
    </row>
    <row r="936" spans="1:7" s="62" customFormat="1" ht="13.5" customHeight="1" x14ac:dyDescent="0.2">
      <c r="A936" s="267">
        <v>2020</v>
      </c>
      <c r="B936" s="443" t="s">
        <v>33</v>
      </c>
      <c r="C936" s="443" t="s">
        <v>90</v>
      </c>
      <c r="D936" s="268">
        <v>279.32000000000005</v>
      </c>
      <c r="E936" s="268">
        <v>4966.8140000000003</v>
      </c>
      <c r="F936" s="269">
        <v>5246.134</v>
      </c>
      <c r="G936" s="243"/>
    </row>
    <row r="937" spans="1:7" s="62" customFormat="1" ht="13.5" customHeight="1" x14ac:dyDescent="0.2">
      <c r="A937" s="423">
        <v>2020</v>
      </c>
      <c r="B937" s="424" t="s">
        <v>35</v>
      </c>
      <c r="C937" s="424" t="s">
        <v>90</v>
      </c>
      <c r="D937" s="425">
        <v>7922.19</v>
      </c>
      <c r="E937" s="425">
        <v>12677.413</v>
      </c>
      <c r="F937" s="426">
        <v>20599.602999999999</v>
      </c>
      <c r="G937" s="243"/>
    </row>
    <row r="938" spans="1:7" s="62" customFormat="1" ht="13.5" customHeight="1" x14ac:dyDescent="0.2">
      <c r="A938" s="267">
        <v>2020</v>
      </c>
      <c r="B938" s="443" t="s">
        <v>36</v>
      </c>
      <c r="C938" s="443" t="s">
        <v>90</v>
      </c>
      <c r="D938" s="268">
        <v>12825.120000000003</v>
      </c>
      <c r="E938" s="268">
        <v>15728.363012197495</v>
      </c>
      <c r="F938" s="269">
        <v>28553.483012197496</v>
      </c>
      <c r="G938" s="243"/>
    </row>
    <row r="939" spans="1:7" s="62" customFormat="1" ht="13.5" customHeight="1" x14ac:dyDescent="0.2">
      <c r="A939" s="423">
        <v>2020</v>
      </c>
      <c r="B939" s="424" t="s">
        <v>37</v>
      </c>
      <c r="C939" s="424" t="s">
        <v>90</v>
      </c>
      <c r="D939" s="425">
        <v>13808.349999999999</v>
      </c>
      <c r="E939" s="425">
        <v>20304.492501525878</v>
      </c>
      <c r="F939" s="426">
        <v>34112.842501525869</v>
      </c>
      <c r="G939" s="243"/>
    </row>
    <row r="940" spans="1:7" s="62" customFormat="1" ht="13.5" customHeight="1" x14ac:dyDescent="0.2">
      <c r="A940" s="267">
        <v>2020</v>
      </c>
      <c r="B940" s="443" t="s">
        <v>38</v>
      </c>
      <c r="C940" s="443" t="s">
        <v>90</v>
      </c>
      <c r="D940" s="268">
        <v>16218.09</v>
      </c>
      <c r="E940" s="268">
        <v>19716.356498664853</v>
      </c>
      <c r="F940" s="269">
        <v>35934.446498664853</v>
      </c>
      <c r="G940" s="243"/>
    </row>
    <row r="941" spans="1:7" s="62" customFormat="1" ht="13.5" customHeight="1" x14ac:dyDescent="0.2">
      <c r="A941" s="423">
        <v>2020</v>
      </c>
      <c r="B941" s="424" t="s">
        <v>39</v>
      </c>
      <c r="C941" s="424" t="s">
        <v>90</v>
      </c>
      <c r="D941" s="425">
        <v>14243.21</v>
      </c>
      <c r="E941" s="425">
        <v>18914.475498474123</v>
      </c>
      <c r="F941" s="426">
        <v>33157.685498474122</v>
      </c>
      <c r="G941" s="243"/>
    </row>
    <row r="942" spans="1:7" s="62" customFormat="1" ht="13.5" customHeight="1" x14ac:dyDescent="0.2">
      <c r="A942" s="267">
        <v>2020</v>
      </c>
      <c r="B942" s="443" t="s">
        <v>40</v>
      </c>
      <c r="C942" s="443" t="s">
        <v>90</v>
      </c>
      <c r="D942" s="268">
        <v>17391.904001068116</v>
      </c>
      <c r="E942" s="268">
        <v>19350.879001335139</v>
      </c>
      <c r="F942" s="269">
        <v>36742.783002403259</v>
      </c>
      <c r="G942" s="243"/>
    </row>
    <row r="943" spans="1:7" s="62" customFormat="1" ht="13.5" customHeight="1" x14ac:dyDescent="0.2">
      <c r="A943" s="423">
        <v>2020</v>
      </c>
      <c r="B943" s="424" t="s">
        <v>41</v>
      </c>
      <c r="C943" s="424" t="s">
        <v>90</v>
      </c>
      <c r="D943" s="425">
        <v>18317.264000000003</v>
      </c>
      <c r="E943" s="425">
        <v>19603.725493896483</v>
      </c>
      <c r="F943" s="426">
        <v>37920.989493896486</v>
      </c>
      <c r="G943" s="243"/>
    </row>
    <row r="944" spans="1:7" s="62" customFormat="1" ht="13.5" customHeight="1" x14ac:dyDescent="0.2">
      <c r="A944" s="267">
        <v>2020</v>
      </c>
      <c r="B944" s="443" t="s">
        <v>42</v>
      </c>
      <c r="C944" s="443" t="s">
        <v>90</v>
      </c>
      <c r="D944" s="268">
        <v>14739.806999084474</v>
      </c>
      <c r="E944" s="268">
        <v>18316.855490234375</v>
      </c>
      <c r="F944" s="269">
        <v>33056.662489318849</v>
      </c>
      <c r="G944" s="243"/>
    </row>
    <row r="945" spans="1:7" s="62" customFormat="1" ht="13.5" customHeight="1" x14ac:dyDescent="0.2">
      <c r="A945" s="423">
        <v>2021</v>
      </c>
      <c r="B945" s="424" t="s">
        <v>43</v>
      </c>
      <c r="C945" s="424" t="s">
        <v>90</v>
      </c>
      <c r="D945" s="425">
        <v>17646.343996948239</v>
      </c>
      <c r="E945" s="425">
        <v>17682.37849694824</v>
      </c>
      <c r="F945" s="426">
        <v>35328.722493896479</v>
      </c>
      <c r="G945" s="243"/>
    </row>
    <row r="946" spans="1:7" s="62" customFormat="1" ht="13.5" customHeight="1" x14ac:dyDescent="0.2">
      <c r="A946" s="267">
        <v>2021</v>
      </c>
      <c r="B946" s="443" t="s">
        <v>44</v>
      </c>
      <c r="C946" s="443" t="s">
        <v>90</v>
      </c>
      <c r="D946" s="268">
        <v>14440.9940073</v>
      </c>
      <c r="E946" s="268">
        <v>19102.857999799999</v>
      </c>
      <c r="F946" s="269">
        <v>33543.852007099995</v>
      </c>
      <c r="G946" s="243"/>
    </row>
    <row r="947" spans="1:7" s="62" customFormat="1" ht="13.5" customHeight="1" x14ac:dyDescent="0.2">
      <c r="A947" s="423">
        <v>2021</v>
      </c>
      <c r="B947" s="424" t="s">
        <v>45</v>
      </c>
      <c r="C947" s="424" t="s">
        <v>90</v>
      </c>
      <c r="D947" s="425">
        <v>16178.281999237059</v>
      </c>
      <c r="E947" s="425">
        <v>18725.913</v>
      </c>
      <c r="F947" s="426">
        <v>34904.194999237057</v>
      </c>
      <c r="G947" s="243"/>
    </row>
    <row r="948" spans="1:7" s="62" customFormat="1" ht="13.5" customHeight="1" x14ac:dyDescent="0.2">
      <c r="A948" s="267">
        <v>2021</v>
      </c>
      <c r="B948" s="443" t="s">
        <v>33</v>
      </c>
      <c r="C948" s="443" t="s">
        <v>90</v>
      </c>
      <c r="D948" s="268">
        <v>14237.138000000003</v>
      </c>
      <c r="E948" s="268">
        <v>17440.257012397768</v>
      </c>
      <c r="F948" s="269">
        <v>31677.39501239777</v>
      </c>
      <c r="G948" s="243"/>
    </row>
    <row r="949" spans="1:7" s="62" customFormat="1" ht="13.5" customHeight="1" x14ac:dyDescent="0.2">
      <c r="A949" s="423">
        <v>2021</v>
      </c>
      <c r="B949" s="424" t="s">
        <v>35</v>
      </c>
      <c r="C949" s="424" t="s">
        <v>90</v>
      </c>
      <c r="D949" s="425">
        <v>10890.380003662111</v>
      </c>
      <c r="E949" s="425">
        <v>15041.095499994039</v>
      </c>
      <c r="F949" s="426">
        <v>25931.475503656147</v>
      </c>
      <c r="G949" s="243"/>
    </row>
    <row r="950" spans="1:7" s="62" customFormat="1" ht="13.5" customHeight="1" x14ac:dyDescent="0.2">
      <c r="A950" s="267">
        <v>2021</v>
      </c>
      <c r="B950" s="443" t="s">
        <v>36</v>
      </c>
      <c r="C950" s="443" t="s">
        <v>90</v>
      </c>
      <c r="D950" s="268">
        <v>14851.606996643066</v>
      </c>
      <c r="E950" s="268">
        <v>19639.157999237064</v>
      </c>
      <c r="F950" s="269">
        <v>34490.764995880134</v>
      </c>
      <c r="G950" s="243"/>
    </row>
    <row r="951" spans="1:7" s="62" customFormat="1" ht="13.5" customHeight="1" x14ac:dyDescent="0.2">
      <c r="A951" s="423">
        <v>2021</v>
      </c>
      <c r="B951" s="424" t="s">
        <v>37</v>
      </c>
      <c r="C951" s="424" t="s">
        <v>90</v>
      </c>
      <c r="D951" s="425">
        <v>15526.426002746583</v>
      </c>
      <c r="E951" s="425">
        <v>19989.567500000005</v>
      </c>
      <c r="F951" s="426">
        <v>35515.993502746584</v>
      </c>
      <c r="G951" s="243"/>
    </row>
    <row r="952" spans="1:7" s="62" customFormat="1" ht="13.5" customHeight="1" x14ac:dyDescent="0.2">
      <c r="A952" s="267">
        <v>2021</v>
      </c>
      <c r="B952" s="443" t="s">
        <v>38</v>
      </c>
      <c r="C952" s="443" t="s">
        <v>90</v>
      </c>
      <c r="D952" s="268">
        <v>14678.180994354247</v>
      </c>
      <c r="E952" s="268">
        <v>18312.108999511718</v>
      </c>
      <c r="F952" s="269">
        <v>32990.289993865968</v>
      </c>
      <c r="G952" s="243"/>
    </row>
    <row r="953" spans="1:7" s="62" customFormat="1" ht="13.5" customHeight="1" x14ac:dyDescent="0.2">
      <c r="A953" s="423">
        <v>2021</v>
      </c>
      <c r="B953" s="424" t="s">
        <v>39</v>
      </c>
      <c r="C953" s="424" t="s">
        <v>90</v>
      </c>
      <c r="D953" s="425">
        <v>13351.882000915528</v>
      </c>
      <c r="E953" s="425">
        <v>20403.265999999996</v>
      </c>
      <c r="F953" s="426">
        <v>33755.148000915528</v>
      </c>
      <c r="G953" s="243"/>
    </row>
    <row r="954" spans="1:7" s="62" customFormat="1" ht="13.5" customHeight="1" x14ac:dyDescent="0.2">
      <c r="A954" s="267">
        <v>2021</v>
      </c>
      <c r="B954" s="443" t="s">
        <v>40</v>
      </c>
      <c r="C954" s="443" t="s">
        <v>90</v>
      </c>
      <c r="D954" s="268">
        <v>14307.120997558592</v>
      </c>
      <c r="E954" s="268">
        <v>20167.667000000001</v>
      </c>
      <c r="F954" s="269">
        <v>34474.787997558597</v>
      </c>
      <c r="G954" s="243"/>
    </row>
    <row r="955" spans="1:7" s="62" customFormat="1" ht="13.5" customHeight="1" x14ac:dyDescent="0.2">
      <c r="A955" s="423">
        <v>2021</v>
      </c>
      <c r="B955" s="424" t="s">
        <v>41</v>
      </c>
      <c r="C955" s="424" t="s">
        <v>90</v>
      </c>
      <c r="D955" s="425">
        <v>13509.056999542236</v>
      </c>
      <c r="E955" s="425">
        <v>19442.419000000002</v>
      </c>
      <c r="F955" s="426">
        <v>32951.475999542236</v>
      </c>
      <c r="G955" s="243"/>
    </row>
    <row r="956" spans="1:7" s="62" customFormat="1" ht="13.5" customHeight="1" x14ac:dyDescent="0.2">
      <c r="A956" s="267">
        <v>2021</v>
      </c>
      <c r="B956" s="443" t="s">
        <v>42</v>
      </c>
      <c r="C956" s="443" t="s">
        <v>90</v>
      </c>
      <c r="D956" s="268">
        <v>13908.524000000001</v>
      </c>
      <c r="E956" s="268">
        <v>20619.794499999996</v>
      </c>
      <c r="F956" s="269">
        <v>34528.318499999994</v>
      </c>
      <c r="G956" s="243"/>
    </row>
    <row r="957" spans="1:7" s="62" customFormat="1" ht="13.5" customHeight="1" x14ac:dyDescent="0.2">
      <c r="A957" s="423">
        <v>2022</v>
      </c>
      <c r="B957" s="424" t="s">
        <v>43</v>
      </c>
      <c r="C957" s="424" t="s">
        <v>90</v>
      </c>
      <c r="D957" s="425">
        <v>14274.212000000003</v>
      </c>
      <c r="E957" s="425">
        <v>16533.913</v>
      </c>
      <c r="F957" s="426">
        <v>30808.125000000004</v>
      </c>
      <c r="G957" s="243"/>
    </row>
    <row r="958" spans="1:7" s="62" customFormat="1" ht="13.5" customHeight="1" x14ac:dyDescent="0.2">
      <c r="A958" s="267">
        <v>2022</v>
      </c>
      <c r="B958" s="457" t="s">
        <v>44</v>
      </c>
      <c r="C958" s="457" t="s">
        <v>90</v>
      </c>
      <c r="D958" s="268">
        <v>14075.108998474119</v>
      </c>
      <c r="E958" s="268">
        <v>19182.473501167296</v>
      </c>
      <c r="F958" s="269">
        <v>33257.582499641416</v>
      </c>
      <c r="G958" s="243"/>
    </row>
    <row r="959" spans="1:7" s="62" customFormat="1" ht="13.5" customHeight="1" x14ac:dyDescent="0.2">
      <c r="A959" s="423">
        <v>2022</v>
      </c>
      <c r="B959" s="424" t="s">
        <v>45</v>
      </c>
      <c r="C959" s="424" t="s">
        <v>90</v>
      </c>
      <c r="D959" s="425">
        <v>12780.751</v>
      </c>
      <c r="E959" s="425">
        <v>20108.272493944169</v>
      </c>
      <c r="F959" s="426">
        <v>32889.023493944173</v>
      </c>
      <c r="G959" s="243"/>
    </row>
    <row r="960" spans="1:7" s="62" customFormat="1" ht="13.5" customHeight="1" x14ac:dyDescent="0.2">
      <c r="A960" s="267">
        <v>2022</v>
      </c>
      <c r="B960" s="469" t="s">
        <v>33</v>
      </c>
      <c r="C960" s="469" t="s">
        <v>90</v>
      </c>
      <c r="D960" s="268">
        <v>14199.83</v>
      </c>
      <c r="E960" s="268">
        <v>18132.751499999998</v>
      </c>
      <c r="F960" s="269">
        <v>32332.5815</v>
      </c>
      <c r="G960" s="243"/>
    </row>
    <row r="961" spans="1:7" s="62" customFormat="1" ht="13.5" customHeight="1" x14ac:dyDescent="0.2">
      <c r="A961" s="423">
        <v>2022</v>
      </c>
      <c r="B961" s="424" t="s">
        <v>35</v>
      </c>
      <c r="C961" s="424" t="s">
        <v>90</v>
      </c>
      <c r="D961" s="425">
        <v>14724.181999999997</v>
      </c>
      <c r="E961" s="425">
        <v>18120.425744184377</v>
      </c>
      <c r="F961" s="426">
        <v>32844.607744184374</v>
      </c>
      <c r="G961" s="243"/>
    </row>
    <row r="962" spans="1:7" s="62" customFormat="1" ht="13.5" customHeight="1" x14ac:dyDescent="0.2">
      <c r="A962" s="267">
        <v>2022</v>
      </c>
      <c r="B962" s="477" t="s">
        <v>36</v>
      </c>
      <c r="C962" s="477" t="s">
        <v>90</v>
      </c>
      <c r="D962" s="268">
        <v>13786.076999999997</v>
      </c>
      <c r="E962" s="268">
        <v>18727.060942270076</v>
      </c>
      <c r="F962" s="269">
        <v>32513.13794227007</v>
      </c>
      <c r="G962" s="243"/>
    </row>
    <row r="963" spans="1:7" s="62" customFormat="1" ht="13.5" customHeight="1" x14ac:dyDescent="0.2">
      <c r="A963" s="423">
        <v>2009</v>
      </c>
      <c r="B963" s="424" t="s">
        <v>33</v>
      </c>
      <c r="C963" s="424" t="s">
        <v>91</v>
      </c>
      <c r="D963" s="425">
        <v>356.26</v>
      </c>
      <c r="E963" s="425">
        <v>10594.098</v>
      </c>
      <c r="F963" s="426">
        <v>10950.358</v>
      </c>
      <c r="G963" s="243"/>
    </row>
    <row r="964" spans="1:7" s="62" customFormat="1" ht="13.5" customHeight="1" x14ac:dyDescent="0.2">
      <c r="A964" s="267">
        <v>2009</v>
      </c>
      <c r="B964" s="443" t="s">
        <v>35</v>
      </c>
      <c r="C964" s="443" t="s">
        <v>91</v>
      </c>
      <c r="D964" s="268">
        <v>217.26</v>
      </c>
      <c r="E964" s="268">
        <v>11370.23</v>
      </c>
      <c r="F964" s="269">
        <v>11587.49</v>
      </c>
      <c r="G964" s="243"/>
    </row>
    <row r="965" spans="1:7" s="62" customFormat="1" ht="13.5" customHeight="1" x14ac:dyDescent="0.2">
      <c r="A965" s="423">
        <v>2009</v>
      </c>
      <c r="B965" s="424" t="s">
        <v>36</v>
      </c>
      <c r="C965" s="424" t="s">
        <v>91</v>
      </c>
      <c r="D965" s="425">
        <v>181.63</v>
      </c>
      <c r="E965" s="425">
        <v>10552.904999999999</v>
      </c>
      <c r="F965" s="426">
        <v>10734.535</v>
      </c>
      <c r="G965" s="243"/>
    </row>
    <row r="966" spans="1:7" s="62" customFormat="1" ht="13.5" customHeight="1" x14ac:dyDescent="0.2">
      <c r="A966" s="267">
        <v>2009</v>
      </c>
      <c r="B966" s="443" t="s">
        <v>37</v>
      </c>
      <c r="C966" s="443" t="s">
        <v>91</v>
      </c>
      <c r="D966" s="268">
        <v>120.59</v>
      </c>
      <c r="E966" s="268">
        <v>8985.1349999999984</v>
      </c>
      <c r="F966" s="269">
        <v>9105.7249999999985</v>
      </c>
      <c r="G966" s="243"/>
    </row>
    <row r="967" spans="1:7" s="62" customFormat="1" ht="13.5" customHeight="1" x14ac:dyDescent="0.2">
      <c r="A967" s="423">
        <v>2009</v>
      </c>
      <c r="B967" s="424" t="s">
        <v>38</v>
      </c>
      <c r="C967" s="424" t="s">
        <v>91</v>
      </c>
      <c r="D967" s="425">
        <v>96.02000000000001</v>
      </c>
      <c r="E967" s="425">
        <v>9257.625</v>
      </c>
      <c r="F967" s="426">
        <v>9353.6450000000004</v>
      </c>
      <c r="G967" s="243"/>
    </row>
    <row r="968" spans="1:7" s="62" customFormat="1" ht="13.5" customHeight="1" x14ac:dyDescent="0.2">
      <c r="A968" s="267">
        <v>2009</v>
      </c>
      <c r="B968" s="443" t="s">
        <v>39</v>
      </c>
      <c r="C968" s="443" t="s">
        <v>91</v>
      </c>
      <c r="D968" s="268">
        <v>398.89</v>
      </c>
      <c r="E968" s="268">
        <v>8053.65</v>
      </c>
      <c r="F968" s="269">
        <v>8452.5400000000009</v>
      </c>
      <c r="G968" s="243"/>
    </row>
    <row r="969" spans="1:7" s="62" customFormat="1" ht="13.5" customHeight="1" x14ac:dyDescent="0.2">
      <c r="A969" s="423">
        <v>2009</v>
      </c>
      <c r="B969" s="424" t="s">
        <v>40</v>
      </c>
      <c r="C969" s="424" t="s">
        <v>91</v>
      </c>
      <c r="D969" s="425">
        <v>334.16999999999996</v>
      </c>
      <c r="E969" s="425">
        <v>10010.799999999999</v>
      </c>
      <c r="F969" s="426">
        <v>10344.969999999999</v>
      </c>
      <c r="G969" s="243"/>
    </row>
    <row r="970" spans="1:7" s="62" customFormat="1" ht="13.5" customHeight="1" x14ac:dyDescent="0.2">
      <c r="A970" s="267">
        <v>2009</v>
      </c>
      <c r="B970" s="443" t="s">
        <v>41</v>
      </c>
      <c r="C970" s="443" t="s">
        <v>91</v>
      </c>
      <c r="D970" s="268">
        <v>531.4</v>
      </c>
      <c r="E970" s="268">
        <v>9767</v>
      </c>
      <c r="F970" s="269">
        <v>10298.4</v>
      </c>
      <c r="G970" s="243"/>
    </row>
    <row r="971" spans="1:7" s="62" customFormat="1" ht="13.5" customHeight="1" x14ac:dyDescent="0.2">
      <c r="A971" s="423">
        <v>2009</v>
      </c>
      <c r="B971" s="424" t="s">
        <v>42</v>
      </c>
      <c r="C971" s="424" t="s">
        <v>91</v>
      </c>
      <c r="D971" s="425">
        <v>415.72</v>
      </c>
      <c r="E971" s="425">
        <v>10864.900000000001</v>
      </c>
      <c r="F971" s="426">
        <v>11280.62</v>
      </c>
      <c r="G971" s="243"/>
    </row>
    <row r="972" spans="1:7" s="62" customFormat="1" ht="13.5" customHeight="1" x14ac:dyDescent="0.2">
      <c r="A972" s="267">
        <v>2010</v>
      </c>
      <c r="B972" s="443" t="s">
        <v>43</v>
      </c>
      <c r="C972" s="443" t="s">
        <v>91</v>
      </c>
      <c r="D972" s="268">
        <v>477.95000000000005</v>
      </c>
      <c r="E972" s="268">
        <v>9082.5</v>
      </c>
      <c r="F972" s="269">
        <v>9560.4500000000007</v>
      </c>
      <c r="G972" s="243"/>
    </row>
    <row r="973" spans="1:7" s="62" customFormat="1" ht="13.5" customHeight="1" x14ac:dyDescent="0.2">
      <c r="A973" s="423">
        <v>2010</v>
      </c>
      <c r="B973" s="424" t="s">
        <v>44</v>
      </c>
      <c r="C973" s="424" t="s">
        <v>91</v>
      </c>
      <c r="D973" s="425">
        <v>562.41999999999996</v>
      </c>
      <c r="E973" s="425">
        <v>11384.15</v>
      </c>
      <c r="F973" s="426">
        <v>11946.57</v>
      </c>
      <c r="G973" s="243"/>
    </row>
    <row r="974" spans="1:7" s="62" customFormat="1" ht="13.5" customHeight="1" x14ac:dyDescent="0.2">
      <c r="A974" s="267">
        <v>2010</v>
      </c>
      <c r="B974" s="443" t="s">
        <v>45</v>
      </c>
      <c r="C974" s="443" t="s">
        <v>91</v>
      </c>
      <c r="D974" s="268">
        <v>718.59999999999991</v>
      </c>
      <c r="E974" s="268">
        <v>13735.1</v>
      </c>
      <c r="F974" s="269">
        <v>14453.7</v>
      </c>
      <c r="G974" s="243"/>
    </row>
    <row r="975" spans="1:7" s="62" customFormat="1" ht="13.5" customHeight="1" x14ac:dyDescent="0.2">
      <c r="A975" s="423">
        <v>2010</v>
      </c>
      <c r="B975" s="424" t="s">
        <v>33</v>
      </c>
      <c r="C975" s="424" t="s">
        <v>91</v>
      </c>
      <c r="D975" s="425">
        <v>775.46</v>
      </c>
      <c r="E975" s="425">
        <v>11436.8</v>
      </c>
      <c r="F975" s="426">
        <v>12212.26</v>
      </c>
      <c r="G975" s="243"/>
    </row>
    <row r="976" spans="1:7" s="62" customFormat="1" ht="13.5" customHeight="1" x14ac:dyDescent="0.2">
      <c r="A976" s="267">
        <v>2010</v>
      </c>
      <c r="B976" s="443" t="s">
        <v>35</v>
      </c>
      <c r="C976" s="443" t="s">
        <v>91</v>
      </c>
      <c r="D976" s="268">
        <v>679.08</v>
      </c>
      <c r="E976" s="268">
        <v>12845.3</v>
      </c>
      <c r="F976" s="269">
        <v>13524.380000000001</v>
      </c>
      <c r="G976" s="243"/>
    </row>
    <row r="977" spans="1:7" s="62" customFormat="1" ht="13.5" customHeight="1" x14ac:dyDescent="0.2">
      <c r="A977" s="423">
        <v>2010</v>
      </c>
      <c r="B977" s="424" t="s">
        <v>36</v>
      </c>
      <c r="C977" s="424" t="s">
        <v>91</v>
      </c>
      <c r="D977" s="425">
        <v>899.38000000000011</v>
      </c>
      <c r="E977" s="425">
        <v>9626.4500000000007</v>
      </c>
      <c r="F977" s="426">
        <v>10525.83</v>
      </c>
      <c r="G977" s="243"/>
    </row>
    <row r="978" spans="1:7" s="62" customFormat="1" ht="13.5" customHeight="1" x14ac:dyDescent="0.2">
      <c r="A978" s="267">
        <v>2010</v>
      </c>
      <c r="B978" s="443" t="s">
        <v>37</v>
      </c>
      <c r="C978" s="443" t="s">
        <v>91</v>
      </c>
      <c r="D978" s="268">
        <v>233.39999999999998</v>
      </c>
      <c r="E978" s="268">
        <v>11173.3</v>
      </c>
      <c r="F978" s="269">
        <v>11406.7</v>
      </c>
      <c r="G978" s="243"/>
    </row>
    <row r="979" spans="1:7" s="62" customFormat="1" ht="13.5" customHeight="1" x14ac:dyDescent="0.2">
      <c r="A979" s="423">
        <v>2010</v>
      </c>
      <c r="B979" s="424" t="s">
        <v>38</v>
      </c>
      <c r="C979" s="424" t="s">
        <v>91</v>
      </c>
      <c r="D979" s="425">
        <v>614.36</v>
      </c>
      <c r="E979" s="425">
        <v>10424.5</v>
      </c>
      <c r="F979" s="426">
        <v>11038.86</v>
      </c>
      <c r="G979" s="243"/>
    </row>
    <row r="980" spans="1:7" s="62" customFormat="1" ht="13.5" customHeight="1" x14ac:dyDescent="0.2">
      <c r="A980" s="267">
        <v>2010</v>
      </c>
      <c r="B980" s="443" t="s">
        <v>39</v>
      </c>
      <c r="C980" s="443" t="s">
        <v>91</v>
      </c>
      <c r="D980" s="268">
        <v>638.49</v>
      </c>
      <c r="E980" s="268">
        <v>8901.65</v>
      </c>
      <c r="F980" s="269">
        <v>9540.14</v>
      </c>
      <c r="G980" s="243"/>
    </row>
    <row r="981" spans="1:7" s="62" customFormat="1" ht="13.5" customHeight="1" x14ac:dyDescent="0.2">
      <c r="A981" s="423">
        <v>2010</v>
      </c>
      <c r="B981" s="424" t="s">
        <v>40</v>
      </c>
      <c r="C981" s="424" t="s">
        <v>91</v>
      </c>
      <c r="D981" s="425">
        <v>499.59000000000003</v>
      </c>
      <c r="E981" s="425">
        <v>11118.5</v>
      </c>
      <c r="F981" s="426">
        <v>11618.09</v>
      </c>
      <c r="G981" s="243"/>
    </row>
    <row r="982" spans="1:7" s="62" customFormat="1" ht="13.5" customHeight="1" x14ac:dyDescent="0.2">
      <c r="A982" s="267">
        <v>2010</v>
      </c>
      <c r="B982" s="443" t="s">
        <v>41</v>
      </c>
      <c r="C982" s="443" t="s">
        <v>91</v>
      </c>
      <c r="D982" s="268">
        <v>751.71</v>
      </c>
      <c r="E982" s="268">
        <v>13369.7</v>
      </c>
      <c r="F982" s="269">
        <v>14121.41</v>
      </c>
      <c r="G982" s="243"/>
    </row>
    <row r="983" spans="1:7" s="62" customFormat="1" ht="13.5" customHeight="1" x14ac:dyDescent="0.2">
      <c r="A983" s="423">
        <v>2010</v>
      </c>
      <c r="B983" s="424" t="s">
        <v>42</v>
      </c>
      <c r="C983" s="424" t="s">
        <v>91</v>
      </c>
      <c r="D983" s="425">
        <v>662.73</v>
      </c>
      <c r="E983" s="425">
        <v>12904.1</v>
      </c>
      <c r="F983" s="426">
        <v>13566.830000000002</v>
      </c>
      <c r="G983" s="243"/>
    </row>
    <row r="984" spans="1:7" s="62" customFormat="1" ht="13.5" customHeight="1" x14ac:dyDescent="0.2">
      <c r="A984" s="267">
        <v>2011</v>
      </c>
      <c r="B984" s="443" t="s">
        <v>43</v>
      </c>
      <c r="C984" s="443" t="s">
        <v>91</v>
      </c>
      <c r="D984" s="268">
        <v>711.54</v>
      </c>
      <c r="E984" s="268">
        <v>11937.08</v>
      </c>
      <c r="F984" s="269">
        <v>12648.619999999999</v>
      </c>
      <c r="G984" s="243"/>
    </row>
    <row r="985" spans="1:7" s="62" customFormat="1" ht="13.5" customHeight="1" x14ac:dyDescent="0.2">
      <c r="A985" s="423">
        <v>2011</v>
      </c>
      <c r="B985" s="424" t="s">
        <v>44</v>
      </c>
      <c r="C985" s="424" t="s">
        <v>91</v>
      </c>
      <c r="D985" s="425">
        <v>538.16</v>
      </c>
      <c r="E985" s="425">
        <v>11129.43</v>
      </c>
      <c r="F985" s="426">
        <v>11667.59</v>
      </c>
      <c r="G985" s="243"/>
    </row>
    <row r="986" spans="1:7" s="62" customFormat="1" ht="13.5" customHeight="1" x14ac:dyDescent="0.2">
      <c r="A986" s="267">
        <v>2011</v>
      </c>
      <c r="B986" s="443" t="s">
        <v>45</v>
      </c>
      <c r="C986" s="443" t="s">
        <v>91</v>
      </c>
      <c r="D986" s="268">
        <v>505.62000000000006</v>
      </c>
      <c r="E986" s="268">
        <v>21009.58</v>
      </c>
      <c r="F986" s="269">
        <v>21515.200000000001</v>
      </c>
      <c r="G986" s="243"/>
    </row>
    <row r="987" spans="1:7" s="62" customFormat="1" ht="13.5" customHeight="1" x14ac:dyDescent="0.2">
      <c r="A987" s="423">
        <v>2011</v>
      </c>
      <c r="B987" s="424" t="s">
        <v>33</v>
      </c>
      <c r="C987" s="424" t="s">
        <v>91</v>
      </c>
      <c r="D987" s="425">
        <v>186.52</v>
      </c>
      <c r="E987" s="425">
        <v>14847.335000000001</v>
      </c>
      <c r="F987" s="426">
        <v>15033.855000000001</v>
      </c>
      <c r="G987" s="243"/>
    </row>
    <row r="988" spans="1:7" s="62" customFormat="1" ht="13.5" customHeight="1" x14ac:dyDescent="0.2">
      <c r="A988" s="267">
        <v>2011</v>
      </c>
      <c r="B988" s="443" t="s">
        <v>35</v>
      </c>
      <c r="C988" s="443" t="s">
        <v>91</v>
      </c>
      <c r="D988" s="268">
        <v>328.6</v>
      </c>
      <c r="E988" s="268">
        <v>13856.145</v>
      </c>
      <c r="F988" s="269">
        <v>14184.744999999999</v>
      </c>
      <c r="G988" s="243"/>
    </row>
    <row r="989" spans="1:7" s="62" customFormat="1" ht="13.5" customHeight="1" x14ac:dyDescent="0.2">
      <c r="A989" s="423">
        <v>2011</v>
      </c>
      <c r="B989" s="424" t="s">
        <v>36</v>
      </c>
      <c r="C989" s="424" t="s">
        <v>91</v>
      </c>
      <c r="D989" s="425">
        <v>721.83999999999992</v>
      </c>
      <c r="E989" s="425">
        <v>12762.150000000001</v>
      </c>
      <c r="F989" s="426">
        <v>13483.990000000002</v>
      </c>
      <c r="G989" s="243"/>
    </row>
    <row r="990" spans="1:7" s="62" customFormat="1" ht="13.5" customHeight="1" x14ac:dyDescent="0.2">
      <c r="A990" s="267">
        <v>2011</v>
      </c>
      <c r="B990" s="443" t="s">
        <v>37</v>
      </c>
      <c r="C990" s="443" t="s">
        <v>91</v>
      </c>
      <c r="D990" s="268">
        <v>854.43</v>
      </c>
      <c r="E990" s="268">
        <v>13870.98</v>
      </c>
      <c r="F990" s="269">
        <v>14725.41</v>
      </c>
      <c r="G990" s="243"/>
    </row>
    <row r="991" spans="1:7" s="62" customFormat="1" ht="13.5" customHeight="1" x14ac:dyDescent="0.2">
      <c r="A991" s="423">
        <v>2011</v>
      </c>
      <c r="B991" s="424" t="s">
        <v>38</v>
      </c>
      <c r="C991" s="424" t="s">
        <v>91</v>
      </c>
      <c r="D991" s="425">
        <v>1226.82</v>
      </c>
      <c r="E991" s="425">
        <v>16959.850000000002</v>
      </c>
      <c r="F991" s="426">
        <v>18186.669999999998</v>
      </c>
      <c r="G991" s="243"/>
    </row>
    <row r="992" spans="1:7" s="62" customFormat="1" ht="13.5" customHeight="1" x14ac:dyDescent="0.2">
      <c r="A992" s="267">
        <v>2011</v>
      </c>
      <c r="B992" s="443" t="s">
        <v>39</v>
      </c>
      <c r="C992" s="443" t="s">
        <v>91</v>
      </c>
      <c r="D992" s="268">
        <v>1591.53</v>
      </c>
      <c r="E992" s="268">
        <v>13987.727500000001</v>
      </c>
      <c r="F992" s="269">
        <v>15579.2575</v>
      </c>
      <c r="G992" s="243"/>
    </row>
    <row r="993" spans="1:7" s="62" customFormat="1" ht="13.5" customHeight="1" x14ac:dyDescent="0.2">
      <c r="A993" s="423">
        <v>2011</v>
      </c>
      <c r="B993" s="424" t="s">
        <v>40</v>
      </c>
      <c r="C993" s="424" t="s">
        <v>91</v>
      </c>
      <c r="D993" s="425">
        <v>1489.4299999999998</v>
      </c>
      <c r="E993" s="425">
        <v>16907.327499999999</v>
      </c>
      <c r="F993" s="426">
        <v>18396.7575</v>
      </c>
      <c r="G993" s="243"/>
    </row>
    <row r="994" spans="1:7" s="62" customFormat="1" ht="13.5" customHeight="1" x14ac:dyDescent="0.2">
      <c r="A994" s="267">
        <v>2011</v>
      </c>
      <c r="B994" s="443" t="s">
        <v>41</v>
      </c>
      <c r="C994" s="443" t="s">
        <v>91</v>
      </c>
      <c r="D994" s="268">
        <v>1193.1099999999999</v>
      </c>
      <c r="E994" s="268">
        <v>15651.262500000001</v>
      </c>
      <c r="F994" s="269">
        <v>16844.372499999998</v>
      </c>
      <c r="G994" s="243"/>
    </row>
    <row r="995" spans="1:7" s="62" customFormat="1" ht="13.5" customHeight="1" x14ac:dyDescent="0.2">
      <c r="A995" s="423">
        <v>2011</v>
      </c>
      <c r="B995" s="424" t="s">
        <v>42</v>
      </c>
      <c r="C995" s="424" t="s">
        <v>91</v>
      </c>
      <c r="D995" s="425">
        <v>1766.9299999999998</v>
      </c>
      <c r="E995" s="425">
        <v>18545.46</v>
      </c>
      <c r="F995" s="426">
        <v>20312.39</v>
      </c>
      <c r="G995" s="243"/>
    </row>
    <row r="996" spans="1:7" s="62" customFormat="1" ht="13.5" customHeight="1" x14ac:dyDescent="0.2">
      <c r="A996" s="267">
        <v>2012</v>
      </c>
      <c r="B996" s="443" t="s">
        <v>43</v>
      </c>
      <c r="C996" s="443" t="s">
        <v>91</v>
      </c>
      <c r="D996" s="268">
        <v>1440.99</v>
      </c>
      <c r="E996" s="268">
        <v>15144.577499999999</v>
      </c>
      <c r="F996" s="269">
        <v>16585.567500000001</v>
      </c>
      <c r="G996" s="243"/>
    </row>
    <row r="997" spans="1:7" s="62" customFormat="1" ht="13.5" customHeight="1" x14ac:dyDescent="0.2">
      <c r="A997" s="423">
        <v>2012</v>
      </c>
      <c r="B997" s="424" t="s">
        <v>44</v>
      </c>
      <c r="C997" s="424" t="s">
        <v>91</v>
      </c>
      <c r="D997" s="425">
        <v>2067.1</v>
      </c>
      <c r="E997" s="425">
        <v>15962.305</v>
      </c>
      <c r="F997" s="426">
        <v>18029.404999999999</v>
      </c>
      <c r="G997" s="243"/>
    </row>
    <row r="998" spans="1:7" s="62" customFormat="1" ht="13.5" customHeight="1" x14ac:dyDescent="0.2">
      <c r="A998" s="267">
        <v>2012</v>
      </c>
      <c r="B998" s="443" t="s">
        <v>45</v>
      </c>
      <c r="C998" s="443" t="s">
        <v>91</v>
      </c>
      <c r="D998" s="268">
        <v>2535.1</v>
      </c>
      <c r="E998" s="268">
        <v>20624.845000000001</v>
      </c>
      <c r="F998" s="269">
        <v>23159.945</v>
      </c>
      <c r="G998" s="243"/>
    </row>
    <row r="999" spans="1:7" s="62" customFormat="1" ht="13.5" customHeight="1" x14ac:dyDescent="0.2">
      <c r="A999" s="423">
        <v>2012</v>
      </c>
      <c r="B999" s="424" t="s">
        <v>33</v>
      </c>
      <c r="C999" s="424" t="s">
        <v>91</v>
      </c>
      <c r="D999" s="425">
        <v>2092.3200000000002</v>
      </c>
      <c r="E999" s="425">
        <v>14298.650000000001</v>
      </c>
      <c r="F999" s="426">
        <v>16390.97</v>
      </c>
      <c r="G999" s="243"/>
    </row>
    <row r="1000" spans="1:7" s="62" customFormat="1" ht="13.5" customHeight="1" x14ac:dyDescent="0.2">
      <c r="A1000" s="267">
        <v>2012</v>
      </c>
      <c r="B1000" s="443" t="s">
        <v>35</v>
      </c>
      <c r="C1000" s="443" t="s">
        <v>91</v>
      </c>
      <c r="D1000" s="268">
        <v>1850.6600000000003</v>
      </c>
      <c r="E1000" s="268">
        <v>14157.2125</v>
      </c>
      <c r="F1000" s="269">
        <v>16007.872499999999</v>
      </c>
      <c r="G1000" s="243"/>
    </row>
    <row r="1001" spans="1:7" s="62" customFormat="1" ht="13.5" customHeight="1" x14ac:dyDescent="0.2">
      <c r="A1001" s="423">
        <v>2012</v>
      </c>
      <c r="B1001" s="424" t="s">
        <v>36</v>
      </c>
      <c r="C1001" s="424" t="s">
        <v>91</v>
      </c>
      <c r="D1001" s="425">
        <v>968.6</v>
      </c>
      <c r="E1001" s="425">
        <v>15720.212500000001</v>
      </c>
      <c r="F1001" s="426">
        <v>16688.8125</v>
      </c>
      <c r="G1001" s="243"/>
    </row>
    <row r="1002" spans="1:7" s="62" customFormat="1" ht="13.5" customHeight="1" x14ac:dyDescent="0.2">
      <c r="A1002" s="267">
        <v>2012</v>
      </c>
      <c r="B1002" s="443" t="s">
        <v>37</v>
      </c>
      <c r="C1002" s="443" t="s">
        <v>91</v>
      </c>
      <c r="D1002" s="268">
        <v>1625.1</v>
      </c>
      <c r="E1002" s="268">
        <v>11853.705</v>
      </c>
      <c r="F1002" s="269">
        <v>13478.805</v>
      </c>
      <c r="G1002" s="243"/>
    </row>
    <row r="1003" spans="1:7" s="62" customFormat="1" ht="13.5" customHeight="1" x14ac:dyDescent="0.2">
      <c r="A1003" s="423">
        <v>2012</v>
      </c>
      <c r="B1003" s="424" t="s">
        <v>38</v>
      </c>
      <c r="C1003" s="424" t="s">
        <v>91</v>
      </c>
      <c r="D1003" s="425">
        <v>1293.6799999999998</v>
      </c>
      <c r="E1003" s="425">
        <v>13327.262500000001</v>
      </c>
      <c r="F1003" s="426">
        <v>14620.942500000001</v>
      </c>
      <c r="G1003" s="243"/>
    </row>
    <row r="1004" spans="1:7" s="62" customFormat="1" ht="13.5" customHeight="1" x14ac:dyDescent="0.2">
      <c r="A1004" s="267">
        <v>2012</v>
      </c>
      <c r="B1004" s="443" t="s">
        <v>39</v>
      </c>
      <c r="C1004" s="443" t="s">
        <v>91</v>
      </c>
      <c r="D1004" s="268">
        <v>1953.2</v>
      </c>
      <c r="E1004" s="268">
        <v>13266.232499999998</v>
      </c>
      <c r="F1004" s="269">
        <v>15219.432499999999</v>
      </c>
      <c r="G1004" s="243"/>
    </row>
    <row r="1005" spans="1:7" s="62" customFormat="1" ht="13.5" customHeight="1" x14ac:dyDescent="0.2">
      <c r="A1005" s="423">
        <v>2012</v>
      </c>
      <c r="B1005" s="424" t="s">
        <v>40</v>
      </c>
      <c r="C1005" s="424" t="s">
        <v>91</v>
      </c>
      <c r="D1005" s="425">
        <v>1750.0900000000001</v>
      </c>
      <c r="E1005" s="425">
        <v>13891.73</v>
      </c>
      <c r="F1005" s="426">
        <v>15641.82</v>
      </c>
      <c r="G1005" s="243"/>
    </row>
    <row r="1006" spans="1:7" s="62" customFormat="1" ht="13.5" customHeight="1" x14ac:dyDescent="0.2">
      <c r="A1006" s="267">
        <v>2012</v>
      </c>
      <c r="B1006" s="443" t="s">
        <v>41</v>
      </c>
      <c r="C1006" s="443" t="s">
        <v>91</v>
      </c>
      <c r="D1006" s="268">
        <v>1981.71</v>
      </c>
      <c r="E1006" s="268">
        <v>14562.815000000001</v>
      </c>
      <c r="F1006" s="269">
        <v>16544.525000000001</v>
      </c>
      <c r="G1006" s="243"/>
    </row>
    <row r="1007" spans="1:7" s="62" customFormat="1" ht="13.5" customHeight="1" x14ac:dyDescent="0.2">
      <c r="A1007" s="423">
        <v>2012</v>
      </c>
      <c r="B1007" s="424" t="s">
        <v>42</v>
      </c>
      <c r="C1007" s="424" t="s">
        <v>91</v>
      </c>
      <c r="D1007" s="425">
        <v>1921.92</v>
      </c>
      <c r="E1007" s="425">
        <v>13471.1</v>
      </c>
      <c r="F1007" s="426">
        <v>15393.02</v>
      </c>
      <c r="G1007" s="243"/>
    </row>
    <row r="1008" spans="1:7" s="62" customFormat="1" ht="13.5" customHeight="1" x14ac:dyDescent="0.2">
      <c r="A1008" s="267">
        <v>2013</v>
      </c>
      <c r="B1008" s="443" t="s">
        <v>43</v>
      </c>
      <c r="C1008" s="443" t="s">
        <v>91</v>
      </c>
      <c r="D1008" s="268">
        <v>1817.1599999999999</v>
      </c>
      <c r="E1008" s="268">
        <v>13814.087500000001</v>
      </c>
      <c r="F1008" s="269">
        <v>15631.247500000001</v>
      </c>
      <c r="G1008" s="243"/>
    </row>
    <row r="1009" spans="1:7" s="62" customFormat="1" ht="13.5" customHeight="1" x14ac:dyDescent="0.2">
      <c r="A1009" s="423">
        <v>2013</v>
      </c>
      <c r="B1009" s="424" t="s">
        <v>44</v>
      </c>
      <c r="C1009" s="424" t="s">
        <v>91</v>
      </c>
      <c r="D1009" s="425">
        <v>2801.96</v>
      </c>
      <c r="E1009" s="425">
        <v>15699.817499999999</v>
      </c>
      <c r="F1009" s="426">
        <v>18501.7775</v>
      </c>
      <c r="G1009" s="243"/>
    </row>
    <row r="1010" spans="1:7" s="62" customFormat="1" ht="13.5" customHeight="1" x14ac:dyDescent="0.2">
      <c r="A1010" s="267">
        <v>2013</v>
      </c>
      <c r="B1010" s="443" t="s">
        <v>45</v>
      </c>
      <c r="C1010" s="443" t="s">
        <v>91</v>
      </c>
      <c r="D1010" s="268">
        <v>3018.74</v>
      </c>
      <c r="E1010" s="268">
        <v>14391.2</v>
      </c>
      <c r="F1010" s="269">
        <v>17409.940000000002</v>
      </c>
      <c r="G1010" s="243"/>
    </row>
    <row r="1011" spans="1:7" s="62" customFormat="1" ht="13.5" customHeight="1" x14ac:dyDescent="0.2">
      <c r="A1011" s="423">
        <v>2013</v>
      </c>
      <c r="B1011" s="424" t="s">
        <v>33</v>
      </c>
      <c r="C1011" s="424" t="s">
        <v>91</v>
      </c>
      <c r="D1011" s="425">
        <v>2532.37</v>
      </c>
      <c r="E1011" s="425">
        <v>15245.41</v>
      </c>
      <c r="F1011" s="426">
        <v>17777.780000000002</v>
      </c>
      <c r="G1011" s="243"/>
    </row>
    <row r="1012" spans="1:7" s="62" customFormat="1" ht="13.5" customHeight="1" x14ac:dyDescent="0.2">
      <c r="A1012" s="267">
        <v>2013</v>
      </c>
      <c r="B1012" s="443" t="s">
        <v>35</v>
      </c>
      <c r="C1012" s="443" t="s">
        <v>91</v>
      </c>
      <c r="D1012" s="268">
        <v>2328.75</v>
      </c>
      <c r="E1012" s="268">
        <v>13972.1425</v>
      </c>
      <c r="F1012" s="269">
        <v>16300.892500000002</v>
      </c>
      <c r="G1012" s="243"/>
    </row>
    <row r="1013" spans="1:7" s="62" customFormat="1" ht="13.5" customHeight="1" x14ac:dyDescent="0.2">
      <c r="A1013" s="423">
        <v>2013</v>
      </c>
      <c r="B1013" s="424" t="s">
        <v>36</v>
      </c>
      <c r="C1013" s="424" t="s">
        <v>91</v>
      </c>
      <c r="D1013" s="425">
        <v>2438.21</v>
      </c>
      <c r="E1013" s="425">
        <v>13866.612499999999</v>
      </c>
      <c r="F1013" s="426">
        <v>16304.822499999998</v>
      </c>
      <c r="G1013" s="243"/>
    </row>
    <row r="1014" spans="1:7" s="62" customFormat="1" ht="13.5" customHeight="1" x14ac:dyDescent="0.2">
      <c r="A1014" s="267">
        <v>2013</v>
      </c>
      <c r="B1014" s="443" t="s">
        <v>37</v>
      </c>
      <c r="C1014" s="443" t="s">
        <v>91</v>
      </c>
      <c r="D1014" s="268">
        <v>1687.21</v>
      </c>
      <c r="E1014" s="268">
        <v>10819.352500000001</v>
      </c>
      <c r="F1014" s="269">
        <v>12506.5625</v>
      </c>
      <c r="G1014" s="243"/>
    </row>
    <row r="1015" spans="1:7" s="62" customFormat="1" ht="13.5" customHeight="1" x14ac:dyDescent="0.2">
      <c r="A1015" s="423">
        <v>2013</v>
      </c>
      <c r="B1015" s="424" t="s">
        <v>38</v>
      </c>
      <c r="C1015" s="424" t="s">
        <v>91</v>
      </c>
      <c r="D1015" s="425">
        <v>1445.6599999999999</v>
      </c>
      <c r="E1015" s="425">
        <v>10513.369999999999</v>
      </c>
      <c r="F1015" s="426">
        <v>11959.029999999999</v>
      </c>
      <c r="G1015" s="243"/>
    </row>
    <row r="1016" spans="1:7" s="62" customFormat="1" ht="13.5" customHeight="1" x14ac:dyDescent="0.2">
      <c r="A1016" s="267">
        <v>2013</v>
      </c>
      <c r="B1016" s="443" t="s">
        <v>39</v>
      </c>
      <c r="C1016" s="443" t="s">
        <v>91</v>
      </c>
      <c r="D1016" s="268">
        <v>2086.9700000000003</v>
      </c>
      <c r="E1016" s="268">
        <v>14872.105</v>
      </c>
      <c r="F1016" s="269">
        <v>16959.075000000001</v>
      </c>
      <c r="G1016" s="243"/>
    </row>
    <row r="1017" spans="1:7" s="62" customFormat="1" ht="13.5" customHeight="1" x14ac:dyDescent="0.2">
      <c r="A1017" s="423">
        <v>2013</v>
      </c>
      <c r="B1017" s="424" t="s">
        <v>40</v>
      </c>
      <c r="C1017" s="424" t="s">
        <v>91</v>
      </c>
      <c r="D1017" s="425">
        <v>1856.7</v>
      </c>
      <c r="E1017" s="425">
        <v>12519.025</v>
      </c>
      <c r="F1017" s="426">
        <v>14375.724999999999</v>
      </c>
      <c r="G1017" s="243"/>
    </row>
    <row r="1018" spans="1:7" s="62" customFormat="1" ht="13.5" customHeight="1" x14ac:dyDescent="0.2">
      <c r="A1018" s="267">
        <v>2013</v>
      </c>
      <c r="B1018" s="443" t="s">
        <v>41</v>
      </c>
      <c r="C1018" s="443" t="s">
        <v>91</v>
      </c>
      <c r="D1018" s="268">
        <v>2588.63</v>
      </c>
      <c r="E1018" s="268">
        <v>15775.605</v>
      </c>
      <c r="F1018" s="269">
        <v>18364.235000000001</v>
      </c>
      <c r="G1018" s="243"/>
    </row>
    <row r="1019" spans="1:7" s="62" customFormat="1" ht="13.5" customHeight="1" x14ac:dyDescent="0.2">
      <c r="A1019" s="423">
        <v>2013</v>
      </c>
      <c r="B1019" s="424" t="s">
        <v>42</v>
      </c>
      <c r="C1019" s="424" t="s">
        <v>91</v>
      </c>
      <c r="D1019" s="425">
        <v>2570.3199999999997</v>
      </c>
      <c r="E1019" s="425">
        <v>13503.627499999999</v>
      </c>
      <c r="F1019" s="426">
        <v>16073.947499999998</v>
      </c>
      <c r="G1019" s="243"/>
    </row>
    <row r="1020" spans="1:7" s="62" customFormat="1" ht="13.5" customHeight="1" x14ac:dyDescent="0.2">
      <c r="A1020" s="267">
        <v>2014</v>
      </c>
      <c r="B1020" s="443" t="s">
        <v>43</v>
      </c>
      <c r="C1020" s="443" t="s">
        <v>91</v>
      </c>
      <c r="D1020" s="268">
        <v>1472.85</v>
      </c>
      <c r="E1020" s="268">
        <v>13181.5375</v>
      </c>
      <c r="F1020" s="269">
        <v>14654.387500000001</v>
      </c>
      <c r="G1020" s="243"/>
    </row>
    <row r="1021" spans="1:7" s="62" customFormat="1" ht="13.5" customHeight="1" x14ac:dyDescent="0.2">
      <c r="A1021" s="423">
        <v>2014</v>
      </c>
      <c r="B1021" s="424" t="s">
        <v>44</v>
      </c>
      <c r="C1021" s="424" t="s">
        <v>91</v>
      </c>
      <c r="D1021" s="425">
        <v>1957.26</v>
      </c>
      <c r="E1021" s="425">
        <v>15915.704999999998</v>
      </c>
      <c r="F1021" s="426">
        <v>17872.964999999997</v>
      </c>
      <c r="G1021" s="243"/>
    </row>
    <row r="1022" spans="1:7" s="62" customFormat="1" ht="13.5" customHeight="1" x14ac:dyDescent="0.2">
      <c r="A1022" s="267">
        <v>2014</v>
      </c>
      <c r="B1022" s="443" t="s">
        <v>45</v>
      </c>
      <c r="C1022" s="443" t="s">
        <v>91</v>
      </c>
      <c r="D1022" s="268">
        <v>2473.98</v>
      </c>
      <c r="E1022" s="268">
        <v>16744.915000000001</v>
      </c>
      <c r="F1022" s="269">
        <v>19218.895</v>
      </c>
      <c r="G1022" s="243"/>
    </row>
    <row r="1023" spans="1:7" s="62" customFormat="1" ht="13.5" customHeight="1" x14ac:dyDescent="0.2">
      <c r="A1023" s="423">
        <v>2014</v>
      </c>
      <c r="B1023" s="424" t="s">
        <v>33</v>
      </c>
      <c r="C1023" s="424" t="s">
        <v>91</v>
      </c>
      <c r="D1023" s="425">
        <v>2979.22</v>
      </c>
      <c r="E1023" s="425">
        <v>14678.369999999999</v>
      </c>
      <c r="F1023" s="426">
        <v>17657.59</v>
      </c>
      <c r="G1023" s="243"/>
    </row>
    <row r="1024" spans="1:7" s="62" customFormat="1" ht="13.5" customHeight="1" x14ac:dyDescent="0.2">
      <c r="A1024" s="267">
        <v>2014</v>
      </c>
      <c r="B1024" s="443" t="s">
        <v>35</v>
      </c>
      <c r="C1024" s="443" t="s">
        <v>91</v>
      </c>
      <c r="D1024" s="268">
        <v>3001.27</v>
      </c>
      <c r="E1024" s="268">
        <v>12696.755999999999</v>
      </c>
      <c r="F1024" s="269">
        <v>15698.026</v>
      </c>
      <c r="G1024" s="243"/>
    </row>
    <row r="1025" spans="1:7" s="62" customFormat="1" ht="13.5" customHeight="1" x14ac:dyDescent="0.2">
      <c r="A1025" s="423">
        <v>2014</v>
      </c>
      <c r="B1025" s="424" t="s">
        <v>36</v>
      </c>
      <c r="C1025" s="424" t="s">
        <v>91</v>
      </c>
      <c r="D1025" s="425">
        <v>2781.1800000000003</v>
      </c>
      <c r="E1025" s="425">
        <v>13319.986000000001</v>
      </c>
      <c r="F1025" s="426">
        <v>16101.166000000001</v>
      </c>
      <c r="G1025" s="243"/>
    </row>
    <row r="1026" spans="1:7" s="62" customFormat="1" ht="13.5" customHeight="1" x14ac:dyDescent="0.2">
      <c r="A1026" s="267">
        <v>2014</v>
      </c>
      <c r="B1026" s="443" t="s">
        <v>37</v>
      </c>
      <c r="C1026" s="443" t="s">
        <v>91</v>
      </c>
      <c r="D1026" s="268">
        <v>2639.01</v>
      </c>
      <c r="E1026" s="268">
        <v>12439.708999999999</v>
      </c>
      <c r="F1026" s="269">
        <v>15078.718999999999</v>
      </c>
      <c r="G1026" s="243"/>
    </row>
    <row r="1027" spans="1:7" s="62" customFormat="1" ht="13.5" customHeight="1" x14ac:dyDescent="0.2">
      <c r="A1027" s="423">
        <v>2014</v>
      </c>
      <c r="B1027" s="424" t="s">
        <v>38</v>
      </c>
      <c r="C1027" s="424" t="s">
        <v>91</v>
      </c>
      <c r="D1027" s="425">
        <v>2336.37</v>
      </c>
      <c r="E1027" s="425">
        <v>12894.951000000001</v>
      </c>
      <c r="F1027" s="426">
        <v>15231.321</v>
      </c>
      <c r="G1027" s="243"/>
    </row>
    <row r="1028" spans="1:7" s="62" customFormat="1" ht="13.5" customHeight="1" x14ac:dyDescent="0.2">
      <c r="A1028" s="267">
        <v>2014</v>
      </c>
      <c r="B1028" s="443" t="s">
        <v>39</v>
      </c>
      <c r="C1028" s="443" t="s">
        <v>91</v>
      </c>
      <c r="D1028" s="268">
        <v>2402.4300000000003</v>
      </c>
      <c r="E1028" s="268">
        <v>14739.871999999999</v>
      </c>
      <c r="F1028" s="269">
        <v>17142.302</v>
      </c>
      <c r="G1028" s="243"/>
    </row>
    <row r="1029" spans="1:7" s="62" customFormat="1" ht="13.5" customHeight="1" x14ac:dyDescent="0.2">
      <c r="A1029" s="423">
        <v>2014</v>
      </c>
      <c r="B1029" s="424" t="s">
        <v>40</v>
      </c>
      <c r="C1029" s="424" t="s">
        <v>91</v>
      </c>
      <c r="D1029" s="425">
        <v>2155.4699999999998</v>
      </c>
      <c r="E1029" s="425">
        <v>13224.668</v>
      </c>
      <c r="F1029" s="426">
        <v>15380.137999999999</v>
      </c>
      <c r="G1029" s="243"/>
    </row>
    <row r="1030" spans="1:7" s="62" customFormat="1" ht="13.5" customHeight="1" x14ac:dyDescent="0.2">
      <c r="A1030" s="267">
        <v>2014</v>
      </c>
      <c r="B1030" s="443" t="s">
        <v>41</v>
      </c>
      <c r="C1030" s="443" t="s">
        <v>91</v>
      </c>
      <c r="D1030" s="268">
        <v>2541.54</v>
      </c>
      <c r="E1030" s="268">
        <v>14210.128000000001</v>
      </c>
      <c r="F1030" s="269">
        <v>16751.667999999998</v>
      </c>
      <c r="G1030" s="243"/>
    </row>
    <row r="1031" spans="1:7" s="62" customFormat="1" ht="13.5" customHeight="1" x14ac:dyDescent="0.2">
      <c r="A1031" s="423">
        <v>2014</v>
      </c>
      <c r="B1031" s="424" t="s">
        <v>42</v>
      </c>
      <c r="C1031" s="424" t="s">
        <v>91</v>
      </c>
      <c r="D1031" s="425">
        <v>2201.33</v>
      </c>
      <c r="E1031" s="425">
        <v>13200.321</v>
      </c>
      <c r="F1031" s="426">
        <v>15401.651</v>
      </c>
      <c r="G1031" s="243"/>
    </row>
    <row r="1032" spans="1:7" s="62" customFormat="1" ht="13.5" customHeight="1" x14ac:dyDescent="0.2">
      <c r="A1032" s="267">
        <v>2015</v>
      </c>
      <c r="B1032" s="443" t="s">
        <v>43</v>
      </c>
      <c r="C1032" s="443" t="s">
        <v>91</v>
      </c>
      <c r="D1032" s="268">
        <v>1667.6999999999998</v>
      </c>
      <c r="E1032" s="268">
        <v>12646.668000000001</v>
      </c>
      <c r="F1032" s="269">
        <v>14314.368000000002</v>
      </c>
      <c r="G1032" s="243"/>
    </row>
    <row r="1033" spans="1:7" s="62" customFormat="1" ht="13.5" customHeight="1" x14ac:dyDescent="0.2">
      <c r="A1033" s="423">
        <v>2015</v>
      </c>
      <c r="B1033" s="424" t="s">
        <v>44</v>
      </c>
      <c r="C1033" s="424" t="s">
        <v>91</v>
      </c>
      <c r="D1033" s="425">
        <v>3129.09</v>
      </c>
      <c r="E1033" s="425">
        <v>13592.722000000002</v>
      </c>
      <c r="F1033" s="426">
        <v>16721.812000000002</v>
      </c>
      <c r="G1033" s="243"/>
    </row>
    <row r="1034" spans="1:7" s="62" customFormat="1" ht="13.5" customHeight="1" x14ac:dyDescent="0.2">
      <c r="A1034" s="267">
        <v>2015</v>
      </c>
      <c r="B1034" s="443" t="s">
        <v>45</v>
      </c>
      <c r="C1034" s="443" t="s">
        <v>91</v>
      </c>
      <c r="D1034" s="268">
        <v>2367.0299999999997</v>
      </c>
      <c r="E1034" s="268">
        <v>13643.962</v>
      </c>
      <c r="F1034" s="269">
        <v>16010.992000000002</v>
      </c>
      <c r="G1034" s="243"/>
    </row>
    <row r="1035" spans="1:7" s="62" customFormat="1" ht="13.5" customHeight="1" x14ac:dyDescent="0.2">
      <c r="A1035" s="423">
        <v>2015</v>
      </c>
      <c r="B1035" s="424" t="s">
        <v>33</v>
      </c>
      <c r="C1035" s="424" t="s">
        <v>91</v>
      </c>
      <c r="D1035" s="425">
        <v>2806.8900000000003</v>
      </c>
      <c r="E1035" s="425">
        <v>12264.928</v>
      </c>
      <c r="F1035" s="426">
        <v>15071.817999999999</v>
      </c>
      <c r="G1035" s="243"/>
    </row>
    <row r="1036" spans="1:7" s="62" customFormat="1" ht="13.5" customHeight="1" x14ac:dyDescent="0.2">
      <c r="A1036" s="267">
        <v>2015</v>
      </c>
      <c r="B1036" s="443" t="s">
        <v>35</v>
      </c>
      <c r="C1036" s="443" t="s">
        <v>91</v>
      </c>
      <c r="D1036" s="268">
        <v>3342.3</v>
      </c>
      <c r="E1036" s="268">
        <v>13699.84</v>
      </c>
      <c r="F1036" s="269">
        <v>17042.140000000003</v>
      </c>
      <c r="G1036" s="243"/>
    </row>
    <row r="1037" spans="1:7" s="62" customFormat="1" ht="13.5" customHeight="1" x14ac:dyDescent="0.2">
      <c r="A1037" s="423">
        <v>2015</v>
      </c>
      <c r="B1037" s="424" t="s">
        <v>36</v>
      </c>
      <c r="C1037" s="424" t="s">
        <v>91</v>
      </c>
      <c r="D1037" s="425">
        <v>2669.79</v>
      </c>
      <c r="E1037" s="425">
        <v>9992.2250000000004</v>
      </c>
      <c r="F1037" s="426">
        <v>12662.014999999999</v>
      </c>
      <c r="G1037" s="243"/>
    </row>
    <row r="1038" spans="1:7" s="62" customFormat="1" ht="13.5" customHeight="1" x14ac:dyDescent="0.2">
      <c r="A1038" s="267">
        <v>2015</v>
      </c>
      <c r="B1038" s="443" t="s">
        <v>37</v>
      </c>
      <c r="C1038" s="443" t="s">
        <v>91</v>
      </c>
      <c r="D1038" s="268">
        <v>3874.74</v>
      </c>
      <c r="E1038" s="268">
        <v>12073.779999999999</v>
      </c>
      <c r="F1038" s="269">
        <v>15948.52</v>
      </c>
      <c r="G1038" s="243"/>
    </row>
    <row r="1039" spans="1:7" s="62" customFormat="1" ht="13.5" customHeight="1" x14ac:dyDescent="0.2">
      <c r="A1039" s="423">
        <v>2015</v>
      </c>
      <c r="B1039" s="424" t="s">
        <v>38</v>
      </c>
      <c r="C1039" s="424" t="s">
        <v>91</v>
      </c>
      <c r="D1039" s="425">
        <v>3227.44</v>
      </c>
      <c r="E1039" s="425">
        <v>11491.241999999998</v>
      </c>
      <c r="F1039" s="426">
        <v>14718.682000000001</v>
      </c>
      <c r="G1039" s="243"/>
    </row>
    <row r="1040" spans="1:7" s="62" customFormat="1" ht="13.5" customHeight="1" x14ac:dyDescent="0.2">
      <c r="A1040" s="267">
        <v>2015</v>
      </c>
      <c r="B1040" s="443" t="s">
        <v>39</v>
      </c>
      <c r="C1040" s="443" t="s">
        <v>91</v>
      </c>
      <c r="D1040" s="268">
        <v>3429.29</v>
      </c>
      <c r="E1040" s="268">
        <v>14138.831999999999</v>
      </c>
      <c r="F1040" s="269">
        <v>17568.121999999999</v>
      </c>
      <c r="G1040" s="243"/>
    </row>
    <row r="1041" spans="1:7" s="62" customFormat="1" ht="13.5" customHeight="1" x14ac:dyDescent="0.2">
      <c r="A1041" s="423">
        <v>2015</v>
      </c>
      <c r="B1041" s="424" t="s">
        <v>40</v>
      </c>
      <c r="C1041" s="424" t="s">
        <v>91</v>
      </c>
      <c r="D1041" s="425">
        <v>3173.4100000000008</v>
      </c>
      <c r="E1041" s="425">
        <v>12531.998</v>
      </c>
      <c r="F1041" s="426">
        <v>15705.407999999999</v>
      </c>
      <c r="G1041" s="243"/>
    </row>
    <row r="1042" spans="1:7" s="62" customFormat="1" ht="13.5" customHeight="1" x14ac:dyDescent="0.2">
      <c r="A1042" s="267">
        <v>2015</v>
      </c>
      <c r="B1042" s="443" t="s">
        <v>41</v>
      </c>
      <c r="C1042" s="443" t="s">
        <v>91</v>
      </c>
      <c r="D1042" s="268">
        <v>2963.34</v>
      </c>
      <c r="E1042" s="268">
        <v>11472.331</v>
      </c>
      <c r="F1042" s="269">
        <v>14435.671</v>
      </c>
      <c r="G1042" s="243"/>
    </row>
    <row r="1043" spans="1:7" s="62" customFormat="1" ht="13.5" customHeight="1" x14ac:dyDescent="0.2">
      <c r="A1043" s="423">
        <v>2015</v>
      </c>
      <c r="B1043" s="424" t="s">
        <v>42</v>
      </c>
      <c r="C1043" s="424" t="s">
        <v>91</v>
      </c>
      <c r="D1043" s="425">
        <v>3573.18</v>
      </c>
      <c r="E1043" s="425">
        <v>16256.896000000001</v>
      </c>
      <c r="F1043" s="426">
        <v>19830.076000000001</v>
      </c>
      <c r="G1043" s="243"/>
    </row>
    <row r="1044" spans="1:7" s="62" customFormat="1" ht="13.5" customHeight="1" x14ac:dyDescent="0.2">
      <c r="A1044" s="267">
        <v>2016</v>
      </c>
      <c r="B1044" s="443" t="s">
        <v>43</v>
      </c>
      <c r="C1044" s="443" t="s">
        <v>91</v>
      </c>
      <c r="D1044" s="268">
        <v>2951.23</v>
      </c>
      <c r="E1044" s="268">
        <v>14381.240000000002</v>
      </c>
      <c r="F1044" s="269">
        <v>17332.47</v>
      </c>
      <c r="G1044" s="243"/>
    </row>
    <row r="1045" spans="1:7" s="62" customFormat="1" ht="13.5" customHeight="1" x14ac:dyDescent="0.2">
      <c r="A1045" s="423">
        <v>2016</v>
      </c>
      <c r="B1045" s="424" t="s">
        <v>44</v>
      </c>
      <c r="C1045" s="424" t="s">
        <v>91</v>
      </c>
      <c r="D1045" s="425">
        <v>4351.6399999999994</v>
      </c>
      <c r="E1045" s="425">
        <v>11540.114000000001</v>
      </c>
      <c r="F1045" s="426">
        <v>15891.754000000001</v>
      </c>
      <c r="G1045" s="243"/>
    </row>
    <row r="1046" spans="1:7" s="62" customFormat="1" ht="13.5" customHeight="1" x14ac:dyDescent="0.2">
      <c r="A1046" s="267">
        <v>2016</v>
      </c>
      <c r="B1046" s="443" t="s">
        <v>45</v>
      </c>
      <c r="C1046" s="443" t="s">
        <v>91</v>
      </c>
      <c r="D1046" s="268">
        <v>2918.9700000000003</v>
      </c>
      <c r="E1046" s="268">
        <v>12239.348</v>
      </c>
      <c r="F1046" s="269">
        <v>15158.318000000001</v>
      </c>
      <c r="G1046" s="243"/>
    </row>
    <row r="1047" spans="1:7" s="62" customFormat="1" ht="13.5" customHeight="1" x14ac:dyDescent="0.2">
      <c r="A1047" s="423">
        <v>2016</v>
      </c>
      <c r="B1047" s="424" t="s">
        <v>33</v>
      </c>
      <c r="C1047" s="424" t="s">
        <v>91</v>
      </c>
      <c r="D1047" s="425">
        <v>3286.7700000000004</v>
      </c>
      <c r="E1047" s="425">
        <v>10595.8</v>
      </c>
      <c r="F1047" s="426">
        <v>13882.57</v>
      </c>
      <c r="G1047" s="243"/>
    </row>
    <row r="1048" spans="1:7" s="62" customFormat="1" ht="13.5" customHeight="1" x14ac:dyDescent="0.2">
      <c r="A1048" s="267">
        <v>2016</v>
      </c>
      <c r="B1048" s="443" t="s">
        <v>35</v>
      </c>
      <c r="C1048" s="443" t="s">
        <v>91</v>
      </c>
      <c r="D1048" s="268">
        <v>2467.48</v>
      </c>
      <c r="E1048" s="268">
        <v>11800.996000000001</v>
      </c>
      <c r="F1048" s="269">
        <v>14268.476000000001</v>
      </c>
      <c r="G1048" s="243"/>
    </row>
    <row r="1049" spans="1:7" s="62" customFormat="1" ht="13.5" customHeight="1" x14ac:dyDescent="0.2">
      <c r="A1049" s="423">
        <v>2016</v>
      </c>
      <c r="B1049" s="424" t="s">
        <v>36</v>
      </c>
      <c r="C1049" s="424" t="s">
        <v>91</v>
      </c>
      <c r="D1049" s="425">
        <v>2613.29</v>
      </c>
      <c r="E1049" s="425">
        <v>7073.7240000000002</v>
      </c>
      <c r="F1049" s="426">
        <v>9687.014000000001</v>
      </c>
      <c r="G1049" s="243"/>
    </row>
    <row r="1050" spans="1:7" s="62" customFormat="1" ht="13.5" customHeight="1" x14ac:dyDescent="0.2">
      <c r="A1050" s="267">
        <v>2016</v>
      </c>
      <c r="B1050" s="443" t="s">
        <v>37</v>
      </c>
      <c r="C1050" s="443" t="s">
        <v>91</v>
      </c>
      <c r="D1050" s="268">
        <v>1478.35</v>
      </c>
      <c r="E1050" s="268">
        <v>6656.6819999999998</v>
      </c>
      <c r="F1050" s="269">
        <v>8135.0319999999992</v>
      </c>
      <c r="G1050" s="243"/>
    </row>
    <row r="1051" spans="1:7" s="62" customFormat="1" ht="13.5" customHeight="1" x14ac:dyDescent="0.2">
      <c r="A1051" s="423">
        <v>2016</v>
      </c>
      <c r="B1051" s="424" t="s">
        <v>38</v>
      </c>
      <c r="C1051" s="424" t="s">
        <v>91</v>
      </c>
      <c r="D1051" s="425">
        <v>2612.21</v>
      </c>
      <c r="E1051" s="425">
        <v>9307.0259999999998</v>
      </c>
      <c r="F1051" s="426">
        <v>11919.236000000001</v>
      </c>
      <c r="G1051" s="243"/>
    </row>
    <row r="1052" spans="1:7" s="62" customFormat="1" ht="13.5" customHeight="1" x14ac:dyDescent="0.2">
      <c r="A1052" s="267">
        <v>2016</v>
      </c>
      <c r="B1052" s="443" t="s">
        <v>39</v>
      </c>
      <c r="C1052" s="443" t="s">
        <v>91</v>
      </c>
      <c r="D1052" s="268">
        <v>1651.3899999999999</v>
      </c>
      <c r="E1052" s="268">
        <v>9694.7979999999989</v>
      </c>
      <c r="F1052" s="269">
        <v>11346.188000000002</v>
      </c>
      <c r="G1052" s="243"/>
    </row>
    <row r="1053" spans="1:7" s="62" customFormat="1" ht="13.5" customHeight="1" x14ac:dyDescent="0.2">
      <c r="A1053" s="423">
        <v>2016</v>
      </c>
      <c r="B1053" s="424" t="s">
        <v>40</v>
      </c>
      <c r="C1053" s="424" t="s">
        <v>91</v>
      </c>
      <c r="D1053" s="425">
        <v>2556.0500000000002</v>
      </c>
      <c r="E1053" s="425">
        <v>8124.4049999999997</v>
      </c>
      <c r="F1053" s="426">
        <v>10680.455</v>
      </c>
      <c r="G1053" s="243"/>
    </row>
    <row r="1054" spans="1:7" s="62" customFormat="1" ht="13.5" customHeight="1" x14ac:dyDescent="0.2">
      <c r="A1054" s="267">
        <v>2016</v>
      </c>
      <c r="B1054" s="443" t="s">
        <v>41</v>
      </c>
      <c r="C1054" s="443" t="s">
        <v>91</v>
      </c>
      <c r="D1054" s="268">
        <v>2292.02</v>
      </c>
      <c r="E1054" s="268">
        <v>8676.9840000000004</v>
      </c>
      <c r="F1054" s="269">
        <v>10969.003999999999</v>
      </c>
      <c r="G1054" s="243"/>
    </row>
    <row r="1055" spans="1:7" s="62" customFormat="1" ht="13.5" customHeight="1" x14ac:dyDescent="0.2">
      <c r="A1055" s="423">
        <v>2016</v>
      </c>
      <c r="B1055" s="424" t="s">
        <v>42</v>
      </c>
      <c r="C1055" s="424" t="s">
        <v>91</v>
      </c>
      <c r="D1055" s="425">
        <v>2901.4700000000003</v>
      </c>
      <c r="E1055" s="425">
        <v>9574.5220000000008</v>
      </c>
      <c r="F1055" s="426">
        <v>12475.992000000002</v>
      </c>
      <c r="G1055" s="243"/>
    </row>
    <row r="1056" spans="1:7" s="62" customFormat="1" ht="13.5" customHeight="1" x14ac:dyDescent="0.2">
      <c r="A1056" s="267">
        <v>2017</v>
      </c>
      <c r="B1056" s="443" t="s">
        <v>43</v>
      </c>
      <c r="C1056" s="443" t="s">
        <v>91</v>
      </c>
      <c r="D1056" s="268">
        <v>1965.8</v>
      </c>
      <c r="E1056" s="268">
        <v>7248.0310000000009</v>
      </c>
      <c r="F1056" s="269">
        <v>9213.8309999999983</v>
      </c>
      <c r="G1056" s="243"/>
    </row>
    <row r="1057" spans="1:7" s="62" customFormat="1" ht="13.5" customHeight="1" x14ac:dyDescent="0.2">
      <c r="A1057" s="423">
        <v>2017</v>
      </c>
      <c r="B1057" s="424" t="s">
        <v>44</v>
      </c>
      <c r="C1057" s="424" t="s">
        <v>91</v>
      </c>
      <c r="D1057" s="425">
        <v>2011.8600000000001</v>
      </c>
      <c r="E1057" s="425">
        <v>9922.0949999999993</v>
      </c>
      <c r="F1057" s="426">
        <v>11933.954999999998</v>
      </c>
      <c r="G1057" s="243"/>
    </row>
    <row r="1058" spans="1:7" s="62" customFormat="1" ht="13.5" customHeight="1" x14ac:dyDescent="0.2">
      <c r="A1058" s="267">
        <v>2017</v>
      </c>
      <c r="B1058" s="443" t="s">
        <v>45</v>
      </c>
      <c r="C1058" s="443" t="s">
        <v>91</v>
      </c>
      <c r="D1058" s="268">
        <v>2447.65</v>
      </c>
      <c r="E1058" s="268">
        <v>8530.2950000000001</v>
      </c>
      <c r="F1058" s="269">
        <v>10977.945000000002</v>
      </c>
      <c r="G1058" s="243"/>
    </row>
    <row r="1059" spans="1:7" s="62" customFormat="1" ht="13.5" customHeight="1" x14ac:dyDescent="0.2">
      <c r="A1059" s="423">
        <v>2017</v>
      </c>
      <c r="B1059" s="424" t="s">
        <v>33</v>
      </c>
      <c r="C1059" s="424" t="s">
        <v>91</v>
      </c>
      <c r="D1059" s="425">
        <v>2050.7800000000002</v>
      </c>
      <c r="E1059" s="425">
        <v>7118.9229999999998</v>
      </c>
      <c r="F1059" s="426">
        <v>9169.7030000000013</v>
      </c>
      <c r="G1059" s="243"/>
    </row>
    <row r="1060" spans="1:7" s="62" customFormat="1" ht="13.5" customHeight="1" x14ac:dyDescent="0.2">
      <c r="A1060" s="267">
        <v>2017</v>
      </c>
      <c r="B1060" s="443" t="s">
        <v>35</v>
      </c>
      <c r="C1060" s="443" t="s">
        <v>91</v>
      </c>
      <c r="D1060" s="268">
        <v>2246.4499999999998</v>
      </c>
      <c r="E1060" s="268">
        <v>7302.9589999999998</v>
      </c>
      <c r="F1060" s="269">
        <v>9549.4089999999997</v>
      </c>
      <c r="G1060" s="243"/>
    </row>
    <row r="1061" spans="1:7" s="62" customFormat="1" ht="13.5" customHeight="1" x14ac:dyDescent="0.2">
      <c r="A1061" s="423">
        <v>2017</v>
      </c>
      <c r="B1061" s="424" t="s">
        <v>36</v>
      </c>
      <c r="C1061" s="424" t="s">
        <v>91</v>
      </c>
      <c r="D1061" s="425">
        <v>2343.6699999999996</v>
      </c>
      <c r="E1061" s="425">
        <v>5961.7250000000004</v>
      </c>
      <c r="F1061" s="426">
        <v>8305.3950000000004</v>
      </c>
      <c r="G1061" s="243"/>
    </row>
    <row r="1062" spans="1:7" s="62" customFormat="1" ht="13.5" customHeight="1" x14ac:dyDescent="0.2">
      <c r="A1062" s="267">
        <v>2017</v>
      </c>
      <c r="B1062" s="443" t="s">
        <v>37</v>
      </c>
      <c r="C1062" s="443" t="s">
        <v>91</v>
      </c>
      <c r="D1062" s="268">
        <v>2008.97</v>
      </c>
      <c r="E1062" s="268">
        <v>5655.67</v>
      </c>
      <c r="F1062" s="269">
        <v>7664.6400000000012</v>
      </c>
      <c r="G1062" s="243"/>
    </row>
    <row r="1063" spans="1:7" s="62" customFormat="1" ht="13.5" customHeight="1" x14ac:dyDescent="0.2">
      <c r="A1063" s="423">
        <v>2017</v>
      </c>
      <c r="B1063" s="424" t="s">
        <v>38</v>
      </c>
      <c r="C1063" s="424" t="s">
        <v>91</v>
      </c>
      <c r="D1063" s="425">
        <v>2346.09</v>
      </c>
      <c r="E1063" s="425">
        <v>5212.6080000000002</v>
      </c>
      <c r="F1063" s="426">
        <v>7558.6980000000003</v>
      </c>
      <c r="G1063" s="243"/>
    </row>
    <row r="1064" spans="1:7" s="62" customFormat="1" ht="13.5" customHeight="1" x14ac:dyDescent="0.2">
      <c r="A1064" s="267">
        <v>2017</v>
      </c>
      <c r="B1064" s="443" t="s">
        <v>39</v>
      </c>
      <c r="C1064" s="443" t="s">
        <v>91</v>
      </c>
      <c r="D1064" s="268">
        <v>1881.6799999999998</v>
      </c>
      <c r="E1064" s="268">
        <v>5964.4629999999997</v>
      </c>
      <c r="F1064" s="269">
        <v>7846.143</v>
      </c>
      <c r="G1064" s="243"/>
    </row>
    <row r="1065" spans="1:7" s="62" customFormat="1" ht="13.5" customHeight="1" x14ac:dyDescent="0.2">
      <c r="A1065" s="423">
        <v>2017</v>
      </c>
      <c r="B1065" s="424" t="s">
        <v>40</v>
      </c>
      <c r="C1065" s="424" t="s">
        <v>91</v>
      </c>
      <c r="D1065" s="425">
        <v>1991.22</v>
      </c>
      <c r="E1065" s="425">
        <v>5521.9380000000001</v>
      </c>
      <c r="F1065" s="426">
        <v>7513.1579999999994</v>
      </c>
      <c r="G1065" s="243"/>
    </row>
    <row r="1066" spans="1:7" s="62" customFormat="1" ht="13.5" customHeight="1" x14ac:dyDescent="0.2">
      <c r="A1066" s="267">
        <v>2017</v>
      </c>
      <c r="B1066" s="443" t="s">
        <v>41</v>
      </c>
      <c r="C1066" s="443" t="s">
        <v>91</v>
      </c>
      <c r="D1066" s="268">
        <v>1706.02</v>
      </c>
      <c r="E1066" s="268">
        <v>7410.8809999999994</v>
      </c>
      <c r="F1066" s="269">
        <v>9116.9009999999998</v>
      </c>
      <c r="G1066" s="243"/>
    </row>
    <row r="1067" spans="1:7" s="62" customFormat="1" ht="13.5" customHeight="1" x14ac:dyDescent="0.2">
      <c r="A1067" s="423">
        <v>2017</v>
      </c>
      <c r="B1067" s="424" t="s">
        <v>42</v>
      </c>
      <c r="C1067" s="424" t="s">
        <v>91</v>
      </c>
      <c r="D1067" s="425">
        <v>1304.3399999999999</v>
      </c>
      <c r="E1067" s="425">
        <v>6858.6034999999993</v>
      </c>
      <c r="F1067" s="426">
        <v>8162.9435000000003</v>
      </c>
      <c r="G1067" s="243"/>
    </row>
    <row r="1068" spans="1:7" s="62" customFormat="1" ht="13.5" customHeight="1" x14ac:dyDescent="0.2">
      <c r="A1068" s="267">
        <v>2018</v>
      </c>
      <c r="B1068" s="443" t="s">
        <v>43</v>
      </c>
      <c r="C1068" s="443" t="s">
        <v>91</v>
      </c>
      <c r="D1068" s="268">
        <v>1017.67</v>
      </c>
      <c r="E1068" s="268">
        <v>6963.1675000000005</v>
      </c>
      <c r="F1068" s="269">
        <v>7980.8374999999996</v>
      </c>
      <c r="G1068" s="243"/>
    </row>
    <row r="1069" spans="1:7" s="62" customFormat="1" ht="13.5" customHeight="1" x14ac:dyDescent="0.2">
      <c r="A1069" s="423">
        <v>2018</v>
      </c>
      <c r="B1069" s="424" t="s">
        <v>44</v>
      </c>
      <c r="C1069" s="424" t="s">
        <v>91</v>
      </c>
      <c r="D1069" s="425">
        <v>1629.43</v>
      </c>
      <c r="E1069" s="425">
        <v>7706.5919999999987</v>
      </c>
      <c r="F1069" s="426">
        <v>9336.021999999999</v>
      </c>
      <c r="G1069" s="243"/>
    </row>
    <row r="1070" spans="1:7" s="62" customFormat="1" ht="13.5" customHeight="1" x14ac:dyDescent="0.2">
      <c r="A1070" s="267">
        <v>2018</v>
      </c>
      <c r="B1070" s="443" t="s">
        <v>45</v>
      </c>
      <c r="C1070" s="443" t="s">
        <v>91</v>
      </c>
      <c r="D1070" s="268">
        <v>1131.1300000000001</v>
      </c>
      <c r="E1070" s="268">
        <v>6410.2659999999996</v>
      </c>
      <c r="F1070" s="269">
        <v>7541.3959999999997</v>
      </c>
      <c r="G1070" s="243"/>
    </row>
    <row r="1071" spans="1:7" s="62" customFormat="1" ht="13.5" customHeight="1" x14ac:dyDescent="0.2">
      <c r="A1071" s="423">
        <v>2018</v>
      </c>
      <c r="B1071" s="424" t="s">
        <v>33</v>
      </c>
      <c r="C1071" s="424" t="s">
        <v>91</v>
      </c>
      <c r="D1071" s="425">
        <v>1006.93</v>
      </c>
      <c r="E1071" s="425">
        <v>7851.0954999999994</v>
      </c>
      <c r="F1071" s="426">
        <v>8858.0254999999997</v>
      </c>
      <c r="G1071" s="243"/>
    </row>
    <row r="1072" spans="1:7" s="62" customFormat="1" ht="13.5" customHeight="1" x14ac:dyDescent="0.2">
      <c r="A1072" s="267">
        <v>2018</v>
      </c>
      <c r="B1072" s="443" t="s">
        <v>35</v>
      </c>
      <c r="C1072" s="443" t="s">
        <v>91</v>
      </c>
      <c r="D1072" s="268">
        <v>1235.6100000000001</v>
      </c>
      <c r="E1072" s="268">
        <v>6239.1705000000002</v>
      </c>
      <c r="F1072" s="269">
        <v>7474.7804999999989</v>
      </c>
      <c r="G1072" s="243"/>
    </row>
    <row r="1073" spans="1:7" s="62" customFormat="1" ht="13.5" customHeight="1" x14ac:dyDescent="0.2">
      <c r="A1073" s="423">
        <v>2018</v>
      </c>
      <c r="B1073" s="424" t="s">
        <v>36</v>
      </c>
      <c r="C1073" s="424" t="s">
        <v>91</v>
      </c>
      <c r="D1073" s="425">
        <v>700.36</v>
      </c>
      <c r="E1073" s="425">
        <v>6942.5345000000007</v>
      </c>
      <c r="F1073" s="426">
        <v>7642.8945000000012</v>
      </c>
      <c r="G1073" s="243"/>
    </row>
    <row r="1074" spans="1:7" s="62" customFormat="1" ht="13.5" customHeight="1" x14ac:dyDescent="0.2">
      <c r="A1074" s="267">
        <v>2018</v>
      </c>
      <c r="B1074" s="443" t="s">
        <v>37</v>
      </c>
      <c r="C1074" s="443" t="s">
        <v>91</v>
      </c>
      <c r="D1074" s="268">
        <v>203.51</v>
      </c>
      <c r="E1074" s="268">
        <v>5492.8850000000002</v>
      </c>
      <c r="F1074" s="269">
        <v>5696.3950000000004</v>
      </c>
      <c r="G1074" s="243"/>
    </row>
    <row r="1075" spans="1:7" s="62" customFormat="1" ht="13.5" customHeight="1" x14ac:dyDescent="0.2">
      <c r="A1075" s="423">
        <v>2018</v>
      </c>
      <c r="B1075" s="424" t="s">
        <v>38</v>
      </c>
      <c r="C1075" s="424" t="s">
        <v>91</v>
      </c>
      <c r="D1075" s="425">
        <v>375.55000000000007</v>
      </c>
      <c r="E1075" s="425">
        <v>6414.4449999999997</v>
      </c>
      <c r="F1075" s="426">
        <v>6789.9949999999999</v>
      </c>
      <c r="G1075" s="243"/>
    </row>
    <row r="1076" spans="1:7" s="62" customFormat="1" ht="13.5" customHeight="1" x14ac:dyDescent="0.2">
      <c r="A1076" s="267">
        <v>2018</v>
      </c>
      <c r="B1076" s="443" t="s">
        <v>39</v>
      </c>
      <c r="C1076" s="443" t="s">
        <v>91</v>
      </c>
      <c r="D1076" s="268">
        <v>676.19999999999993</v>
      </c>
      <c r="E1076" s="268">
        <v>7091.5145000000002</v>
      </c>
      <c r="F1076" s="269">
        <v>7767.7145</v>
      </c>
      <c r="G1076" s="243"/>
    </row>
    <row r="1077" spans="1:7" s="62" customFormat="1" ht="13.5" customHeight="1" x14ac:dyDescent="0.2">
      <c r="A1077" s="423">
        <v>2018</v>
      </c>
      <c r="B1077" s="424" t="s">
        <v>40</v>
      </c>
      <c r="C1077" s="424" t="s">
        <v>91</v>
      </c>
      <c r="D1077" s="425">
        <v>846.21</v>
      </c>
      <c r="E1077" s="425">
        <v>5866.4769999999999</v>
      </c>
      <c r="F1077" s="426">
        <v>6712.6869999999999</v>
      </c>
      <c r="G1077" s="243"/>
    </row>
    <row r="1078" spans="1:7" s="62" customFormat="1" ht="13.5" customHeight="1" x14ac:dyDescent="0.2">
      <c r="A1078" s="267">
        <v>2018</v>
      </c>
      <c r="B1078" s="443" t="s">
        <v>41</v>
      </c>
      <c r="C1078" s="443" t="s">
        <v>91</v>
      </c>
      <c r="D1078" s="268">
        <v>1079.67</v>
      </c>
      <c r="E1078" s="268">
        <v>8449.6575000000012</v>
      </c>
      <c r="F1078" s="269">
        <v>9529.3274999999994</v>
      </c>
      <c r="G1078" s="243"/>
    </row>
    <row r="1079" spans="1:7" s="62" customFormat="1" ht="13.5" customHeight="1" x14ac:dyDescent="0.2">
      <c r="A1079" s="423">
        <v>2018</v>
      </c>
      <c r="B1079" s="424" t="s">
        <v>42</v>
      </c>
      <c r="C1079" s="424" t="s">
        <v>91</v>
      </c>
      <c r="D1079" s="425">
        <v>1289.1399999999999</v>
      </c>
      <c r="E1079" s="425">
        <v>7976.4650000000001</v>
      </c>
      <c r="F1079" s="426">
        <v>9265.6049999999996</v>
      </c>
      <c r="G1079" s="243"/>
    </row>
    <row r="1080" spans="1:7" s="62" customFormat="1" ht="13.5" customHeight="1" x14ac:dyDescent="0.2">
      <c r="A1080" s="267">
        <v>2019</v>
      </c>
      <c r="B1080" s="443" t="s">
        <v>43</v>
      </c>
      <c r="C1080" s="443" t="s">
        <v>91</v>
      </c>
      <c r="D1080" s="268">
        <v>1105.5500000000002</v>
      </c>
      <c r="E1080" s="268">
        <v>7667.7150000000001</v>
      </c>
      <c r="F1080" s="269">
        <v>8773.2649999999994</v>
      </c>
      <c r="G1080" s="243"/>
    </row>
    <row r="1081" spans="1:7" s="62" customFormat="1" ht="13.5" customHeight="1" x14ac:dyDescent="0.2">
      <c r="A1081" s="423">
        <v>2019</v>
      </c>
      <c r="B1081" s="424" t="s">
        <v>44</v>
      </c>
      <c r="C1081" s="424" t="s">
        <v>91</v>
      </c>
      <c r="D1081" s="425">
        <v>1588.0400000000002</v>
      </c>
      <c r="E1081" s="425">
        <v>7986.8580000000002</v>
      </c>
      <c r="F1081" s="426">
        <v>9574.898000000001</v>
      </c>
      <c r="G1081" s="243"/>
    </row>
    <row r="1082" spans="1:7" s="62" customFormat="1" ht="13.5" customHeight="1" x14ac:dyDescent="0.2">
      <c r="A1082" s="267">
        <v>2019</v>
      </c>
      <c r="B1082" s="443" t="s">
        <v>45</v>
      </c>
      <c r="C1082" s="443" t="s">
        <v>91</v>
      </c>
      <c r="D1082" s="268">
        <v>1999.3500000000001</v>
      </c>
      <c r="E1082" s="268">
        <v>8450.5884999999998</v>
      </c>
      <c r="F1082" s="269">
        <v>10449.9385</v>
      </c>
      <c r="G1082" s="243"/>
    </row>
    <row r="1083" spans="1:7" s="62" customFormat="1" ht="13.5" customHeight="1" x14ac:dyDescent="0.2">
      <c r="A1083" s="423">
        <v>2019</v>
      </c>
      <c r="B1083" s="424" t="s">
        <v>33</v>
      </c>
      <c r="C1083" s="424" t="s">
        <v>91</v>
      </c>
      <c r="D1083" s="425">
        <v>1619.19</v>
      </c>
      <c r="E1083" s="425">
        <v>8791.9395000000004</v>
      </c>
      <c r="F1083" s="426">
        <v>10411.129499999999</v>
      </c>
      <c r="G1083" s="243"/>
    </row>
    <row r="1084" spans="1:7" s="62" customFormat="1" ht="13.5" customHeight="1" x14ac:dyDescent="0.2">
      <c r="A1084" s="267">
        <v>2019</v>
      </c>
      <c r="B1084" s="443" t="s">
        <v>35</v>
      </c>
      <c r="C1084" s="443" t="s">
        <v>91</v>
      </c>
      <c r="D1084" s="268">
        <v>2265.6799999999998</v>
      </c>
      <c r="E1084" s="268">
        <v>7206.0655000000006</v>
      </c>
      <c r="F1084" s="269">
        <v>9471.7454999999991</v>
      </c>
      <c r="G1084" s="243"/>
    </row>
    <row r="1085" spans="1:7" s="62" customFormat="1" ht="13.5" customHeight="1" x14ac:dyDescent="0.2">
      <c r="A1085" s="423">
        <v>2019</v>
      </c>
      <c r="B1085" s="424" t="s">
        <v>36</v>
      </c>
      <c r="C1085" s="424" t="s">
        <v>91</v>
      </c>
      <c r="D1085" s="425">
        <v>2288.4700000000003</v>
      </c>
      <c r="E1085" s="425">
        <v>6321.0589999999993</v>
      </c>
      <c r="F1085" s="426">
        <v>8609.5290000000005</v>
      </c>
      <c r="G1085" s="243"/>
    </row>
    <row r="1086" spans="1:7" s="62" customFormat="1" ht="13.5" customHeight="1" x14ac:dyDescent="0.2">
      <c r="A1086" s="267">
        <v>2019</v>
      </c>
      <c r="B1086" s="443" t="s">
        <v>37</v>
      </c>
      <c r="C1086" s="443" t="s">
        <v>91</v>
      </c>
      <c r="D1086" s="268">
        <v>2579.04</v>
      </c>
      <c r="E1086" s="268">
        <v>6946.3959999999997</v>
      </c>
      <c r="F1086" s="269">
        <v>9525.4359999999997</v>
      </c>
      <c r="G1086" s="243"/>
    </row>
    <row r="1087" spans="1:7" s="62" customFormat="1" ht="13.5" customHeight="1" x14ac:dyDescent="0.2">
      <c r="A1087" s="423">
        <v>2019</v>
      </c>
      <c r="B1087" s="424" t="s">
        <v>38</v>
      </c>
      <c r="C1087" s="424" t="s">
        <v>91</v>
      </c>
      <c r="D1087" s="425">
        <v>2804.8900000000003</v>
      </c>
      <c r="E1087" s="425">
        <v>7271.5844999999999</v>
      </c>
      <c r="F1087" s="426">
        <v>10076.4745</v>
      </c>
      <c r="G1087" s="243"/>
    </row>
    <row r="1088" spans="1:7" s="62" customFormat="1" ht="13.5" customHeight="1" x14ac:dyDescent="0.2">
      <c r="A1088" s="267">
        <v>2019</v>
      </c>
      <c r="B1088" s="443" t="s">
        <v>39</v>
      </c>
      <c r="C1088" s="443" t="s">
        <v>91</v>
      </c>
      <c r="D1088" s="268">
        <v>3751.5199999999995</v>
      </c>
      <c r="E1088" s="268">
        <v>8137.6580000000004</v>
      </c>
      <c r="F1088" s="269">
        <v>11889.178</v>
      </c>
      <c r="G1088" s="243"/>
    </row>
    <row r="1089" spans="1:7" s="62" customFormat="1" ht="13.5" customHeight="1" x14ac:dyDescent="0.2">
      <c r="A1089" s="423">
        <v>2019</v>
      </c>
      <c r="B1089" s="424" t="s">
        <v>40</v>
      </c>
      <c r="C1089" s="424" t="s">
        <v>91</v>
      </c>
      <c r="D1089" s="425">
        <v>3185.01</v>
      </c>
      <c r="E1089" s="425">
        <v>9414.0000000000018</v>
      </c>
      <c r="F1089" s="426">
        <v>12599.01</v>
      </c>
      <c r="G1089" s="243"/>
    </row>
    <row r="1090" spans="1:7" s="62" customFormat="1" ht="13.5" customHeight="1" x14ac:dyDescent="0.2">
      <c r="A1090" s="267">
        <v>2019</v>
      </c>
      <c r="B1090" s="443" t="s">
        <v>41</v>
      </c>
      <c r="C1090" s="443" t="s">
        <v>91</v>
      </c>
      <c r="D1090" s="268">
        <v>3406.9300000000003</v>
      </c>
      <c r="E1090" s="268">
        <v>9039.2714999999989</v>
      </c>
      <c r="F1090" s="269">
        <v>12446.201499999999</v>
      </c>
      <c r="G1090" s="243"/>
    </row>
    <row r="1091" spans="1:7" s="62" customFormat="1" ht="13.5" customHeight="1" x14ac:dyDescent="0.2">
      <c r="A1091" s="423">
        <v>2019</v>
      </c>
      <c r="B1091" s="424" t="s">
        <v>42</v>
      </c>
      <c r="C1091" s="424" t="s">
        <v>91</v>
      </c>
      <c r="D1091" s="425">
        <v>2990.1700000000005</v>
      </c>
      <c r="E1091" s="425">
        <v>10925.888500000001</v>
      </c>
      <c r="F1091" s="426">
        <v>13916.058499999999</v>
      </c>
      <c r="G1091" s="243"/>
    </row>
    <row r="1092" spans="1:7" s="62" customFormat="1" ht="13.5" customHeight="1" x14ac:dyDescent="0.2">
      <c r="A1092" s="267">
        <v>2020</v>
      </c>
      <c r="B1092" s="443" t="s">
        <v>43</v>
      </c>
      <c r="C1092" s="443" t="s">
        <v>91</v>
      </c>
      <c r="D1092" s="268">
        <v>2401.36</v>
      </c>
      <c r="E1092" s="268">
        <v>9522.9385000000002</v>
      </c>
      <c r="F1092" s="269">
        <v>11924.298500000001</v>
      </c>
      <c r="G1092" s="243"/>
    </row>
    <row r="1093" spans="1:7" s="62" customFormat="1" ht="13.5" customHeight="1" x14ac:dyDescent="0.2">
      <c r="A1093" s="423">
        <v>2020</v>
      </c>
      <c r="B1093" s="424" t="s">
        <v>44</v>
      </c>
      <c r="C1093" s="424" t="s">
        <v>91</v>
      </c>
      <c r="D1093" s="425">
        <v>1832.49</v>
      </c>
      <c r="E1093" s="425">
        <v>10470.557999999999</v>
      </c>
      <c r="F1093" s="426">
        <v>12303.048000000001</v>
      </c>
      <c r="G1093" s="243"/>
    </row>
    <row r="1094" spans="1:7" s="62" customFormat="1" ht="13.5" customHeight="1" x14ac:dyDescent="0.2">
      <c r="A1094" s="267">
        <v>2020</v>
      </c>
      <c r="B1094" s="443" t="s">
        <v>45</v>
      </c>
      <c r="C1094" s="443" t="s">
        <v>91</v>
      </c>
      <c r="D1094" s="268">
        <v>2313.2799999999997</v>
      </c>
      <c r="E1094" s="268">
        <v>9604.5604999999996</v>
      </c>
      <c r="F1094" s="269">
        <v>11917.840500000002</v>
      </c>
      <c r="G1094" s="243"/>
    </row>
    <row r="1095" spans="1:7" s="62" customFormat="1" ht="13.5" customHeight="1" x14ac:dyDescent="0.2">
      <c r="A1095" s="423">
        <v>2020</v>
      </c>
      <c r="B1095" s="424" t="s">
        <v>33</v>
      </c>
      <c r="C1095" s="424" t="s">
        <v>91</v>
      </c>
      <c r="D1095" s="425">
        <v>478.09000000000003</v>
      </c>
      <c r="E1095" s="425">
        <v>3450.8784999999998</v>
      </c>
      <c r="F1095" s="426">
        <v>3928.9684999999999</v>
      </c>
      <c r="G1095" s="243"/>
    </row>
    <row r="1096" spans="1:7" s="62" customFormat="1" ht="13.5" customHeight="1" x14ac:dyDescent="0.2">
      <c r="A1096" s="267">
        <v>2020</v>
      </c>
      <c r="B1096" s="443" t="s">
        <v>35</v>
      </c>
      <c r="C1096" s="443" t="s">
        <v>91</v>
      </c>
      <c r="D1096" s="268">
        <v>1577.4300016784664</v>
      </c>
      <c r="E1096" s="268">
        <v>9430.3069948501579</v>
      </c>
      <c r="F1096" s="269">
        <v>11007.736996528623</v>
      </c>
      <c r="G1096" s="243"/>
    </row>
    <row r="1097" spans="1:7" s="62" customFormat="1" ht="13.5" customHeight="1" x14ac:dyDescent="0.2">
      <c r="A1097" s="423">
        <v>2020</v>
      </c>
      <c r="B1097" s="424" t="s">
        <v>36</v>
      </c>
      <c r="C1097" s="424" t="s">
        <v>91</v>
      </c>
      <c r="D1097" s="425">
        <v>2044.6699798583991</v>
      </c>
      <c r="E1097" s="425">
        <v>8803.4560061035154</v>
      </c>
      <c r="F1097" s="426">
        <v>10848.125985961915</v>
      </c>
      <c r="G1097" s="243"/>
    </row>
    <row r="1098" spans="1:7" s="62" customFormat="1" ht="13.5" customHeight="1" x14ac:dyDescent="0.2">
      <c r="A1098" s="267">
        <v>2020</v>
      </c>
      <c r="B1098" s="443" t="s">
        <v>37</v>
      </c>
      <c r="C1098" s="443" t="s">
        <v>91</v>
      </c>
      <c r="D1098" s="268">
        <v>3568.3700134277333</v>
      </c>
      <c r="E1098" s="268">
        <v>10440.024007629396</v>
      </c>
      <c r="F1098" s="269">
        <v>14008.394021057129</v>
      </c>
      <c r="G1098" s="243"/>
    </row>
    <row r="1099" spans="1:7" s="62" customFormat="1" ht="13.5" customHeight="1" x14ac:dyDescent="0.2">
      <c r="A1099" s="423">
        <v>2020</v>
      </c>
      <c r="B1099" s="424" t="s">
        <v>38</v>
      </c>
      <c r="C1099" s="424" t="s">
        <v>91</v>
      </c>
      <c r="D1099" s="425">
        <v>2771.8299906921388</v>
      </c>
      <c r="E1099" s="425">
        <v>9071.5864683380132</v>
      </c>
      <c r="F1099" s="426">
        <v>11843.416459030153</v>
      </c>
      <c r="G1099" s="243"/>
    </row>
    <row r="1100" spans="1:7" s="62" customFormat="1" ht="13.5" customHeight="1" x14ac:dyDescent="0.2">
      <c r="A1100" s="267">
        <v>2020</v>
      </c>
      <c r="B1100" s="443" t="s">
        <v>39</v>
      </c>
      <c r="C1100" s="443" t="s">
        <v>91</v>
      </c>
      <c r="D1100" s="268">
        <v>3021.8200103759777</v>
      </c>
      <c r="E1100" s="268">
        <v>10532.728000000001</v>
      </c>
      <c r="F1100" s="269">
        <v>13554.548010375978</v>
      </c>
      <c r="G1100" s="243"/>
    </row>
    <row r="1101" spans="1:7" s="62" customFormat="1" ht="13.5" customHeight="1" x14ac:dyDescent="0.2">
      <c r="A1101" s="423">
        <v>2020</v>
      </c>
      <c r="B1101" s="424" t="s">
        <v>40</v>
      </c>
      <c r="C1101" s="424" t="s">
        <v>91</v>
      </c>
      <c r="D1101" s="425">
        <v>3068.0100354003907</v>
      </c>
      <c r="E1101" s="425">
        <v>9687.7639984741218</v>
      </c>
      <c r="F1101" s="426">
        <v>12755.774033874512</v>
      </c>
      <c r="G1101" s="243"/>
    </row>
    <row r="1102" spans="1:7" s="62" customFormat="1" ht="13.5" customHeight="1" x14ac:dyDescent="0.2">
      <c r="A1102" s="267">
        <v>2020</v>
      </c>
      <c r="B1102" s="443" t="s">
        <v>41</v>
      </c>
      <c r="C1102" s="443" t="s">
        <v>91</v>
      </c>
      <c r="D1102" s="268">
        <v>3047.0499667358399</v>
      </c>
      <c r="E1102" s="268">
        <v>12171.710498474122</v>
      </c>
      <c r="F1102" s="269">
        <v>15218.760465209962</v>
      </c>
      <c r="G1102" s="243"/>
    </row>
    <row r="1103" spans="1:7" s="62" customFormat="1" ht="13.5" customHeight="1" x14ac:dyDescent="0.2">
      <c r="A1103" s="423">
        <v>2020</v>
      </c>
      <c r="B1103" s="424" t="s">
        <v>42</v>
      </c>
      <c r="C1103" s="424" t="s">
        <v>91</v>
      </c>
      <c r="D1103" s="425">
        <v>3737.7300201416024</v>
      </c>
      <c r="E1103" s="425">
        <v>11955.665499832152</v>
      </c>
      <c r="F1103" s="426">
        <v>15693.395519973754</v>
      </c>
      <c r="G1103" s="243"/>
    </row>
    <row r="1104" spans="1:7" s="62" customFormat="1" ht="13.5" customHeight="1" x14ac:dyDescent="0.2">
      <c r="A1104" s="267">
        <v>2021</v>
      </c>
      <c r="B1104" s="443" t="s">
        <v>43</v>
      </c>
      <c r="C1104" s="443" t="s">
        <v>91</v>
      </c>
      <c r="D1104" s="268">
        <v>3461.2700241088887</v>
      </c>
      <c r="E1104" s="268">
        <v>10276.03252441406</v>
      </c>
      <c r="F1104" s="269">
        <v>13737.30254852295</v>
      </c>
      <c r="G1104" s="243"/>
    </row>
    <row r="1105" spans="1:7" s="62" customFormat="1" ht="13.5" customHeight="1" x14ac:dyDescent="0.2">
      <c r="A1105" s="423">
        <v>2021</v>
      </c>
      <c r="B1105" s="424" t="s">
        <v>44</v>
      </c>
      <c r="C1105" s="424" t="s">
        <v>91</v>
      </c>
      <c r="D1105" s="425">
        <v>3675.2399899999996</v>
      </c>
      <c r="E1105" s="425">
        <v>11230.019</v>
      </c>
      <c r="F1105" s="426">
        <v>14905.25899</v>
      </c>
      <c r="G1105" s="243"/>
    </row>
    <row r="1106" spans="1:7" s="62" customFormat="1" ht="13.5" customHeight="1" x14ac:dyDescent="0.2">
      <c r="A1106" s="267">
        <v>2021</v>
      </c>
      <c r="B1106" s="443" t="s">
        <v>45</v>
      </c>
      <c r="C1106" s="443" t="s">
        <v>91</v>
      </c>
      <c r="D1106" s="268">
        <v>4061.4200163269052</v>
      </c>
      <c r="E1106" s="268">
        <v>13575.869000762939</v>
      </c>
      <c r="F1106" s="269">
        <v>17637.289017089843</v>
      </c>
      <c r="G1106" s="243"/>
    </row>
    <row r="1107" spans="1:7" s="62" customFormat="1" ht="13.5" customHeight="1" x14ac:dyDescent="0.2">
      <c r="A1107" s="423">
        <v>2021</v>
      </c>
      <c r="B1107" s="424" t="s">
        <v>33</v>
      </c>
      <c r="C1107" s="424" t="s">
        <v>91</v>
      </c>
      <c r="D1107" s="425">
        <v>3828.2400418090833</v>
      </c>
      <c r="E1107" s="425">
        <v>10861.937999999998</v>
      </c>
      <c r="F1107" s="426">
        <v>14690.178041809082</v>
      </c>
      <c r="G1107" s="243"/>
    </row>
    <row r="1108" spans="1:7" s="62" customFormat="1" ht="13.5" customHeight="1" x14ac:dyDescent="0.2">
      <c r="A1108" s="267">
        <v>2021</v>
      </c>
      <c r="B1108" s="443" t="s">
        <v>35</v>
      </c>
      <c r="C1108" s="443" t="s">
        <v>91</v>
      </c>
      <c r="D1108" s="268">
        <v>2362.4609949645992</v>
      </c>
      <c r="E1108" s="268">
        <v>9278.6234999999997</v>
      </c>
      <c r="F1108" s="269">
        <v>11641.0844949646</v>
      </c>
      <c r="G1108" s="243"/>
    </row>
    <row r="1109" spans="1:7" s="62" customFormat="1" ht="13.5" customHeight="1" x14ac:dyDescent="0.2">
      <c r="A1109" s="423">
        <v>2021</v>
      </c>
      <c r="B1109" s="424" t="s">
        <v>36</v>
      </c>
      <c r="C1109" s="424" t="s">
        <v>91</v>
      </c>
      <c r="D1109" s="425">
        <v>3305.8999919891367</v>
      </c>
      <c r="E1109" s="425">
        <v>9744.1954967803958</v>
      </c>
      <c r="F1109" s="426">
        <v>13050.095488769532</v>
      </c>
      <c r="G1109" s="243"/>
    </row>
    <row r="1110" spans="1:7" s="62" customFormat="1" ht="13.5" customHeight="1" x14ac:dyDescent="0.2">
      <c r="A1110" s="267">
        <v>2021</v>
      </c>
      <c r="B1110" s="443" t="s">
        <v>37</v>
      </c>
      <c r="C1110" s="443" t="s">
        <v>91</v>
      </c>
      <c r="D1110" s="268">
        <v>3612.8299627685556</v>
      </c>
      <c r="E1110" s="268">
        <v>10203.806</v>
      </c>
      <c r="F1110" s="269">
        <v>13816.635962768554</v>
      </c>
      <c r="G1110" s="243"/>
    </row>
    <row r="1111" spans="1:7" s="62" customFormat="1" ht="13.5" customHeight="1" x14ac:dyDescent="0.2">
      <c r="A1111" s="423">
        <v>2021</v>
      </c>
      <c r="B1111" s="424" t="s">
        <v>38</v>
      </c>
      <c r="C1111" s="424" t="s">
        <v>91</v>
      </c>
      <c r="D1111" s="425">
        <v>3342.0400071716317</v>
      </c>
      <c r="E1111" s="425">
        <v>5539.3555006790166</v>
      </c>
      <c r="F1111" s="426">
        <v>8881.3955078506478</v>
      </c>
      <c r="G1111" s="243"/>
    </row>
    <row r="1112" spans="1:7" s="62" customFormat="1" ht="13.5" customHeight="1" x14ac:dyDescent="0.2">
      <c r="A1112" s="267">
        <v>2021</v>
      </c>
      <c r="B1112" s="443" t="s">
        <v>39</v>
      </c>
      <c r="C1112" s="443" t="s">
        <v>91</v>
      </c>
      <c r="D1112" s="268">
        <v>3636.4700587654115</v>
      </c>
      <c r="E1112" s="268">
        <v>12805.274996948243</v>
      </c>
      <c r="F1112" s="269">
        <v>16441.745055713654</v>
      </c>
      <c r="G1112" s="243"/>
    </row>
    <row r="1113" spans="1:7" s="62" customFormat="1" ht="13.5" customHeight="1" x14ac:dyDescent="0.2">
      <c r="A1113" s="423">
        <v>2021</v>
      </c>
      <c r="B1113" s="424" t="s">
        <v>40</v>
      </c>
      <c r="C1113" s="424" t="s">
        <v>91</v>
      </c>
      <c r="D1113" s="425">
        <v>3723.069969797134</v>
      </c>
      <c r="E1113" s="425">
        <v>10484.897000000001</v>
      </c>
      <c r="F1113" s="426">
        <v>14207.966969797135</v>
      </c>
      <c r="G1113" s="243"/>
    </row>
    <row r="1114" spans="1:7" s="62" customFormat="1" ht="13.5" customHeight="1" x14ac:dyDescent="0.2">
      <c r="A1114" s="267">
        <v>2021</v>
      </c>
      <c r="B1114" s="443" t="s">
        <v>41</v>
      </c>
      <c r="C1114" s="443" t="s">
        <v>91</v>
      </c>
      <c r="D1114" s="268">
        <v>3061.8999887084965</v>
      </c>
      <c r="E1114" s="268">
        <v>8939.3404992370615</v>
      </c>
      <c r="F1114" s="269">
        <v>12001.240487945557</v>
      </c>
      <c r="G1114" s="243"/>
    </row>
    <row r="1115" spans="1:7" s="62" customFormat="1" ht="13.5" customHeight="1" x14ac:dyDescent="0.2">
      <c r="A1115" s="423">
        <v>2021</v>
      </c>
      <c r="B1115" s="424" t="s">
        <v>42</v>
      </c>
      <c r="C1115" s="424" t="s">
        <v>91</v>
      </c>
      <c r="D1115" s="425">
        <v>3133.5499812126177</v>
      </c>
      <c r="E1115" s="425">
        <v>12356.434505828856</v>
      </c>
      <c r="F1115" s="426">
        <v>15489.984487041474</v>
      </c>
      <c r="G1115" s="243"/>
    </row>
    <row r="1116" spans="1:7" s="62" customFormat="1" ht="13.5" customHeight="1" x14ac:dyDescent="0.2">
      <c r="A1116" s="267">
        <v>2022</v>
      </c>
      <c r="B1116" s="457" t="s">
        <v>43</v>
      </c>
      <c r="C1116" s="457" t="s">
        <v>91</v>
      </c>
      <c r="D1116" s="459">
        <v>2639.3399772644043</v>
      </c>
      <c r="E1116" s="459">
        <v>9896.8020009193424</v>
      </c>
      <c r="F1116" s="460">
        <v>12536.141978183743</v>
      </c>
      <c r="G1116" s="243"/>
    </row>
    <row r="1117" spans="1:7" s="62" customFormat="1" ht="13.5" customHeight="1" x14ac:dyDescent="0.2">
      <c r="A1117" s="423">
        <v>2022</v>
      </c>
      <c r="B1117" s="424" t="s">
        <v>44</v>
      </c>
      <c r="C1117" s="424" t="s">
        <v>91</v>
      </c>
      <c r="D1117" s="425">
        <v>2569.6899777221697</v>
      </c>
      <c r="E1117" s="425">
        <v>12820.996995803833</v>
      </c>
      <c r="F1117" s="426">
        <v>15390.686973526002</v>
      </c>
      <c r="G1117" s="243"/>
    </row>
    <row r="1118" spans="1:7" s="62" customFormat="1" ht="13.5" customHeight="1" x14ac:dyDescent="0.2">
      <c r="A1118" s="267">
        <v>2022</v>
      </c>
      <c r="B1118" s="469" t="s">
        <v>45</v>
      </c>
      <c r="C1118" s="469" t="s">
        <v>91</v>
      </c>
      <c r="D1118" s="459">
        <v>2840.1900004577642</v>
      </c>
      <c r="E1118" s="459">
        <v>12914.835999999999</v>
      </c>
      <c r="F1118" s="460">
        <v>15755.026000457765</v>
      </c>
      <c r="G1118" s="243"/>
    </row>
    <row r="1119" spans="1:7" s="62" customFormat="1" ht="13.5" customHeight="1" x14ac:dyDescent="0.2">
      <c r="A1119" s="423">
        <v>2022</v>
      </c>
      <c r="B1119" s="424" t="s">
        <v>33</v>
      </c>
      <c r="C1119" s="424" t="s">
        <v>91</v>
      </c>
      <c r="D1119" s="425">
        <v>2270.6000378999997</v>
      </c>
      <c r="E1119" s="425">
        <v>10686.362000000001</v>
      </c>
      <c r="F1119" s="426">
        <v>12956.962037900001</v>
      </c>
      <c r="G1119" s="243"/>
    </row>
    <row r="1120" spans="1:7" s="62" customFormat="1" ht="13.5" customHeight="1" x14ac:dyDescent="0.2">
      <c r="A1120" s="267">
        <v>2022</v>
      </c>
      <c r="B1120" s="477" t="s">
        <v>35</v>
      </c>
      <c r="C1120" s="477" t="s">
        <v>91</v>
      </c>
      <c r="D1120" s="459">
        <v>2191.9499842834471</v>
      </c>
      <c r="E1120" s="459">
        <v>9111.929016352773</v>
      </c>
      <c r="F1120" s="460">
        <v>11303.87900063622</v>
      </c>
      <c r="G1120" s="243"/>
    </row>
    <row r="1121" spans="1:7" s="62" customFormat="1" ht="13.5" customHeight="1" x14ac:dyDescent="0.2">
      <c r="A1121" s="423">
        <v>2022</v>
      </c>
      <c r="B1121" s="424" t="s">
        <v>36</v>
      </c>
      <c r="C1121" s="424" t="s">
        <v>91</v>
      </c>
      <c r="D1121" s="425">
        <v>2619.4900166320804</v>
      </c>
      <c r="E1121" s="425">
        <v>8823.8874845657356</v>
      </c>
      <c r="F1121" s="426">
        <v>11443.377501197814</v>
      </c>
      <c r="G1121" s="243"/>
    </row>
    <row r="1122" spans="1:7" s="62" customFormat="1" ht="13.5" customHeight="1" x14ac:dyDescent="0.2">
      <c r="A1122" s="267">
        <v>2009</v>
      </c>
      <c r="B1122" s="443" t="s">
        <v>33</v>
      </c>
      <c r="C1122" s="443" t="s">
        <v>92</v>
      </c>
      <c r="D1122" s="268">
        <v>849.2</v>
      </c>
      <c r="E1122" s="268">
        <v>12269.272500000001</v>
      </c>
      <c r="F1122" s="269">
        <v>13118.472500000002</v>
      </c>
      <c r="G1122" s="243"/>
    </row>
    <row r="1123" spans="1:7" s="62" customFormat="1" ht="13.5" customHeight="1" x14ac:dyDescent="0.2">
      <c r="A1123" s="423">
        <v>2009</v>
      </c>
      <c r="B1123" s="424" t="s">
        <v>35</v>
      </c>
      <c r="C1123" s="424" t="s">
        <v>92</v>
      </c>
      <c r="D1123" s="425">
        <v>602.04999999999995</v>
      </c>
      <c r="E1123" s="425">
        <v>13663.44</v>
      </c>
      <c r="F1123" s="426">
        <v>14265.49</v>
      </c>
      <c r="G1123" s="243"/>
    </row>
    <row r="1124" spans="1:7" s="62" customFormat="1" ht="13.5" customHeight="1" x14ac:dyDescent="0.2">
      <c r="A1124" s="267">
        <v>2009</v>
      </c>
      <c r="B1124" s="443" t="s">
        <v>36</v>
      </c>
      <c r="C1124" s="443" t="s">
        <v>92</v>
      </c>
      <c r="D1124" s="268">
        <v>561.61</v>
      </c>
      <c r="E1124" s="268">
        <v>10614.689999999999</v>
      </c>
      <c r="F1124" s="269">
        <v>11176.3</v>
      </c>
      <c r="G1124" s="243"/>
    </row>
    <row r="1125" spans="1:7" s="62" customFormat="1" ht="13.5" customHeight="1" x14ac:dyDescent="0.2">
      <c r="A1125" s="423">
        <v>2009</v>
      </c>
      <c r="B1125" s="424" t="s">
        <v>37</v>
      </c>
      <c r="C1125" s="424" t="s">
        <v>92</v>
      </c>
      <c r="D1125" s="425">
        <v>366.09000000000003</v>
      </c>
      <c r="E1125" s="425">
        <v>14070.619999999999</v>
      </c>
      <c r="F1125" s="426">
        <v>14436.71</v>
      </c>
      <c r="G1125" s="243"/>
    </row>
    <row r="1126" spans="1:7" s="62" customFormat="1" ht="13.5" customHeight="1" x14ac:dyDescent="0.2">
      <c r="A1126" s="267">
        <v>2009</v>
      </c>
      <c r="B1126" s="443" t="s">
        <v>38</v>
      </c>
      <c r="C1126" s="443" t="s">
        <v>92</v>
      </c>
      <c r="D1126" s="268">
        <v>184.51999999999998</v>
      </c>
      <c r="E1126" s="268">
        <v>14801.640000000001</v>
      </c>
      <c r="F1126" s="269">
        <v>14986.160000000002</v>
      </c>
      <c r="G1126" s="243"/>
    </row>
    <row r="1127" spans="1:7" s="62" customFormat="1" ht="13.5" customHeight="1" x14ac:dyDescent="0.2">
      <c r="A1127" s="423">
        <v>2009</v>
      </c>
      <c r="B1127" s="424" t="s">
        <v>39</v>
      </c>
      <c r="C1127" s="424" t="s">
        <v>92</v>
      </c>
      <c r="D1127" s="425">
        <v>290.77999999999997</v>
      </c>
      <c r="E1127" s="425">
        <v>12826.875</v>
      </c>
      <c r="F1127" s="426">
        <v>13117.655000000001</v>
      </c>
      <c r="G1127" s="243"/>
    </row>
    <row r="1128" spans="1:7" s="62" customFormat="1" ht="13.5" customHeight="1" x14ac:dyDescent="0.2">
      <c r="A1128" s="267">
        <v>2009</v>
      </c>
      <c r="B1128" s="443" t="s">
        <v>40</v>
      </c>
      <c r="C1128" s="443" t="s">
        <v>92</v>
      </c>
      <c r="D1128" s="268">
        <v>255.8</v>
      </c>
      <c r="E1128" s="268">
        <v>14855.650000000001</v>
      </c>
      <c r="F1128" s="269">
        <v>15111.45</v>
      </c>
      <c r="G1128" s="243"/>
    </row>
    <row r="1129" spans="1:7" s="62" customFormat="1" ht="13.5" customHeight="1" x14ac:dyDescent="0.2">
      <c r="A1129" s="423">
        <v>2009</v>
      </c>
      <c r="B1129" s="424" t="s">
        <v>41</v>
      </c>
      <c r="C1129" s="424" t="s">
        <v>92</v>
      </c>
      <c r="D1129" s="425">
        <v>374.84</v>
      </c>
      <c r="E1129" s="425">
        <v>14404.0725</v>
      </c>
      <c r="F1129" s="426">
        <v>14778.9125</v>
      </c>
      <c r="G1129" s="243"/>
    </row>
    <row r="1130" spans="1:7" s="62" customFormat="1" ht="13.5" customHeight="1" x14ac:dyDescent="0.2">
      <c r="A1130" s="267">
        <v>2009</v>
      </c>
      <c r="B1130" s="443" t="s">
        <v>42</v>
      </c>
      <c r="C1130" s="443" t="s">
        <v>92</v>
      </c>
      <c r="D1130" s="268">
        <v>556.34</v>
      </c>
      <c r="E1130" s="268">
        <v>15182.952500000001</v>
      </c>
      <c r="F1130" s="269">
        <v>15739.292500000001</v>
      </c>
      <c r="G1130" s="243"/>
    </row>
    <row r="1131" spans="1:7" s="62" customFormat="1" ht="13.5" customHeight="1" x14ac:dyDescent="0.2">
      <c r="A1131" s="423">
        <v>2010</v>
      </c>
      <c r="B1131" s="424" t="s">
        <v>43</v>
      </c>
      <c r="C1131" s="424" t="s">
        <v>92</v>
      </c>
      <c r="D1131" s="425">
        <v>679.96</v>
      </c>
      <c r="E1131" s="425">
        <v>13961.577499999999</v>
      </c>
      <c r="F1131" s="426">
        <v>14641.537499999999</v>
      </c>
      <c r="G1131" s="243"/>
    </row>
    <row r="1132" spans="1:7" s="62" customFormat="1" ht="13.5" customHeight="1" x14ac:dyDescent="0.2">
      <c r="A1132" s="267">
        <v>2010</v>
      </c>
      <c r="B1132" s="443" t="s">
        <v>44</v>
      </c>
      <c r="C1132" s="443" t="s">
        <v>92</v>
      </c>
      <c r="D1132" s="268">
        <v>574.37</v>
      </c>
      <c r="E1132" s="268">
        <v>12439.415000000001</v>
      </c>
      <c r="F1132" s="269">
        <v>13013.785</v>
      </c>
      <c r="G1132" s="243"/>
    </row>
    <row r="1133" spans="1:7" s="62" customFormat="1" ht="13.5" customHeight="1" x14ac:dyDescent="0.2">
      <c r="A1133" s="423">
        <v>2010</v>
      </c>
      <c r="B1133" s="424" t="s">
        <v>45</v>
      </c>
      <c r="C1133" s="424" t="s">
        <v>92</v>
      </c>
      <c r="D1133" s="425">
        <v>616.44000000000005</v>
      </c>
      <c r="E1133" s="425">
        <v>15400.525000000001</v>
      </c>
      <c r="F1133" s="426">
        <v>16016.965</v>
      </c>
      <c r="G1133" s="243"/>
    </row>
    <row r="1134" spans="1:7" s="62" customFormat="1" ht="13.5" customHeight="1" x14ac:dyDescent="0.2">
      <c r="A1134" s="267">
        <v>2010</v>
      </c>
      <c r="B1134" s="443" t="s">
        <v>33</v>
      </c>
      <c r="C1134" s="443" t="s">
        <v>92</v>
      </c>
      <c r="D1134" s="268">
        <v>577.30999999999995</v>
      </c>
      <c r="E1134" s="268">
        <v>13067.08</v>
      </c>
      <c r="F1134" s="269">
        <v>13644.39</v>
      </c>
      <c r="G1134" s="243"/>
    </row>
    <row r="1135" spans="1:7" s="62" customFormat="1" ht="13.5" customHeight="1" x14ac:dyDescent="0.2">
      <c r="A1135" s="423">
        <v>2010</v>
      </c>
      <c r="B1135" s="424" t="s">
        <v>35</v>
      </c>
      <c r="C1135" s="424" t="s">
        <v>92</v>
      </c>
      <c r="D1135" s="425">
        <v>609.62</v>
      </c>
      <c r="E1135" s="425">
        <v>15557.095000000001</v>
      </c>
      <c r="F1135" s="426">
        <v>16166.715000000002</v>
      </c>
      <c r="G1135" s="243"/>
    </row>
    <row r="1136" spans="1:7" s="62" customFormat="1" ht="13.5" customHeight="1" x14ac:dyDescent="0.2">
      <c r="A1136" s="267">
        <v>2010</v>
      </c>
      <c r="B1136" s="443" t="s">
        <v>36</v>
      </c>
      <c r="C1136" s="443" t="s">
        <v>92</v>
      </c>
      <c r="D1136" s="268">
        <v>977.06999999999994</v>
      </c>
      <c r="E1136" s="268">
        <v>12250.09</v>
      </c>
      <c r="F1136" s="269">
        <v>13227.16</v>
      </c>
      <c r="G1136" s="243"/>
    </row>
    <row r="1137" spans="1:7" s="62" customFormat="1" ht="13.5" customHeight="1" x14ac:dyDescent="0.2">
      <c r="A1137" s="423">
        <v>2010</v>
      </c>
      <c r="B1137" s="424" t="s">
        <v>37</v>
      </c>
      <c r="C1137" s="424" t="s">
        <v>92</v>
      </c>
      <c r="D1137" s="425">
        <v>1640.05</v>
      </c>
      <c r="E1137" s="425">
        <v>13668.707499999999</v>
      </c>
      <c r="F1137" s="426">
        <v>15308.7575</v>
      </c>
      <c r="G1137" s="243"/>
    </row>
    <row r="1138" spans="1:7" s="62" customFormat="1" ht="13.5" customHeight="1" x14ac:dyDescent="0.2">
      <c r="A1138" s="267">
        <v>2010</v>
      </c>
      <c r="B1138" s="443" t="s">
        <v>38</v>
      </c>
      <c r="C1138" s="443" t="s">
        <v>92</v>
      </c>
      <c r="D1138" s="268">
        <v>1561.13</v>
      </c>
      <c r="E1138" s="268">
        <v>14865.192499999999</v>
      </c>
      <c r="F1138" s="269">
        <v>16426.322499999998</v>
      </c>
      <c r="G1138" s="243"/>
    </row>
    <row r="1139" spans="1:7" s="62" customFormat="1" ht="13.5" customHeight="1" x14ac:dyDescent="0.2">
      <c r="A1139" s="423">
        <v>2010</v>
      </c>
      <c r="B1139" s="424" t="s">
        <v>39</v>
      </c>
      <c r="C1139" s="424" t="s">
        <v>92</v>
      </c>
      <c r="D1139" s="425">
        <v>1041.3</v>
      </c>
      <c r="E1139" s="425">
        <v>14738.234999999999</v>
      </c>
      <c r="F1139" s="426">
        <v>15779.534999999998</v>
      </c>
      <c r="G1139" s="243"/>
    </row>
    <row r="1140" spans="1:7" s="62" customFormat="1" ht="13.5" customHeight="1" x14ac:dyDescent="0.2">
      <c r="A1140" s="267">
        <v>2010</v>
      </c>
      <c r="B1140" s="443" t="s">
        <v>40</v>
      </c>
      <c r="C1140" s="443" t="s">
        <v>92</v>
      </c>
      <c r="D1140" s="268">
        <v>1005.9100000000001</v>
      </c>
      <c r="E1140" s="268">
        <v>15392.5975</v>
      </c>
      <c r="F1140" s="269">
        <v>16398.5075</v>
      </c>
      <c r="G1140" s="243"/>
    </row>
    <row r="1141" spans="1:7" s="62" customFormat="1" ht="13.5" customHeight="1" x14ac:dyDescent="0.2">
      <c r="A1141" s="423">
        <v>2010</v>
      </c>
      <c r="B1141" s="424" t="s">
        <v>41</v>
      </c>
      <c r="C1141" s="424" t="s">
        <v>92</v>
      </c>
      <c r="D1141" s="425">
        <v>754.68999999999994</v>
      </c>
      <c r="E1141" s="425">
        <v>15796.377500000002</v>
      </c>
      <c r="F1141" s="426">
        <v>16551.067500000005</v>
      </c>
      <c r="G1141" s="243"/>
    </row>
    <row r="1142" spans="1:7" s="62" customFormat="1" ht="13.5" customHeight="1" x14ac:dyDescent="0.2">
      <c r="A1142" s="267">
        <v>2010</v>
      </c>
      <c r="B1142" s="443" t="s">
        <v>42</v>
      </c>
      <c r="C1142" s="443" t="s">
        <v>92</v>
      </c>
      <c r="D1142" s="268">
        <v>1081.03</v>
      </c>
      <c r="E1142" s="268">
        <v>14849.3675</v>
      </c>
      <c r="F1142" s="269">
        <v>15930.397500000001</v>
      </c>
      <c r="G1142" s="243"/>
    </row>
    <row r="1143" spans="1:7" s="62" customFormat="1" ht="13.5" customHeight="1" x14ac:dyDescent="0.2">
      <c r="A1143" s="423">
        <v>2011</v>
      </c>
      <c r="B1143" s="424" t="s">
        <v>43</v>
      </c>
      <c r="C1143" s="424" t="s">
        <v>92</v>
      </c>
      <c r="D1143" s="425">
        <v>974.42</v>
      </c>
      <c r="E1143" s="425">
        <v>18698.375</v>
      </c>
      <c r="F1143" s="426">
        <v>19672.794999999998</v>
      </c>
      <c r="G1143" s="243"/>
    </row>
    <row r="1144" spans="1:7" s="62" customFormat="1" ht="13.5" customHeight="1" x14ac:dyDescent="0.2">
      <c r="A1144" s="267">
        <v>2011</v>
      </c>
      <c r="B1144" s="443" t="s">
        <v>44</v>
      </c>
      <c r="C1144" s="443" t="s">
        <v>92</v>
      </c>
      <c r="D1144" s="268">
        <v>1114.42</v>
      </c>
      <c r="E1144" s="268">
        <v>16058.4925</v>
      </c>
      <c r="F1144" s="269">
        <v>17172.912500000002</v>
      </c>
      <c r="G1144" s="243"/>
    </row>
    <row r="1145" spans="1:7" s="62" customFormat="1" ht="13.5" customHeight="1" x14ac:dyDescent="0.2">
      <c r="A1145" s="423">
        <v>2011</v>
      </c>
      <c r="B1145" s="424" t="s">
        <v>45</v>
      </c>
      <c r="C1145" s="424" t="s">
        <v>92</v>
      </c>
      <c r="D1145" s="425">
        <v>1156.19</v>
      </c>
      <c r="E1145" s="425">
        <v>22618.5975</v>
      </c>
      <c r="F1145" s="426">
        <v>23774.787500000002</v>
      </c>
      <c r="G1145" s="243"/>
    </row>
    <row r="1146" spans="1:7" s="62" customFormat="1" ht="13.5" customHeight="1" x14ac:dyDescent="0.2">
      <c r="A1146" s="267">
        <v>2011</v>
      </c>
      <c r="B1146" s="443" t="s">
        <v>33</v>
      </c>
      <c r="C1146" s="443" t="s">
        <v>92</v>
      </c>
      <c r="D1146" s="268">
        <v>1453.0800000000002</v>
      </c>
      <c r="E1146" s="268">
        <v>18354.825000000001</v>
      </c>
      <c r="F1146" s="269">
        <v>19807.904999999999</v>
      </c>
      <c r="G1146" s="243"/>
    </row>
    <row r="1147" spans="1:7" s="62" customFormat="1" ht="13.5" customHeight="1" x14ac:dyDescent="0.2">
      <c r="A1147" s="423">
        <v>2011</v>
      </c>
      <c r="B1147" s="424" t="s">
        <v>35</v>
      </c>
      <c r="C1147" s="424" t="s">
        <v>92</v>
      </c>
      <c r="D1147" s="425">
        <v>1174.27</v>
      </c>
      <c r="E1147" s="425">
        <v>19038.670000000002</v>
      </c>
      <c r="F1147" s="426">
        <v>20212.940000000002</v>
      </c>
      <c r="G1147" s="243"/>
    </row>
    <row r="1148" spans="1:7" s="62" customFormat="1" ht="13.5" customHeight="1" x14ac:dyDescent="0.2">
      <c r="A1148" s="267">
        <v>2011</v>
      </c>
      <c r="B1148" s="443" t="s">
        <v>36</v>
      </c>
      <c r="C1148" s="443" t="s">
        <v>92</v>
      </c>
      <c r="D1148" s="268">
        <v>1141.1000000000001</v>
      </c>
      <c r="E1148" s="268">
        <v>21667.4025</v>
      </c>
      <c r="F1148" s="269">
        <v>22808.502499999999</v>
      </c>
      <c r="G1148" s="243"/>
    </row>
    <row r="1149" spans="1:7" s="62" customFormat="1" ht="13.5" customHeight="1" x14ac:dyDescent="0.2">
      <c r="A1149" s="423">
        <v>2011</v>
      </c>
      <c r="B1149" s="424" t="s">
        <v>37</v>
      </c>
      <c r="C1149" s="424" t="s">
        <v>92</v>
      </c>
      <c r="D1149" s="425">
        <v>1515.0600000000002</v>
      </c>
      <c r="E1149" s="425">
        <v>19087.617499999997</v>
      </c>
      <c r="F1149" s="426">
        <v>20602.677499999998</v>
      </c>
      <c r="G1149" s="243"/>
    </row>
    <row r="1150" spans="1:7" s="62" customFormat="1" ht="13.5" customHeight="1" x14ac:dyDescent="0.2">
      <c r="A1150" s="267">
        <v>2011</v>
      </c>
      <c r="B1150" s="443" t="s">
        <v>38</v>
      </c>
      <c r="C1150" s="443" t="s">
        <v>92</v>
      </c>
      <c r="D1150" s="268">
        <v>1599</v>
      </c>
      <c r="E1150" s="268">
        <v>22544.3475</v>
      </c>
      <c r="F1150" s="269">
        <v>24143.3475</v>
      </c>
      <c r="G1150" s="243"/>
    </row>
    <row r="1151" spans="1:7" s="62" customFormat="1" ht="13.5" customHeight="1" x14ac:dyDescent="0.2">
      <c r="A1151" s="423">
        <v>2011</v>
      </c>
      <c r="B1151" s="424" t="s">
        <v>39</v>
      </c>
      <c r="C1151" s="424" t="s">
        <v>92</v>
      </c>
      <c r="D1151" s="425">
        <v>1607.65</v>
      </c>
      <c r="E1151" s="425">
        <v>24871.502499999999</v>
      </c>
      <c r="F1151" s="426">
        <v>26479.152500000004</v>
      </c>
      <c r="G1151" s="243"/>
    </row>
    <row r="1152" spans="1:7" s="62" customFormat="1" ht="13.5" customHeight="1" x14ac:dyDescent="0.2">
      <c r="A1152" s="267">
        <v>2011</v>
      </c>
      <c r="B1152" s="443" t="s">
        <v>40</v>
      </c>
      <c r="C1152" s="443" t="s">
        <v>92</v>
      </c>
      <c r="D1152" s="268">
        <v>1964.33</v>
      </c>
      <c r="E1152" s="268">
        <v>20764.9575</v>
      </c>
      <c r="F1152" s="269">
        <v>22729.287500000002</v>
      </c>
      <c r="G1152" s="243"/>
    </row>
    <row r="1153" spans="1:7" s="62" customFormat="1" ht="13.5" customHeight="1" x14ac:dyDescent="0.2">
      <c r="A1153" s="423">
        <v>2011</v>
      </c>
      <c r="B1153" s="424" t="s">
        <v>41</v>
      </c>
      <c r="C1153" s="424" t="s">
        <v>92</v>
      </c>
      <c r="D1153" s="425">
        <v>1746.53</v>
      </c>
      <c r="E1153" s="425">
        <v>20957.904999999999</v>
      </c>
      <c r="F1153" s="426">
        <v>22704.434999999998</v>
      </c>
      <c r="G1153" s="243"/>
    </row>
    <row r="1154" spans="1:7" s="62" customFormat="1" ht="13.5" customHeight="1" x14ac:dyDescent="0.2">
      <c r="A1154" s="267">
        <v>2011</v>
      </c>
      <c r="B1154" s="443" t="s">
        <v>42</v>
      </c>
      <c r="C1154" s="443" t="s">
        <v>92</v>
      </c>
      <c r="D1154" s="268">
        <v>2177.41</v>
      </c>
      <c r="E1154" s="268">
        <v>21156.022499999999</v>
      </c>
      <c r="F1154" s="269">
        <v>23333.432499999999</v>
      </c>
      <c r="G1154" s="243"/>
    </row>
    <row r="1155" spans="1:7" s="62" customFormat="1" ht="13.5" customHeight="1" x14ac:dyDescent="0.2">
      <c r="A1155" s="423">
        <v>2012</v>
      </c>
      <c r="B1155" s="424" t="s">
        <v>43</v>
      </c>
      <c r="C1155" s="424" t="s">
        <v>92</v>
      </c>
      <c r="D1155" s="425">
        <v>2698.9700000000003</v>
      </c>
      <c r="E1155" s="425">
        <v>21432.7</v>
      </c>
      <c r="F1155" s="426">
        <v>24131.670000000002</v>
      </c>
      <c r="G1155" s="243"/>
    </row>
    <row r="1156" spans="1:7" s="62" customFormat="1" ht="13.5" customHeight="1" x14ac:dyDescent="0.2">
      <c r="A1156" s="267">
        <v>2012</v>
      </c>
      <c r="B1156" s="443" t="s">
        <v>44</v>
      </c>
      <c r="C1156" s="443" t="s">
        <v>92</v>
      </c>
      <c r="D1156" s="268">
        <v>3543.9300000000003</v>
      </c>
      <c r="E1156" s="268">
        <v>20719.587500000001</v>
      </c>
      <c r="F1156" s="269">
        <v>24263.517500000002</v>
      </c>
      <c r="G1156" s="243"/>
    </row>
    <row r="1157" spans="1:7" s="62" customFormat="1" ht="13.5" customHeight="1" x14ac:dyDescent="0.2">
      <c r="A1157" s="423">
        <v>2012</v>
      </c>
      <c r="B1157" s="424" t="s">
        <v>45</v>
      </c>
      <c r="C1157" s="424" t="s">
        <v>92</v>
      </c>
      <c r="D1157" s="425">
        <v>5359.9400000000005</v>
      </c>
      <c r="E1157" s="425">
        <v>24170.597500000003</v>
      </c>
      <c r="F1157" s="426">
        <v>29530.537499999999</v>
      </c>
      <c r="G1157" s="243"/>
    </row>
    <row r="1158" spans="1:7" s="62" customFormat="1" ht="13.5" customHeight="1" x14ac:dyDescent="0.2">
      <c r="A1158" s="267">
        <v>2012</v>
      </c>
      <c r="B1158" s="443" t="s">
        <v>33</v>
      </c>
      <c r="C1158" s="443" t="s">
        <v>92</v>
      </c>
      <c r="D1158" s="268">
        <v>4530.1000000000004</v>
      </c>
      <c r="E1158" s="268">
        <v>17927.6525</v>
      </c>
      <c r="F1158" s="269">
        <v>22457.752500000002</v>
      </c>
      <c r="G1158" s="243"/>
    </row>
    <row r="1159" spans="1:7" s="62" customFormat="1" ht="13.5" customHeight="1" x14ac:dyDescent="0.2">
      <c r="A1159" s="423">
        <v>2012</v>
      </c>
      <c r="B1159" s="424" t="s">
        <v>35</v>
      </c>
      <c r="C1159" s="424" t="s">
        <v>92</v>
      </c>
      <c r="D1159" s="425">
        <v>3823.44</v>
      </c>
      <c r="E1159" s="425">
        <v>20744.334999999999</v>
      </c>
      <c r="F1159" s="426">
        <v>24567.774999999998</v>
      </c>
      <c r="G1159" s="243"/>
    </row>
    <row r="1160" spans="1:7" s="62" customFormat="1" ht="13.5" customHeight="1" x14ac:dyDescent="0.2">
      <c r="A1160" s="267">
        <v>2012</v>
      </c>
      <c r="B1160" s="443" t="s">
        <v>36</v>
      </c>
      <c r="C1160" s="443" t="s">
        <v>92</v>
      </c>
      <c r="D1160" s="268">
        <v>3905.13</v>
      </c>
      <c r="E1160" s="268">
        <v>19972.96</v>
      </c>
      <c r="F1160" s="269">
        <v>23878.089999999997</v>
      </c>
      <c r="G1160" s="243"/>
    </row>
    <row r="1161" spans="1:7" s="62" customFormat="1" ht="13.5" customHeight="1" x14ac:dyDescent="0.2">
      <c r="A1161" s="423">
        <v>2012</v>
      </c>
      <c r="B1161" s="424" t="s">
        <v>37</v>
      </c>
      <c r="C1161" s="424" t="s">
        <v>92</v>
      </c>
      <c r="D1161" s="425">
        <v>3758.1000000000004</v>
      </c>
      <c r="E1161" s="425">
        <v>18182.602500000001</v>
      </c>
      <c r="F1161" s="426">
        <v>21940.702499999999</v>
      </c>
      <c r="G1161" s="243"/>
    </row>
    <row r="1162" spans="1:7" s="62" customFormat="1" ht="13.5" customHeight="1" x14ac:dyDescent="0.2">
      <c r="A1162" s="267">
        <v>2012</v>
      </c>
      <c r="B1162" s="443" t="s">
        <v>38</v>
      </c>
      <c r="C1162" s="443" t="s">
        <v>92</v>
      </c>
      <c r="D1162" s="268">
        <v>2948.26</v>
      </c>
      <c r="E1162" s="268">
        <v>18963.349999999999</v>
      </c>
      <c r="F1162" s="269">
        <v>21911.61</v>
      </c>
      <c r="G1162" s="243"/>
    </row>
    <row r="1163" spans="1:7" s="62" customFormat="1" ht="13.5" customHeight="1" x14ac:dyDescent="0.2">
      <c r="A1163" s="423">
        <v>2012</v>
      </c>
      <c r="B1163" s="424" t="s">
        <v>39</v>
      </c>
      <c r="C1163" s="424" t="s">
        <v>92</v>
      </c>
      <c r="D1163" s="425">
        <v>4163.67</v>
      </c>
      <c r="E1163" s="425">
        <v>16042.512500000001</v>
      </c>
      <c r="F1163" s="426">
        <v>20206.182499999999</v>
      </c>
      <c r="G1163" s="243"/>
    </row>
    <row r="1164" spans="1:7" s="62" customFormat="1" ht="13.5" customHeight="1" x14ac:dyDescent="0.2">
      <c r="A1164" s="267">
        <v>2012</v>
      </c>
      <c r="B1164" s="443" t="s">
        <v>40</v>
      </c>
      <c r="C1164" s="443" t="s">
        <v>92</v>
      </c>
      <c r="D1164" s="268">
        <v>2950.38</v>
      </c>
      <c r="E1164" s="268">
        <v>17277.77</v>
      </c>
      <c r="F1164" s="269">
        <v>20228.150000000001</v>
      </c>
      <c r="G1164" s="243"/>
    </row>
    <row r="1165" spans="1:7" s="62" customFormat="1" ht="13.5" customHeight="1" x14ac:dyDescent="0.2">
      <c r="A1165" s="423">
        <v>2012</v>
      </c>
      <c r="B1165" s="424" t="s">
        <v>41</v>
      </c>
      <c r="C1165" s="424" t="s">
        <v>92</v>
      </c>
      <c r="D1165" s="425">
        <v>2956.44</v>
      </c>
      <c r="E1165" s="425">
        <v>18853.674999999999</v>
      </c>
      <c r="F1165" s="426">
        <v>21810.115000000002</v>
      </c>
      <c r="G1165" s="243"/>
    </row>
    <row r="1166" spans="1:7" s="62" customFormat="1" ht="13.5" customHeight="1" x14ac:dyDescent="0.2">
      <c r="A1166" s="267">
        <v>2012</v>
      </c>
      <c r="B1166" s="443" t="s">
        <v>42</v>
      </c>
      <c r="C1166" s="443" t="s">
        <v>92</v>
      </c>
      <c r="D1166" s="268">
        <v>2360.9</v>
      </c>
      <c r="E1166" s="268">
        <v>15914.07</v>
      </c>
      <c r="F1166" s="269">
        <v>18274.97</v>
      </c>
      <c r="G1166" s="243"/>
    </row>
    <row r="1167" spans="1:7" s="62" customFormat="1" ht="13.5" customHeight="1" x14ac:dyDescent="0.2">
      <c r="A1167" s="423">
        <v>2013</v>
      </c>
      <c r="B1167" s="424" t="s">
        <v>43</v>
      </c>
      <c r="C1167" s="424" t="s">
        <v>92</v>
      </c>
      <c r="D1167" s="425">
        <v>2621.9</v>
      </c>
      <c r="E1167" s="425">
        <v>16222.4025</v>
      </c>
      <c r="F1167" s="426">
        <v>18844.302499999998</v>
      </c>
      <c r="G1167" s="243"/>
    </row>
    <row r="1168" spans="1:7" s="62" customFormat="1" ht="13.5" customHeight="1" x14ac:dyDescent="0.2">
      <c r="A1168" s="267">
        <v>2013</v>
      </c>
      <c r="B1168" s="443" t="s">
        <v>44</v>
      </c>
      <c r="C1168" s="443" t="s">
        <v>92</v>
      </c>
      <c r="D1168" s="268">
        <v>3113.36</v>
      </c>
      <c r="E1168" s="268">
        <v>15974.154999999999</v>
      </c>
      <c r="F1168" s="269">
        <v>19087.514999999999</v>
      </c>
      <c r="G1168" s="243"/>
    </row>
    <row r="1169" spans="1:7" s="62" customFormat="1" ht="13.5" customHeight="1" x14ac:dyDescent="0.2">
      <c r="A1169" s="423">
        <v>2013</v>
      </c>
      <c r="B1169" s="424" t="s">
        <v>45</v>
      </c>
      <c r="C1169" s="424" t="s">
        <v>92</v>
      </c>
      <c r="D1169" s="425">
        <v>3689.91</v>
      </c>
      <c r="E1169" s="425">
        <v>15720.169999999998</v>
      </c>
      <c r="F1169" s="426">
        <v>19410.079999999998</v>
      </c>
      <c r="G1169" s="243"/>
    </row>
    <row r="1170" spans="1:7" s="62" customFormat="1" ht="13.5" customHeight="1" x14ac:dyDescent="0.2">
      <c r="A1170" s="267">
        <v>2013</v>
      </c>
      <c r="B1170" s="443" t="s">
        <v>33</v>
      </c>
      <c r="C1170" s="443" t="s">
        <v>92</v>
      </c>
      <c r="D1170" s="268">
        <v>4199.2699999999995</v>
      </c>
      <c r="E1170" s="268">
        <v>16700.165000000001</v>
      </c>
      <c r="F1170" s="269">
        <v>20899.435000000001</v>
      </c>
      <c r="G1170" s="243"/>
    </row>
    <row r="1171" spans="1:7" s="62" customFormat="1" ht="13.5" customHeight="1" x14ac:dyDescent="0.2">
      <c r="A1171" s="423">
        <v>2013</v>
      </c>
      <c r="B1171" s="424" t="s">
        <v>35</v>
      </c>
      <c r="C1171" s="424" t="s">
        <v>92</v>
      </c>
      <c r="D1171" s="425">
        <v>3743.84</v>
      </c>
      <c r="E1171" s="425">
        <v>15792.720000000003</v>
      </c>
      <c r="F1171" s="426">
        <v>19536.560000000001</v>
      </c>
      <c r="G1171" s="243"/>
    </row>
    <row r="1172" spans="1:7" s="62" customFormat="1" ht="13.5" customHeight="1" x14ac:dyDescent="0.2">
      <c r="A1172" s="267">
        <v>2013</v>
      </c>
      <c r="B1172" s="443" t="s">
        <v>36</v>
      </c>
      <c r="C1172" s="443" t="s">
        <v>92</v>
      </c>
      <c r="D1172" s="268">
        <v>3934.3699999999994</v>
      </c>
      <c r="E1172" s="268">
        <v>14587.567499999999</v>
      </c>
      <c r="F1172" s="269">
        <v>18521.9375</v>
      </c>
      <c r="G1172" s="243"/>
    </row>
    <row r="1173" spans="1:7" s="62" customFormat="1" ht="13.5" customHeight="1" x14ac:dyDescent="0.2">
      <c r="A1173" s="423">
        <v>2013</v>
      </c>
      <c r="B1173" s="424" t="s">
        <v>37</v>
      </c>
      <c r="C1173" s="424" t="s">
        <v>92</v>
      </c>
      <c r="D1173" s="425">
        <v>6567.46</v>
      </c>
      <c r="E1173" s="425">
        <v>16921.797500000001</v>
      </c>
      <c r="F1173" s="426">
        <v>23489.2575</v>
      </c>
      <c r="G1173" s="243"/>
    </row>
    <row r="1174" spans="1:7" s="62" customFormat="1" ht="13.5" customHeight="1" x14ac:dyDescent="0.2">
      <c r="A1174" s="267">
        <v>2013</v>
      </c>
      <c r="B1174" s="443" t="s">
        <v>38</v>
      </c>
      <c r="C1174" s="443" t="s">
        <v>92</v>
      </c>
      <c r="D1174" s="268">
        <v>5601.3300000000008</v>
      </c>
      <c r="E1174" s="268">
        <v>13875.594999999999</v>
      </c>
      <c r="F1174" s="269">
        <v>19476.924999999999</v>
      </c>
      <c r="G1174" s="243"/>
    </row>
    <row r="1175" spans="1:7" s="62" customFormat="1" ht="13.5" customHeight="1" x14ac:dyDescent="0.2">
      <c r="A1175" s="423">
        <v>2013</v>
      </c>
      <c r="B1175" s="424" t="s">
        <v>39</v>
      </c>
      <c r="C1175" s="424" t="s">
        <v>92</v>
      </c>
      <c r="D1175" s="425">
        <v>6132.93</v>
      </c>
      <c r="E1175" s="425">
        <v>18492.3105</v>
      </c>
      <c r="F1175" s="426">
        <v>24625.2405</v>
      </c>
      <c r="G1175" s="243"/>
    </row>
    <row r="1176" spans="1:7" s="62" customFormat="1" ht="13.5" customHeight="1" x14ac:dyDescent="0.2">
      <c r="A1176" s="267">
        <v>2013</v>
      </c>
      <c r="B1176" s="443" t="s">
        <v>40</v>
      </c>
      <c r="C1176" s="443" t="s">
        <v>92</v>
      </c>
      <c r="D1176" s="268">
        <v>7140.99</v>
      </c>
      <c r="E1176" s="268">
        <v>16244.627499999999</v>
      </c>
      <c r="F1176" s="269">
        <v>23385.6175</v>
      </c>
      <c r="G1176" s="243"/>
    </row>
    <row r="1177" spans="1:7" s="62" customFormat="1" ht="13.5" customHeight="1" x14ac:dyDescent="0.2">
      <c r="A1177" s="423">
        <v>2013</v>
      </c>
      <c r="B1177" s="424" t="s">
        <v>41</v>
      </c>
      <c r="C1177" s="424" t="s">
        <v>92</v>
      </c>
      <c r="D1177" s="425">
        <v>7267.0999999999995</v>
      </c>
      <c r="E1177" s="425">
        <v>16320.0525</v>
      </c>
      <c r="F1177" s="426">
        <v>23587.152500000004</v>
      </c>
      <c r="G1177" s="243"/>
    </row>
    <row r="1178" spans="1:7" s="62" customFormat="1" ht="13.5" customHeight="1" x14ac:dyDescent="0.2">
      <c r="A1178" s="267">
        <v>2013</v>
      </c>
      <c r="B1178" s="443" t="s">
        <v>42</v>
      </c>
      <c r="C1178" s="443" t="s">
        <v>92</v>
      </c>
      <c r="D1178" s="268">
        <v>4841.38</v>
      </c>
      <c r="E1178" s="268">
        <v>13805.8925</v>
      </c>
      <c r="F1178" s="269">
        <v>18647.272499999999</v>
      </c>
      <c r="G1178" s="243"/>
    </row>
    <row r="1179" spans="1:7" s="62" customFormat="1" ht="13.5" customHeight="1" x14ac:dyDescent="0.2">
      <c r="A1179" s="423">
        <v>2014</v>
      </c>
      <c r="B1179" s="424" t="s">
        <v>43</v>
      </c>
      <c r="C1179" s="424" t="s">
        <v>92</v>
      </c>
      <c r="D1179" s="425">
        <v>5451.18</v>
      </c>
      <c r="E1179" s="425">
        <v>12693.289999999999</v>
      </c>
      <c r="F1179" s="426">
        <v>18144.469999999998</v>
      </c>
      <c r="G1179" s="243"/>
    </row>
    <row r="1180" spans="1:7" s="62" customFormat="1" ht="13.5" customHeight="1" x14ac:dyDescent="0.2">
      <c r="A1180" s="267">
        <v>2014</v>
      </c>
      <c r="B1180" s="443" t="s">
        <v>44</v>
      </c>
      <c r="C1180" s="443" t="s">
        <v>92</v>
      </c>
      <c r="D1180" s="268">
        <v>7647.6899999999987</v>
      </c>
      <c r="E1180" s="268">
        <v>14559.682500000001</v>
      </c>
      <c r="F1180" s="269">
        <v>22207.372499999998</v>
      </c>
      <c r="G1180" s="243"/>
    </row>
    <row r="1181" spans="1:7" s="62" customFormat="1" ht="13.5" customHeight="1" x14ac:dyDescent="0.2">
      <c r="A1181" s="423">
        <v>2014</v>
      </c>
      <c r="B1181" s="424" t="s">
        <v>45</v>
      </c>
      <c r="C1181" s="424" t="s">
        <v>92</v>
      </c>
      <c r="D1181" s="425">
        <v>6716.4700000000012</v>
      </c>
      <c r="E1181" s="425">
        <v>21868.0625</v>
      </c>
      <c r="F1181" s="426">
        <v>28584.532500000005</v>
      </c>
      <c r="G1181" s="243"/>
    </row>
    <row r="1182" spans="1:7" s="62" customFormat="1" ht="13.5" customHeight="1" x14ac:dyDescent="0.2">
      <c r="A1182" s="267">
        <v>2014</v>
      </c>
      <c r="B1182" s="443" t="s">
        <v>33</v>
      </c>
      <c r="C1182" s="443" t="s">
        <v>92</v>
      </c>
      <c r="D1182" s="268">
        <v>4909.58</v>
      </c>
      <c r="E1182" s="268">
        <v>16890.355</v>
      </c>
      <c r="F1182" s="269">
        <v>21799.934999999998</v>
      </c>
      <c r="G1182" s="243"/>
    </row>
    <row r="1183" spans="1:7" s="62" customFormat="1" ht="13.5" customHeight="1" x14ac:dyDescent="0.2">
      <c r="A1183" s="423">
        <v>2014</v>
      </c>
      <c r="B1183" s="424" t="s">
        <v>35</v>
      </c>
      <c r="C1183" s="424" t="s">
        <v>92</v>
      </c>
      <c r="D1183" s="425">
        <v>7347.6100000000006</v>
      </c>
      <c r="E1183" s="425">
        <v>18063.892000000003</v>
      </c>
      <c r="F1183" s="426">
        <v>25411.502000000004</v>
      </c>
      <c r="G1183" s="243"/>
    </row>
    <row r="1184" spans="1:7" s="62" customFormat="1" ht="13.5" customHeight="1" x14ac:dyDescent="0.2">
      <c r="A1184" s="267">
        <v>2014</v>
      </c>
      <c r="B1184" s="443" t="s">
        <v>36</v>
      </c>
      <c r="C1184" s="443" t="s">
        <v>92</v>
      </c>
      <c r="D1184" s="268">
        <v>5213.1099999999997</v>
      </c>
      <c r="E1184" s="268">
        <v>16369.418577499999</v>
      </c>
      <c r="F1184" s="269">
        <v>21582.528577500001</v>
      </c>
      <c r="G1184" s="243"/>
    </row>
    <row r="1185" spans="1:7" s="62" customFormat="1" ht="13.5" customHeight="1" x14ac:dyDescent="0.2">
      <c r="A1185" s="423">
        <v>2014</v>
      </c>
      <c r="B1185" s="424" t="s">
        <v>37</v>
      </c>
      <c r="C1185" s="424" t="s">
        <v>92</v>
      </c>
      <c r="D1185" s="425">
        <v>6731.9</v>
      </c>
      <c r="E1185" s="425">
        <v>17941.2425</v>
      </c>
      <c r="F1185" s="426">
        <v>24673.142500000002</v>
      </c>
      <c r="G1185" s="243"/>
    </row>
    <row r="1186" spans="1:7" s="62" customFormat="1" ht="13.5" customHeight="1" x14ac:dyDescent="0.2">
      <c r="A1186" s="267">
        <v>2014</v>
      </c>
      <c r="B1186" s="443" t="s">
        <v>38</v>
      </c>
      <c r="C1186" s="443" t="s">
        <v>92</v>
      </c>
      <c r="D1186" s="268">
        <v>6585.3600000000006</v>
      </c>
      <c r="E1186" s="268">
        <v>17418.512500000001</v>
      </c>
      <c r="F1186" s="269">
        <v>24003.872499999998</v>
      </c>
      <c r="G1186" s="243"/>
    </row>
    <row r="1187" spans="1:7" s="62" customFormat="1" ht="13.5" customHeight="1" x14ac:dyDescent="0.2">
      <c r="A1187" s="423">
        <v>2014</v>
      </c>
      <c r="B1187" s="424" t="s">
        <v>39</v>
      </c>
      <c r="C1187" s="424" t="s">
        <v>92</v>
      </c>
      <c r="D1187" s="425">
        <v>7543.94</v>
      </c>
      <c r="E1187" s="425">
        <v>19205.710500000001</v>
      </c>
      <c r="F1187" s="426">
        <v>26749.650500000003</v>
      </c>
      <c r="G1187" s="243"/>
    </row>
    <row r="1188" spans="1:7" s="62" customFormat="1" ht="13.5" customHeight="1" x14ac:dyDescent="0.2">
      <c r="A1188" s="267">
        <v>2014</v>
      </c>
      <c r="B1188" s="443" t="s">
        <v>40</v>
      </c>
      <c r="C1188" s="443" t="s">
        <v>92</v>
      </c>
      <c r="D1188" s="268">
        <v>6210.5199999999995</v>
      </c>
      <c r="E1188" s="268">
        <v>20249.3645</v>
      </c>
      <c r="F1188" s="269">
        <v>26459.8845</v>
      </c>
      <c r="G1188" s="243"/>
    </row>
    <row r="1189" spans="1:7" s="62" customFormat="1" ht="13.5" customHeight="1" x14ac:dyDescent="0.2">
      <c r="A1189" s="423">
        <v>2014</v>
      </c>
      <c r="B1189" s="424" t="s">
        <v>41</v>
      </c>
      <c r="C1189" s="424" t="s">
        <v>92</v>
      </c>
      <c r="D1189" s="425">
        <v>5484.86</v>
      </c>
      <c r="E1189" s="425">
        <v>18713.386500000001</v>
      </c>
      <c r="F1189" s="426">
        <v>24198.246499999997</v>
      </c>
      <c r="G1189" s="243"/>
    </row>
    <row r="1190" spans="1:7" s="62" customFormat="1" ht="13.5" customHeight="1" x14ac:dyDescent="0.2">
      <c r="A1190" s="267">
        <v>2014</v>
      </c>
      <c r="B1190" s="443" t="s">
        <v>42</v>
      </c>
      <c r="C1190" s="443" t="s">
        <v>92</v>
      </c>
      <c r="D1190" s="268">
        <v>5018.0099999999993</v>
      </c>
      <c r="E1190" s="268">
        <v>19045.928500000002</v>
      </c>
      <c r="F1190" s="269">
        <v>24063.9385</v>
      </c>
      <c r="G1190" s="243"/>
    </row>
    <row r="1191" spans="1:7" s="62" customFormat="1" ht="13.5" customHeight="1" x14ac:dyDescent="0.2">
      <c r="A1191" s="423">
        <v>2015</v>
      </c>
      <c r="B1191" s="424" t="s">
        <v>43</v>
      </c>
      <c r="C1191" s="424" t="s">
        <v>92</v>
      </c>
      <c r="D1191" s="425">
        <v>4946.1099999999997</v>
      </c>
      <c r="E1191" s="425">
        <v>19950.827499999999</v>
      </c>
      <c r="F1191" s="426">
        <v>24896.9375</v>
      </c>
      <c r="G1191" s="243"/>
    </row>
    <row r="1192" spans="1:7" s="62" customFormat="1" ht="13.5" customHeight="1" x14ac:dyDescent="0.2">
      <c r="A1192" s="267">
        <v>2015</v>
      </c>
      <c r="B1192" s="443" t="s">
        <v>44</v>
      </c>
      <c r="C1192" s="443" t="s">
        <v>92</v>
      </c>
      <c r="D1192" s="268">
        <v>6678.170000000001</v>
      </c>
      <c r="E1192" s="268">
        <v>19883.332999999999</v>
      </c>
      <c r="F1192" s="269">
        <v>26561.503000000004</v>
      </c>
      <c r="G1192" s="243"/>
    </row>
    <row r="1193" spans="1:7" s="62" customFormat="1" ht="13.5" customHeight="1" x14ac:dyDescent="0.2">
      <c r="A1193" s="423">
        <v>2015</v>
      </c>
      <c r="B1193" s="424" t="s">
        <v>45</v>
      </c>
      <c r="C1193" s="424" t="s">
        <v>92</v>
      </c>
      <c r="D1193" s="425">
        <v>8273.8799999999992</v>
      </c>
      <c r="E1193" s="425">
        <v>23142.588</v>
      </c>
      <c r="F1193" s="426">
        <v>31416.468000000001</v>
      </c>
      <c r="G1193" s="243"/>
    </row>
    <row r="1194" spans="1:7" s="62" customFormat="1" ht="13.5" customHeight="1" x14ac:dyDescent="0.2">
      <c r="A1194" s="267">
        <v>2015</v>
      </c>
      <c r="B1194" s="443" t="s">
        <v>33</v>
      </c>
      <c r="C1194" s="443" t="s">
        <v>92</v>
      </c>
      <c r="D1194" s="268">
        <v>8797.2999999999993</v>
      </c>
      <c r="E1194" s="268">
        <v>22550.008000000002</v>
      </c>
      <c r="F1194" s="269">
        <v>31347.307999999997</v>
      </c>
      <c r="G1194" s="243"/>
    </row>
    <row r="1195" spans="1:7" s="62" customFormat="1" ht="13.5" customHeight="1" x14ac:dyDescent="0.2">
      <c r="A1195" s="423">
        <v>2015</v>
      </c>
      <c r="B1195" s="424" t="s">
        <v>35</v>
      </c>
      <c r="C1195" s="424" t="s">
        <v>92</v>
      </c>
      <c r="D1195" s="425">
        <v>7254.71</v>
      </c>
      <c r="E1195" s="425">
        <v>22831.781500000001</v>
      </c>
      <c r="F1195" s="426">
        <v>30086.4915</v>
      </c>
      <c r="G1195" s="243"/>
    </row>
    <row r="1196" spans="1:7" s="62" customFormat="1" ht="13.5" customHeight="1" x14ac:dyDescent="0.2">
      <c r="A1196" s="267">
        <v>2015</v>
      </c>
      <c r="B1196" s="443" t="s">
        <v>36</v>
      </c>
      <c r="C1196" s="443" t="s">
        <v>92</v>
      </c>
      <c r="D1196" s="268">
        <v>7192.62</v>
      </c>
      <c r="E1196" s="268">
        <v>23352.386000000002</v>
      </c>
      <c r="F1196" s="269">
        <v>30545.006000000005</v>
      </c>
      <c r="G1196" s="243"/>
    </row>
    <row r="1197" spans="1:7" s="62" customFormat="1" ht="13.5" customHeight="1" x14ac:dyDescent="0.2">
      <c r="A1197" s="423">
        <v>2015</v>
      </c>
      <c r="B1197" s="424" t="s">
        <v>37</v>
      </c>
      <c r="C1197" s="424" t="s">
        <v>92</v>
      </c>
      <c r="D1197" s="425">
        <v>8309.5299999999988</v>
      </c>
      <c r="E1197" s="425">
        <v>29021.988499999999</v>
      </c>
      <c r="F1197" s="426">
        <v>37331.518499999998</v>
      </c>
      <c r="G1197" s="243"/>
    </row>
    <row r="1198" spans="1:7" s="62" customFormat="1" ht="13.5" customHeight="1" x14ac:dyDescent="0.2">
      <c r="A1198" s="267">
        <v>2015</v>
      </c>
      <c r="B1198" s="443" t="s">
        <v>38</v>
      </c>
      <c r="C1198" s="443" t="s">
        <v>92</v>
      </c>
      <c r="D1198" s="268">
        <v>5888.2000000000007</v>
      </c>
      <c r="E1198" s="268">
        <v>26569.013500000001</v>
      </c>
      <c r="F1198" s="269">
        <v>32457.213499999998</v>
      </c>
      <c r="G1198" s="243"/>
    </row>
    <row r="1199" spans="1:7" s="62" customFormat="1" ht="13.5" customHeight="1" x14ac:dyDescent="0.2">
      <c r="A1199" s="423">
        <v>2015</v>
      </c>
      <c r="B1199" s="424" t="s">
        <v>39</v>
      </c>
      <c r="C1199" s="424" t="s">
        <v>92</v>
      </c>
      <c r="D1199" s="425">
        <v>7983.12</v>
      </c>
      <c r="E1199" s="425">
        <v>23046.235499999999</v>
      </c>
      <c r="F1199" s="426">
        <v>31029.355500000001</v>
      </c>
      <c r="G1199" s="243"/>
    </row>
    <row r="1200" spans="1:7" s="62" customFormat="1" ht="13.5" customHeight="1" x14ac:dyDescent="0.2">
      <c r="A1200" s="267">
        <v>2015</v>
      </c>
      <c r="B1200" s="443" t="s">
        <v>40</v>
      </c>
      <c r="C1200" s="443" t="s">
        <v>92</v>
      </c>
      <c r="D1200" s="268">
        <v>7466.83</v>
      </c>
      <c r="E1200" s="268">
        <v>24014.460499999997</v>
      </c>
      <c r="F1200" s="269">
        <v>31481.290499999999</v>
      </c>
      <c r="G1200" s="243"/>
    </row>
    <row r="1201" spans="1:7" s="62" customFormat="1" ht="13.5" customHeight="1" x14ac:dyDescent="0.2">
      <c r="A1201" s="423">
        <v>2015</v>
      </c>
      <c r="B1201" s="424" t="s">
        <v>41</v>
      </c>
      <c r="C1201" s="424" t="s">
        <v>92</v>
      </c>
      <c r="D1201" s="425">
        <v>6752.5</v>
      </c>
      <c r="E1201" s="425">
        <v>22745.968000000001</v>
      </c>
      <c r="F1201" s="426">
        <v>29498.468000000001</v>
      </c>
      <c r="G1201" s="243"/>
    </row>
    <row r="1202" spans="1:7" s="62" customFormat="1" ht="13.5" customHeight="1" x14ac:dyDescent="0.2">
      <c r="A1202" s="267">
        <v>2015</v>
      </c>
      <c r="B1202" s="443" t="s">
        <v>42</v>
      </c>
      <c r="C1202" s="443" t="s">
        <v>92</v>
      </c>
      <c r="D1202" s="268">
        <v>5857.06</v>
      </c>
      <c r="E1202" s="268">
        <v>21756.245999999999</v>
      </c>
      <c r="F1202" s="269">
        <v>27613.306</v>
      </c>
      <c r="G1202" s="243"/>
    </row>
    <row r="1203" spans="1:7" s="62" customFormat="1" ht="13.5" customHeight="1" x14ac:dyDescent="0.2">
      <c r="A1203" s="423">
        <v>2016</v>
      </c>
      <c r="B1203" s="424" t="s">
        <v>43</v>
      </c>
      <c r="C1203" s="424" t="s">
        <v>92</v>
      </c>
      <c r="D1203" s="425">
        <v>5473.52</v>
      </c>
      <c r="E1203" s="425">
        <v>19108.423500000001</v>
      </c>
      <c r="F1203" s="426">
        <v>24581.943500000001</v>
      </c>
      <c r="G1203" s="243"/>
    </row>
    <row r="1204" spans="1:7" s="62" customFormat="1" ht="13.5" customHeight="1" x14ac:dyDescent="0.2">
      <c r="A1204" s="267">
        <v>2016</v>
      </c>
      <c r="B1204" s="443" t="s">
        <v>44</v>
      </c>
      <c r="C1204" s="443" t="s">
        <v>92</v>
      </c>
      <c r="D1204" s="268">
        <v>5909.0400000000009</v>
      </c>
      <c r="E1204" s="268">
        <v>16970.760000000002</v>
      </c>
      <c r="F1204" s="269">
        <v>22879.8</v>
      </c>
      <c r="G1204" s="243"/>
    </row>
    <row r="1205" spans="1:7" s="62" customFormat="1" ht="13.5" customHeight="1" x14ac:dyDescent="0.2">
      <c r="A1205" s="423">
        <v>2016</v>
      </c>
      <c r="B1205" s="424" t="s">
        <v>45</v>
      </c>
      <c r="C1205" s="424" t="s">
        <v>92</v>
      </c>
      <c r="D1205" s="425">
        <v>4918.3599999999997</v>
      </c>
      <c r="E1205" s="425">
        <v>15625.609</v>
      </c>
      <c r="F1205" s="426">
        <v>20543.969000000001</v>
      </c>
      <c r="G1205" s="243"/>
    </row>
    <row r="1206" spans="1:7" s="62" customFormat="1" ht="13.5" customHeight="1" x14ac:dyDescent="0.2">
      <c r="A1206" s="267">
        <v>2016</v>
      </c>
      <c r="B1206" s="443" t="s">
        <v>33</v>
      </c>
      <c r="C1206" s="443" t="s">
        <v>92</v>
      </c>
      <c r="D1206" s="268">
        <v>4797.8100000000004</v>
      </c>
      <c r="E1206" s="268">
        <v>20298.716499999999</v>
      </c>
      <c r="F1206" s="269">
        <v>25096.526499999996</v>
      </c>
      <c r="G1206" s="243"/>
    </row>
    <row r="1207" spans="1:7" s="62" customFormat="1" ht="13.5" customHeight="1" x14ac:dyDescent="0.2">
      <c r="A1207" s="423">
        <v>2016</v>
      </c>
      <c r="B1207" s="424" t="s">
        <v>35</v>
      </c>
      <c r="C1207" s="424" t="s">
        <v>92</v>
      </c>
      <c r="D1207" s="425">
        <v>4647.53</v>
      </c>
      <c r="E1207" s="425">
        <v>19083.095499999999</v>
      </c>
      <c r="F1207" s="426">
        <v>23730.625500000002</v>
      </c>
      <c r="G1207" s="243"/>
    </row>
    <row r="1208" spans="1:7" s="62" customFormat="1" ht="13.5" customHeight="1" x14ac:dyDescent="0.2">
      <c r="A1208" s="267">
        <v>2016</v>
      </c>
      <c r="B1208" s="443" t="s">
        <v>36</v>
      </c>
      <c r="C1208" s="443" t="s">
        <v>92</v>
      </c>
      <c r="D1208" s="268">
        <v>4914.55</v>
      </c>
      <c r="E1208" s="268">
        <v>19461.677500000002</v>
      </c>
      <c r="F1208" s="269">
        <v>24376.227500000001</v>
      </c>
      <c r="G1208" s="243"/>
    </row>
    <row r="1209" spans="1:7" s="62" customFormat="1" ht="13.5" customHeight="1" x14ac:dyDescent="0.2">
      <c r="A1209" s="423">
        <v>2016</v>
      </c>
      <c r="B1209" s="424" t="s">
        <v>37</v>
      </c>
      <c r="C1209" s="424" t="s">
        <v>92</v>
      </c>
      <c r="D1209" s="425">
        <v>4297.8159999999998</v>
      </c>
      <c r="E1209" s="425">
        <v>18800.990000000002</v>
      </c>
      <c r="F1209" s="426">
        <v>23098.806</v>
      </c>
      <c r="G1209" s="243"/>
    </row>
    <row r="1210" spans="1:7" s="62" customFormat="1" ht="13.5" customHeight="1" x14ac:dyDescent="0.2">
      <c r="A1210" s="267">
        <v>2016</v>
      </c>
      <c r="B1210" s="443" t="s">
        <v>38</v>
      </c>
      <c r="C1210" s="443" t="s">
        <v>92</v>
      </c>
      <c r="D1210" s="268">
        <v>4746.5499999999993</v>
      </c>
      <c r="E1210" s="268">
        <v>18928.530999999999</v>
      </c>
      <c r="F1210" s="269">
        <v>23675.081000000002</v>
      </c>
      <c r="G1210" s="243"/>
    </row>
    <row r="1211" spans="1:7" s="62" customFormat="1" ht="13.5" customHeight="1" x14ac:dyDescent="0.2">
      <c r="A1211" s="423">
        <v>2016</v>
      </c>
      <c r="B1211" s="424" t="s">
        <v>39</v>
      </c>
      <c r="C1211" s="424" t="s">
        <v>92</v>
      </c>
      <c r="D1211" s="425">
        <v>4982.75</v>
      </c>
      <c r="E1211" s="425">
        <v>17678.011500000001</v>
      </c>
      <c r="F1211" s="426">
        <v>22660.761500000001</v>
      </c>
      <c r="G1211" s="243"/>
    </row>
    <row r="1212" spans="1:7" s="62" customFormat="1" ht="13.5" customHeight="1" x14ac:dyDescent="0.2">
      <c r="A1212" s="267">
        <v>2016</v>
      </c>
      <c r="B1212" s="443" t="s">
        <v>40</v>
      </c>
      <c r="C1212" s="443" t="s">
        <v>92</v>
      </c>
      <c r="D1212" s="268">
        <v>4121.3999999999996</v>
      </c>
      <c r="E1212" s="268">
        <v>16275.511500000001</v>
      </c>
      <c r="F1212" s="269">
        <v>20396.911500000002</v>
      </c>
      <c r="G1212" s="243"/>
    </row>
    <row r="1213" spans="1:7" s="62" customFormat="1" ht="13.5" customHeight="1" x14ac:dyDescent="0.2">
      <c r="A1213" s="423">
        <v>2016</v>
      </c>
      <c r="B1213" s="424" t="s">
        <v>41</v>
      </c>
      <c r="C1213" s="424" t="s">
        <v>92</v>
      </c>
      <c r="D1213" s="425">
        <v>4829.4800000000005</v>
      </c>
      <c r="E1213" s="425">
        <v>16078.468500000003</v>
      </c>
      <c r="F1213" s="426">
        <v>20907.948499999999</v>
      </c>
      <c r="G1213" s="243"/>
    </row>
    <row r="1214" spans="1:7" s="62" customFormat="1" ht="13.5" customHeight="1" x14ac:dyDescent="0.2">
      <c r="A1214" s="267">
        <v>2016</v>
      </c>
      <c r="B1214" s="443" t="s">
        <v>42</v>
      </c>
      <c r="C1214" s="443" t="s">
        <v>92</v>
      </c>
      <c r="D1214" s="268">
        <v>4049.33</v>
      </c>
      <c r="E1214" s="268">
        <v>17956.761999999999</v>
      </c>
      <c r="F1214" s="269">
        <v>22006.091999999997</v>
      </c>
      <c r="G1214" s="243"/>
    </row>
    <row r="1215" spans="1:7" s="62" customFormat="1" ht="13.5" customHeight="1" x14ac:dyDescent="0.2">
      <c r="A1215" s="423">
        <v>2017</v>
      </c>
      <c r="B1215" s="424" t="s">
        <v>43</v>
      </c>
      <c r="C1215" s="424" t="s">
        <v>92</v>
      </c>
      <c r="D1215" s="425">
        <v>3082.78</v>
      </c>
      <c r="E1215" s="425">
        <v>15621.308000000001</v>
      </c>
      <c r="F1215" s="426">
        <v>18704.088</v>
      </c>
      <c r="G1215" s="243"/>
    </row>
    <row r="1216" spans="1:7" s="62" customFormat="1" ht="13.5" customHeight="1" x14ac:dyDescent="0.2">
      <c r="A1216" s="267">
        <v>2017</v>
      </c>
      <c r="B1216" s="443" t="s">
        <v>44</v>
      </c>
      <c r="C1216" s="443" t="s">
        <v>92</v>
      </c>
      <c r="D1216" s="268">
        <v>3742.81</v>
      </c>
      <c r="E1216" s="268">
        <v>15856.512500000001</v>
      </c>
      <c r="F1216" s="269">
        <v>19599.322500000002</v>
      </c>
      <c r="G1216" s="243"/>
    </row>
    <row r="1217" spans="1:7" s="62" customFormat="1" ht="13.5" customHeight="1" x14ac:dyDescent="0.2">
      <c r="A1217" s="423">
        <v>2017</v>
      </c>
      <c r="B1217" s="424" t="s">
        <v>45</v>
      </c>
      <c r="C1217" s="424" t="s">
        <v>92</v>
      </c>
      <c r="D1217" s="425">
        <v>4674.4908999999998</v>
      </c>
      <c r="E1217" s="425">
        <v>18319.994500000001</v>
      </c>
      <c r="F1217" s="426">
        <v>22994.485399999998</v>
      </c>
      <c r="G1217" s="243"/>
    </row>
    <row r="1218" spans="1:7" s="62" customFormat="1" ht="13.5" customHeight="1" x14ac:dyDescent="0.2">
      <c r="A1218" s="267">
        <v>2017</v>
      </c>
      <c r="B1218" s="443" t="s">
        <v>33</v>
      </c>
      <c r="C1218" s="443" t="s">
        <v>92</v>
      </c>
      <c r="D1218" s="268">
        <v>2986.6590000000001</v>
      </c>
      <c r="E1218" s="268">
        <v>13399.028</v>
      </c>
      <c r="F1218" s="269">
        <v>16385.686999999998</v>
      </c>
      <c r="G1218" s="243"/>
    </row>
    <row r="1219" spans="1:7" s="62" customFormat="1" ht="13.5" customHeight="1" x14ac:dyDescent="0.2">
      <c r="A1219" s="423">
        <v>2017</v>
      </c>
      <c r="B1219" s="424" t="s">
        <v>35</v>
      </c>
      <c r="C1219" s="424" t="s">
        <v>92</v>
      </c>
      <c r="D1219" s="425">
        <v>4203.4000000000005</v>
      </c>
      <c r="E1219" s="425">
        <v>16074.996999999998</v>
      </c>
      <c r="F1219" s="426">
        <v>20278.397000000004</v>
      </c>
      <c r="G1219" s="243"/>
    </row>
    <row r="1220" spans="1:7" s="62" customFormat="1" ht="13.5" customHeight="1" x14ac:dyDescent="0.2">
      <c r="A1220" s="267">
        <v>2017</v>
      </c>
      <c r="B1220" s="443" t="s">
        <v>36</v>
      </c>
      <c r="C1220" s="443" t="s">
        <v>92</v>
      </c>
      <c r="D1220" s="268">
        <v>4223.41</v>
      </c>
      <c r="E1220" s="268">
        <v>18351.4025</v>
      </c>
      <c r="F1220" s="269">
        <v>22574.8125</v>
      </c>
      <c r="G1220" s="243"/>
    </row>
    <row r="1221" spans="1:7" s="62" customFormat="1" ht="13.5" customHeight="1" x14ac:dyDescent="0.2">
      <c r="A1221" s="423">
        <v>2017</v>
      </c>
      <c r="B1221" s="424" t="s">
        <v>37</v>
      </c>
      <c r="C1221" s="424" t="s">
        <v>92</v>
      </c>
      <c r="D1221" s="425">
        <v>2251.14</v>
      </c>
      <c r="E1221" s="425">
        <v>19667.837000000003</v>
      </c>
      <c r="F1221" s="426">
        <v>21918.977000000003</v>
      </c>
      <c r="G1221" s="243"/>
    </row>
    <row r="1222" spans="1:7" s="62" customFormat="1" ht="13.5" customHeight="1" x14ac:dyDescent="0.2">
      <c r="A1222" s="267">
        <v>2017</v>
      </c>
      <c r="B1222" s="443" t="s">
        <v>38</v>
      </c>
      <c r="C1222" s="443" t="s">
        <v>92</v>
      </c>
      <c r="D1222" s="268">
        <v>1771.1299999999999</v>
      </c>
      <c r="E1222" s="268">
        <v>19199.626000000004</v>
      </c>
      <c r="F1222" s="269">
        <v>20970.756000000001</v>
      </c>
      <c r="G1222" s="243"/>
    </row>
    <row r="1223" spans="1:7" s="62" customFormat="1" ht="13.5" customHeight="1" x14ac:dyDescent="0.2">
      <c r="A1223" s="423">
        <v>2017</v>
      </c>
      <c r="B1223" s="424" t="s">
        <v>39</v>
      </c>
      <c r="C1223" s="424" t="s">
        <v>92</v>
      </c>
      <c r="D1223" s="425">
        <v>3318.65</v>
      </c>
      <c r="E1223" s="425">
        <v>19348.716</v>
      </c>
      <c r="F1223" s="426">
        <v>22667.366000000002</v>
      </c>
      <c r="G1223" s="243"/>
    </row>
    <row r="1224" spans="1:7" s="62" customFormat="1" ht="13.5" customHeight="1" x14ac:dyDescent="0.2">
      <c r="A1224" s="267">
        <v>2017</v>
      </c>
      <c r="B1224" s="443" t="s">
        <v>40</v>
      </c>
      <c r="C1224" s="443" t="s">
        <v>92</v>
      </c>
      <c r="D1224" s="268">
        <v>3054.79</v>
      </c>
      <c r="E1224" s="268">
        <v>21824.593999999997</v>
      </c>
      <c r="F1224" s="269">
        <v>24879.384000000002</v>
      </c>
      <c r="G1224" s="243"/>
    </row>
    <row r="1225" spans="1:7" s="62" customFormat="1" ht="13.5" customHeight="1" x14ac:dyDescent="0.2">
      <c r="A1225" s="423">
        <v>2017</v>
      </c>
      <c r="B1225" s="424" t="s">
        <v>41</v>
      </c>
      <c r="C1225" s="424" t="s">
        <v>92</v>
      </c>
      <c r="D1225" s="425">
        <v>3837.16</v>
      </c>
      <c r="E1225" s="425">
        <v>20125.797999999999</v>
      </c>
      <c r="F1225" s="426">
        <v>23962.957999999999</v>
      </c>
      <c r="G1225" s="243"/>
    </row>
    <row r="1226" spans="1:7" s="62" customFormat="1" ht="13.5" customHeight="1" x14ac:dyDescent="0.2">
      <c r="A1226" s="267">
        <v>2017</v>
      </c>
      <c r="B1226" s="443" t="s">
        <v>42</v>
      </c>
      <c r="C1226" s="443" t="s">
        <v>92</v>
      </c>
      <c r="D1226" s="268">
        <v>5146.66</v>
      </c>
      <c r="E1226" s="268">
        <v>17617.552499999998</v>
      </c>
      <c r="F1226" s="269">
        <v>22764.212499999998</v>
      </c>
      <c r="G1226" s="243"/>
    </row>
    <row r="1227" spans="1:7" s="62" customFormat="1" ht="13.5" customHeight="1" x14ac:dyDescent="0.2">
      <c r="A1227" s="423">
        <v>2018</v>
      </c>
      <c r="B1227" s="424" t="s">
        <v>43</v>
      </c>
      <c r="C1227" s="424" t="s">
        <v>92</v>
      </c>
      <c r="D1227" s="425">
        <v>4792.45</v>
      </c>
      <c r="E1227" s="425">
        <v>18345.289000000001</v>
      </c>
      <c r="F1227" s="426">
        <v>23137.738999999998</v>
      </c>
      <c r="G1227" s="243"/>
    </row>
    <row r="1228" spans="1:7" s="62" customFormat="1" ht="13.5" customHeight="1" x14ac:dyDescent="0.2">
      <c r="A1228" s="267">
        <v>2018</v>
      </c>
      <c r="B1228" s="443" t="s">
        <v>44</v>
      </c>
      <c r="C1228" s="443" t="s">
        <v>92</v>
      </c>
      <c r="D1228" s="268">
        <v>3966.8599999999997</v>
      </c>
      <c r="E1228" s="268">
        <v>18937.111499999999</v>
      </c>
      <c r="F1228" s="269">
        <v>22903.9715</v>
      </c>
      <c r="G1228" s="243"/>
    </row>
    <row r="1229" spans="1:7" s="62" customFormat="1" ht="13.5" customHeight="1" x14ac:dyDescent="0.2">
      <c r="A1229" s="423">
        <v>2018</v>
      </c>
      <c r="B1229" s="424" t="s">
        <v>45</v>
      </c>
      <c r="C1229" s="424" t="s">
        <v>92</v>
      </c>
      <c r="D1229" s="425">
        <v>3411.56</v>
      </c>
      <c r="E1229" s="425">
        <v>20307.660500000002</v>
      </c>
      <c r="F1229" s="426">
        <v>23719.220499999999</v>
      </c>
      <c r="G1229" s="243"/>
    </row>
    <row r="1230" spans="1:7" s="62" customFormat="1" ht="13.5" customHeight="1" x14ac:dyDescent="0.2">
      <c r="A1230" s="267">
        <v>2018</v>
      </c>
      <c r="B1230" s="443" t="s">
        <v>33</v>
      </c>
      <c r="C1230" s="443" t="s">
        <v>92</v>
      </c>
      <c r="D1230" s="268">
        <v>3509.8099999999995</v>
      </c>
      <c r="E1230" s="268">
        <v>21784.7955</v>
      </c>
      <c r="F1230" s="269">
        <v>25294.605500000001</v>
      </c>
      <c r="G1230" s="243"/>
    </row>
    <row r="1231" spans="1:7" s="62" customFormat="1" ht="13.5" customHeight="1" x14ac:dyDescent="0.2">
      <c r="A1231" s="423">
        <v>2018</v>
      </c>
      <c r="B1231" s="424" t="s">
        <v>35</v>
      </c>
      <c r="C1231" s="424" t="s">
        <v>92</v>
      </c>
      <c r="D1231" s="425">
        <v>3211.45</v>
      </c>
      <c r="E1231" s="425">
        <v>19887.772499999999</v>
      </c>
      <c r="F1231" s="426">
        <v>23099.2225</v>
      </c>
      <c r="G1231" s="243"/>
    </row>
    <row r="1232" spans="1:7" s="62" customFormat="1" ht="13.5" customHeight="1" x14ac:dyDescent="0.2">
      <c r="A1232" s="267">
        <v>2018</v>
      </c>
      <c r="B1232" s="443" t="s">
        <v>36</v>
      </c>
      <c r="C1232" s="443" t="s">
        <v>92</v>
      </c>
      <c r="D1232" s="268">
        <v>3007.94</v>
      </c>
      <c r="E1232" s="268">
        <v>20319.4925</v>
      </c>
      <c r="F1232" s="269">
        <v>23327.432499999999</v>
      </c>
      <c r="G1232" s="243"/>
    </row>
    <row r="1233" spans="1:7" s="62" customFormat="1" ht="13.5" customHeight="1" x14ac:dyDescent="0.2">
      <c r="A1233" s="423">
        <v>2018</v>
      </c>
      <c r="B1233" s="424" t="s">
        <v>37</v>
      </c>
      <c r="C1233" s="424" t="s">
        <v>92</v>
      </c>
      <c r="D1233" s="425">
        <v>3139.7069999999999</v>
      </c>
      <c r="E1233" s="425">
        <v>21335.433000000001</v>
      </c>
      <c r="F1233" s="426">
        <v>24475.14</v>
      </c>
      <c r="G1233" s="243"/>
    </row>
    <row r="1234" spans="1:7" s="62" customFormat="1" ht="13.5" customHeight="1" x14ac:dyDescent="0.2">
      <c r="A1234" s="267">
        <v>2018</v>
      </c>
      <c r="B1234" s="443" t="s">
        <v>38</v>
      </c>
      <c r="C1234" s="443" t="s">
        <v>92</v>
      </c>
      <c r="D1234" s="268">
        <v>3347.7200000000003</v>
      </c>
      <c r="E1234" s="268">
        <v>21733.558499999999</v>
      </c>
      <c r="F1234" s="269">
        <v>25081.2785</v>
      </c>
      <c r="G1234" s="243"/>
    </row>
    <row r="1235" spans="1:7" s="62" customFormat="1" ht="13.5" customHeight="1" x14ac:dyDescent="0.2">
      <c r="A1235" s="423">
        <v>2018</v>
      </c>
      <c r="B1235" s="424" t="s">
        <v>39</v>
      </c>
      <c r="C1235" s="424" t="s">
        <v>92</v>
      </c>
      <c r="D1235" s="425">
        <v>3013.22</v>
      </c>
      <c r="E1235" s="425">
        <v>20993.708999999999</v>
      </c>
      <c r="F1235" s="426">
        <v>24006.928999999996</v>
      </c>
      <c r="G1235" s="243"/>
    </row>
    <row r="1236" spans="1:7" s="62" customFormat="1" ht="13.5" customHeight="1" x14ac:dyDescent="0.2">
      <c r="A1236" s="267">
        <v>2018</v>
      </c>
      <c r="B1236" s="443" t="s">
        <v>40</v>
      </c>
      <c r="C1236" s="443" t="s">
        <v>92</v>
      </c>
      <c r="D1236" s="268">
        <v>3905.6799999999994</v>
      </c>
      <c r="E1236" s="268">
        <v>22135.73</v>
      </c>
      <c r="F1236" s="269">
        <v>26041.409999999996</v>
      </c>
      <c r="G1236" s="243"/>
    </row>
    <row r="1237" spans="1:7" s="62" customFormat="1" ht="13.5" customHeight="1" x14ac:dyDescent="0.2">
      <c r="A1237" s="423">
        <v>2018</v>
      </c>
      <c r="B1237" s="424" t="s">
        <v>41</v>
      </c>
      <c r="C1237" s="424" t="s">
        <v>92</v>
      </c>
      <c r="D1237" s="425">
        <v>2466.36</v>
      </c>
      <c r="E1237" s="425">
        <v>20470.8645</v>
      </c>
      <c r="F1237" s="426">
        <v>22937.2245</v>
      </c>
      <c r="G1237" s="243"/>
    </row>
    <row r="1238" spans="1:7" s="62" customFormat="1" ht="13.5" customHeight="1" x14ac:dyDescent="0.2">
      <c r="A1238" s="267">
        <v>2018</v>
      </c>
      <c r="B1238" s="443" t="s">
        <v>42</v>
      </c>
      <c r="C1238" s="443" t="s">
        <v>92</v>
      </c>
      <c r="D1238" s="268">
        <v>2940.42</v>
      </c>
      <c r="E1238" s="268">
        <v>21019.676499999998</v>
      </c>
      <c r="F1238" s="269">
        <v>23960.0965</v>
      </c>
      <c r="G1238" s="243"/>
    </row>
    <row r="1239" spans="1:7" s="62" customFormat="1" ht="13.5" customHeight="1" x14ac:dyDescent="0.2">
      <c r="A1239" s="423">
        <v>2019</v>
      </c>
      <c r="B1239" s="424" t="s">
        <v>43</v>
      </c>
      <c r="C1239" s="424" t="s">
        <v>92</v>
      </c>
      <c r="D1239" s="425">
        <v>2907.99</v>
      </c>
      <c r="E1239" s="425">
        <v>20905.625</v>
      </c>
      <c r="F1239" s="426">
        <v>23813.615000000002</v>
      </c>
      <c r="G1239" s="243"/>
    </row>
    <row r="1240" spans="1:7" s="62" customFormat="1" ht="13.5" customHeight="1" x14ac:dyDescent="0.2">
      <c r="A1240" s="267">
        <v>2019</v>
      </c>
      <c r="B1240" s="443" t="s">
        <v>44</v>
      </c>
      <c r="C1240" s="443" t="s">
        <v>92</v>
      </c>
      <c r="D1240" s="268">
        <v>3453.5229999999997</v>
      </c>
      <c r="E1240" s="268">
        <v>19630.331999999999</v>
      </c>
      <c r="F1240" s="269">
        <v>23083.855</v>
      </c>
      <c r="G1240" s="243"/>
    </row>
    <row r="1241" spans="1:7" s="62" customFormat="1" ht="13.5" customHeight="1" x14ac:dyDescent="0.2">
      <c r="A1241" s="423">
        <v>2019</v>
      </c>
      <c r="B1241" s="424" t="s">
        <v>45</v>
      </c>
      <c r="C1241" s="424" t="s">
        <v>92</v>
      </c>
      <c r="D1241" s="425">
        <v>4760.18</v>
      </c>
      <c r="E1241" s="425">
        <v>22871.216499999995</v>
      </c>
      <c r="F1241" s="426">
        <v>27631.396499999999</v>
      </c>
      <c r="G1241" s="243"/>
    </row>
    <row r="1242" spans="1:7" s="62" customFormat="1" ht="13.5" customHeight="1" x14ac:dyDescent="0.2">
      <c r="A1242" s="267">
        <v>2019</v>
      </c>
      <c r="B1242" s="443" t="s">
        <v>33</v>
      </c>
      <c r="C1242" s="443" t="s">
        <v>92</v>
      </c>
      <c r="D1242" s="268">
        <v>4517.2000000000007</v>
      </c>
      <c r="E1242" s="268">
        <v>20820.286499999998</v>
      </c>
      <c r="F1242" s="269">
        <v>25337.486499999999</v>
      </c>
      <c r="G1242" s="243"/>
    </row>
    <row r="1243" spans="1:7" s="62" customFormat="1" ht="13.5" customHeight="1" x14ac:dyDescent="0.2">
      <c r="A1243" s="423">
        <v>2019</v>
      </c>
      <c r="B1243" s="424" t="s">
        <v>35</v>
      </c>
      <c r="C1243" s="424" t="s">
        <v>92</v>
      </c>
      <c r="D1243" s="425">
        <v>4024.26</v>
      </c>
      <c r="E1243" s="425">
        <v>21087.082000000002</v>
      </c>
      <c r="F1243" s="426">
        <v>25111.342000000001</v>
      </c>
      <c r="G1243" s="243"/>
    </row>
    <row r="1244" spans="1:7" s="62" customFormat="1" ht="13.5" customHeight="1" x14ac:dyDescent="0.2">
      <c r="A1244" s="267">
        <v>2019</v>
      </c>
      <c r="B1244" s="443" t="s">
        <v>36</v>
      </c>
      <c r="C1244" s="443" t="s">
        <v>92</v>
      </c>
      <c r="D1244" s="268">
        <v>4880.3300000000008</v>
      </c>
      <c r="E1244" s="268">
        <v>19560.415999999997</v>
      </c>
      <c r="F1244" s="269">
        <v>24440.745999999999</v>
      </c>
      <c r="G1244" s="243"/>
    </row>
    <row r="1245" spans="1:7" s="62" customFormat="1" ht="13.5" customHeight="1" x14ac:dyDescent="0.2">
      <c r="A1245" s="423">
        <v>2019</v>
      </c>
      <c r="B1245" s="424" t="s">
        <v>37</v>
      </c>
      <c r="C1245" s="424" t="s">
        <v>92</v>
      </c>
      <c r="D1245" s="425">
        <v>5249.05</v>
      </c>
      <c r="E1245" s="425">
        <v>21731.083999999999</v>
      </c>
      <c r="F1245" s="426">
        <v>26980.134000000002</v>
      </c>
      <c r="G1245" s="243"/>
    </row>
    <row r="1246" spans="1:7" s="62" customFormat="1" ht="13.5" customHeight="1" x14ac:dyDescent="0.2">
      <c r="A1246" s="267">
        <v>2019</v>
      </c>
      <c r="B1246" s="443" t="s">
        <v>38</v>
      </c>
      <c r="C1246" s="443" t="s">
        <v>92</v>
      </c>
      <c r="D1246" s="268">
        <v>5700.18</v>
      </c>
      <c r="E1246" s="268">
        <v>21351.375</v>
      </c>
      <c r="F1246" s="269">
        <v>27051.555</v>
      </c>
      <c r="G1246" s="243"/>
    </row>
    <row r="1247" spans="1:7" s="62" customFormat="1" ht="13.5" customHeight="1" x14ac:dyDescent="0.2">
      <c r="A1247" s="423">
        <v>2019</v>
      </c>
      <c r="B1247" s="424" t="s">
        <v>39</v>
      </c>
      <c r="C1247" s="424" t="s">
        <v>92</v>
      </c>
      <c r="D1247" s="425">
        <v>5244.12</v>
      </c>
      <c r="E1247" s="425">
        <v>21929.214</v>
      </c>
      <c r="F1247" s="426">
        <v>27173.333999999999</v>
      </c>
      <c r="G1247" s="243"/>
    </row>
    <row r="1248" spans="1:7" s="62" customFormat="1" ht="13.5" customHeight="1" x14ac:dyDescent="0.2">
      <c r="A1248" s="267">
        <v>2019</v>
      </c>
      <c r="B1248" s="443" t="s">
        <v>40</v>
      </c>
      <c r="C1248" s="443" t="s">
        <v>92</v>
      </c>
      <c r="D1248" s="268">
        <v>4855.3869999999997</v>
      </c>
      <c r="E1248" s="268">
        <v>20796.214</v>
      </c>
      <c r="F1248" s="269">
        <v>25651.601000000002</v>
      </c>
      <c r="G1248" s="243"/>
    </row>
    <row r="1249" spans="1:7" s="62" customFormat="1" ht="13.5" customHeight="1" x14ac:dyDescent="0.2">
      <c r="A1249" s="423">
        <v>2019</v>
      </c>
      <c r="B1249" s="424" t="s">
        <v>41</v>
      </c>
      <c r="C1249" s="424" t="s">
        <v>92</v>
      </c>
      <c r="D1249" s="425">
        <v>3874.99</v>
      </c>
      <c r="E1249" s="425">
        <v>22928.081000000002</v>
      </c>
      <c r="F1249" s="426">
        <v>26803.071</v>
      </c>
      <c r="G1249" s="243"/>
    </row>
    <row r="1250" spans="1:7" s="62" customFormat="1" ht="13.5" customHeight="1" x14ac:dyDescent="0.2">
      <c r="A1250" s="267">
        <v>2019</v>
      </c>
      <c r="B1250" s="443" t="s">
        <v>42</v>
      </c>
      <c r="C1250" s="443" t="s">
        <v>92</v>
      </c>
      <c r="D1250" s="268">
        <v>3192.26</v>
      </c>
      <c r="E1250" s="268">
        <v>23535.463500000002</v>
      </c>
      <c r="F1250" s="269">
        <v>26727.7235</v>
      </c>
      <c r="G1250" s="243"/>
    </row>
    <row r="1251" spans="1:7" s="62" customFormat="1" ht="13.5" customHeight="1" x14ac:dyDescent="0.2">
      <c r="A1251" s="423">
        <v>2020</v>
      </c>
      <c r="B1251" s="424" t="s">
        <v>43</v>
      </c>
      <c r="C1251" s="424" t="s">
        <v>92</v>
      </c>
      <c r="D1251" s="425">
        <v>2216.0199999999995</v>
      </c>
      <c r="E1251" s="425">
        <v>19396.634500000004</v>
      </c>
      <c r="F1251" s="426">
        <v>21612.654500000004</v>
      </c>
      <c r="G1251" s="243"/>
    </row>
    <row r="1252" spans="1:7" s="62" customFormat="1" ht="13.5" customHeight="1" x14ac:dyDescent="0.2">
      <c r="A1252" s="267">
        <v>2020</v>
      </c>
      <c r="B1252" s="443" t="s">
        <v>44</v>
      </c>
      <c r="C1252" s="443" t="s">
        <v>92</v>
      </c>
      <c r="D1252" s="268">
        <v>2693.04</v>
      </c>
      <c r="E1252" s="268">
        <v>19562.128500000003</v>
      </c>
      <c r="F1252" s="269">
        <v>22255.168500000003</v>
      </c>
      <c r="G1252" s="243"/>
    </row>
    <row r="1253" spans="1:7" s="62" customFormat="1" ht="13.5" customHeight="1" x14ac:dyDescent="0.2">
      <c r="A1253" s="423">
        <v>2020</v>
      </c>
      <c r="B1253" s="424" t="s">
        <v>45</v>
      </c>
      <c r="C1253" s="424" t="s">
        <v>92</v>
      </c>
      <c r="D1253" s="425">
        <v>2814.2</v>
      </c>
      <c r="E1253" s="425">
        <v>16121.355</v>
      </c>
      <c r="F1253" s="426">
        <v>18935.555</v>
      </c>
      <c r="G1253" s="243"/>
    </row>
    <row r="1254" spans="1:7" s="62" customFormat="1" ht="13.5" customHeight="1" x14ac:dyDescent="0.2">
      <c r="A1254" s="267">
        <v>2020</v>
      </c>
      <c r="B1254" s="443" t="s">
        <v>33</v>
      </c>
      <c r="C1254" s="443" t="s">
        <v>92</v>
      </c>
      <c r="D1254" s="268">
        <v>297.14</v>
      </c>
      <c r="E1254" s="268">
        <v>7457.9620000000014</v>
      </c>
      <c r="F1254" s="269">
        <v>7755.1020000000008</v>
      </c>
      <c r="G1254" s="243"/>
    </row>
    <row r="1255" spans="1:7" s="62" customFormat="1" ht="13.5" customHeight="1" x14ac:dyDescent="0.2">
      <c r="A1255" s="423">
        <v>2020</v>
      </c>
      <c r="B1255" s="424" t="s">
        <v>35</v>
      </c>
      <c r="C1255" s="424" t="s">
        <v>92</v>
      </c>
      <c r="D1255" s="425">
        <v>1880.7299999999998</v>
      </c>
      <c r="E1255" s="425">
        <v>14017.714500190737</v>
      </c>
      <c r="F1255" s="426">
        <v>15898.444500190737</v>
      </c>
      <c r="G1255" s="243"/>
    </row>
    <row r="1256" spans="1:7" s="62" customFormat="1" ht="13.5" customHeight="1" x14ac:dyDescent="0.2">
      <c r="A1256" s="267">
        <v>2020</v>
      </c>
      <c r="B1256" s="443" t="s">
        <v>36</v>
      </c>
      <c r="C1256" s="443" t="s">
        <v>92</v>
      </c>
      <c r="D1256" s="268">
        <v>2614.25</v>
      </c>
      <c r="E1256" s="268">
        <v>16819.226500000001</v>
      </c>
      <c r="F1256" s="269">
        <v>19433.476500000004</v>
      </c>
      <c r="G1256" s="243"/>
    </row>
    <row r="1257" spans="1:7" s="62" customFormat="1" ht="13.5" customHeight="1" x14ac:dyDescent="0.2">
      <c r="A1257" s="423">
        <v>2020</v>
      </c>
      <c r="B1257" s="424" t="s">
        <v>37</v>
      </c>
      <c r="C1257" s="424" t="s">
        <v>92</v>
      </c>
      <c r="D1257" s="425">
        <v>3096.04</v>
      </c>
      <c r="E1257" s="425">
        <v>23100.482000000004</v>
      </c>
      <c r="F1257" s="426">
        <v>26196.522000000004</v>
      </c>
      <c r="G1257" s="243"/>
    </row>
    <row r="1258" spans="1:7" s="62" customFormat="1" ht="13.5" customHeight="1" x14ac:dyDescent="0.2">
      <c r="A1258" s="267">
        <v>2020</v>
      </c>
      <c r="B1258" s="443" t="s">
        <v>38</v>
      </c>
      <c r="C1258" s="443" t="s">
        <v>92</v>
      </c>
      <c r="D1258" s="268">
        <v>3605.36</v>
      </c>
      <c r="E1258" s="268">
        <v>19561.767998474123</v>
      </c>
      <c r="F1258" s="269">
        <v>23167.12799847412</v>
      </c>
      <c r="G1258" s="243"/>
    </row>
    <row r="1259" spans="1:7" s="62" customFormat="1" ht="13.5" customHeight="1" x14ac:dyDescent="0.2">
      <c r="A1259" s="423">
        <v>2020</v>
      </c>
      <c r="B1259" s="424" t="s">
        <v>39</v>
      </c>
      <c r="C1259" s="424" t="s">
        <v>92</v>
      </c>
      <c r="D1259" s="425">
        <v>4064.02</v>
      </c>
      <c r="E1259" s="425">
        <v>19702.650501525874</v>
      </c>
      <c r="F1259" s="426">
        <v>23766.670501525874</v>
      </c>
      <c r="G1259" s="243"/>
    </row>
    <row r="1260" spans="1:7" s="62" customFormat="1" ht="13.5" customHeight="1" x14ac:dyDescent="0.2">
      <c r="A1260" s="267">
        <v>2020</v>
      </c>
      <c r="B1260" s="443" t="s">
        <v>40</v>
      </c>
      <c r="C1260" s="443" t="s">
        <v>92</v>
      </c>
      <c r="D1260" s="268">
        <v>4192.76</v>
      </c>
      <c r="E1260" s="268">
        <v>20218.040999237059</v>
      </c>
      <c r="F1260" s="269">
        <v>24410.800999237061</v>
      </c>
      <c r="G1260" s="243"/>
    </row>
    <row r="1261" spans="1:7" s="62" customFormat="1" ht="13.5" customHeight="1" x14ac:dyDescent="0.2">
      <c r="A1261" s="423">
        <v>2020</v>
      </c>
      <c r="B1261" s="424" t="s">
        <v>41</v>
      </c>
      <c r="C1261" s="424" t="s">
        <v>92</v>
      </c>
      <c r="D1261" s="425">
        <v>3676.56</v>
      </c>
      <c r="E1261" s="425">
        <v>19512.66550152588</v>
      </c>
      <c r="F1261" s="426">
        <v>23189.225501525878</v>
      </c>
      <c r="G1261" s="243"/>
    </row>
    <row r="1262" spans="1:7" s="62" customFormat="1" ht="13.5" customHeight="1" x14ac:dyDescent="0.2">
      <c r="A1262" s="267">
        <v>2020</v>
      </c>
      <c r="B1262" s="443" t="s">
        <v>42</v>
      </c>
      <c r="C1262" s="443" t="s">
        <v>92</v>
      </c>
      <c r="D1262" s="268">
        <v>3832.3300051879887</v>
      </c>
      <c r="E1262" s="268">
        <v>21956.356499999998</v>
      </c>
      <c r="F1262" s="269">
        <v>25788.686505187987</v>
      </c>
      <c r="G1262" s="243"/>
    </row>
    <row r="1263" spans="1:7" s="62" customFormat="1" ht="13.5" customHeight="1" x14ac:dyDescent="0.2">
      <c r="A1263" s="423">
        <v>2021</v>
      </c>
      <c r="B1263" s="424" t="s">
        <v>43</v>
      </c>
      <c r="C1263" s="424" t="s">
        <v>92</v>
      </c>
      <c r="D1263" s="425">
        <v>2958.6799942016601</v>
      </c>
      <c r="E1263" s="425">
        <v>21041.153999999995</v>
      </c>
      <c r="F1263" s="426">
        <v>23999.833994201654</v>
      </c>
      <c r="G1263" s="243"/>
    </row>
    <row r="1264" spans="1:7" s="62" customFormat="1" ht="13.5" customHeight="1" x14ac:dyDescent="0.2">
      <c r="A1264" s="267">
        <v>2021</v>
      </c>
      <c r="B1264" s="443" t="s">
        <v>44</v>
      </c>
      <c r="C1264" s="443" t="s">
        <v>92</v>
      </c>
      <c r="D1264" s="268">
        <v>4440.0500024000003</v>
      </c>
      <c r="E1264" s="268">
        <v>19977.254499999995</v>
      </c>
      <c r="F1264" s="269">
        <v>24417.304502399995</v>
      </c>
      <c r="G1264" s="243"/>
    </row>
    <row r="1265" spans="1:7" s="62" customFormat="1" ht="13.5" customHeight="1" x14ac:dyDescent="0.2">
      <c r="A1265" s="423">
        <v>2021</v>
      </c>
      <c r="B1265" s="424" t="s">
        <v>45</v>
      </c>
      <c r="C1265" s="424" t="s">
        <v>92</v>
      </c>
      <c r="D1265" s="425">
        <v>4514.770003662109</v>
      </c>
      <c r="E1265" s="425">
        <v>23417.31</v>
      </c>
      <c r="F1265" s="426">
        <v>27932.080003662115</v>
      </c>
      <c r="G1265" s="243"/>
    </row>
    <row r="1266" spans="1:7" s="62" customFormat="1" ht="13.5" customHeight="1" x14ac:dyDescent="0.2">
      <c r="A1266" s="267">
        <v>2021</v>
      </c>
      <c r="B1266" s="443" t="s">
        <v>33</v>
      </c>
      <c r="C1266" s="443" t="s">
        <v>92</v>
      </c>
      <c r="D1266" s="268">
        <v>3566.6100024414063</v>
      </c>
      <c r="E1266" s="268">
        <v>20453.85549427825</v>
      </c>
      <c r="F1266" s="269">
        <v>24020.465496719655</v>
      </c>
      <c r="G1266" s="243"/>
    </row>
    <row r="1267" spans="1:7" s="62" customFormat="1" ht="13.5" customHeight="1" x14ac:dyDescent="0.2">
      <c r="A1267" s="423">
        <v>2021</v>
      </c>
      <c r="B1267" s="424" t="s">
        <v>35</v>
      </c>
      <c r="C1267" s="424" t="s">
        <v>92</v>
      </c>
      <c r="D1267" s="425">
        <v>4184.75</v>
      </c>
      <c r="E1267" s="425">
        <v>19062.324000000001</v>
      </c>
      <c r="F1267" s="426">
        <v>23247.074000000001</v>
      </c>
      <c r="G1267" s="243"/>
    </row>
    <row r="1268" spans="1:7" s="62" customFormat="1" ht="13.5" customHeight="1" x14ac:dyDescent="0.2">
      <c r="A1268" s="267">
        <v>2021</v>
      </c>
      <c r="B1268" s="443" t="s">
        <v>36</v>
      </c>
      <c r="C1268" s="443" t="s">
        <v>92</v>
      </c>
      <c r="D1268" s="268">
        <v>4714.3599999999997</v>
      </c>
      <c r="E1268" s="268">
        <v>18712.290499999996</v>
      </c>
      <c r="F1268" s="269">
        <v>23426.650499999996</v>
      </c>
      <c r="G1268" s="243"/>
    </row>
    <row r="1269" spans="1:7" s="62" customFormat="1" ht="13.5" customHeight="1" x14ac:dyDescent="0.2">
      <c r="A1269" s="423">
        <v>2021</v>
      </c>
      <c r="B1269" s="424" t="s">
        <v>37</v>
      </c>
      <c r="C1269" s="424" t="s">
        <v>92</v>
      </c>
      <c r="D1269" s="425">
        <v>4261.0900021362304</v>
      </c>
      <c r="E1269" s="425">
        <v>20705.550500002973</v>
      </c>
      <c r="F1269" s="426">
        <v>24966.640502139206</v>
      </c>
      <c r="G1269" s="243"/>
    </row>
    <row r="1270" spans="1:7" s="62" customFormat="1" ht="13.5" customHeight="1" x14ac:dyDescent="0.2">
      <c r="A1270" s="267">
        <v>2021</v>
      </c>
      <c r="B1270" s="443" t="s">
        <v>38</v>
      </c>
      <c r="C1270" s="443" t="s">
        <v>92</v>
      </c>
      <c r="D1270" s="268">
        <v>4847.5499954223642</v>
      </c>
      <c r="E1270" s="268">
        <v>19834.997999997617</v>
      </c>
      <c r="F1270" s="269">
        <v>24682.54799541998</v>
      </c>
      <c r="G1270" s="243"/>
    </row>
    <row r="1271" spans="1:7" s="62" customFormat="1" ht="13.5" customHeight="1" x14ac:dyDescent="0.2">
      <c r="A1271" s="423">
        <v>2021</v>
      </c>
      <c r="B1271" s="424" t="s">
        <v>39</v>
      </c>
      <c r="C1271" s="424" t="s">
        <v>92</v>
      </c>
      <c r="D1271" s="425">
        <v>4988.0199978637693</v>
      </c>
      <c r="E1271" s="425">
        <v>19170.662999999848</v>
      </c>
      <c r="F1271" s="426">
        <v>24158.682997863616</v>
      </c>
      <c r="G1271" s="243"/>
    </row>
    <row r="1272" spans="1:7" s="62" customFormat="1" ht="13.5" customHeight="1" x14ac:dyDescent="0.2">
      <c r="A1272" s="267">
        <v>2021</v>
      </c>
      <c r="B1272" s="443" t="s">
        <v>40</v>
      </c>
      <c r="C1272" s="443" t="s">
        <v>92</v>
      </c>
      <c r="D1272" s="268">
        <v>4153.3300010681151</v>
      </c>
      <c r="E1272" s="268">
        <v>19991.56300076182</v>
      </c>
      <c r="F1272" s="269">
        <v>24144.893001829936</v>
      </c>
      <c r="G1272" s="243"/>
    </row>
    <row r="1273" spans="1:7" s="62" customFormat="1" ht="13.5" customHeight="1" x14ac:dyDescent="0.2">
      <c r="A1273" s="423">
        <v>2021</v>
      </c>
      <c r="B1273" s="424" t="s">
        <v>41</v>
      </c>
      <c r="C1273" s="424" t="s">
        <v>92</v>
      </c>
      <c r="D1273" s="425">
        <v>4631.8199963378911</v>
      </c>
      <c r="E1273" s="425">
        <v>22494.225999999999</v>
      </c>
      <c r="F1273" s="426">
        <v>27126.045996337889</v>
      </c>
      <c r="G1273" s="243"/>
    </row>
    <row r="1274" spans="1:7" s="62" customFormat="1" ht="13.5" customHeight="1" x14ac:dyDescent="0.2">
      <c r="A1274" s="267">
        <v>2021</v>
      </c>
      <c r="B1274" s="443" t="s">
        <v>42</v>
      </c>
      <c r="C1274" s="443" t="s">
        <v>92</v>
      </c>
      <c r="D1274" s="268">
        <v>4445.9600061035162</v>
      </c>
      <c r="E1274" s="268">
        <v>24475.553500286103</v>
      </c>
      <c r="F1274" s="269">
        <v>28921.513506389623</v>
      </c>
      <c r="G1274" s="243"/>
    </row>
    <row r="1275" spans="1:7" s="62" customFormat="1" ht="13.5" customHeight="1" x14ac:dyDescent="0.2">
      <c r="A1275" s="423">
        <v>2022</v>
      </c>
      <c r="B1275" s="424" t="s">
        <v>43</v>
      </c>
      <c r="C1275" s="424" t="s">
        <v>92</v>
      </c>
      <c r="D1275" s="425">
        <v>3093.2300035095213</v>
      </c>
      <c r="E1275" s="425">
        <v>18752.449000000001</v>
      </c>
      <c r="F1275" s="426">
        <v>21845.679003509526</v>
      </c>
      <c r="G1275" s="243"/>
    </row>
    <row r="1276" spans="1:7" s="62" customFormat="1" ht="13.5" customHeight="1" x14ac:dyDescent="0.2">
      <c r="A1276" s="267">
        <v>2022</v>
      </c>
      <c r="B1276" s="457" t="s">
        <v>44</v>
      </c>
      <c r="C1276" s="457" t="s">
        <v>92</v>
      </c>
      <c r="D1276" s="268">
        <v>5010.5000086975106</v>
      </c>
      <c r="E1276" s="268">
        <v>20792.496999999999</v>
      </c>
      <c r="F1276" s="269">
        <v>25802.997008697512</v>
      </c>
      <c r="G1276" s="243"/>
    </row>
    <row r="1277" spans="1:7" s="62" customFormat="1" ht="13.5" customHeight="1" x14ac:dyDescent="0.2">
      <c r="A1277" s="423">
        <v>2022</v>
      </c>
      <c r="B1277" s="424" t="s">
        <v>45</v>
      </c>
      <c r="C1277" s="424" t="s">
        <v>92</v>
      </c>
      <c r="D1277" s="425">
        <v>6510.1799975585946</v>
      </c>
      <c r="E1277" s="425">
        <v>27966.647003826616</v>
      </c>
      <c r="F1277" s="426">
        <v>34476.827001385216</v>
      </c>
      <c r="G1277" s="243"/>
    </row>
    <row r="1278" spans="1:7" s="62" customFormat="1" ht="13.5" customHeight="1" x14ac:dyDescent="0.2">
      <c r="A1278" s="267">
        <v>2022</v>
      </c>
      <c r="B1278" s="469" t="s">
        <v>33</v>
      </c>
      <c r="C1278" s="469" t="s">
        <v>92</v>
      </c>
      <c r="D1278" s="268">
        <v>4817.7499893000004</v>
      </c>
      <c r="E1278" s="268">
        <v>20019.904500799999</v>
      </c>
      <c r="F1278" s="269">
        <v>24837.654490100002</v>
      </c>
      <c r="G1278" s="243"/>
    </row>
    <row r="1279" spans="1:7" s="62" customFormat="1" ht="13.5" customHeight="1" x14ac:dyDescent="0.2">
      <c r="A1279" s="423">
        <v>2022</v>
      </c>
      <c r="B1279" s="424" t="s">
        <v>35</v>
      </c>
      <c r="C1279" s="424" t="s">
        <v>92</v>
      </c>
      <c r="D1279" s="425">
        <v>5095.0800122070304</v>
      </c>
      <c r="E1279" s="425">
        <v>21622.936000000002</v>
      </c>
      <c r="F1279" s="426">
        <v>26718.016012207034</v>
      </c>
      <c r="G1279" s="243"/>
    </row>
    <row r="1280" spans="1:7" s="62" customFormat="1" ht="13.5" customHeight="1" x14ac:dyDescent="0.2">
      <c r="A1280" s="267">
        <v>2022</v>
      </c>
      <c r="B1280" s="477" t="s">
        <v>36</v>
      </c>
      <c r="C1280" s="477" t="s">
        <v>92</v>
      </c>
      <c r="D1280" s="268">
        <v>4728.5499919128424</v>
      </c>
      <c r="E1280" s="268">
        <v>21360.812500762939</v>
      </c>
      <c r="F1280" s="269">
        <v>26089.36249267578</v>
      </c>
      <c r="G1280" s="243"/>
    </row>
    <row r="1281" spans="1:7" s="62" customFormat="1" ht="13.5" customHeight="1" x14ac:dyDescent="0.2">
      <c r="A1281" s="423">
        <v>2009</v>
      </c>
      <c r="B1281" s="424" t="s">
        <v>33</v>
      </c>
      <c r="C1281" s="424" t="s">
        <v>93</v>
      </c>
      <c r="D1281" s="425">
        <v>7872.15</v>
      </c>
      <c r="E1281" s="425">
        <v>31500.425000000003</v>
      </c>
      <c r="F1281" s="426">
        <v>39372.574999999997</v>
      </c>
      <c r="G1281" s="243"/>
    </row>
    <row r="1282" spans="1:7" s="62" customFormat="1" ht="13.5" customHeight="1" x14ac:dyDescent="0.2">
      <c r="A1282" s="267">
        <v>2009</v>
      </c>
      <c r="B1282" s="443" t="s">
        <v>35</v>
      </c>
      <c r="C1282" s="443" t="s">
        <v>93</v>
      </c>
      <c r="D1282" s="268">
        <v>7739.95</v>
      </c>
      <c r="E1282" s="268">
        <v>31490.7</v>
      </c>
      <c r="F1282" s="269">
        <v>39230.649999999994</v>
      </c>
      <c r="G1282" s="243"/>
    </row>
    <row r="1283" spans="1:7" s="62" customFormat="1" ht="13.5" customHeight="1" x14ac:dyDescent="0.2">
      <c r="A1283" s="423">
        <v>2009</v>
      </c>
      <c r="B1283" s="424" t="s">
        <v>36</v>
      </c>
      <c r="C1283" s="424" t="s">
        <v>93</v>
      </c>
      <c r="D1283" s="425">
        <v>5911.65</v>
      </c>
      <c r="E1283" s="425">
        <v>28427.172500000001</v>
      </c>
      <c r="F1283" s="426">
        <v>34338.822500000002</v>
      </c>
      <c r="G1283" s="243"/>
    </row>
    <row r="1284" spans="1:7" s="62" customFormat="1" ht="13.5" customHeight="1" x14ac:dyDescent="0.2">
      <c r="A1284" s="267">
        <v>2009</v>
      </c>
      <c r="B1284" s="443" t="s">
        <v>37</v>
      </c>
      <c r="C1284" s="443" t="s">
        <v>93</v>
      </c>
      <c r="D1284" s="268">
        <v>8620.5259999999998</v>
      </c>
      <c r="E1284" s="268">
        <v>34720.112499999996</v>
      </c>
      <c r="F1284" s="269">
        <v>43340.638500000001</v>
      </c>
      <c r="G1284" s="243"/>
    </row>
    <row r="1285" spans="1:7" s="62" customFormat="1" ht="13.5" customHeight="1" x14ac:dyDescent="0.2">
      <c r="A1285" s="423">
        <v>2009</v>
      </c>
      <c r="B1285" s="424" t="s">
        <v>38</v>
      </c>
      <c r="C1285" s="424" t="s">
        <v>93</v>
      </c>
      <c r="D1285" s="425">
        <v>7845.1</v>
      </c>
      <c r="E1285" s="425">
        <v>34811.8675</v>
      </c>
      <c r="F1285" s="426">
        <v>42656.967500000006</v>
      </c>
      <c r="G1285" s="243"/>
    </row>
    <row r="1286" spans="1:7" s="62" customFormat="1" ht="13.5" customHeight="1" x14ac:dyDescent="0.2">
      <c r="A1286" s="267">
        <v>2009</v>
      </c>
      <c r="B1286" s="443" t="s">
        <v>39</v>
      </c>
      <c r="C1286" s="443" t="s">
        <v>93</v>
      </c>
      <c r="D1286" s="268">
        <v>8923.8700000000008</v>
      </c>
      <c r="E1286" s="268">
        <v>36408.29</v>
      </c>
      <c r="F1286" s="269">
        <v>45332.160000000003</v>
      </c>
      <c r="G1286" s="243"/>
    </row>
    <row r="1287" spans="1:7" s="62" customFormat="1" ht="13.5" customHeight="1" x14ac:dyDescent="0.2">
      <c r="A1287" s="423">
        <v>2009</v>
      </c>
      <c r="B1287" s="424" t="s">
        <v>40</v>
      </c>
      <c r="C1287" s="424" t="s">
        <v>93</v>
      </c>
      <c r="D1287" s="425">
        <v>9382.869999999999</v>
      </c>
      <c r="E1287" s="425">
        <v>33181.092499999999</v>
      </c>
      <c r="F1287" s="426">
        <v>42563.962499999994</v>
      </c>
      <c r="G1287" s="243"/>
    </row>
    <row r="1288" spans="1:7" s="62" customFormat="1" ht="13.5" customHeight="1" x14ac:dyDescent="0.2">
      <c r="A1288" s="267">
        <v>2009</v>
      </c>
      <c r="B1288" s="443" t="s">
        <v>41</v>
      </c>
      <c r="C1288" s="443" t="s">
        <v>93</v>
      </c>
      <c r="D1288" s="268">
        <v>9091.869999999999</v>
      </c>
      <c r="E1288" s="268">
        <v>32139.81</v>
      </c>
      <c r="F1288" s="269">
        <v>41231.68</v>
      </c>
      <c r="G1288" s="243"/>
    </row>
    <row r="1289" spans="1:7" s="62" customFormat="1" ht="13.5" customHeight="1" x14ac:dyDescent="0.2">
      <c r="A1289" s="423">
        <v>2009</v>
      </c>
      <c r="B1289" s="424" t="s">
        <v>42</v>
      </c>
      <c r="C1289" s="424" t="s">
        <v>93</v>
      </c>
      <c r="D1289" s="425">
        <v>8650.4599999999991</v>
      </c>
      <c r="E1289" s="425">
        <v>31059.535</v>
      </c>
      <c r="F1289" s="426">
        <v>39709.995000000003</v>
      </c>
      <c r="G1289" s="243"/>
    </row>
    <row r="1290" spans="1:7" s="62" customFormat="1" ht="13.5" customHeight="1" x14ac:dyDescent="0.2">
      <c r="A1290" s="267">
        <v>2010</v>
      </c>
      <c r="B1290" s="443" t="s">
        <v>43</v>
      </c>
      <c r="C1290" s="443" t="s">
        <v>93</v>
      </c>
      <c r="D1290" s="268">
        <v>7635.7699999999986</v>
      </c>
      <c r="E1290" s="268">
        <v>29178.489999999998</v>
      </c>
      <c r="F1290" s="269">
        <v>36814.26</v>
      </c>
      <c r="G1290" s="243"/>
    </row>
    <row r="1291" spans="1:7" s="62" customFormat="1" ht="13.5" customHeight="1" x14ac:dyDescent="0.2">
      <c r="A1291" s="423">
        <v>2010</v>
      </c>
      <c r="B1291" s="424" t="s">
        <v>44</v>
      </c>
      <c r="C1291" s="424" t="s">
        <v>93</v>
      </c>
      <c r="D1291" s="425">
        <v>9760.39</v>
      </c>
      <c r="E1291" s="425">
        <v>35081.009999999995</v>
      </c>
      <c r="F1291" s="426">
        <v>44841.399999999994</v>
      </c>
      <c r="G1291" s="243"/>
    </row>
    <row r="1292" spans="1:7" s="62" customFormat="1" ht="13.5" customHeight="1" x14ac:dyDescent="0.2">
      <c r="A1292" s="267">
        <v>2010</v>
      </c>
      <c r="B1292" s="443" t="s">
        <v>45</v>
      </c>
      <c r="C1292" s="443" t="s">
        <v>93</v>
      </c>
      <c r="D1292" s="268">
        <v>10696.25</v>
      </c>
      <c r="E1292" s="268">
        <v>33744.264999999999</v>
      </c>
      <c r="F1292" s="269">
        <v>44440.514999999999</v>
      </c>
      <c r="G1292" s="243"/>
    </row>
    <row r="1293" spans="1:7" s="62" customFormat="1" ht="13.5" customHeight="1" x14ac:dyDescent="0.2">
      <c r="A1293" s="423">
        <v>2010</v>
      </c>
      <c r="B1293" s="424" t="s">
        <v>33</v>
      </c>
      <c r="C1293" s="424" t="s">
        <v>93</v>
      </c>
      <c r="D1293" s="425">
        <v>10597.41</v>
      </c>
      <c r="E1293" s="425">
        <v>32487.885000000002</v>
      </c>
      <c r="F1293" s="426">
        <v>43085.294999999998</v>
      </c>
      <c r="G1293" s="243"/>
    </row>
    <row r="1294" spans="1:7" s="62" customFormat="1" ht="13.5" customHeight="1" x14ac:dyDescent="0.2">
      <c r="A1294" s="267">
        <v>2010</v>
      </c>
      <c r="B1294" s="443" t="s">
        <v>35</v>
      </c>
      <c r="C1294" s="443" t="s">
        <v>93</v>
      </c>
      <c r="D1294" s="268">
        <v>10621.02</v>
      </c>
      <c r="E1294" s="268">
        <v>33579.39</v>
      </c>
      <c r="F1294" s="269">
        <v>44200.41</v>
      </c>
      <c r="G1294" s="243"/>
    </row>
    <row r="1295" spans="1:7" s="62" customFormat="1" ht="13.5" customHeight="1" x14ac:dyDescent="0.2">
      <c r="A1295" s="423">
        <v>2010</v>
      </c>
      <c r="B1295" s="424" t="s">
        <v>36</v>
      </c>
      <c r="C1295" s="424" t="s">
        <v>93</v>
      </c>
      <c r="D1295" s="425">
        <v>11509.01</v>
      </c>
      <c r="E1295" s="425">
        <v>32099.66</v>
      </c>
      <c r="F1295" s="426">
        <v>43608.67</v>
      </c>
      <c r="G1295" s="243"/>
    </row>
    <row r="1296" spans="1:7" s="62" customFormat="1" ht="13.5" customHeight="1" x14ac:dyDescent="0.2">
      <c r="A1296" s="267">
        <v>2010</v>
      </c>
      <c r="B1296" s="443" t="s">
        <v>37</v>
      </c>
      <c r="C1296" s="443" t="s">
        <v>93</v>
      </c>
      <c r="D1296" s="268">
        <v>12152.14</v>
      </c>
      <c r="E1296" s="268">
        <v>34532.724999999999</v>
      </c>
      <c r="F1296" s="269">
        <v>46684.864999999991</v>
      </c>
      <c r="G1296" s="243"/>
    </row>
    <row r="1297" spans="1:7" s="62" customFormat="1" ht="13.5" customHeight="1" x14ac:dyDescent="0.2">
      <c r="A1297" s="423">
        <v>2010</v>
      </c>
      <c r="B1297" s="424" t="s">
        <v>38</v>
      </c>
      <c r="C1297" s="424" t="s">
        <v>93</v>
      </c>
      <c r="D1297" s="425">
        <v>13230.73</v>
      </c>
      <c r="E1297" s="425">
        <v>34616.917499999996</v>
      </c>
      <c r="F1297" s="426">
        <v>47847.647499999999</v>
      </c>
      <c r="G1297" s="243"/>
    </row>
    <row r="1298" spans="1:7" s="62" customFormat="1" ht="13.5" customHeight="1" x14ac:dyDescent="0.2">
      <c r="A1298" s="267">
        <v>2010</v>
      </c>
      <c r="B1298" s="443" t="s">
        <v>39</v>
      </c>
      <c r="C1298" s="443" t="s">
        <v>93</v>
      </c>
      <c r="D1298" s="268">
        <v>15244.49</v>
      </c>
      <c r="E1298" s="268">
        <v>36392.625</v>
      </c>
      <c r="F1298" s="269">
        <v>51637.115000000005</v>
      </c>
      <c r="G1298" s="243"/>
    </row>
    <row r="1299" spans="1:7" s="62" customFormat="1" ht="13.5" customHeight="1" x14ac:dyDescent="0.2">
      <c r="A1299" s="423">
        <v>2010</v>
      </c>
      <c r="B1299" s="424" t="s">
        <v>40</v>
      </c>
      <c r="C1299" s="424" t="s">
        <v>93</v>
      </c>
      <c r="D1299" s="425">
        <v>16077.900000000001</v>
      </c>
      <c r="E1299" s="425">
        <v>36960.642500000002</v>
      </c>
      <c r="F1299" s="426">
        <v>53038.542499999996</v>
      </c>
      <c r="G1299" s="243"/>
    </row>
    <row r="1300" spans="1:7" s="62" customFormat="1" ht="13.5" customHeight="1" x14ac:dyDescent="0.2">
      <c r="A1300" s="267">
        <v>2010</v>
      </c>
      <c r="B1300" s="443" t="s">
        <v>41</v>
      </c>
      <c r="C1300" s="443" t="s">
        <v>93</v>
      </c>
      <c r="D1300" s="268">
        <v>14788.53</v>
      </c>
      <c r="E1300" s="268">
        <v>37710.774999999994</v>
      </c>
      <c r="F1300" s="269">
        <v>52499.305</v>
      </c>
      <c r="G1300" s="243"/>
    </row>
    <row r="1301" spans="1:7" s="62" customFormat="1" ht="13.5" customHeight="1" x14ac:dyDescent="0.2">
      <c r="A1301" s="423">
        <v>2010</v>
      </c>
      <c r="B1301" s="424" t="s">
        <v>42</v>
      </c>
      <c r="C1301" s="424" t="s">
        <v>93</v>
      </c>
      <c r="D1301" s="425">
        <v>11650.82</v>
      </c>
      <c r="E1301" s="425">
        <v>33184.619999999995</v>
      </c>
      <c r="F1301" s="426">
        <v>44835.44</v>
      </c>
      <c r="G1301" s="243"/>
    </row>
    <row r="1302" spans="1:7" s="62" customFormat="1" ht="13.5" customHeight="1" x14ac:dyDescent="0.2">
      <c r="A1302" s="267">
        <v>2011</v>
      </c>
      <c r="B1302" s="443" t="s">
        <v>43</v>
      </c>
      <c r="C1302" s="443" t="s">
        <v>93</v>
      </c>
      <c r="D1302" s="268">
        <v>10198.5</v>
      </c>
      <c r="E1302" s="268">
        <v>33080.857499999998</v>
      </c>
      <c r="F1302" s="269">
        <v>43279.357499999998</v>
      </c>
      <c r="G1302" s="243"/>
    </row>
    <row r="1303" spans="1:7" s="62" customFormat="1" ht="13.5" customHeight="1" x14ac:dyDescent="0.2">
      <c r="A1303" s="423">
        <v>2011</v>
      </c>
      <c r="B1303" s="424" t="s">
        <v>44</v>
      </c>
      <c r="C1303" s="424" t="s">
        <v>93</v>
      </c>
      <c r="D1303" s="425">
        <v>11574.130000000001</v>
      </c>
      <c r="E1303" s="425">
        <v>32197.287500000002</v>
      </c>
      <c r="F1303" s="426">
        <v>43771.417500000003</v>
      </c>
      <c r="G1303" s="243"/>
    </row>
    <row r="1304" spans="1:7" s="62" customFormat="1" ht="13.5" customHeight="1" x14ac:dyDescent="0.2">
      <c r="A1304" s="267">
        <v>2011</v>
      </c>
      <c r="B1304" s="443" t="s">
        <v>45</v>
      </c>
      <c r="C1304" s="443" t="s">
        <v>93</v>
      </c>
      <c r="D1304" s="268">
        <v>14738.849999999999</v>
      </c>
      <c r="E1304" s="268">
        <v>40811.575000000004</v>
      </c>
      <c r="F1304" s="269">
        <v>55550.425000000003</v>
      </c>
      <c r="G1304" s="243"/>
    </row>
    <row r="1305" spans="1:7" s="62" customFormat="1" ht="13.5" customHeight="1" x14ac:dyDescent="0.2">
      <c r="A1305" s="423">
        <v>2011</v>
      </c>
      <c r="B1305" s="424" t="s">
        <v>33</v>
      </c>
      <c r="C1305" s="424" t="s">
        <v>93</v>
      </c>
      <c r="D1305" s="425">
        <v>11993.829999999998</v>
      </c>
      <c r="E1305" s="425">
        <v>33945.440000000002</v>
      </c>
      <c r="F1305" s="426">
        <v>45939.270000000004</v>
      </c>
      <c r="G1305" s="243"/>
    </row>
    <row r="1306" spans="1:7" s="62" customFormat="1" ht="13.5" customHeight="1" x14ac:dyDescent="0.2">
      <c r="A1306" s="267">
        <v>2011</v>
      </c>
      <c r="B1306" s="443" t="s">
        <v>35</v>
      </c>
      <c r="C1306" s="443" t="s">
        <v>93</v>
      </c>
      <c r="D1306" s="268">
        <v>14353.35</v>
      </c>
      <c r="E1306" s="268">
        <v>36128.764999999999</v>
      </c>
      <c r="F1306" s="269">
        <v>50482.115000000005</v>
      </c>
      <c r="G1306" s="243"/>
    </row>
    <row r="1307" spans="1:7" s="62" customFormat="1" ht="13.5" customHeight="1" x14ac:dyDescent="0.2">
      <c r="A1307" s="423">
        <v>2011</v>
      </c>
      <c r="B1307" s="424" t="s">
        <v>36</v>
      </c>
      <c r="C1307" s="424" t="s">
        <v>93</v>
      </c>
      <c r="D1307" s="425">
        <v>13162.529999999999</v>
      </c>
      <c r="E1307" s="425">
        <v>36209.107499999998</v>
      </c>
      <c r="F1307" s="426">
        <v>49371.637500000004</v>
      </c>
      <c r="G1307" s="243"/>
    </row>
    <row r="1308" spans="1:7" s="62" customFormat="1" ht="13.5" customHeight="1" x14ac:dyDescent="0.2">
      <c r="A1308" s="267">
        <v>2011</v>
      </c>
      <c r="B1308" s="443" t="s">
        <v>37</v>
      </c>
      <c r="C1308" s="443" t="s">
        <v>93</v>
      </c>
      <c r="D1308" s="268">
        <v>12089.581</v>
      </c>
      <c r="E1308" s="268">
        <v>37790.704999999994</v>
      </c>
      <c r="F1308" s="269">
        <v>49880.286</v>
      </c>
      <c r="G1308" s="243"/>
    </row>
    <row r="1309" spans="1:7" s="62" customFormat="1" ht="13.5" customHeight="1" x14ac:dyDescent="0.2">
      <c r="A1309" s="423">
        <v>2011</v>
      </c>
      <c r="B1309" s="424" t="s">
        <v>38</v>
      </c>
      <c r="C1309" s="424" t="s">
        <v>93</v>
      </c>
      <c r="D1309" s="425">
        <v>12485.95</v>
      </c>
      <c r="E1309" s="425">
        <v>39377.540000000008</v>
      </c>
      <c r="F1309" s="426">
        <v>51863.490000000005</v>
      </c>
      <c r="G1309" s="243"/>
    </row>
    <row r="1310" spans="1:7" s="62" customFormat="1" ht="13.5" customHeight="1" x14ac:dyDescent="0.2">
      <c r="A1310" s="267">
        <v>2011</v>
      </c>
      <c r="B1310" s="443" t="s">
        <v>39</v>
      </c>
      <c r="C1310" s="443" t="s">
        <v>93</v>
      </c>
      <c r="D1310" s="268">
        <v>16092.089999999998</v>
      </c>
      <c r="E1310" s="268">
        <v>43736.729999999996</v>
      </c>
      <c r="F1310" s="269">
        <v>59828.819999999992</v>
      </c>
      <c r="G1310" s="243"/>
    </row>
    <row r="1311" spans="1:7" s="62" customFormat="1" ht="13.5" customHeight="1" x14ac:dyDescent="0.2">
      <c r="A1311" s="423">
        <v>2011</v>
      </c>
      <c r="B1311" s="424" t="s">
        <v>40</v>
      </c>
      <c r="C1311" s="424" t="s">
        <v>93</v>
      </c>
      <c r="D1311" s="425">
        <v>16528.663</v>
      </c>
      <c r="E1311" s="425">
        <v>38072.732499999998</v>
      </c>
      <c r="F1311" s="426">
        <v>54601.395499999991</v>
      </c>
      <c r="G1311" s="243"/>
    </row>
    <row r="1312" spans="1:7" s="62" customFormat="1" ht="13.5" customHeight="1" x14ac:dyDescent="0.2">
      <c r="A1312" s="267">
        <v>2011</v>
      </c>
      <c r="B1312" s="443" t="s">
        <v>41</v>
      </c>
      <c r="C1312" s="443" t="s">
        <v>93</v>
      </c>
      <c r="D1312" s="268">
        <v>23331.039999999997</v>
      </c>
      <c r="E1312" s="268">
        <v>44527.37249999999</v>
      </c>
      <c r="F1312" s="269">
        <v>67858.412499999991</v>
      </c>
      <c r="G1312" s="243"/>
    </row>
    <row r="1313" spans="1:7" s="62" customFormat="1" ht="13.5" customHeight="1" x14ac:dyDescent="0.2">
      <c r="A1313" s="423">
        <v>2011</v>
      </c>
      <c r="B1313" s="424" t="s">
        <v>42</v>
      </c>
      <c r="C1313" s="424" t="s">
        <v>93</v>
      </c>
      <c r="D1313" s="425">
        <v>14716.41</v>
      </c>
      <c r="E1313" s="425">
        <v>37439.977500000001</v>
      </c>
      <c r="F1313" s="426">
        <v>52156.387499999997</v>
      </c>
      <c r="G1313" s="243"/>
    </row>
    <row r="1314" spans="1:7" s="62" customFormat="1" ht="13.5" customHeight="1" x14ac:dyDescent="0.2">
      <c r="A1314" s="267">
        <v>2012</v>
      </c>
      <c r="B1314" s="443" t="s">
        <v>43</v>
      </c>
      <c r="C1314" s="443" t="s">
        <v>93</v>
      </c>
      <c r="D1314" s="268">
        <v>15220.36</v>
      </c>
      <c r="E1314" s="268">
        <v>41243.86</v>
      </c>
      <c r="F1314" s="269">
        <v>56464.22</v>
      </c>
      <c r="G1314" s="243"/>
    </row>
    <row r="1315" spans="1:7" s="62" customFormat="1" ht="13.5" customHeight="1" x14ac:dyDescent="0.2">
      <c r="A1315" s="423">
        <v>2012</v>
      </c>
      <c r="B1315" s="424" t="s">
        <v>44</v>
      </c>
      <c r="C1315" s="424" t="s">
        <v>93</v>
      </c>
      <c r="D1315" s="425">
        <v>23667.003000000001</v>
      </c>
      <c r="E1315" s="425">
        <v>44264.31</v>
      </c>
      <c r="F1315" s="426">
        <v>67931.312999999995</v>
      </c>
      <c r="G1315" s="243"/>
    </row>
    <row r="1316" spans="1:7" s="62" customFormat="1" ht="13.5" customHeight="1" x14ac:dyDescent="0.2">
      <c r="A1316" s="267">
        <v>2012</v>
      </c>
      <c r="B1316" s="443" t="s">
        <v>45</v>
      </c>
      <c r="C1316" s="443" t="s">
        <v>93</v>
      </c>
      <c r="D1316" s="268">
        <v>25034.200000000004</v>
      </c>
      <c r="E1316" s="268">
        <v>50734.922500000001</v>
      </c>
      <c r="F1316" s="269">
        <v>75769.122500000012</v>
      </c>
      <c r="G1316" s="243"/>
    </row>
    <row r="1317" spans="1:7" s="62" customFormat="1" ht="13.5" customHeight="1" x14ac:dyDescent="0.2">
      <c r="A1317" s="423">
        <v>2012</v>
      </c>
      <c r="B1317" s="424" t="s">
        <v>33</v>
      </c>
      <c r="C1317" s="424" t="s">
        <v>93</v>
      </c>
      <c r="D1317" s="425">
        <v>21122.690000000002</v>
      </c>
      <c r="E1317" s="425">
        <v>41905.542500000003</v>
      </c>
      <c r="F1317" s="426">
        <v>63028.232499999998</v>
      </c>
      <c r="G1317" s="243"/>
    </row>
    <row r="1318" spans="1:7" s="62" customFormat="1" ht="13.5" customHeight="1" x14ac:dyDescent="0.2">
      <c r="A1318" s="267">
        <v>2012</v>
      </c>
      <c r="B1318" s="443" t="s">
        <v>35</v>
      </c>
      <c r="C1318" s="443" t="s">
        <v>93</v>
      </c>
      <c r="D1318" s="268">
        <v>28634.710000000006</v>
      </c>
      <c r="E1318" s="268">
        <v>49735.55</v>
      </c>
      <c r="F1318" s="269">
        <v>78370.260000000009</v>
      </c>
      <c r="G1318" s="243"/>
    </row>
    <row r="1319" spans="1:7" s="62" customFormat="1" ht="13.5" customHeight="1" x14ac:dyDescent="0.2">
      <c r="A1319" s="423">
        <v>2012</v>
      </c>
      <c r="B1319" s="424" t="s">
        <v>36</v>
      </c>
      <c r="C1319" s="424" t="s">
        <v>93</v>
      </c>
      <c r="D1319" s="425">
        <v>27598.92</v>
      </c>
      <c r="E1319" s="425">
        <v>43821.777499999997</v>
      </c>
      <c r="F1319" s="426">
        <v>71420.697500000009</v>
      </c>
      <c r="G1319" s="243"/>
    </row>
    <row r="1320" spans="1:7" s="62" customFormat="1" ht="13.5" customHeight="1" x14ac:dyDescent="0.2">
      <c r="A1320" s="267">
        <v>2012</v>
      </c>
      <c r="B1320" s="443" t="s">
        <v>37</v>
      </c>
      <c r="C1320" s="443" t="s">
        <v>93</v>
      </c>
      <c r="D1320" s="268">
        <v>30578.023000000005</v>
      </c>
      <c r="E1320" s="268">
        <v>45122.764999999999</v>
      </c>
      <c r="F1320" s="269">
        <v>75700.788</v>
      </c>
      <c r="G1320" s="243"/>
    </row>
    <row r="1321" spans="1:7" s="62" customFormat="1" ht="13.5" customHeight="1" x14ac:dyDescent="0.2">
      <c r="A1321" s="423">
        <v>2012</v>
      </c>
      <c r="B1321" s="424" t="s">
        <v>38</v>
      </c>
      <c r="C1321" s="424" t="s">
        <v>93</v>
      </c>
      <c r="D1321" s="425">
        <v>32594.354999999996</v>
      </c>
      <c r="E1321" s="425">
        <v>47788.307500000003</v>
      </c>
      <c r="F1321" s="426">
        <v>80382.662499999991</v>
      </c>
      <c r="G1321" s="243"/>
    </row>
    <row r="1322" spans="1:7" s="62" customFormat="1" ht="13.5" customHeight="1" x14ac:dyDescent="0.2">
      <c r="A1322" s="267">
        <v>2012</v>
      </c>
      <c r="B1322" s="443" t="s">
        <v>39</v>
      </c>
      <c r="C1322" s="443" t="s">
        <v>93</v>
      </c>
      <c r="D1322" s="268">
        <v>31442.049000000003</v>
      </c>
      <c r="E1322" s="268">
        <v>42627.794999999998</v>
      </c>
      <c r="F1322" s="269">
        <v>74069.843999999997</v>
      </c>
      <c r="G1322" s="243"/>
    </row>
    <row r="1323" spans="1:7" s="62" customFormat="1" ht="13.5" customHeight="1" x14ac:dyDescent="0.2">
      <c r="A1323" s="423">
        <v>2012</v>
      </c>
      <c r="B1323" s="424" t="s">
        <v>40</v>
      </c>
      <c r="C1323" s="424" t="s">
        <v>93</v>
      </c>
      <c r="D1323" s="425">
        <v>30503.823000000004</v>
      </c>
      <c r="E1323" s="425">
        <v>47130.61</v>
      </c>
      <c r="F1323" s="426">
        <v>77634.433000000005</v>
      </c>
      <c r="G1323" s="243"/>
    </row>
    <row r="1324" spans="1:7" s="62" customFormat="1" ht="13.5" customHeight="1" x14ac:dyDescent="0.2">
      <c r="A1324" s="267">
        <v>2012</v>
      </c>
      <c r="B1324" s="443" t="s">
        <v>41</v>
      </c>
      <c r="C1324" s="443" t="s">
        <v>93</v>
      </c>
      <c r="D1324" s="268">
        <v>33412.763000000006</v>
      </c>
      <c r="E1324" s="268">
        <v>48449.354999999996</v>
      </c>
      <c r="F1324" s="269">
        <v>81862.118000000002</v>
      </c>
      <c r="G1324" s="243"/>
    </row>
    <row r="1325" spans="1:7" s="62" customFormat="1" ht="13.5" customHeight="1" x14ac:dyDescent="0.2">
      <c r="A1325" s="423">
        <v>2012</v>
      </c>
      <c r="B1325" s="424" t="s">
        <v>42</v>
      </c>
      <c r="C1325" s="424" t="s">
        <v>93</v>
      </c>
      <c r="D1325" s="425">
        <v>25968.854999999996</v>
      </c>
      <c r="E1325" s="425">
        <v>40786.049500000001</v>
      </c>
      <c r="F1325" s="426">
        <v>66754.904500000004</v>
      </c>
      <c r="G1325" s="243"/>
    </row>
    <row r="1326" spans="1:7" s="62" customFormat="1" ht="13.5" customHeight="1" x14ac:dyDescent="0.2">
      <c r="A1326" s="267">
        <v>2013</v>
      </c>
      <c r="B1326" s="443" t="s">
        <v>43</v>
      </c>
      <c r="C1326" s="443" t="s">
        <v>93</v>
      </c>
      <c r="D1326" s="268">
        <v>32092.053999999996</v>
      </c>
      <c r="E1326" s="268">
        <v>39010.29</v>
      </c>
      <c r="F1326" s="269">
        <v>71102.343999999997</v>
      </c>
      <c r="G1326" s="243"/>
    </row>
    <row r="1327" spans="1:7" s="62" customFormat="1" ht="13.5" customHeight="1" x14ac:dyDescent="0.2">
      <c r="A1327" s="423">
        <v>2013</v>
      </c>
      <c r="B1327" s="424" t="s">
        <v>44</v>
      </c>
      <c r="C1327" s="424" t="s">
        <v>93</v>
      </c>
      <c r="D1327" s="425">
        <v>33581.81</v>
      </c>
      <c r="E1327" s="425">
        <v>44163.3</v>
      </c>
      <c r="F1327" s="426">
        <v>77745.11</v>
      </c>
      <c r="G1327" s="243"/>
    </row>
    <row r="1328" spans="1:7" s="62" customFormat="1" ht="13.5" customHeight="1" x14ac:dyDescent="0.2">
      <c r="A1328" s="267">
        <v>2013</v>
      </c>
      <c r="B1328" s="443" t="s">
        <v>45</v>
      </c>
      <c r="C1328" s="443" t="s">
        <v>93</v>
      </c>
      <c r="D1328" s="268">
        <v>32045.319999999996</v>
      </c>
      <c r="E1328" s="268">
        <v>38213.83</v>
      </c>
      <c r="F1328" s="269">
        <v>70259.149999999994</v>
      </c>
      <c r="G1328" s="243"/>
    </row>
    <row r="1329" spans="1:7" s="62" customFormat="1" ht="13.5" customHeight="1" x14ac:dyDescent="0.2">
      <c r="A1329" s="423">
        <v>2013</v>
      </c>
      <c r="B1329" s="424" t="s">
        <v>33</v>
      </c>
      <c r="C1329" s="424" t="s">
        <v>93</v>
      </c>
      <c r="D1329" s="425">
        <v>37247.149999999994</v>
      </c>
      <c r="E1329" s="425">
        <v>48979.087500000001</v>
      </c>
      <c r="F1329" s="426">
        <v>86226.237500000003</v>
      </c>
      <c r="G1329" s="243"/>
    </row>
    <row r="1330" spans="1:7" s="62" customFormat="1" ht="13.5" customHeight="1" x14ac:dyDescent="0.2">
      <c r="A1330" s="267">
        <v>2013</v>
      </c>
      <c r="B1330" s="443" t="s">
        <v>35</v>
      </c>
      <c r="C1330" s="443" t="s">
        <v>93</v>
      </c>
      <c r="D1330" s="268">
        <v>38559.239999999991</v>
      </c>
      <c r="E1330" s="268">
        <v>44020.112500000003</v>
      </c>
      <c r="F1330" s="269">
        <v>82579.352499999979</v>
      </c>
      <c r="G1330" s="243"/>
    </row>
    <row r="1331" spans="1:7" s="62" customFormat="1" ht="13.5" customHeight="1" x14ac:dyDescent="0.2">
      <c r="A1331" s="423">
        <v>2013</v>
      </c>
      <c r="B1331" s="424" t="s">
        <v>36</v>
      </c>
      <c r="C1331" s="424" t="s">
        <v>93</v>
      </c>
      <c r="D1331" s="425">
        <v>36681.97</v>
      </c>
      <c r="E1331" s="425">
        <v>42557.129500000003</v>
      </c>
      <c r="F1331" s="426">
        <v>79239.099500000011</v>
      </c>
      <c r="G1331" s="243"/>
    </row>
    <row r="1332" spans="1:7" s="62" customFormat="1" ht="13.5" customHeight="1" x14ac:dyDescent="0.2">
      <c r="A1332" s="267">
        <v>2013</v>
      </c>
      <c r="B1332" s="443" t="s">
        <v>37</v>
      </c>
      <c r="C1332" s="443" t="s">
        <v>93</v>
      </c>
      <c r="D1332" s="268">
        <v>42401.680000000008</v>
      </c>
      <c r="E1332" s="268">
        <v>51517.807500000003</v>
      </c>
      <c r="F1332" s="269">
        <v>93919.487500000003</v>
      </c>
      <c r="G1332" s="243"/>
    </row>
    <row r="1333" spans="1:7" s="62" customFormat="1" ht="13.5" customHeight="1" x14ac:dyDescent="0.2">
      <c r="A1333" s="423">
        <v>2013</v>
      </c>
      <c r="B1333" s="424" t="s">
        <v>38</v>
      </c>
      <c r="C1333" s="424" t="s">
        <v>93</v>
      </c>
      <c r="D1333" s="425">
        <v>34907.306999999986</v>
      </c>
      <c r="E1333" s="425">
        <v>42744.6325</v>
      </c>
      <c r="F1333" s="426">
        <v>77651.939499999993</v>
      </c>
      <c r="G1333" s="243"/>
    </row>
    <row r="1334" spans="1:7" s="62" customFormat="1" ht="13.5" customHeight="1" x14ac:dyDescent="0.2">
      <c r="A1334" s="267">
        <v>2013</v>
      </c>
      <c r="B1334" s="443" t="s">
        <v>39</v>
      </c>
      <c r="C1334" s="443" t="s">
        <v>93</v>
      </c>
      <c r="D1334" s="268">
        <v>46685.62000000001</v>
      </c>
      <c r="E1334" s="268">
        <v>49333.355000000003</v>
      </c>
      <c r="F1334" s="269">
        <v>96018.975000000006</v>
      </c>
      <c r="G1334" s="243"/>
    </row>
    <row r="1335" spans="1:7" s="62" customFormat="1" ht="13.5" customHeight="1" x14ac:dyDescent="0.2">
      <c r="A1335" s="423">
        <v>2013</v>
      </c>
      <c r="B1335" s="424" t="s">
        <v>40</v>
      </c>
      <c r="C1335" s="424" t="s">
        <v>93</v>
      </c>
      <c r="D1335" s="425">
        <v>44264.816999999995</v>
      </c>
      <c r="E1335" s="425">
        <v>56409.88</v>
      </c>
      <c r="F1335" s="426">
        <v>100674.69699999999</v>
      </c>
      <c r="G1335" s="243"/>
    </row>
    <row r="1336" spans="1:7" s="62" customFormat="1" ht="13.5" customHeight="1" x14ac:dyDescent="0.2">
      <c r="A1336" s="267">
        <v>2013</v>
      </c>
      <c r="B1336" s="443" t="s">
        <v>41</v>
      </c>
      <c r="C1336" s="443" t="s">
        <v>93</v>
      </c>
      <c r="D1336" s="268">
        <v>44347.75</v>
      </c>
      <c r="E1336" s="268">
        <v>49647.509999999995</v>
      </c>
      <c r="F1336" s="269">
        <v>93995.260000000009</v>
      </c>
      <c r="G1336" s="243"/>
    </row>
    <row r="1337" spans="1:7" s="62" customFormat="1" ht="13.5" customHeight="1" x14ac:dyDescent="0.2">
      <c r="A1337" s="423">
        <v>2013</v>
      </c>
      <c r="B1337" s="424" t="s">
        <v>42</v>
      </c>
      <c r="C1337" s="424" t="s">
        <v>93</v>
      </c>
      <c r="D1337" s="425">
        <v>34783.86</v>
      </c>
      <c r="E1337" s="425">
        <v>43730.331999999995</v>
      </c>
      <c r="F1337" s="426">
        <v>78514.191999999981</v>
      </c>
      <c r="G1337" s="243"/>
    </row>
    <row r="1338" spans="1:7" s="62" customFormat="1" ht="13.5" customHeight="1" x14ac:dyDescent="0.2">
      <c r="A1338" s="267">
        <v>2014</v>
      </c>
      <c r="B1338" s="443" t="s">
        <v>43</v>
      </c>
      <c r="C1338" s="443" t="s">
        <v>93</v>
      </c>
      <c r="D1338" s="268">
        <v>38275.51</v>
      </c>
      <c r="E1338" s="268">
        <v>44489.247500000005</v>
      </c>
      <c r="F1338" s="269">
        <v>82764.757500000007</v>
      </c>
      <c r="G1338" s="243"/>
    </row>
    <row r="1339" spans="1:7" s="62" customFormat="1" ht="13.5" customHeight="1" x14ac:dyDescent="0.2">
      <c r="A1339" s="423">
        <v>2014</v>
      </c>
      <c r="B1339" s="424" t="s">
        <v>44</v>
      </c>
      <c r="C1339" s="424" t="s">
        <v>93</v>
      </c>
      <c r="D1339" s="425">
        <v>47009.210000000006</v>
      </c>
      <c r="E1339" s="425">
        <v>46037.002500000017</v>
      </c>
      <c r="F1339" s="426">
        <v>93046.212500000009</v>
      </c>
      <c r="G1339" s="243"/>
    </row>
    <row r="1340" spans="1:7" s="62" customFormat="1" ht="13.5" customHeight="1" x14ac:dyDescent="0.2">
      <c r="A1340" s="267">
        <v>2014</v>
      </c>
      <c r="B1340" s="443" t="s">
        <v>45</v>
      </c>
      <c r="C1340" s="443" t="s">
        <v>93</v>
      </c>
      <c r="D1340" s="268">
        <v>47624.709000000003</v>
      </c>
      <c r="E1340" s="268">
        <v>49412.247499999998</v>
      </c>
      <c r="F1340" s="269">
        <v>97036.9565</v>
      </c>
      <c r="G1340" s="243"/>
    </row>
    <row r="1341" spans="1:7" s="62" customFormat="1" ht="13.5" customHeight="1" x14ac:dyDescent="0.2">
      <c r="A1341" s="423">
        <v>2014</v>
      </c>
      <c r="B1341" s="424" t="s">
        <v>33</v>
      </c>
      <c r="C1341" s="424" t="s">
        <v>93</v>
      </c>
      <c r="D1341" s="425">
        <v>43744.067000000003</v>
      </c>
      <c r="E1341" s="425">
        <v>46520.917000000001</v>
      </c>
      <c r="F1341" s="426">
        <v>90264.983999999997</v>
      </c>
      <c r="G1341" s="243"/>
    </row>
    <row r="1342" spans="1:7" s="62" customFormat="1" ht="13.5" customHeight="1" x14ac:dyDescent="0.2">
      <c r="A1342" s="267">
        <v>2014</v>
      </c>
      <c r="B1342" s="443" t="s">
        <v>35</v>
      </c>
      <c r="C1342" s="443" t="s">
        <v>93</v>
      </c>
      <c r="D1342" s="268">
        <v>54049.072999999989</v>
      </c>
      <c r="E1342" s="268">
        <v>53695.401000000013</v>
      </c>
      <c r="F1342" s="269">
        <v>107744.474</v>
      </c>
      <c r="G1342" s="243"/>
    </row>
    <row r="1343" spans="1:7" s="62" customFormat="1" ht="13.5" customHeight="1" x14ac:dyDescent="0.2">
      <c r="A1343" s="423">
        <v>2014</v>
      </c>
      <c r="B1343" s="424" t="s">
        <v>36</v>
      </c>
      <c r="C1343" s="424" t="s">
        <v>93</v>
      </c>
      <c r="D1343" s="425">
        <v>50605.350000000006</v>
      </c>
      <c r="E1343" s="425">
        <v>44835.23750000001</v>
      </c>
      <c r="F1343" s="426">
        <v>95440.587499999994</v>
      </c>
      <c r="G1343" s="243"/>
    </row>
    <row r="1344" spans="1:7" s="62" customFormat="1" ht="13.5" customHeight="1" x14ac:dyDescent="0.2">
      <c r="A1344" s="267">
        <v>2014</v>
      </c>
      <c r="B1344" s="443" t="s">
        <v>37</v>
      </c>
      <c r="C1344" s="443" t="s">
        <v>93</v>
      </c>
      <c r="D1344" s="268">
        <v>55239.890000000014</v>
      </c>
      <c r="E1344" s="268">
        <v>55399.336000000003</v>
      </c>
      <c r="F1344" s="269">
        <v>110639.22600000001</v>
      </c>
      <c r="G1344" s="243"/>
    </row>
    <row r="1345" spans="1:7" s="62" customFormat="1" ht="13.5" customHeight="1" x14ac:dyDescent="0.2">
      <c r="A1345" s="423">
        <v>2014</v>
      </c>
      <c r="B1345" s="424" t="s">
        <v>38</v>
      </c>
      <c r="C1345" s="424" t="s">
        <v>93</v>
      </c>
      <c r="D1345" s="425">
        <v>52761.341000000008</v>
      </c>
      <c r="E1345" s="425">
        <v>48251.457999999999</v>
      </c>
      <c r="F1345" s="426">
        <v>101012.799</v>
      </c>
      <c r="G1345" s="243"/>
    </row>
    <row r="1346" spans="1:7" s="62" customFormat="1" ht="13.5" customHeight="1" x14ac:dyDescent="0.2">
      <c r="A1346" s="267">
        <v>2014</v>
      </c>
      <c r="B1346" s="443" t="s">
        <v>39</v>
      </c>
      <c r="C1346" s="443" t="s">
        <v>93</v>
      </c>
      <c r="D1346" s="268">
        <v>55532.349999999991</v>
      </c>
      <c r="E1346" s="268">
        <v>55284.303500000009</v>
      </c>
      <c r="F1346" s="269">
        <v>110816.6535</v>
      </c>
      <c r="G1346" s="243"/>
    </row>
    <row r="1347" spans="1:7" s="62" customFormat="1" ht="13.5" customHeight="1" x14ac:dyDescent="0.2">
      <c r="A1347" s="423">
        <v>2014</v>
      </c>
      <c r="B1347" s="424" t="s">
        <v>40</v>
      </c>
      <c r="C1347" s="424" t="s">
        <v>93</v>
      </c>
      <c r="D1347" s="425">
        <v>55412.75</v>
      </c>
      <c r="E1347" s="425">
        <v>56461.186500000011</v>
      </c>
      <c r="F1347" s="426">
        <v>111873.93650000001</v>
      </c>
      <c r="G1347" s="243"/>
    </row>
    <row r="1348" spans="1:7" s="62" customFormat="1" ht="13.5" customHeight="1" x14ac:dyDescent="0.2">
      <c r="A1348" s="267">
        <v>2014</v>
      </c>
      <c r="B1348" s="443" t="s">
        <v>41</v>
      </c>
      <c r="C1348" s="443" t="s">
        <v>93</v>
      </c>
      <c r="D1348" s="268">
        <v>47921.220000000008</v>
      </c>
      <c r="E1348" s="268">
        <v>53522.14650000001</v>
      </c>
      <c r="F1348" s="269">
        <v>101443.3665</v>
      </c>
      <c r="G1348" s="243"/>
    </row>
    <row r="1349" spans="1:7" s="62" customFormat="1" ht="13.5" customHeight="1" x14ac:dyDescent="0.2">
      <c r="A1349" s="423">
        <v>2014</v>
      </c>
      <c r="B1349" s="424" t="s">
        <v>42</v>
      </c>
      <c r="C1349" s="424" t="s">
        <v>93</v>
      </c>
      <c r="D1349" s="425">
        <v>38761.030000000006</v>
      </c>
      <c r="E1349" s="425">
        <v>46623</v>
      </c>
      <c r="F1349" s="426">
        <v>85384.030000000013</v>
      </c>
      <c r="G1349" s="243"/>
    </row>
    <row r="1350" spans="1:7" s="62" customFormat="1" ht="13.5" customHeight="1" x14ac:dyDescent="0.2">
      <c r="A1350" s="267">
        <v>2015</v>
      </c>
      <c r="B1350" s="443" t="s">
        <v>43</v>
      </c>
      <c r="C1350" s="443" t="s">
        <v>93</v>
      </c>
      <c r="D1350" s="268">
        <v>38433.089999999997</v>
      </c>
      <c r="E1350" s="268">
        <v>44273.07</v>
      </c>
      <c r="F1350" s="269">
        <v>82706.159999999989</v>
      </c>
      <c r="G1350" s="243"/>
    </row>
    <row r="1351" spans="1:7" s="62" customFormat="1" ht="13.5" customHeight="1" x14ac:dyDescent="0.2">
      <c r="A1351" s="423">
        <v>2015</v>
      </c>
      <c r="B1351" s="424" t="s">
        <v>44</v>
      </c>
      <c r="C1351" s="424" t="s">
        <v>93</v>
      </c>
      <c r="D1351" s="425">
        <v>45474.140000000007</v>
      </c>
      <c r="E1351" s="425">
        <v>47604.551499999994</v>
      </c>
      <c r="F1351" s="426">
        <v>93078.691500000001</v>
      </c>
      <c r="G1351" s="243"/>
    </row>
    <row r="1352" spans="1:7" s="62" customFormat="1" ht="13.5" customHeight="1" x14ac:dyDescent="0.2">
      <c r="A1352" s="267">
        <v>2015</v>
      </c>
      <c r="B1352" s="443" t="s">
        <v>45</v>
      </c>
      <c r="C1352" s="443" t="s">
        <v>93</v>
      </c>
      <c r="D1352" s="268">
        <v>52197.321000000004</v>
      </c>
      <c r="E1352" s="268">
        <v>55187.275500000003</v>
      </c>
      <c r="F1352" s="269">
        <v>107384.5965</v>
      </c>
      <c r="G1352" s="243"/>
    </row>
    <row r="1353" spans="1:7" s="62" customFormat="1" ht="13.5" customHeight="1" x14ac:dyDescent="0.2">
      <c r="A1353" s="423">
        <v>2015</v>
      </c>
      <c r="B1353" s="424" t="s">
        <v>33</v>
      </c>
      <c r="C1353" s="424" t="s">
        <v>93</v>
      </c>
      <c r="D1353" s="425">
        <v>45186.299999999996</v>
      </c>
      <c r="E1353" s="425">
        <v>44691.967999999993</v>
      </c>
      <c r="F1353" s="426">
        <v>89878.267999999982</v>
      </c>
      <c r="G1353" s="243"/>
    </row>
    <row r="1354" spans="1:7" s="62" customFormat="1" ht="13.5" customHeight="1" x14ac:dyDescent="0.2">
      <c r="A1354" s="267">
        <v>2015</v>
      </c>
      <c r="B1354" s="443" t="s">
        <v>35</v>
      </c>
      <c r="C1354" s="443" t="s">
        <v>93</v>
      </c>
      <c r="D1354" s="268">
        <v>47867.619999999995</v>
      </c>
      <c r="E1354" s="268">
        <v>49866.174500000001</v>
      </c>
      <c r="F1354" s="269">
        <v>97733.794499999989</v>
      </c>
      <c r="G1354" s="243"/>
    </row>
    <row r="1355" spans="1:7" s="62" customFormat="1" ht="13.5" customHeight="1" x14ac:dyDescent="0.2">
      <c r="A1355" s="423">
        <v>2015</v>
      </c>
      <c r="B1355" s="424" t="s">
        <v>36</v>
      </c>
      <c r="C1355" s="424" t="s">
        <v>93</v>
      </c>
      <c r="D1355" s="425">
        <v>45345.009999999995</v>
      </c>
      <c r="E1355" s="425">
        <v>49865.242500000008</v>
      </c>
      <c r="F1355" s="426">
        <v>95210.252500000002</v>
      </c>
      <c r="G1355" s="243"/>
    </row>
    <row r="1356" spans="1:7" s="62" customFormat="1" ht="13.5" customHeight="1" x14ac:dyDescent="0.2">
      <c r="A1356" s="267">
        <v>2015</v>
      </c>
      <c r="B1356" s="443" t="s">
        <v>37</v>
      </c>
      <c r="C1356" s="443" t="s">
        <v>93</v>
      </c>
      <c r="D1356" s="268">
        <v>54870.219999999987</v>
      </c>
      <c r="E1356" s="268">
        <v>55768.676999999996</v>
      </c>
      <c r="F1356" s="269">
        <v>110638.89699999998</v>
      </c>
      <c r="G1356" s="243"/>
    </row>
    <row r="1357" spans="1:7" s="62" customFormat="1" ht="13.5" customHeight="1" x14ac:dyDescent="0.2">
      <c r="A1357" s="423">
        <v>2015</v>
      </c>
      <c r="B1357" s="424" t="s">
        <v>38</v>
      </c>
      <c r="C1357" s="424" t="s">
        <v>93</v>
      </c>
      <c r="D1357" s="425">
        <v>48850.740000000005</v>
      </c>
      <c r="E1357" s="425">
        <v>54942.931500000006</v>
      </c>
      <c r="F1357" s="426">
        <v>103793.67150000001</v>
      </c>
      <c r="G1357" s="243"/>
    </row>
    <row r="1358" spans="1:7" s="62" customFormat="1" ht="13.5" customHeight="1" x14ac:dyDescent="0.2">
      <c r="A1358" s="267">
        <v>2015</v>
      </c>
      <c r="B1358" s="443" t="s">
        <v>39</v>
      </c>
      <c r="C1358" s="443" t="s">
        <v>93</v>
      </c>
      <c r="D1358" s="268">
        <v>46040.529999999992</v>
      </c>
      <c r="E1358" s="268">
        <v>59033.884499999993</v>
      </c>
      <c r="F1358" s="269">
        <v>105074.41449999998</v>
      </c>
      <c r="G1358" s="243"/>
    </row>
    <row r="1359" spans="1:7" s="62" customFormat="1" ht="13.5" customHeight="1" x14ac:dyDescent="0.2">
      <c r="A1359" s="423">
        <v>2015</v>
      </c>
      <c r="B1359" s="424" t="s">
        <v>40</v>
      </c>
      <c r="C1359" s="424" t="s">
        <v>93</v>
      </c>
      <c r="D1359" s="425">
        <v>48577.619999999988</v>
      </c>
      <c r="E1359" s="425">
        <v>62976.223500000007</v>
      </c>
      <c r="F1359" s="426">
        <v>111553.8435</v>
      </c>
      <c r="G1359" s="243"/>
    </row>
    <row r="1360" spans="1:7" s="62" customFormat="1" ht="13.5" customHeight="1" x14ac:dyDescent="0.2">
      <c r="A1360" s="267">
        <v>2015</v>
      </c>
      <c r="B1360" s="443" t="s">
        <v>41</v>
      </c>
      <c r="C1360" s="443" t="s">
        <v>93</v>
      </c>
      <c r="D1360" s="268">
        <v>47666.229999999996</v>
      </c>
      <c r="E1360" s="268">
        <v>55683.307500000003</v>
      </c>
      <c r="F1360" s="269">
        <v>103349.53750000001</v>
      </c>
      <c r="G1360" s="243"/>
    </row>
    <row r="1361" spans="1:7" s="62" customFormat="1" ht="13.5" customHeight="1" x14ac:dyDescent="0.2">
      <c r="A1361" s="423">
        <v>2015</v>
      </c>
      <c r="B1361" s="424" t="s">
        <v>42</v>
      </c>
      <c r="C1361" s="424" t="s">
        <v>93</v>
      </c>
      <c r="D1361" s="425">
        <v>39254.330000000009</v>
      </c>
      <c r="E1361" s="425">
        <v>57534.137499999997</v>
      </c>
      <c r="F1361" s="426">
        <v>96788.467500000013</v>
      </c>
      <c r="G1361" s="243"/>
    </row>
    <row r="1362" spans="1:7" s="62" customFormat="1" ht="13.5" customHeight="1" x14ac:dyDescent="0.2">
      <c r="A1362" s="267">
        <v>2016</v>
      </c>
      <c r="B1362" s="443" t="s">
        <v>43</v>
      </c>
      <c r="C1362" s="443" t="s">
        <v>93</v>
      </c>
      <c r="D1362" s="268">
        <v>34226.293269524518</v>
      </c>
      <c r="E1362" s="268">
        <v>42008.928230475467</v>
      </c>
      <c r="F1362" s="269">
        <v>76235.2215</v>
      </c>
      <c r="G1362" s="243"/>
    </row>
    <row r="1363" spans="1:7" s="62" customFormat="1" ht="13.5" customHeight="1" x14ac:dyDescent="0.2">
      <c r="A1363" s="423">
        <v>2016</v>
      </c>
      <c r="B1363" s="424" t="s">
        <v>44</v>
      </c>
      <c r="C1363" s="424" t="s">
        <v>93</v>
      </c>
      <c r="D1363" s="425">
        <v>43617.749999999985</v>
      </c>
      <c r="E1363" s="425">
        <v>53493.488000000005</v>
      </c>
      <c r="F1363" s="426">
        <v>97111.237999999983</v>
      </c>
      <c r="G1363" s="243"/>
    </row>
    <row r="1364" spans="1:7" s="62" customFormat="1" ht="13.5" customHeight="1" x14ac:dyDescent="0.2">
      <c r="A1364" s="267">
        <v>2016</v>
      </c>
      <c r="B1364" s="443" t="s">
        <v>45</v>
      </c>
      <c r="C1364" s="443" t="s">
        <v>93</v>
      </c>
      <c r="D1364" s="268">
        <v>39608.679999999993</v>
      </c>
      <c r="E1364" s="268">
        <v>49159.269500000009</v>
      </c>
      <c r="F1364" s="269">
        <v>88767.949500000002</v>
      </c>
      <c r="G1364" s="243"/>
    </row>
    <row r="1365" spans="1:7" s="62" customFormat="1" ht="13.5" customHeight="1" x14ac:dyDescent="0.2">
      <c r="A1365" s="423">
        <v>2016</v>
      </c>
      <c r="B1365" s="424" t="s">
        <v>33</v>
      </c>
      <c r="C1365" s="424" t="s">
        <v>93</v>
      </c>
      <c r="D1365" s="425">
        <v>43125.19</v>
      </c>
      <c r="E1365" s="425">
        <v>48653.972499999996</v>
      </c>
      <c r="F1365" s="426">
        <v>91779.162499999991</v>
      </c>
      <c r="G1365" s="243"/>
    </row>
    <row r="1366" spans="1:7" s="62" customFormat="1" ht="13.5" customHeight="1" x14ac:dyDescent="0.2">
      <c r="A1366" s="267">
        <v>2016</v>
      </c>
      <c r="B1366" s="443" t="s">
        <v>35</v>
      </c>
      <c r="C1366" s="443" t="s">
        <v>93</v>
      </c>
      <c r="D1366" s="268">
        <v>40993.11</v>
      </c>
      <c r="E1366" s="268">
        <v>48546.837000000007</v>
      </c>
      <c r="F1366" s="269">
        <v>89539.947</v>
      </c>
      <c r="G1366" s="243"/>
    </row>
    <row r="1367" spans="1:7" s="62" customFormat="1" ht="13.5" customHeight="1" x14ac:dyDescent="0.2">
      <c r="A1367" s="423">
        <v>2016</v>
      </c>
      <c r="B1367" s="424" t="s">
        <v>36</v>
      </c>
      <c r="C1367" s="424" t="s">
        <v>93</v>
      </c>
      <c r="D1367" s="425">
        <v>42356.54000000003</v>
      </c>
      <c r="E1367" s="425">
        <v>47045.440499999997</v>
      </c>
      <c r="F1367" s="426">
        <v>89401.980500000034</v>
      </c>
      <c r="G1367" s="243"/>
    </row>
    <row r="1368" spans="1:7" s="62" customFormat="1" ht="13.5" customHeight="1" x14ac:dyDescent="0.2">
      <c r="A1368" s="267">
        <v>2016</v>
      </c>
      <c r="B1368" s="443" t="s">
        <v>37</v>
      </c>
      <c r="C1368" s="443" t="s">
        <v>93</v>
      </c>
      <c r="D1368" s="268">
        <v>38728.319999999992</v>
      </c>
      <c r="E1368" s="268">
        <v>46545.633499999996</v>
      </c>
      <c r="F1368" s="269">
        <v>85273.953500000003</v>
      </c>
      <c r="G1368" s="243"/>
    </row>
    <row r="1369" spans="1:7" s="62" customFormat="1" ht="13.5" customHeight="1" x14ac:dyDescent="0.2">
      <c r="A1369" s="423">
        <v>2016</v>
      </c>
      <c r="B1369" s="424" t="s">
        <v>38</v>
      </c>
      <c r="C1369" s="424" t="s">
        <v>93</v>
      </c>
      <c r="D1369" s="425">
        <v>46198.7</v>
      </c>
      <c r="E1369" s="425">
        <v>55162.272000000012</v>
      </c>
      <c r="F1369" s="426">
        <v>101360.97200000001</v>
      </c>
      <c r="G1369" s="243"/>
    </row>
    <row r="1370" spans="1:7" s="62" customFormat="1" ht="13.5" customHeight="1" x14ac:dyDescent="0.2">
      <c r="A1370" s="267">
        <v>2016</v>
      </c>
      <c r="B1370" s="443" t="s">
        <v>39</v>
      </c>
      <c r="C1370" s="443" t="s">
        <v>93</v>
      </c>
      <c r="D1370" s="268">
        <v>43910.289999999986</v>
      </c>
      <c r="E1370" s="268">
        <v>49043.222000000002</v>
      </c>
      <c r="F1370" s="269">
        <v>92953.512000000002</v>
      </c>
      <c r="G1370" s="243"/>
    </row>
    <row r="1371" spans="1:7" s="62" customFormat="1" ht="13.5" customHeight="1" x14ac:dyDescent="0.2">
      <c r="A1371" s="423">
        <v>2016</v>
      </c>
      <c r="B1371" s="424" t="s">
        <v>40</v>
      </c>
      <c r="C1371" s="424" t="s">
        <v>93</v>
      </c>
      <c r="D1371" s="425">
        <v>45024.53</v>
      </c>
      <c r="E1371" s="425">
        <v>44693.671500000004</v>
      </c>
      <c r="F1371" s="426">
        <v>89718.20150000001</v>
      </c>
      <c r="G1371" s="243"/>
    </row>
    <row r="1372" spans="1:7" s="62" customFormat="1" ht="13.5" customHeight="1" x14ac:dyDescent="0.2">
      <c r="A1372" s="267">
        <v>2016</v>
      </c>
      <c r="B1372" s="443" t="s">
        <v>41</v>
      </c>
      <c r="C1372" s="443" t="s">
        <v>93</v>
      </c>
      <c r="D1372" s="268">
        <v>40617.449999999997</v>
      </c>
      <c r="E1372" s="268">
        <v>45483.567500000005</v>
      </c>
      <c r="F1372" s="269">
        <v>86101.017500000002</v>
      </c>
      <c r="G1372" s="243"/>
    </row>
    <row r="1373" spans="1:7" s="62" customFormat="1" ht="13.5" customHeight="1" x14ac:dyDescent="0.2">
      <c r="A1373" s="423">
        <v>2016</v>
      </c>
      <c r="B1373" s="424" t="s">
        <v>42</v>
      </c>
      <c r="C1373" s="424" t="s">
        <v>93</v>
      </c>
      <c r="D1373" s="425">
        <v>36513.169999999991</v>
      </c>
      <c r="E1373" s="425">
        <v>48815.146000000001</v>
      </c>
      <c r="F1373" s="426">
        <v>85328.315999999977</v>
      </c>
      <c r="G1373" s="243"/>
    </row>
    <row r="1374" spans="1:7" s="62" customFormat="1" ht="13.5" customHeight="1" x14ac:dyDescent="0.2">
      <c r="A1374" s="267">
        <v>2017</v>
      </c>
      <c r="B1374" s="443" t="s">
        <v>43</v>
      </c>
      <c r="C1374" s="443" t="s">
        <v>93</v>
      </c>
      <c r="D1374" s="268">
        <v>38998.509999999995</v>
      </c>
      <c r="E1374" s="268">
        <v>41881.715499999998</v>
      </c>
      <c r="F1374" s="269">
        <v>80880.2255</v>
      </c>
      <c r="G1374" s="243"/>
    </row>
    <row r="1375" spans="1:7" s="62" customFormat="1" ht="13.5" customHeight="1" x14ac:dyDescent="0.2">
      <c r="A1375" s="423">
        <v>2017</v>
      </c>
      <c r="B1375" s="424" t="s">
        <v>44</v>
      </c>
      <c r="C1375" s="424" t="s">
        <v>93</v>
      </c>
      <c r="D1375" s="425">
        <v>50341.029999999992</v>
      </c>
      <c r="E1375" s="425">
        <v>47249.127499999995</v>
      </c>
      <c r="F1375" s="426">
        <v>97590.157499999987</v>
      </c>
      <c r="G1375" s="243"/>
    </row>
    <row r="1376" spans="1:7" s="62" customFormat="1" ht="13.5" customHeight="1" x14ac:dyDescent="0.2">
      <c r="A1376" s="267">
        <v>2017</v>
      </c>
      <c r="B1376" s="443" t="s">
        <v>45</v>
      </c>
      <c r="C1376" s="443" t="s">
        <v>93</v>
      </c>
      <c r="D1376" s="268">
        <v>51279.86</v>
      </c>
      <c r="E1376" s="268">
        <v>48482.958000000006</v>
      </c>
      <c r="F1376" s="269">
        <v>99762.818000000014</v>
      </c>
      <c r="G1376" s="243"/>
    </row>
    <row r="1377" spans="1:7" s="62" customFormat="1" ht="13.5" customHeight="1" x14ac:dyDescent="0.2">
      <c r="A1377" s="423">
        <v>2017</v>
      </c>
      <c r="B1377" s="424" t="s">
        <v>33</v>
      </c>
      <c r="C1377" s="424" t="s">
        <v>93</v>
      </c>
      <c r="D1377" s="425">
        <v>42802.62</v>
      </c>
      <c r="E1377" s="425">
        <v>38721.646999999997</v>
      </c>
      <c r="F1377" s="426">
        <v>81524.267000000007</v>
      </c>
      <c r="G1377" s="243"/>
    </row>
    <row r="1378" spans="1:7" s="62" customFormat="1" ht="13.5" customHeight="1" x14ac:dyDescent="0.2">
      <c r="A1378" s="267">
        <v>2017</v>
      </c>
      <c r="B1378" s="443" t="s">
        <v>35</v>
      </c>
      <c r="C1378" s="443" t="s">
        <v>93</v>
      </c>
      <c r="D1378" s="268">
        <v>44600.63</v>
      </c>
      <c r="E1378" s="268">
        <v>45693.100000000006</v>
      </c>
      <c r="F1378" s="269">
        <v>90293.729999999981</v>
      </c>
      <c r="G1378" s="243"/>
    </row>
    <row r="1379" spans="1:7" s="62" customFormat="1" ht="13.5" customHeight="1" x14ac:dyDescent="0.2">
      <c r="A1379" s="423">
        <v>2017</v>
      </c>
      <c r="B1379" s="424" t="s">
        <v>36</v>
      </c>
      <c r="C1379" s="424" t="s">
        <v>93</v>
      </c>
      <c r="D1379" s="425">
        <v>42960.76</v>
      </c>
      <c r="E1379" s="425">
        <v>46991.54</v>
      </c>
      <c r="F1379" s="426">
        <v>89952.299999999988</v>
      </c>
      <c r="G1379" s="243"/>
    </row>
    <row r="1380" spans="1:7" s="62" customFormat="1" ht="13.5" customHeight="1" x14ac:dyDescent="0.2">
      <c r="A1380" s="267">
        <v>2017</v>
      </c>
      <c r="B1380" s="443" t="s">
        <v>37</v>
      </c>
      <c r="C1380" s="443" t="s">
        <v>93</v>
      </c>
      <c r="D1380" s="268">
        <v>41819.4</v>
      </c>
      <c r="E1380" s="268">
        <v>49314.15</v>
      </c>
      <c r="F1380" s="269">
        <v>91133.55</v>
      </c>
      <c r="G1380" s="243"/>
    </row>
    <row r="1381" spans="1:7" s="62" customFormat="1" ht="13.5" customHeight="1" x14ac:dyDescent="0.2">
      <c r="A1381" s="423">
        <v>2017</v>
      </c>
      <c r="B1381" s="424" t="s">
        <v>38</v>
      </c>
      <c r="C1381" s="424" t="s">
        <v>93</v>
      </c>
      <c r="D1381" s="425">
        <v>43947.08</v>
      </c>
      <c r="E1381" s="425">
        <v>47080.245999999999</v>
      </c>
      <c r="F1381" s="426">
        <v>91027.325999999986</v>
      </c>
      <c r="G1381" s="243"/>
    </row>
    <row r="1382" spans="1:7" s="62" customFormat="1" ht="13.5" customHeight="1" x14ac:dyDescent="0.2">
      <c r="A1382" s="267">
        <v>2017</v>
      </c>
      <c r="B1382" s="443" t="s">
        <v>39</v>
      </c>
      <c r="C1382" s="443" t="s">
        <v>93</v>
      </c>
      <c r="D1382" s="268">
        <v>45223.824999999997</v>
      </c>
      <c r="E1382" s="268">
        <v>49520.387000000002</v>
      </c>
      <c r="F1382" s="269">
        <v>94744.212000000014</v>
      </c>
      <c r="G1382" s="243"/>
    </row>
    <row r="1383" spans="1:7" s="62" customFormat="1" ht="13.5" customHeight="1" x14ac:dyDescent="0.2">
      <c r="A1383" s="423">
        <v>2017</v>
      </c>
      <c r="B1383" s="424" t="s">
        <v>40</v>
      </c>
      <c r="C1383" s="424" t="s">
        <v>93</v>
      </c>
      <c r="D1383" s="425">
        <v>41921.960000000006</v>
      </c>
      <c r="E1383" s="425">
        <v>46060.414499999999</v>
      </c>
      <c r="F1383" s="426">
        <v>87982.374500000005</v>
      </c>
      <c r="G1383" s="243"/>
    </row>
    <row r="1384" spans="1:7" s="62" customFormat="1" ht="13.5" customHeight="1" x14ac:dyDescent="0.2">
      <c r="A1384" s="267">
        <v>2017</v>
      </c>
      <c r="B1384" s="443" t="s">
        <v>41</v>
      </c>
      <c r="C1384" s="443" t="s">
        <v>93</v>
      </c>
      <c r="D1384" s="268">
        <v>38956.78</v>
      </c>
      <c r="E1384" s="268">
        <v>47395.190499999997</v>
      </c>
      <c r="F1384" s="269">
        <v>86351.970499999996</v>
      </c>
      <c r="G1384" s="243"/>
    </row>
    <row r="1385" spans="1:7" s="62" customFormat="1" ht="13.5" customHeight="1" x14ac:dyDescent="0.2">
      <c r="A1385" s="423">
        <v>2017</v>
      </c>
      <c r="B1385" s="424" t="s">
        <v>42</v>
      </c>
      <c r="C1385" s="424" t="s">
        <v>93</v>
      </c>
      <c r="D1385" s="425">
        <v>34777.205999999998</v>
      </c>
      <c r="E1385" s="425">
        <v>41415.108</v>
      </c>
      <c r="F1385" s="426">
        <v>76192.313999999998</v>
      </c>
      <c r="G1385" s="243"/>
    </row>
    <row r="1386" spans="1:7" s="62" customFormat="1" ht="13.5" customHeight="1" x14ac:dyDescent="0.2">
      <c r="A1386" s="267">
        <v>2018</v>
      </c>
      <c r="B1386" s="443" t="s">
        <v>43</v>
      </c>
      <c r="C1386" s="443" t="s">
        <v>93</v>
      </c>
      <c r="D1386" s="268">
        <v>36124.129999999997</v>
      </c>
      <c r="E1386" s="268">
        <v>41745.909499999994</v>
      </c>
      <c r="F1386" s="269">
        <v>77870.039499999984</v>
      </c>
      <c r="G1386" s="243"/>
    </row>
    <row r="1387" spans="1:7" s="62" customFormat="1" ht="13.5" customHeight="1" x14ac:dyDescent="0.2">
      <c r="A1387" s="423">
        <v>2018</v>
      </c>
      <c r="B1387" s="424" t="s">
        <v>44</v>
      </c>
      <c r="C1387" s="424" t="s">
        <v>93</v>
      </c>
      <c r="D1387" s="425">
        <v>42170.650000000009</v>
      </c>
      <c r="E1387" s="425">
        <v>43331.854500000001</v>
      </c>
      <c r="F1387" s="426">
        <v>85502.504499999981</v>
      </c>
      <c r="G1387" s="243"/>
    </row>
    <row r="1388" spans="1:7" s="62" customFormat="1" ht="13.5" customHeight="1" x14ac:dyDescent="0.2">
      <c r="A1388" s="267">
        <v>2018</v>
      </c>
      <c r="B1388" s="443" t="s">
        <v>45</v>
      </c>
      <c r="C1388" s="443" t="s">
        <v>93</v>
      </c>
      <c r="D1388" s="268">
        <v>40171.640000000007</v>
      </c>
      <c r="E1388" s="268">
        <v>43645.953000000001</v>
      </c>
      <c r="F1388" s="269">
        <v>83817.593000000008</v>
      </c>
      <c r="G1388" s="243"/>
    </row>
    <row r="1389" spans="1:7" s="62" customFormat="1" ht="13.5" customHeight="1" x14ac:dyDescent="0.2">
      <c r="A1389" s="423">
        <v>2018</v>
      </c>
      <c r="B1389" s="424" t="s">
        <v>33</v>
      </c>
      <c r="C1389" s="424" t="s">
        <v>93</v>
      </c>
      <c r="D1389" s="425">
        <v>40270.76</v>
      </c>
      <c r="E1389" s="425">
        <v>45236.563999999998</v>
      </c>
      <c r="F1389" s="426">
        <v>85507.323999999993</v>
      </c>
      <c r="G1389" s="243"/>
    </row>
    <row r="1390" spans="1:7" s="62" customFormat="1" ht="13.5" customHeight="1" x14ac:dyDescent="0.2">
      <c r="A1390" s="267">
        <v>2018</v>
      </c>
      <c r="B1390" s="443" t="s">
        <v>35</v>
      </c>
      <c r="C1390" s="443" t="s">
        <v>93</v>
      </c>
      <c r="D1390" s="268">
        <v>43560.939999999988</v>
      </c>
      <c r="E1390" s="268">
        <v>45121.369333333336</v>
      </c>
      <c r="F1390" s="269">
        <v>88682.309333333338</v>
      </c>
      <c r="G1390" s="243"/>
    </row>
    <row r="1391" spans="1:7" s="62" customFormat="1" ht="13.5" customHeight="1" x14ac:dyDescent="0.2">
      <c r="A1391" s="423">
        <v>2018</v>
      </c>
      <c r="B1391" s="424" t="s">
        <v>36</v>
      </c>
      <c r="C1391" s="424" t="s">
        <v>93</v>
      </c>
      <c r="D1391" s="425">
        <v>37924.815999999999</v>
      </c>
      <c r="E1391" s="425">
        <v>41915.193111111104</v>
      </c>
      <c r="F1391" s="426">
        <v>79840.009111111111</v>
      </c>
      <c r="G1391" s="243"/>
    </row>
    <row r="1392" spans="1:7" s="62" customFormat="1" ht="13.5" customHeight="1" x14ac:dyDescent="0.2">
      <c r="A1392" s="267">
        <v>2018</v>
      </c>
      <c r="B1392" s="443" t="s">
        <v>37</v>
      </c>
      <c r="C1392" s="443" t="s">
        <v>93</v>
      </c>
      <c r="D1392" s="268">
        <v>38003.919999999998</v>
      </c>
      <c r="E1392" s="268">
        <v>45100.987000000001</v>
      </c>
      <c r="F1392" s="269">
        <v>83104.906999999977</v>
      </c>
      <c r="G1392" s="243"/>
    </row>
    <row r="1393" spans="1:7" s="62" customFormat="1" ht="13.5" customHeight="1" x14ac:dyDescent="0.2">
      <c r="A1393" s="423">
        <v>2018</v>
      </c>
      <c r="B1393" s="424" t="s">
        <v>38</v>
      </c>
      <c r="C1393" s="424" t="s">
        <v>93</v>
      </c>
      <c r="D1393" s="425">
        <v>40967.69</v>
      </c>
      <c r="E1393" s="425">
        <v>49777.797000000006</v>
      </c>
      <c r="F1393" s="426">
        <v>90745.487000000008</v>
      </c>
      <c r="G1393" s="243"/>
    </row>
    <row r="1394" spans="1:7" s="62" customFormat="1" ht="13.5" customHeight="1" x14ac:dyDescent="0.2">
      <c r="A1394" s="267">
        <v>2018</v>
      </c>
      <c r="B1394" s="443" t="s">
        <v>39</v>
      </c>
      <c r="C1394" s="443" t="s">
        <v>93</v>
      </c>
      <c r="D1394" s="268">
        <v>40211.749999999985</v>
      </c>
      <c r="E1394" s="268">
        <v>47604.855500000005</v>
      </c>
      <c r="F1394" s="269">
        <v>87816.605500000005</v>
      </c>
      <c r="G1394" s="243"/>
    </row>
    <row r="1395" spans="1:7" s="62" customFormat="1" ht="13.5" customHeight="1" x14ac:dyDescent="0.2">
      <c r="A1395" s="423">
        <v>2018</v>
      </c>
      <c r="B1395" s="424" t="s">
        <v>40</v>
      </c>
      <c r="C1395" s="424" t="s">
        <v>93</v>
      </c>
      <c r="D1395" s="425">
        <v>42767.75</v>
      </c>
      <c r="E1395" s="425">
        <v>51864.284</v>
      </c>
      <c r="F1395" s="426">
        <v>94632.034</v>
      </c>
      <c r="G1395" s="243"/>
    </row>
    <row r="1396" spans="1:7" s="62" customFormat="1" ht="13.5" customHeight="1" x14ac:dyDescent="0.2">
      <c r="A1396" s="267">
        <v>2018</v>
      </c>
      <c r="B1396" s="443" t="s">
        <v>41</v>
      </c>
      <c r="C1396" s="443" t="s">
        <v>93</v>
      </c>
      <c r="D1396" s="268">
        <v>39237.299999999996</v>
      </c>
      <c r="E1396" s="268">
        <v>47526.866500000004</v>
      </c>
      <c r="F1396" s="269">
        <v>86764.166499999992</v>
      </c>
      <c r="G1396" s="243"/>
    </row>
    <row r="1397" spans="1:7" s="62" customFormat="1" ht="13.5" customHeight="1" x14ac:dyDescent="0.2">
      <c r="A1397" s="423">
        <v>2018</v>
      </c>
      <c r="B1397" s="424" t="s">
        <v>42</v>
      </c>
      <c r="C1397" s="424" t="s">
        <v>93</v>
      </c>
      <c r="D1397" s="425">
        <v>32115.360000000001</v>
      </c>
      <c r="E1397" s="425">
        <v>42060.334999999999</v>
      </c>
      <c r="F1397" s="426">
        <v>74175.694999999992</v>
      </c>
      <c r="G1397" s="243"/>
    </row>
    <row r="1398" spans="1:7" s="62" customFormat="1" ht="13.5" customHeight="1" x14ac:dyDescent="0.2">
      <c r="A1398" s="267">
        <v>2019</v>
      </c>
      <c r="B1398" s="443" t="s">
        <v>43</v>
      </c>
      <c r="C1398" s="443" t="s">
        <v>93</v>
      </c>
      <c r="D1398" s="268">
        <v>33382.277999999998</v>
      </c>
      <c r="E1398" s="268">
        <v>40705.577499999999</v>
      </c>
      <c r="F1398" s="269">
        <v>74087.855500000005</v>
      </c>
      <c r="G1398" s="243"/>
    </row>
    <row r="1399" spans="1:7" s="62" customFormat="1" ht="13.5" customHeight="1" x14ac:dyDescent="0.2">
      <c r="A1399" s="423">
        <v>2019</v>
      </c>
      <c r="B1399" s="424" t="s">
        <v>44</v>
      </c>
      <c r="C1399" s="424" t="s">
        <v>93</v>
      </c>
      <c r="D1399" s="425">
        <v>38312.749999999993</v>
      </c>
      <c r="E1399" s="425">
        <v>42105.866000000002</v>
      </c>
      <c r="F1399" s="426">
        <v>80418.615999999995</v>
      </c>
      <c r="G1399" s="243"/>
    </row>
    <row r="1400" spans="1:7" s="62" customFormat="1" ht="13.5" customHeight="1" x14ac:dyDescent="0.2">
      <c r="A1400" s="267">
        <v>2019</v>
      </c>
      <c r="B1400" s="443" t="s">
        <v>45</v>
      </c>
      <c r="C1400" s="443" t="s">
        <v>93</v>
      </c>
      <c r="D1400" s="268">
        <v>38904.99</v>
      </c>
      <c r="E1400" s="268">
        <v>46347.193500000001</v>
      </c>
      <c r="F1400" s="269">
        <v>85252.183500000014</v>
      </c>
      <c r="G1400" s="243"/>
    </row>
    <row r="1401" spans="1:7" s="62" customFormat="1" ht="13.5" customHeight="1" x14ac:dyDescent="0.2">
      <c r="A1401" s="423">
        <v>2019</v>
      </c>
      <c r="B1401" s="424" t="s">
        <v>33</v>
      </c>
      <c r="C1401" s="424" t="s">
        <v>93</v>
      </c>
      <c r="D1401" s="425">
        <v>35132.920000000006</v>
      </c>
      <c r="E1401" s="425">
        <v>40866.368000000002</v>
      </c>
      <c r="F1401" s="426">
        <v>75999.288</v>
      </c>
      <c r="G1401" s="243"/>
    </row>
    <row r="1402" spans="1:7" s="62" customFormat="1" ht="13.5" customHeight="1" x14ac:dyDescent="0.2">
      <c r="A1402" s="267">
        <v>2019</v>
      </c>
      <c r="B1402" s="443" t="s">
        <v>35</v>
      </c>
      <c r="C1402" s="443" t="s">
        <v>93</v>
      </c>
      <c r="D1402" s="268">
        <v>36951.449999999997</v>
      </c>
      <c r="E1402" s="268">
        <v>46969.627000000008</v>
      </c>
      <c r="F1402" s="269">
        <v>83921.077000000005</v>
      </c>
      <c r="G1402" s="243"/>
    </row>
    <row r="1403" spans="1:7" s="62" customFormat="1" ht="13.5" customHeight="1" x14ac:dyDescent="0.2">
      <c r="A1403" s="423">
        <v>2019</v>
      </c>
      <c r="B1403" s="424" t="s">
        <v>36</v>
      </c>
      <c r="C1403" s="424" t="s">
        <v>93</v>
      </c>
      <c r="D1403" s="425">
        <v>31938.930000000004</v>
      </c>
      <c r="E1403" s="425">
        <v>41865.724000000002</v>
      </c>
      <c r="F1403" s="426">
        <v>73804.65400000001</v>
      </c>
      <c r="G1403" s="243"/>
    </row>
    <row r="1404" spans="1:7" s="62" customFormat="1" ht="13.5" customHeight="1" x14ac:dyDescent="0.2">
      <c r="A1404" s="267">
        <v>2019</v>
      </c>
      <c r="B1404" s="443" t="s">
        <v>37</v>
      </c>
      <c r="C1404" s="443" t="s">
        <v>93</v>
      </c>
      <c r="D1404" s="268">
        <v>40357.294999999998</v>
      </c>
      <c r="E1404" s="268">
        <v>50544.229999999996</v>
      </c>
      <c r="F1404" s="269">
        <v>90901.525000000009</v>
      </c>
      <c r="G1404" s="243"/>
    </row>
    <row r="1405" spans="1:7" s="62" customFormat="1" ht="13.5" customHeight="1" x14ac:dyDescent="0.2">
      <c r="A1405" s="423">
        <v>2019</v>
      </c>
      <c r="B1405" s="424" t="s">
        <v>38</v>
      </c>
      <c r="C1405" s="424" t="s">
        <v>93</v>
      </c>
      <c r="D1405" s="425">
        <v>40891.709999999992</v>
      </c>
      <c r="E1405" s="425">
        <v>49444.695</v>
      </c>
      <c r="F1405" s="426">
        <v>90336.404999999999</v>
      </c>
      <c r="G1405" s="243"/>
    </row>
    <row r="1406" spans="1:7" s="62" customFormat="1" ht="13.5" customHeight="1" x14ac:dyDescent="0.2">
      <c r="A1406" s="267">
        <v>2019</v>
      </c>
      <c r="B1406" s="443" t="s">
        <v>39</v>
      </c>
      <c r="C1406" s="443" t="s">
        <v>93</v>
      </c>
      <c r="D1406" s="268">
        <v>40432.67</v>
      </c>
      <c r="E1406" s="268">
        <v>50958.549500000001</v>
      </c>
      <c r="F1406" s="269">
        <v>91391.219499999992</v>
      </c>
      <c r="G1406" s="243"/>
    </row>
    <row r="1407" spans="1:7" s="62" customFormat="1" ht="13.5" customHeight="1" x14ac:dyDescent="0.2">
      <c r="A1407" s="423">
        <v>2019</v>
      </c>
      <c r="B1407" s="424" t="s">
        <v>40</v>
      </c>
      <c r="C1407" s="424" t="s">
        <v>93</v>
      </c>
      <c r="D1407" s="425">
        <v>40358.392999999996</v>
      </c>
      <c r="E1407" s="425">
        <v>52491.376499999998</v>
      </c>
      <c r="F1407" s="426">
        <v>92849.769499999995</v>
      </c>
      <c r="G1407" s="243"/>
    </row>
    <row r="1408" spans="1:7" s="62" customFormat="1" ht="13.5" customHeight="1" x14ac:dyDescent="0.2">
      <c r="A1408" s="267">
        <v>2019</v>
      </c>
      <c r="B1408" s="443" t="s">
        <v>41</v>
      </c>
      <c r="C1408" s="443" t="s">
        <v>93</v>
      </c>
      <c r="D1408" s="268">
        <v>37937.219999999994</v>
      </c>
      <c r="E1408" s="268">
        <v>52413.250999999989</v>
      </c>
      <c r="F1408" s="269">
        <v>90350.47099999999</v>
      </c>
      <c r="G1408" s="243"/>
    </row>
    <row r="1409" spans="1:7" s="62" customFormat="1" ht="13.5" customHeight="1" x14ac:dyDescent="0.2">
      <c r="A1409" s="423">
        <v>2019</v>
      </c>
      <c r="B1409" s="424" t="s">
        <v>42</v>
      </c>
      <c r="C1409" s="424" t="s">
        <v>93</v>
      </c>
      <c r="D1409" s="425">
        <v>32826.94</v>
      </c>
      <c r="E1409" s="425">
        <v>50044.170999999995</v>
      </c>
      <c r="F1409" s="426">
        <v>82871.11099999999</v>
      </c>
      <c r="G1409" s="243"/>
    </row>
    <row r="1410" spans="1:7" s="62" customFormat="1" ht="13.5" customHeight="1" x14ac:dyDescent="0.2">
      <c r="A1410" s="267">
        <v>2020</v>
      </c>
      <c r="B1410" s="443" t="s">
        <v>43</v>
      </c>
      <c r="C1410" s="443" t="s">
        <v>93</v>
      </c>
      <c r="D1410" s="268">
        <v>31433.620000000003</v>
      </c>
      <c r="E1410" s="268">
        <v>44692.139000000003</v>
      </c>
      <c r="F1410" s="269">
        <v>76125.759000000005</v>
      </c>
      <c r="G1410" s="243"/>
    </row>
    <row r="1411" spans="1:7" s="62" customFormat="1" ht="13.5" customHeight="1" x14ac:dyDescent="0.2">
      <c r="A1411" s="423">
        <v>2020</v>
      </c>
      <c r="B1411" s="424" t="s">
        <v>44</v>
      </c>
      <c r="C1411" s="424" t="s">
        <v>93</v>
      </c>
      <c r="D1411" s="425">
        <v>37150.590000000004</v>
      </c>
      <c r="E1411" s="425">
        <v>42269.922499999993</v>
      </c>
      <c r="F1411" s="426">
        <v>79420.512499999997</v>
      </c>
      <c r="G1411" s="243"/>
    </row>
    <row r="1412" spans="1:7" s="62" customFormat="1" ht="13.5" customHeight="1" x14ac:dyDescent="0.2">
      <c r="A1412" s="267">
        <v>2020</v>
      </c>
      <c r="B1412" s="443" t="s">
        <v>45</v>
      </c>
      <c r="C1412" s="443" t="s">
        <v>93</v>
      </c>
      <c r="D1412" s="268">
        <v>24666.7</v>
      </c>
      <c r="E1412" s="268">
        <v>29002.851999999999</v>
      </c>
      <c r="F1412" s="269">
        <v>53669.551999999996</v>
      </c>
      <c r="G1412" s="243"/>
    </row>
    <row r="1413" spans="1:7" s="62" customFormat="1" ht="13.5" customHeight="1" x14ac:dyDescent="0.2">
      <c r="A1413" s="423">
        <v>2020</v>
      </c>
      <c r="B1413" s="424" t="s">
        <v>33</v>
      </c>
      <c r="C1413" s="424" t="s">
        <v>93</v>
      </c>
      <c r="D1413" s="425">
        <v>743.21</v>
      </c>
      <c r="E1413" s="425">
        <v>7874.1444999999994</v>
      </c>
      <c r="F1413" s="426">
        <v>8617.3545000000013</v>
      </c>
      <c r="G1413" s="243"/>
    </row>
    <row r="1414" spans="1:7" s="62" customFormat="1" ht="13.5" customHeight="1" x14ac:dyDescent="0.2">
      <c r="A1414" s="267">
        <v>2020</v>
      </c>
      <c r="B1414" s="443" t="s">
        <v>35</v>
      </c>
      <c r="C1414" s="443" t="s">
        <v>93</v>
      </c>
      <c r="D1414" s="268">
        <v>14405.608011138915</v>
      </c>
      <c r="E1414" s="268">
        <v>24509.52850519753</v>
      </c>
      <c r="F1414" s="269">
        <v>38915.136516336439</v>
      </c>
      <c r="G1414" s="243"/>
    </row>
    <row r="1415" spans="1:7" s="62" customFormat="1" ht="13.5" customHeight="1" x14ac:dyDescent="0.2">
      <c r="A1415" s="423">
        <v>2020</v>
      </c>
      <c r="B1415" s="424" t="s">
        <v>36</v>
      </c>
      <c r="C1415" s="424" t="s">
        <v>93</v>
      </c>
      <c r="D1415" s="425">
        <v>23240.021992065434</v>
      </c>
      <c r="E1415" s="425">
        <v>35132.6420020566</v>
      </c>
      <c r="F1415" s="426">
        <v>58372.663994122027</v>
      </c>
      <c r="G1415" s="243"/>
    </row>
    <row r="1416" spans="1:7" s="62" customFormat="1" ht="13.5" customHeight="1" x14ac:dyDescent="0.2">
      <c r="A1416" s="267">
        <v>2020</v>
      </c>
      <c r="B1416" s="443" t="s">
        <v>37</v>
      </c>
      <c r="C1416" s="443" t="s">
        <v>93</v>
      </c>
      <c r="D1416" s="268">
        <v>32372.22597680664</v>
      </c>
      <c r="E1416" s="268">
        <v>43745.030943477643</v>
      </c>
      <c r="F1416" s="269">
        <v>76117.256920284271</v>
      </c>
      <c r="G1416" s="243"/>
    </row>
    <row r="1417" spans="1:7" s="62" customFormat="1" ht="13.5" customHeight="1" x14ac:dyDescent="0.2">
      <c r="A1417" s="423">
        <v>2020</v>
      </c>
      <c r="B1417" s="424" t="s">
        <v>38</v>
      </c>
      <c r="C1417" s="424" t="s">
        <v>93</v>
      </c>
      <c r="D1417" s="425">
        <v>34589.659034942626</v>
      </c>
      <c r="E1417" s="425">
        <v>41814.717991915946</v>
      </c>
      <c r="F1417" s="426">
        <v>76404.377026858565</v>
      </c>
      <c r="G1417" s="243"/>
    </row>
    <row r="1418" spans="1:7" s="62" customFormat="1" ht="13.5" customHeight="1" x14ac:dyDescent="0.2">
      <c r="A1418" s="267">
        <v>2020</v>
      </c>
      <c r="B1418" s="443" t="s">
        <v>39</v>
      </c>
      <c r="C1418" s="443" t="s">
        <v>93</v>
      </c>
      <c r="D1418" s="268">
        <v>36825.809949188231</v>
      </c>
      <c r="E1418" s="268">
        <v>46821.403990134204</v>
      </c>
      <c r="F1418" s="269">
        <v>83647.213939322435</v>
      </c>
      <c r="G1418" s="243"/>
    </row>
    <row r="1419" spans="1:7" s="62" customFormat="1" ht="13.5" customHeight="1" x14ac:dyDescent="0.2">
      <c r="A1419" s="423">
        <v>2020</v>
      </c>
      <c r="B1419" s="424" t="s">
        <v>40</v>
      </c>
      <c r="C1419" s="424" t="s">
        <v>93</v>
      </c>
      <c r="D1419" s="425">
        <v>36654.837965820312</v>
      </c>
      <c r="E1419" s="425">
        <v>48999.038493446344</v>
      </c>
      <c r="F1419" s="426">
        <v>85653.876459266656</v>
      </c>
      <c r="G1419" s="243"/>
    </row>
    <row r="1420" spans="1:7" s="62" customFormat="1" ht="13.5" customHeight="1" x14ac:dyDescent="0.2">
      <c r="A1420" s="267">
        <v>2020</v>
      </c>
      <c r="B1420" s="443" t="s">
        <v>41</v>
      </c>
      <c r="C1420" s="443" t="s">
        <v>93</v>
      </c>
      <c r="D1420" s="268">
        <v>33653.531040130612</v>
      </c>
      <c r="E1420" s="268">
        <v>48986.405483872411</v>
      </c>
      <c r="F1420" s="269">
        <v>82639.936524003017</v>
      </c>
      <c r="G1420" s="243"/>
    </row>
    <row r="1421" spans="1:7" s="62" customFormat="1" ht="13.5" customHeight="1" x14ac:dyDescent="0.2">
      <c r="A1421" s="423">
        <v>2020</v>
      </c>
      <c r="B1421" s="424" t="s">
        <v>42</v>
      </c>
      <c r="C1421" s="424" t="s">
        <v>93</v>
      </c>
      <c r="D1421" s="425">
        <v>29148.931011901856</v>
      </c>
      <c r="E1421" s="425">
        <v>47493.212530982011</v>
      </c>
      <c r="F1421" s="426">
        <v>76642.143542883859</v>
      </c>
      <c r="G1421" s="243"/>
    </row>
    <row r="1422" spans="1:7" s="62" customFormat="1" ht="13.5" customHeight="1" x14ac:dyDescent="0.2">
      <c r="A1422" s="267">
        <v>2021</v>
      </c>
      <c r="B1422" s="443" t="s">
        <v>43</v>
      </c>
      <c r="C1422" s="443" t="s">
        <v>93</v>
      </c>
      <c r="D1422" s="268">
        <v>26723.447981384285</v>
      </c>
      <c r="E1422" s="268">
        <v>43284.280992156033</v>
      </c>
      <c r="F1422" s="269">
        <v>70007.728973540303</v>
      </c>
      <c r="G1422" s="243"/>
    </row>
    <row r="1423" spans="1:7" s="62" customFormat="1" ht="13.5" customHeight="1" x14ac:dyDescent="0.2">
      <c r="A1423" s="423">
        <v>2021</v>
      </c>
      <c r="B1423" s="424" t="s">
        <v>44</v>
      </c>
      <c r="C1423" s="424" t="s">
        <v>93</v>
      </c>
      <c r="D1423" s="425">
        <v>36873.072095400013</v>
      </c>
      <c r="E1423" s="425">
        <v>45635.560017129988</v>
      </c>
      <c r="F1423" s="426">
        <v>82508.632112530002</v>
      </c>
      <c r="G1423" s="243"/>
    </row>
    <row r="1424" spans="1:7" s="62" customFormat="1" ht="13.5" customHeight="1" x14ac:dyDescent="0.2">
      <c r="A1424" s="267">
        <v>2021</v>
      </c>
      <c r="B1424" s="443" t="s">
        <v>45</v>
      </c>
      <c r="C1424" s="443" t="s">
        <v>93</v>
      </c>
      <c r="D1424" s="268">
        <v>40151.026031814581</v>
      </c>
      <c r="E1424" s="268">
        <v>48324.320017758306</v>
      </c>
      <c r="F1424" s="269">
        <v>88475.346049572894</v>
      </c>
      <c r="G1424" s="243"/>
    </row>
    <row r="1425" spans="1:7" s="62" customFormat="1" ht="13.5" customHeight="1" x14ac:dyDescent="0.2">
      <c r="A1425" s="423">
        <v>2021</v>
      </c>
      <c r="B1425" s="424" t="s">
        <v>33</v>
      </c>
      <c r="C1425" s="424" t="s">
        <v>93</v>
      </c>
      <c r="D1425" s="425">
        <v>34761.760992370597</v>
      </c>
      <c r="E1425" s="425">
        <v>48190.297498973399</v>
      </c>
      <c r="F1425" s="426">
        <v>82952.058491343982</v>
      </c>
      <c r="G1425" s="243"/>
    </row>
    <row r="1426" spans="1:7" s="62" customFormat="1" ht="13.5" customHeight="1" x14ac:dyDescent="0.2">
      <c r="A1426" s="267">
        <v>2021</v>
      </c>
      <c r="B1426" s="443" t="s">
        <v>35</v>
      </c>
      <c r="C1426" s="443" t="s">
        <v>93</v>
      </c>
      <c r="D1426" s="268">
        <v>29796.625956054686</v>
      </c>
      <c r="E1426" s="268">
        <v>41099.675927041819</v>
      </c>
      <c r="F1426" s="269">
        <v>70896.301883096501</v>
      </c>
      <c r="G1426" s="243"/>
    </row>
    <row r="1427" spans="1:7" s="62" customFormat="1" ht="13.5" customHeight="1" x14ac:dyDescent="0.2">
      <c r="A1427" s="423">
        <v>2021</v>
      </c>
      <c r="B1427" s="424" t="s">
        <v>36</v>
      </c>
      <c r="C1427" s="424" t="s">
        <v>93</v>
      </c>
      <c r="D1427" s="425">
        <v>36632.163042724613</v>
      </c>
      <c r="E1427" s="425">
        <v>43741.123038725433</v>
      </c>
      <c r="F1427" s="426">
        <v>80373.286081450045</v>
      </c>
      <c r="G1427" s="243"/>
    </row>
    <row r="1428" spans="1:7" s="62" customFormat="1" ht="13.5" customHeight="1" x14ac:dyDescent="0.2">
      <c r="A1428" s="267">
        <v>2021</v>
      </c>
      <c r="B1428" s="443" t="s">
        <v>37</v>
      </c>
      <c r="C1428" s="443" t="s">
        <v>93</v>
      </c>
      <c r="D1428" s="268">
        <v>34771.535971313482</v>
      </c>
      <c r="E1428" s="268">
        <v>47271.894509441234</v>
      </c>
      <c r="F1428" s="269">
        <v>82043.430480754701</v>
      </c>
      <c r="G1428" s="243"/>
    </row>
    <row r="1429" spans="1:7" s="62" customFormat="1" ht="13.5" customHeight="1" x14ac:dyDescent="0.2">
      <c r="A1429" s="423">
        <v>2021</v>
      </c>
      <c r="B1429" s="424" t="s">
        <v>38</v>
      </c>
      <c r="C1429" s="424" t="s">
        <v>93</v>
      </c>
      <c r="D1429" s="425">
        <v>38440.499001373304</v>
      </c>
      <c r="E1429" s="425">
        <v>47430.955479372045</v>
      </c>
      <c r="F1429" s="426">
        <v>85871.454480745335</v>
      </c>
      <c r="G1429" s="243"/>
    </row>
    <row r="1430" spans="1:7" s="62" customFormat="1" ht="13.5" customHeight="1" x14ac:dyDescent="0.2">
      <c r="A1430" s="267">
        <v>2021</v>
      </c>
      <c r="B1430" s="443" t="s">
        <v>39</v>
      </c>
      <c r="C1430" s="443" t="s">
        <v>93</v>
      </c>
      <c r="D1430" s="268">
        <v>41817.395062715404</v>
      </c>
      <c r="E1430" s="268">
        <v>51676.016469610819</v>
      </c>
      <c r="F1430" s="269">
        <v>93493.411532326238</v>
      </c>
      <c r="G1430" s="243"/>
    </row>
    <row r="1431" spans="1:7" s="62" customFormat="1" ht="13.5" customHeight="1" x14ac:dyDescent="0.2">
      <c r="A1431" s="423">
        <v>2021</v>
      </c>
      <c r="B1431" s="424" t="s">
        <v>40</v>
      </c>
      <c r="C1431" s="424" t="s">
        <v>93</v>
      </c>
      <c r="D1431" s="425">
        <v>39048.577994049068</v>
      </c>
      <c r="E1431" s="425">
        <v>52482.464430454245</v>
      </c>
      <c r="F1431" s="426">
        <v>91531.042424503306</v>
      </c>
      <c r="G1431" s="243"/>
    </row>
    <row r="1432" spans="1:7" s="62" customFormat="1" ht="13.5" customHeight="1" x14ac:dyDescent="0.2">
      <c r="A1432" s="267">
        <v>2021</v>
      </c>
      <c r="B1432" s="443" t="s">
        <v>41</v>
      </c>
      <c r="C1432" s="443" t="s">
        <v>93</v>
      </c>
      <c r="D1432" s="268">
        <v>40917.899934368135</v>
      </c>
      <c r="E1432" s="268">
        <v>52437.475599030768</v>
      </c>
      <c r="F1432" s="269">
        <v>93355.375533398896</v>
      </c>
      <c r="G1432" s="243"/>
    </row>
    <row r="1433" spans="1:7" s="62" customFormat="1" ht="13.5" customHeight="1" x14ac:dyDescent="0.2">
      <c r="A1433" s="423">
        <v>2021</v>
      </c>
      <c r="B1433" s="424" t="s">
        <v>42</v>
      </c>
      <c r="C1433" s="424" t="s">
        <v>93</v>
      </c>
      <c r="D1433" s="425">
        <v>38009.316029907233</v>
      </c>
      <c r="E1433" s="425">
        <v>54613.431571805209</v>
      </c>
      <c r="F1433" s="426">
        <v>92622.747601712443</v>
      </c>
      <c r="G1433" s="243"/>
    </row>
    <row r="1434" spans="1:7" s="62" customFormat="1" ht="13.5" customHeight="1" x14ac:dyDescent="0.2">
      <c r="A1434" s="267">
        <v>2022</v>
      </c>
      <c r="B1434" s="457" t="s">
        <v>43</v>
      </c>
      <c r="C1434" s="457" t="s">
        <v>93</v>
      </c>
      <c r="D1434" s="459">
        <v>33048.316938659671</v>
      </c>
      <c r="E1434" s="459">
        <v>40842.780504772702</v>
      </c>
      <c r="F1434" s="460">
        <v>73891.097443432358</v>
      </c>
      <c r="G1434" s="243"/>
    </row>
    <row r="1435" spans="1:7" s="62" customFormat="1" ht="13.5" customHeight="1" x14ac:dyDescent="0.2">
      <c r="A1435" s="423">
        <v>2022</v>
      </c>
      <c r="B1435" s="424" t="s">
        <v>44</v>
      </c>
      <c r="C1435" s="424" t="s">
        <v>93</v>
      </c>
      <c r="D1435" s="425">
        <v>41876.193043945314</v>
      </c>
      <c r="E1435" s="425">
        <v>49671.248538034932</v>
      </c>
      <c r="F1435" s="426">
        <v>91547.441581980238</v>
      </c>
      <c r="G1435" s="243"/>
    </row>
    <row r="1436" spans="1:7" s="62" customFormat="1" ht="13.5" customHeight="1" x14ac:dyDescent="0.2">
      <c r="A1436" s="267">
        <v>2022</v>
      </c>
      <c r="B1436" s="469" t="s">
        <v>45</v>
      </c>
      <c r="C1436" s="469" t="s">
        <v>93</v>
      </c>
      <c r="D1436" s="459">
        <v>40935.689063450336</v>
      </c>
      <c r="E1436" s="459">
        <v>54379.028470420701</v>
      </c>
      <c r="F1436" s="460">
        <v>95314.717533871051</v>
      </c>
      <c r="G1436" s="243"/>
    </row>
    <row r="1437" spans="1:7" s="62" customFormat="1" ht="13.5" customHeight="1" x14ac:dyDescent="0.2">
      <c r="A1437" s="423">
        <v>2022</v>
      </c>
      <c r="B1437" s="424" t="s">
        <v>33</v>
      </c>
      <c r="C1437" s="424" t="s">
        <v>93</v>
      </c>
      <c r="D1437" s="425">
        <v>34371.758011499995</v>
      </c>
      <c r="E1437" s="425">
        <v>42075.667991999995</v>
      </c>
      <c r="F1437" s="426">
        <v>76447.42600349999</v>
      </c>
      <c r="G1437" s="243"/>
    </row>
    <row r="1438" spans="1:7" s="62" customFormat="1" ht="13.5" customHeight="1" x14ac:dyDescent="0.2">
      <c r="A1438" s="267">
        <v>2022</v>
      </c>
      <c r="B1438" s="477" t="s">
        <v>35</v>
      </c>
      <c r="C1438" s="477" t="s">
        <v>93</v>
      </c>
      <c r="D1438" s="459">
        <v>39077.291991345402</v>
      </c>
      <c r="E1438" s="459">
        <v>48818.701000274952</v>
      </c>
      <c r="F1438" s="460">
        <v>87895.992991620355</v>
      </c>
      <c r="G1438" s="243"/>
    </row>
    <row r="1439" spans="1:7" s="62" customFormat="1" ht="13.5" customHeight="1" x14ac:dyDescent="0.2">
      <c r="A1439" s="423">
        <v>2022</v>
      </c>
      <c r="B1439" s="424" t="s">
        <v>36</v>
      </c>
      <c r="C1439" s="424" t="s">
        <v>93</v>
      </c>
      <c r="D1439" s="425">
        <v>38851.542967498797</v>
      </c>
      <c r="E1439" s="425">
        <v>47269.076002841939</v>
      </c>
      <c r="F1439" s="426">
        <v>86120.618970340744</v>
      </c>
      <c r="G1439" s="243"/>
    </row>
    <row r="1440" spans="1:7" s="62" customFormat="1" ht="13.5" customHeight="1" x14ac:dyDescent="0.2">
      <c r="A1440" s="267">
        <v>2009</v>
      </c>
      <c r="B1440" s="443" t="s">
        <v>33</v>
      </c>
      <c r="C1440" s="443" t="s">
        <v>94</v>
      </c>
      <c r="D1440" s="268">
        <v>837.28</v>
      </c>
      <c r="E1440" s="268">
        <v>12919.8</v>
      </c>
      <c r="F1440" s="269">
        <v>13757.08</v>
      </c>
      <c r="G1440" s="243"/>
    </row>
    <row r="1441" spans="1:7" s="62" customFormat="1" ht="13.5" customHeight="1" x14ac:dyDescent="0.2">
      <c r="A1441" s="423">
        <v>2009</v>
      </c>
      <c r="B1441" s="424" t="s">
        <v>35</v>
      </c>
      <c r="C1441" s="424" t="s">
        <v>94</v>
      </c>
      <c r="D1441" s="425">
        <v>1025.71</v>
      </c>
      <c r="E1441" s="425">
        <v>12883.1</v>
      </c>
      <c r="F1441" s="426">
        <v>13908.81</v>
      </c>
      <c r="G1441" s="243"/>
    </row>
    <row r="1442" spans="1:7" s="62" customFormat="1" ht="13.5" customHeight="1" x14ac:dyDescent="0.2">
      <c r="A1442" s="267">
        <v>2009</v>
      </c>
      <c r="B1442" s="443" t="s">
        <v>36</v>
      </c>
      <c r="C1442" s="443" t="s">
        <v>94</v>
      </c>
      <c r="D1442" s="268">
        <v>893.24000000000012</v>
      </c>
      <c r="E1442" s="268">
        <v>12016.035</v>
      </c>
      <c r="F1442" s="269">
        <v>12909.275</v>
      </c>
      <c r="G1442" s="243"/>
    </row>
    <row r="1443" spans="1:7" s="62" customFormat="1" ht="13.5" customHeight="1" x14ac:dyDescent="0.2">
      <c r="A1443" s="423">
        <v>2009</v>
      </c>
      <c r="B1443" s="424" t="s">
        <v>37</v>
      </c>
      <c r="C1443" s="424" t="s">
        <v>94</v>
      </c>
      <c r="D1443" s="425">
        <v>871.75</v>
      </c>
      <c r="E1443" s="425">
        <v>13369.2</v>
      </c>
      <c r="F1443" s="426">
        <v>14240.949999999999</v>
      </c>
      <c r="G1443" s="243"/>
    </row>
    <row r="1444" spans="1:7" s="62" customFormat="1" ht="13.5" customHeight="1" x14ac:dyDescent="0.2">
      <c r="A1444" s="267">
        <v>2009</v>
      </c>
      <c r="B1444" s="443" t="s">
        <v>38</v>
      </c>
      <c r="C1444" s="443" t="s">
        <v>94</v>
      </c>
      <c r="D1444" s="268">
        <v>699.07</v>
      </c>
      <c r="E1444" s="268">
        <v>13488.035</v>
      </c>
      <c r="F1444" s="269">
        <v>14187.105</v>
      </c>
      <c r="G1444" s="243"/>
    </row>
    <row r="1445" spans="1:7" s="62" customFormat="1" ht="13.5" customHeight="1" x14ac:dyDescent="0.2">
      <c r="A1445" s="423">
        <v>2009</v>
      </c>
      <c r="B1445" s="424" t="s">
        <v>39</v>
      </c>
      <c r="C1445" s="424" t="s">
        <v>94</v>
      </c>
      <c r="D1445" s="425">
        <v>1179.47</v>
      </c>
      <c r="E1445" s="425">
        <v>13488.234999999999</v>
      </c>
      <c r="F1445" s="426">
        <v>14667.705000000002</v>
      </c>
      <c r="G1445" s="243"/>
    </row>
    <row r="1446" spans="1:7" s="62" customFormat="1" ht="13.5" customHeight="1" x14ac:dyDescent="0.2">
      <c r="A1446" s="267">
        <v>2009</v>
      </c>
      <c r="B1446" s="443" t="s">
        <v>40</v>
      </c>
      <c r="C1446" s="443" t="s">
        <v>94</v>
      </c>
      <c r="D1446" s="268">
        <v>1046.32</v>
      </c>
      <c r="E1446" s="268">
        <v>13507.334999999999</v>
      </c>
      <c r="F1446" s="269">
        <v>14553.654999999999</v>
      </c>
      <c r="G1446" s="243"/>
    </row>
    <row r="1447" spans="1:7" s="62" customFormat="1" ht="13.5" customHeight="1" x14ac:dyDescent="0.2">
      <c r="A1447" s="423">
        <v>2009</v>
      </c>
      <c r="B1447" s="424" t="s">
        <v>41</v>
      </c>
      <c r="C1447" s="424" t="s">
        <v>94</v>
      </c>
      <c r="D1447" s="425">
        <v>825.5200000000001</v>
      </c>
      <c r="E1447" s="425">
        <v>15861.2</v>
      </c>
      <c r="F1447" s="426">
        <v>16686.72</v>
      </c>
      <c r="G1447" s="243"/>
    </row>
    <row r="1448" spans="1:7" s="62" customFormat="1" ht="13.5" customHeight="1" x14ac:dyDescent="0.2">
      <c r="A1448" s="267">
        <v>2009</v>
      </c>
      <c r="B1448" s="443" t="s">
        <v>42</v>
      </c>
      <c r="C1448" s="443" t="s">
        <v>94</v>
      </c>
      <c r="D1448" s="268">
        <v>1073.77</v>
      </c>
      <c r="E1448" s="268">
        <v>19634.985000000001</v>
      </c>
      <c r="F1448" s="269">
        <v>20708.755000000001</v>
      </c>
      <c r="G1448" s="243"/>
    </row>
    <row r="1449" spans="1:7" s="62" customFormat="1" ht="13.5" customHeight="1" x14ac:dyDescent="0.2">
      <c r="A1449" s="423">
        <v>2010</v>
      </c>
      <c r="B1449" s="424" t="s">
        <v>43</v>
      </c>
      <c r="C1449" s="424" t="s">
        <v>94</v>
      </c>
      <c r="D1449" s="425">
        <v>916.79000000000008</v>
      </c>
      <c r="E1449" s="425">
        <v>13739.65</v>
      </c>
      <c r="F1449" s="426">
        <v>14656.440000000002</v>
      </c>
      <c r="G1449" s="243"/>
    </row>
    <row r="1450" spans="1:7" s="62" customFormat="1" ht="13.5" customHeight="1" x14ac:dyDescent="0.2">
      <c r="A1450" s="267">
        <v>2010</v>
      </c>
      <c r="B1450" s="443" t="s">
        <v>44</v>
      </c>
      <c r="C1450" s="443" t="s">
        <v>94</v>
      </c>
      <c r="D1450" s="268">
        <v>1025.0709999999999</v>
      </c>
      <c r="E1450" s="268">
        <v>15691.414999999999</v>
      </c>
      <c r="F1450" s="269">
        <v>16716.485999999997</v>
      </c>
      <c r="G1450" s="243"/>
    </row>
    <row r="1451" spans="1:7" s="62" customFormat="1" ht="13.5" customHeight="1" x14ac:dyDescent="0.2">
      <c r="A1451" s="423">
        <v>2010</v>
      </c>
      <c r="B1451" s="424" t="s">
        <v>45</v>
      </c>
      <c r="C1451" s="424" t="s">
        <v>94</v>
      </c>
      <c r="D1451" s="425">
        <v>1171.6799999999998</v>
      </c>
      <c r="E1451" s="425">
        <v>13350.880000000001</v>
      </c>
      <c r="F1451" s="426">
        <v>14522.56</v>
      </c>
      <c r="G1451" s="243"/>
    </row>
    <row r="1452" spans="1:7" s="62" customFormat="1" ht="13.5" customHeight="1" x14ac:dyDescent="0.2">
      <c r="A1452" s="267">
        <v>2010</v>
      </c>
      <c r="B1452" s="443" t="s">
        <v>33</v>
      </c>
      <c r="C1452" s="443" t="s">
        <v>94</v>
      </c>
      <c r="D1452" s="268">
        <v>956.08999999999992</v>
      </c>
      <c r="E1452" s="268">
        <v>13603.529999999999</v>
      </c>
      <c r="F1452" s="269">
        <v>14559.619999999999</v>
      </c>
      <c r="G1452" s="243"/>
    </row>
    <row r="1453" spans="1:7" s="62" customFormat="1" ht="13.5" customHeight="1" x14ac:dyDescent="0.2">
      <c r="A1453" s="423">
        <v>2010</v>
      </c>
      <c r="B1453" s="424" t="s">
        <v>35</v>
      </c>
      <c r="C1453" s="424" t="s">
        <v>94</v>
      </c>
      <c r="D1453" s="425">
        <v>884.25</v>
      </c>
      <c r="E1453" s="425">
        <v>12702.835000000001</v>
      </c>
      <c r="F1453" s="426">
        <v>13587.085000000001</v>
      </c>
      <c r="G1453" s="243"/>
    </row>
    <row r="1454" spans="1:7" s="62" customFormat="1" ht="13.5" customHeight="1" x14ac:dyDescent="0.2">
      <c r="A1454" s="267">
        <v>2010</v>
      </c>
      <c r="B1454" s="443" t="s">
        <v>36</v>
      </c>
      <c r="C1454" s="443" t="s">
        <v>94</v>
      </c>
      <c r="D1454" s="268">
        <v>1231.96</v>
      </c>
      <c r="E1454" s="268">
        <v>13968.74</v>
      </c>
      <c r="F1454" s="269">
        <v>15200.699999999999</v>
      </c>
      <c r="G1454" s="243"/>
    </row>
    <row r="1455" spans="1:7" s="62" customFormat="1" ht="13.5" customHeight="1" x14ac:dyDescent="0.2">
      <c r="A1455" s="423">
        <v>2010</v>
      </c>
      <c r="B1455" s="424" t="s">
        <v>37</v>
      </c>
      <c r="C1455" s="424" t="s">
        <v>94</v>
      </c>
      <c r="D1455" s="425">
        <v>1505.43</v>
      </c>
      <c r="E1455" s="425">
        <v>16039.892499999998</v>
      </c>
      <c r="F1455" s="426">
        <v>17545.322500000002</v>
      </c>
      <c r="G1455" s="243"/>
    </row>
    <row r="1456" spans="1:7" s="62" customFormat="1" ht="13.5" customHeight="1" x14ac:dyDescent="0.2">
      <c r="A1456" s="267">
        <v>2010</v>
      </c>
      <c r="B1456" s="443" t="s">
        <v>38</v>
      </c>
      <c r="C1456" s="443" t="s">
        <v>94</v>
      </c>
      <c r="D1456" s="268">
        <v>1726.79</v>
      </c>
      <c r="E1456" s="268">
        <v>15787.81</v>
      </c>
      <c r="F1456" s="269">
        <v>17514.599999999999</v>
      </c>
      <c r="G1456" s="243"/>
    </row>
    <row r="1457" spans="1:7" s="62" customFormat="1" ht="13.5" customHeight="1" x14ac:dyDescent="0.2">
      <c r="A1457" s="423">
        <v>2010</v>
      </c>
      <c r="B1457" s="424" t="s">
        <v>39</v>
      </c>
      <c r="C1457" s="424" t="s">
        <v>94</v>
      </c>
      <c r="D1457" s="425">
        <v>1694.96</v>
      </c>
      <c r="E1457" s="425">
        <v>16182.912500000002</v>
      </c>
      <c r="F1457" s="426">
        <v>17877.872500000001</v>
      </c>
      <c r="G1457" s="243"/>
    </row>
    <row r="1458" spans="1:7" s="62" customFormat="1" ht="13.5" customHeight="1" x14ac:dyDescent="0.2">
      <c r="A1458" s="267">
        <v>2010</v>
      </c>
      <c r="B1458" s="443" t="s">
        <v>40</v>
      </c>
      <c r="C1458" s="443" t="s">
        <v>94</v>
      </c>
      <c r="D1458" s="268">
        <v>1671.6</v>
      </c>
      <c r="E1458" s="268">
        <v>17425.830000000002</v>
      </c>
      <c r="F1458" s="269">
        <v>19097.43</v>
      </c>
      <c r="G1458" s="243"/>
    </row>
    <row r="1459" spans="1:7" s="62" customFormat="1" ht="13.5" customHeight="1" x14ac:dyDescent="0.2">
      <c r="A1459" s="423">
        <v>2010</v>
      </c>
      <c r="B1459" s="424" t="s">
        <v>41</v>
      </c>
      <c r="C1459" s="424" t="s">
        <v>94</v>
      </c>
      <c r="D1459" s="425">
        <v>1500.4699999999998</v>
      </c>
      <c r="E1459" s="425">
        <v>17638.657500000001</v>
      </c>
      <c r="F1459" s="426">
        <v>19139.127499999999</v>
      </c>
      <c r="G1459" s="243"/>
    </row>
    <row r="1460" spans="1:7" s="62" customFormat="1" ht="13.5" customHeight="1" x14ac:dyDescent="0.2">
      <c r="A1460" s="267">
        <v>2010</v>
      </c>
      <c r="B1460" s="443" t="s">
        <v>42</v>
      </c>
      <c r="C1460" s="443" t="s">
        <v>94</v>
      </c>
      <c r="D1460" s="268">
        <v>1411.81</v>
      </c>
      <c r="E1460" s="268">
        <v>20101.5625</v>
      </c>
      <c r="F1460" s="269">
        <v>21513.372500000005</v>
      </c>
      <c r="G1460" s="243"/>
    </row>
    <row r="1461" spans="1:7" s="62" customFormat="1" ht="13.5" customHeight="1" x14ac:dyDescent="0.2">
      <c r="A1461" s="423">
        <v>2011</v>
      </c>
      <c r="B1461" s="424" t="s">
        <v>43</v>
      </c>
      <c r="C1461" s="424" t="s">
        <v>94</v>
      </c>
      <c r="D1461" s="425">
        <v>1457.89</v>
      </c>
      <c r="E1461" s="425">
        <v>22529.412500000002</v>
      </c>
      <c r="F1461" s="426">
        <v>23987.302499999998</v>
      </c>
      <c r="G1461" s="243"/>
    </row>
    <row r="1462" spans="1:7" s="62" customFormat="1" ht="13.5" customHeight="1" x14ac:dyDescent="0.2">
      <c r="A1462" s="267">
        <v>2011</v>
      </c>
      <c r="B1462" s="443" t="s">
        <v>44</v>
      </c>
      <c r="C1462" s="443" t="s">
        <v>94</v>
      </c>
      <c r="D1462" s="268">
        <v>1391.1599999999999</v>
      </c>
      <c r="E1462" s="268">
        <v>15947.184999999999</v>
      </c>
      <c r="F1462" s="269">
        <v>17338.344999999998</v>
      </c>
      <c r="G1462" s="243"/>
    </row>
    <row r="1463" spans="1:7" s="62" customFormat="1" ht="13.5" customHeight="1" x14ac:dyDescent="0.2">
      <c r="A1463" s="423">
        <v>2011</v>
      </c>
      <c r="B1463" s="424" t="s">
        <v>45</v>
      </c>
      <c r="C1463" s="424" t="s">
        <v>94</v>
      </c>
      <c r="D1463" s="425">
        <v>2177.67</v>
      </c>
      <c r="E1463" s="425">
        <v>20282.245000000003</v>
      </c>
      <c r="F1463" s="426">
        <v>22459.914999999997</v>
      </c>
      <c r="G1463" s="243"/>
    </row>
    <row r="1464" spans="1:7" s="62" customFormat="1" ht="13.5" customHeight="1" x14ac:dyDescent="0.2">
      <c r="A1464" s="267">
        <v>2011</v>
      </c>
      <c r="B1464" s="443" t="s">
        <v>33</v>
      </c>
      <c r="C1464" s="443" t="s">
        <v>94</v>
      </c>
      <c r="D1464" s="268">
        <v>2212.9899999999998</v>
      </c>
      <c r="E1464" s="268">
        <v>15207.2075</v>
      </c>
      <c r="F1464" s="269">
        <v>17420.197499999998</v>
      </c>
      <c r="G1464" s="243"/>
    </row>
    <row r="1465" spans="1:7" s="62" customFormat="1" ht="13.5" customHeight="1" x14ac:dyDescent="0.2">
      <c r="A1465" s="423">
        <v>2011</v>
      </c>
      <c r="B1465" s="424" t="s">
        <v>35</v>
      </c>
      <c r="C1465" s="424" t="s">
        <v>94</v>
      </c>
      <c r="D1465" s="425">
        <v>3608.7</v>
      </c>
      <c r="E1465" s="425">
        <v>18402.7425</v>
      </c>
      <c r="F1465" s="426">
        <v>22011.442500000001</v>
      </c>
      <c r="G1465" s="243"/>
    </row>
    <row r="1466" spans="1:7" s="62" customFormat="1" ht="13.5" customHeight="1" x14ac:dyDescent="0.2">
      <c r="A1466" s="267">
        <v>2011</v>
      </c>
      <c r="B1466" s="443" t="s">
        <v>36</v>
      </c>
      <c r="C1466" s="443" t="s">
        <v>94</v>
      </c>
      <c r="D1466" s="268">
        <v>3379.04</v>
      </c>
      <c r="E1466" s="268">
        <v>17562.357500000002</v>
      </c>
      <c r="F1466" s="269">
        <v>20941.397499999999</v>
      </c>
      <c r="G1466" s="243"/>
    </row>
    <row r="1467" spans="1:7" s="62" customFormat="1" ht="13.5" customHeight="1" x14ac:dyDescent="0.2">
      <c r="A1467" s="423">
        <v>2011</v>
      </c>
      <c r="B1467" s="424" t="s">
        <v>37</v>
      </c>
      <c r="C1467" s="424" t="s">
        <v>94</v>
      </c>
      <c r="D1467" s="425">
        <v>4047.0099999999998</v>
      </c>
      <c r="E1467" s="425">
        <v>17500.535</v>
      </c>
      <c r="F1467" s="426">
        <v>21547.544999999998</v>
      </c>
      <c r="G1467" s="243"/>
    </row>
    <row r="1468" spans="1:7" s="62" customFormat="1" ht="13.5" customHeight="1" x14ac:dyDescent="0.2">
      <c r="A1468" s="267">
        <v>2011</v>
      </c>
      <c r="B1468" s="443" t="s">
        <v>38</v>
      </c>
      <c r="C1468" s="443" t="s">
        <v>94</v>
      </c>
      <c r="D1468" s="268">
        <v>3938.3300000000004</v>
      </c>
      <c r="E1468" s="268">
        <v>20599.555</v>
      </c>
      <c r="F1468" s="269">
        <v>24537.885000000002</v>
      </c>
      <c r="G1468" s="243"/>
    </row>
    <row r="1469" spans="1:7" s="62" customFormat="1" ht="13.5" customHeight="1" x14ac:dyDescent="0.2">
      <c r="A1469" s="423">
        <v>2011</v>
      </c>
      <c r="B1469" s="424" t="s">
        <v>39</v>
      </c>
      <c r="C1469" s="424" t="s">
        <v>94</v>
      </c>
      <c r="D1469" s="425">
        <v>4607.8700000000008</v>
      </c>
      <c r="E1469" s="425">
        <v>21946.752500000002</v>
      </c>
      <c r="F1469" s="426">
        <v>26554.622499999998</v>
      </c>
      <c r="G1469" s="243"/>
    </row>
    <row r="1470" spans="1:7" s="62" customFormat="1" ht="13.5" customHeight="1" x14ac:dyDescent="0.2">
      <c r="A1470" s="267">
        <v>2011</v>
      </c>
      <c r="B1470" s="443" t="s">
        <v>40</v>
      </c>
      <c r="C1470" s="443" t="s">
        <v>94</v>
      </c>
      <c r="D1470" s="268">
        <v>5491.3399999999992</v>
      </c>
      <c r="E1470" s="268">
        <v>19172.0825</v>
      </c>
      <c r="F1470" s="269">
        <v>24663.422500000001</v>
      </c>
      <c r="G1470" s="243"/>
    </row>
    <row r="1471" spans="1:7" s="62" customFormat="1" ht="13.5" customHeight="1" x14ac:dyDescent="0.2">
      <c r="A1471" s="423">
        <v>2011</v>
      </c>
      <c r="B1471" s="424" t="s">
        <v>41</v>
      </c>
      <c r="C1471" s="424" t="s">
        <v>94</v>
      </c>
      <c r="D1471" s="425">
        <v>4611.09</v>
      </c>
      <c r="E1471" s="425">
        <v>20700.21</v>
      </c>
      <c r="F1471" s="426">
        <v>25311.3</v>
      </c>
      <c r="G1471" s="243"/>
    </row>
    <row r="1472" spans="1:7" s="62" customFormat="1" ht="13.5" customHeight="1" x14ac:dyDescent="0.2">
      <c r="A1472" s="267">
        <v>2011</v>
      </c>
      <c r="B1472" s="443" t="s">
        <v>42</v>
      </c>
      <c r="C1472" s="443" t="s">
        <v>94</v>
      </c>
      <c r="D1472" s="268">
        <v>5270.39</v>
      </c>
      <c r="E1472" s="268">
        <v>20550.087500000001</v>
      </c>
      <c r="F1472" s="269">
        <v>25820.477500000001</v>
      </c>
      <c r="G1472" s="243"/>
    </row>
    <row r="1473" spans="1:7" s="62" customFormat="1" ht="13.5" customHeight="1" x14ac:dyDescent="0.2">
      <c r="A1473" s="423">
        <v>2012</v>
      </c>
      <c r="B1473" s="424" t="s">
        <v>43</v>
      </c>
      <c r="C1473" s="424" t="s">
        <v>94</v>
      </c>
      <c r="D1473" s="425">
        <v>4649.1659999999993</v>
      </c>
      <c r="E1473" s="425">
        <v>22105.279999999999</v>
      </c>
      <c r="F1473" s="426">
        <v>26754.446</v>
      </c>
      <c r="G1473" s="243"/>
    </row>
    <row r="1474" spans="1:7" s="62" customFormat="1" ht="13.5" customHeight="1" x14ac:dyDescent="0.2">
      <c r="A1474" s="267">
        <v>2012</v>
      </c>
      <c r="B1474" s="443" t="s">
        <v>44</v>
      </c>
      <c r="C1474" s="443" t="s">
        <v>94</v>
      </c>
      <c r="D1474" s="268">
        <v>6474.639000000001</v>
      </c>
      <c r="E1474" s="268">
        <v>15407.6625</v>
      </c>
      <c r="F1474" s="269">
        <v>21882.301500000001</v>
      </c>
      <c r="G1474" s="243"/>
    </row>
    <row r="1475" spans="1:7" s="62" customFormat="1" ht="13.5" customHeight="1" x14ac:dyDescent="0.2">
      <c r="A1475" s="423">
        <v>2012</v>
      </c>
      <c r="B1475" s="424" t="s">
        <v>45</v>
      </c>
      <c r="C1475" s="424" t="s">
        <v>94</v>
      </c>
      <c r="D1475" s="425">
        <v>4920.2300000000005</v>
      </c>
      <c r="E1475" s="425">
        <v>19653.727500000001</v>
      </c>
      <c r="F1475" s="426">
        <v>24573.9575</v>
      </c>
      <c r="G1475" s="243"/>
    </row>
    <row r="1476" spans="1:7" s="62" customFormat="1" ht="13.5" customHeight="1" x14ac:dyDescent="0.2">
      <c r="A1476" s="267">
        <v>2012</v>
      </c>
      <c r="B1476" s="443" t="s">
        <v>33</v>
      </c>
      <c r="C1476" s="443" t="s">
        <v>94</v>
      </c>
      <c r="D1476" s="268">
        <v>3591.22</v>
      </c>
      <c r="E1476" s="268">
        <v>15659.32</v>
      </c>
      <c r="F1476" s="269">
        <v>19250.54</v>
      </c>
      <c r="G1476" s="243"/>
    </row>
    <row r="1477" spans="1:7" s="62" customFormat="1" ht="13.5" customHeight="1" x14ac:dyDescent="0.2">
      <c r="A1477" s="423">
        <v>2012</v>
      </c>
      <c r="B1477" s="424" t="s">
        <v>35</v>
      </c>
      <c r="C1477" s="424" t="s">
        <v>94</v>
      </c>
      <c r="D1477" s="425">
        <v>4538.37</v>
      </c>
      <c r="E1477" s="425">
        <v>15079.2075</v>
      </c>
      <c r="F1477" s="426">
        <v>19617.577499999999</v>
      </c>
      <c r="G1477" s="243"/>
    </row>
    <row r="1478" spans="1:7" s="62" customFormat="1" ht="13.5" customHeight="1" x14ac:dyDescent="0.2">
      <c r="A1478" s="267">
        <v>2012</v>
      </c>
      <c r="B1478" s="443" t="s">
        <v>36</v>
      </c>
      <c r="C1478" s="443" t="s">
        <v>94</v>
      </c>
      <c r="D1478" s="268">
        <v>5274.31</v>
      </c>
      <c r="E1478" s="268">
        <v>15656.264999999999</v>
      </c>
      <c r="F1478" s="269">
        <v>20930.574999999997</v>
      </c>
      <c r="G1478" s="243"/>
    </row>
    <row r="1479" spans="1:7" s="62" customFormat="1" ht="13.5" customHeight="1" x14ac:dyDescent="0.2">
      <c r="A1479" s="423">
        <v>2012</v>
      </c>
      <c r="B1479" s="424" t="s">
        <v>37</v>
      </c>
      <c r="C1479" s="424" t="s">
        <v>94</v>
      </c>
      <c r="D1479" s="425">
        <v>4458.7599999999993</v>
      </c>
      <c r="E1479" s="425">
        <v>17160.5</v>
      </c>
      <c r="F1479" s="426">
        <v>21619.260000000002</v>
      </c>
      <c r="G1479" s="243"/>
    </row>
    <row r="1480" spans="1:7" s="62" customFormat="1" ht="13.5" customHeight="1" x14ac:dyDescent="0.2">
      <c r="A1480" s="267">
        <v>2012</v>
      </c>
      <c r="B1480" s="443" t="s">
        <v>38</v>
      </c>
      <c r="C1480" s="443" t="s">
        <v>94</v>
      </c>
      <c r="D1480" s="268">
        <v>4845.3</v>
      </c>
      <c r="E1480" s="268">
        <v>19740.115000000002</v>
      </c>
      <c r="F1480" s="269">
        <v>24585.414999999997</v>
      </c>
      <c r="G1480" s="243"/>
    </row>
    <row r="1481" spans="1:7" s="62" customFormat="1" ht="13.5" customHeight="1" x14ac:dyDescent="0.2">
      <c r="A1481" s="423">
        <v>2012</v>
      </c>
      <c r="B1481" s="424" t="s">
        <v>39</v>
      </c>
      <c r="C1481" s="424" t="s">
        <v>94</v>
      </c>
      <c r="D1481" s="425">
        <v>7090.4599999999991</v>
      </c>
      <c r="E1481" s="425">
        <v>16308.987499999999</v>
      </c>
      <c r="F1481" s="426">
        <v>23399.447500000002</v>
      </c>
      <c r="G1481" s="243"/>
    </row>
    <row r="1482" spans="1:7" s="62" customFormat="1" ht="13.5" customHeight="1" x14ac:dyDescent="0.2">
      <c r="A1482" s="267">
        <v>2012</v>
      </c>
      <c r="B1482" s="443" t="s">
        <v>40</v>
      </c>
      <c r="C1482" s="443" t="s">
        <v>94</v>
      </c>
      <c r="D1482" s="268">
        <v>6014.36</v>
      </c>
      <c r="E1482" s="268">
        <v>18702.7775</v>
      </c>
      <c r="F1482" s="269">
        <v>24717.137499999997</v>
      </c>
      <c r="G1482" s="243"/>
    </row>
    <row r="1483" spans="1:7" s="62" customFormat="1" ht="13.5" customHeight="1" x14ac:dyDescent="0.2">
      <c r="A1483" s="423">
        <v>2012</v>
      </c>
      <c r="B1483" s="424" t="s">
        <v>41</v>
      </c>
      <c r="C1483" s="424" t="s">
        <v>94</v>
      </c>
      <c r="D1483" s="425">
        <v>7592.2</v>
      </c>
      <c r="E1483" s="425">
        <v>17593.907500000001</v>
      </c>
      <c r="F1483" s="426">
        <v>25186.107499999998</v>
      </c>
      <c r="G1483" s="243"/>
    </row>
    <row r="1484" spans="1:7" s="62" customFormat="1" ht="13.5" customHeight="1" x14ac:dyDescent="0.2">
      <c r="A1484" s="267">
        <v>2012</v>
      </c>
      <c r="B1484" s="443" t="s">
        <v>42</v>
      </c>
      <c r="C1484" s="443" t="s">
        <v>94</v>
      </c>
      <c r="D1484" s="268">
        <v>4949.2999999999993</v>
      </c>
      <c r="E1484" s="268">
        <v>19266.904999999999</v>
      </c>
      <c r="F1484" s="269">
        <v>24216.205000000002</v>
      </c>
      <c r="G1484" s="243"/>
    </row>
    <row r="1485" spans="1:7" s="62" customFormat="1" ht="13.5" customHeight="1" x14ac:dyDescent="0.2">
      <c r="A1485" s="423">
        <v>2013</v>
      </c>
      <c r="B1485" s="424" t="s">
        <v>43</v>
      </c>
      <c r="C1485" s="424" t="s">
        <v>94</v>
      </c>
      <c r="D1485" s="425">
        <v>5352.9100000000008</v>
      </c>
      <c r="E1485" s="425">
        <v>15247.227500000001</v>
      </c>
      <c r="F1485" s="426">
        <v>20600.137500000001</v>
      </c>
      <c r="G1485" s="243"/>
    </row>
    <row r="1486" spans="1:7" s="62" customFormat="1" ht="13.5" customHeight="1" x14ac:dyDescent="0.2">
      <c r="A1486" s="267">
        <v>2013</v>
      </c>
      <c r="B1486" s="443" t="s">
        <v>44</v>
      </c>
      <c r="C1486" s="443" t="s">
        <v>94</v>
      </c>
      <c r="D1486" s="268">
        <v>5362.67</v>
      </c>
      <c r="E1486" s="268">
        <v>14685.2125</v>
      </c>
      <c r="F1486" s="269">
        <v>20047.8825</v>
      </c>
      <c r="G1486" s="243"/>
    </row>
    <row r="1487" spans="1:7" s="62" customFormat="1" ht="13.5" customHeight="1" x14ac:dyDescent="0.2">
      <c r="A1487" s="423">
        <v>2013</v>
      </c>
      <c r="B1487" s="424" t="s">
        <v>45</v>
      </c>
      <c r="C1487" s="424" t="s">
        <v>94</v>
      </c>
      <c r="D1487" s="425">
        <v>4223.4400000000005</v>
      </c>
      <c r="E1487" s="425">
        <v>12598.92</v>
      </c>
      <c r="F1487" s="426">
        <v>16822.36</v>
      </c>
      <c r="G1487" s="243"/>
    </row>
    <row r="1488" spans="1:7" s="62" customFormat="1" ht="13.5" customHeight="1" x14ac:dyDescent="0.2">
      <c r="A1488" s="267">
        <v>2013</v>
      </c>
      <c r="B1488" s="443" t="s">
        <v>33</v>
      </c>
      <c r="C1488" s="443" t="s">
        <v>94</v>
      </c>
      <c r="D1488" s="268">
        <v>7052.909999999998</v>
      </c>
      <c r="E1488" s="268">
        <v>16289.432500000001</v>
      </c>
      <c r="F1488" s="269">
        <v>23342.342499999999</v>
      </c>
      <c r="G1488" s="243"/>
    </row>
    <row r="1489" spans="1:7" s="62" customFormat="1" ht="13.5" customHeight="1" x14ac:dyDescent="0.2">
      <c r="A1489" s="423">
        <v>2013</v>
      </c>
      <c r="B1489" s="424" t="s">
        <v>35</v>
      </c>
      <c r="C1489" s="424" t="s">
        <v>94</v>
      </c>
      <c r="D1489" s="425">
        <v>6465.0499999999984</v>
      </c>
      <c r="E1489" s="425">
        <v>16619.997500000001</v>
      </c>
      <c r="F1489" s="426">
        <v>23085.047499999997</v>
      </c>
      <c r="G1489" s="243"/>
    </row>
    <row r="1490" spans="1:7" s="62" customFormat="1" ht="13.5" customHeight="1" x14ac:dyDescent="0.2">
      <c r="A1490" s="267">
        <v>2013</v>
      </c>
      <c r="B1490" s="443" t="s">
        <v>36</v>
      </c>
      <c r="C1490" s="443" t="s">
        <v>94</v>
      </c>
      <c r="D1490" s="268">
        <v>6010.6399999999985</v>
      </c>
      <c r="E1490" s="268">
        <v>15834.04</v>
      </c>
      <c r="F1490" s="269">
        <v>21844.679999999997</v>
      </c>
      <c r="G1490" s="243"/>
    </row>
    <row r="1491" spans="1:7" s="62" customFormat="1" ht="13.5" customHeight="1" x14ac:dyDescent="0.2">
      <c r="A1491" s="423">
        <v>2013</v>
      </c>
      <c r="B1491" s="424" t="s">
        <v>37</v>
      </c>
      <c r="C1491" s="424" t="s">
        <v>94</v>
      </c>
      <c r="D1491" s="425">
        <v>6195.58</v>
      </c>
      <c r="E1491" s="425">
        <v>15560.595000000003</v>
      </c>
      <c r="F1491" s="426">
        <v>21756.175000000003</v>
      </c>
      <c r="G1491" s="243"/>
    </row>
    <row r="1492" spans="1:7" s="62" customFormat="1" ht="13.5" customHeight="1" x14ac:dyDescent="0.2">
      <c r="A1492" s="267">
        <v>2013</v>
      </c>
      <c r="B1492" s="443" t="s">
        <v>38</v>
      </c>
      <c r="C1492" s="443" t="s">
        <v>94</v>
      </c>
      <c r="D1492" s="268">
        <v>4723.3799999999992</v>
      </c>
      <c r="E1492" s="268">
        <v>15476.707499999999</v>
      </c>
      <c r="F1492" s="269">
        <v>20200.087499999998</v>
      </c>
      <c r="G1492" s="243"/>
    </row>
    <row r="1493" spans="1:7" s="62" customFormat="1" ht="13.5" customHeight="1" x14ac:dyDescent="0.2">
      <c r="A1493" s="423">
        <v>2013</v>
      </c>
      <c r="B1493" s="424" t="s">
        <v>39</v>
      </c>
      <c r="C1493" s="424" t="s">
        <v>94</v>
      </c>
      <c r="D1493" s="425">
        <v>7379.4399999999987</v>
      </c>
      <c r="E1493" s="425">
        <v>15764.412999999999</v>
      </c>
      <c r="F1493" s="426">
        <v>23143.852999999996</v>
      </c>
      <c r="G1493" s="243"/>
    </row>
    <row r="1494" spans="1:7" s="62" customFormat="1" ht="13.5" customHeight="1" x14ac:dyDescent="0.2">
      <c r="A1494" s="267">
        <v>2013</v>
      </c>
      <c r="B1494" s="443" t="s">
        <v>40</v>
      </c>
      <c r="C1494" s="443" t="s">
        <v>94</v>
      </c>
      <c r="D1494" s="268">
        <v>8148.7299999999987</v>
      </c>
      <c r="E1494" s="268">
        <v>20897.281999999999</v>
      </c>
      <c r="F1494" s="269">
        <v>29046.011999999999</v>
      </c>
      <c r="G1494" s="243"/>
    </row>
    <row r="1495" spans="1:7" s="62" customFormat="1" ht="13.5" customHeight="1" x14ac:dyDescent="0.2">
      <c r="A1495" s="423">
        <v>2013</v>
      </c>
      <c r="B1495" s="424" t="s">
        <v>41</v>
      </c>
      <c r="C1495" s="424" t="s">
        <v>94</v>
      </c>
      <c r="D1495" s="425">
        <v>7145.65</v>
      </c>
      <c r="E1495" s="425">
        <v>19370.070500000002</v>
      </c>
      <c r="F1495" s="426">
        <v>26515.720500000003</v>
      </c>
      <c r="G1495" s="243"/>
    </row>
    <row r="1496" spans="1:7" s="62" customFormat="1" ht="13.5" customHeight="1" x14ac:dyDescent="0.2">
      <c r="A1496" s="267">
        <v>2013</v>
      </c>
      <c r="B1496" s="443" t="s">
        <v>42</v>
      </c>
      <c r="C1496" s="443" t="s">
        <v>94</v>
      </c>
      <c r="D1496" s="268">
        <v>7217.7200000000021</v>
      </c>
      <c r="E1496" s="268">
        <v>18210.780000000002</v>
      </c>
      <c r="F1496" s="269">
        <v>25428.500000000004</v>
      </c>
      <c r="G1496" s="243"/>
    </row>
    <row r="1497" spans="1:7" s="62" customFormat="1" ht="13.5" customHeight="1" x14ac:dyDescent="0.2">
      <c r="A1497" s="423">
        <v>2014</v>
      </c>
      <c r="B1497" s="424" t="s">
        <v>43</v>
      </c>
      <c r="C1497" s="424" t="s">
        <v>94</v>
      </c>
      <c r="D1497" s="425">
        <v>8185.9900000000016</v>
      </c>
      <c r="E1497" s="425">
        <v>16343.22</v>
      </c>
      <c r="F1497" s="426">
        <v>24529.21</v>
      </c>
      <c r="G1497" s="243"/>
    </row>
    <row r="1498" spans="1:7" s="62" customFormat="1" ht="13.5" customHeight="1" x14ac:dyDescent="0.2">
      <c r="A1498" s="267">
        <v>2014</v>
      </c>
      <c r="B1498" s="443" t="s">
        <v>44</v>
      </c>
      <c r="C1498" s="443" t="s">
        <v>94</v>
      </c>
      <c r="D1498" s="268">
        <v>9071.4399999999987</v>
      </c>
      <c r="E1498" s="268">
        <v>17827.862499999996</v>
      </c>
      <c r="F1498" s="269">
        <v>26899.302499999998</v>
      </c>
      <c r="G1498" s="243"/>
    </row>
    <row r="1499" spans="1:7" s="62" customFormat="1" ht="13.5" customHeight="1" x14ac:dyDescent="0.2">
      <c r="A1499" s="423">
        <v>2014</v>
      </c>
      <c r="B1499" s="424" t="s">
        <v>45</v>
      </c>
      <c r="C1499" s="424" t="s">
        <v>94</v>
      </c>
      <c r="D1499" s="425">
        <v>10517.509999999998</v>
      </c>
      <c r="E1499" s="425">
        <v>18933.9925</v>
      </c>
      <c r="F1499" s="426">
        <v>29451.502500000002</v>
      </c>
      <c r="G1499" s="243"/>
    </row>
    <row r="1500" spans="1:7" s="62" customFormat="1" ht="13.5" customHeight="1" x14ac:dyDescent="0.2">
      <c r="A1500" s="267">
        <v>2014</v>
      </c>
      <c r="B1500" s="443" t="s">
        <v>33</v>
      </c>
      <c r="C1500" s="443" t="s">
        <v>94</v>
      </c>
      <c r="D1500" s="268">
        <v>8598.58</v>
      </c>
      <c r="E1500" s="268">
        <v>18935.91</v>
      </c>
      <c r="F1500" s="269">
        <v>27534.49</v>
      </c>
      <c r="G1500" s="243"/>
    </row>
    <row r="1501" spans="1:7" s="62" customFormat="1" ht="13.5" customHeight="1" x14ac:dyDescent="0.2">
      <c r="A1501" s="423">
        <v>2014</v>
      </c>
      <c r="B1501" s="424" t="s">
        <v>35</v>
      </c>
      <c r="C1501" s="424" t="s">
        <v>94</v>
      </c>
      <c r="D1501" s="425">
        <v>6729.1290000000008</v>
      </c>
      <c r="E1501" s="425">
        <v>17245.816999999999</v>
      </c>
      <c r="F1501" s="426">
        <v>23974.946</v>
      </c>
      <c r="G1501" s="243"/>
    </row>
    <row r="1502" spans="1:7" s="62" customFormat="1" ht="13.5" customHeight="1" x14ac:dyDescent="0.2">
      <c r="A1502" s="267">
        <v>2014</v>
      </c>
      <c r="B1502" s="443" t="s">
        <v>36</v>
      </c>
      <c r="C1502" s="443" t="s">
        <v>94</v>
      </c>
      <c r="D1502" s="268">
        <v>6977.9600000000009</v>
      </c>
      <c r="E1502" s="268">
        <v>16568.934499999996</v>
      </c>
      <c r="F1502" s="269">
        <v>23546.894499999999</v>
      </c>
      <c r="G1502" s="243"/>
    </row>
    <row r="1503" spans="1:7" s="62" customFormat="1" ht="13.5" customHeight="1" x14ac:dyDescent="0.2">
      <c r="A1503" s="423">
        <v>2014</v>
      </c>
      <c r="B1503" s="424" t="s">
        <v>37</v>
      </c>
      <c r="C1503" s="424" t="s">
        <v>94</v>
      </c>
      <c r="D1503" s="425">
        <v>7515.6810000000005</v>
      </c>
      <c r="E1503" s="425">
        <v>19804.769</v>
      </c>
      <c r="F1503" s="426">
        <v>27320.450000000004</v>
      </c>
      <c r="G1503" s="243"/>
    </row>
    <row r="1504" spans="1:7" s="62" customFormat="1" ht="13.5" customHeight="1" x14ac:dyDescent="0.2">
      <c r="A1504" s="267">
        <v>2014</v>
      </c>
      <c r="B1504" s="443" t="s">
        <v>38</v>
      </c>
      <c r="C1504" s="443" t="s">
        <v>94</v>
      </c>
      <c r="D1504" s="268">
        <v>7642.5600000000022</v>
      </c>
      <c r="E1504" s="268">
        <v>20160.124</v>
      </c>
      <c r="F1504" s="269">
        <v>27802.683999999997</v>
      </c>
      <c r="G1504" s="243"/>
    </row>
    <row r="1505" spans="1:7" s="62" customFormat="1" ht="13.5" customHeight="1" x14ac:dyDescent="0.2">
      <c r="A1505" s="423">
        <v>2014</v>
      </c>
      <c r="B1505" s="424" t="s">
        <v>39</v>
      </c>
      <c r="C1505" s="424" t="s">
        <v>94</v>
      </c>
      <c r="D1505" s="425">
        <v>6767.3200000000015</v>
      </c>
      <c r="E1505" s="425">
        <v>21941.852999999992</v>
      </c>
      <c r="F1505" s="426">
        <v>28709.172999999992</v>
      </c>
      <c r="G1505" s="243"/>
    </row>
    <row r="1506" spans="1:7" s="62" customFormat="1" ht="13.5" customHeight="1" x14ac:dyDescent="0.2">
      <c r="A1506" s="267">
        <v>2014</v>
      </c>
      <c r="B1506" s="443" t="s">
        <v>40</v>
      </c>
      <c r="C1506" s="443" t="s">
        <v>94</v>
      </c>
      <c r="D1506" s="268">
        <v>8941.2699999999986</v>
      </c>
      <c r="E1506" s="268">
        <v>21473.700000000004</v>
      </c>
      <c r="F1506" s="269">
        <v>30414.97</v>
      </c>
      <c r="G1506" s="243"/>
    </row>
    <row r="1507" spans="1:7" s="62" customFormat="1" ht="13.5" customHeight="1" x14ac:dyDescent="0.2">
      <c r="A1507" s="423">
        <v>2014</v>
      </c>
      <c r="B1507" s="424" t="s">
        <v>41</v>
      </c>
      <c r="C1507" s="424" t="s">
        <v>94</v>
      </c>
      <c r="D1507" s="425">
        <v>9255.739999999998</v>
      </c>
      <c r="E1507" s="425">
        <v>21497.162500000002</v>
      </c>
      <c r="F1507" s="426">
        <v>30752.9025</v>
      </c>
      <c r="G1507" s="243"/>
    </row>
    <row r="1508" spans="1:7" s="62" customFormat="1" ht="13.5" customHeight="1" x14ac:dyDescent="0.2">
      <c r="A1508" s="267">
        <v>2014</v>
      </c>
      <c r="B1508" s="443" t="s">
        <v>42</v>
      </c>
      <c r="C1508" s="443" t="s">
        <v>94</v>
      </c>
      <c r="D1508" s="268">
        <v>6605.82</v>
      </c>
      <c r="E1508" s="268">
        <v>22227.6875</v>
      </c>
      <c r="F1508" s="269">
        <v>28833.507499999996</v>
      </c>
      <c r="G1508" s="243"/>
    </row>
    <row r="1509" spans="1:7" s="62" customFormat="1" ht="13.5" customHeight="1" x14ac:dyDescent="0.2">
      <c r="A1509" s="423">
        <v>2015</v>
      </c>
      <c r="B1509" s="424" t="s">
        <v>43</v>
      </c>
      <c r="C1509" s="424" t="s">
        <v>94</v>
      </c>
      <c r="D1509" s="425">
        <v>8509.0399999999991</v>
      </c>
      <c r="E1509" s="425">
        <v>16779.79</v>
      </c>
      <c r="F1509" s="426">
        <v>25288.83</v>
      </c>
      <c r="G1509" s="243"/>
    </row>
    <row r="1510" spans="1:7" s="62" customFormat="1" ht="13.5" customHeight="1" x14ac:dyDescent="0.2">
      <c r="A1510" s="267">
        <v>2015</v>
      </c>
      <c r="B1510" s="443" t="s">
        <v>44</v>
      </c>
      <c r="C1510" s="443" t="s">
        <v>94</v>
      </c>
      <c r="D1510" s="268">
        <v>6539.8309999999992</v>
      </c>
      <c r="E1510" s="268">
        <v>19518.555</v>
      </c>
      <c r="F1510" s="269">
        <v>26058.385999999999</v>
      </c>
      <c r="G1510" s="243"/>
    </row>
    <row r="1511" spans="1:7" s="62" customFormat="1" ht="13.5" customHeight="1" x14ac:dyDescent="0.2">
      <c r="A1511" s="423">
        <v>2015</v>
      </c>
      <c r="B1511" s="424" t="s">
        <v>45</v>
      </c>
      <c r="C1511" s="424" t="s">
        <v>94</v>
      </c>
      <c r="D1511" s="425">
        <v>7199.7500000000009</v>
      </c>
      <c r="E1511" s="425">
        <v>20486.955000000002</v>
      </c>
      <c r="F1511" s="426">
        <v>27686.705000000005</v>
      </c>
      <c r="G1511" s="243"/>
    </row>
    <row r="1512" spans="1:7" s="62" customFormat="1" ht="13.5" customHeight="1" x14ac:dyDescent="0.2">
      <c r="A1512" s="267">
        <v>2015</v>
      </c>
      <c r="B1512" s="443" t="s">
        <v>33</v>
      </c>
      <c r="C1512" s="443" t="s">
        <v>94</v>
      </c>
      <c r="D1512" s="268">
        <v>6062.79</v>
      </c>
      <c r="E1512" s="268">
        <v>19792.567499999997</v>
      </c>
      <c r="F1512" s="269">
        <v>25855.357499999998</v>
      </c>
      <c r="G1512" s="243"/>
    </row>
    <row r="1513" spans="1:7" s="62" customFormat="1" ht="13.5" customHeight="1" x14ac:dyDescent="0.2">
      <c r="A1513" s="423">
        <v>2015</v>
      </c>
      <c r="B1513" s="424" t="s">
        <v>35</v>
      </c>
      <c r="C1513" s="424" t="s">
        <v>94</v>
      </c>
      <c r="D1513" s="425">
        <v>7124.61</v>
      </c>
      <c r="E1513" s="425">
        <v>19193.685000000001</v>
      </c>
      <c r="F1513" s="426">
        <v>26318.295000000002</v>
      </c>
      <c r="G1513" s="243"/>
    </row>
    <row r="1514" spans="1:7" s="62" customFormat="1" ht="13.5" customHeight="1" x14ac:dyDescent="0.2">
      <c r="A1514" s="267">
        <v>2015</v>
      </c>
      <c r="B1514" s="443" t="s">
        <v>36</v>
      </c>
      <c r="C1514" s="443" t="s">
        <v>94</v>
      </c>
      <c r="D1514" s="268">
        <v>6835.33</v>
      </c>
      <c r="E1514" s="268">
        <v>18926.71</v>
      </c>
      <c r="F1514" s="269">
        <v>25762.04</v>
      </c>
      <c r="G1514" s="243"/>
    </row>
    <row r="1515" spans="1:7" s="62" customFormat="1" ht="13.5" customHeight="1" x14ac:dyDescent="0.2">
      <c r="A1515" s="423">
        <v>2015</v>
      </c>
      <c r="B1515" s="424" t="s">
        <v>37</v>
      </c>
      <c r="C1515" s="424" t="s">
        <v>94</v>
      </c>
      <c r="D1515" s="425">
        <v>7650.35</v>
      </c>
      <c r="E1515" s="425">
        <v>16915.479500000001</v>
      </c>
      <c r="F1515" s="426">
        <v>24565.8295</v>
      </c>
      <c r="G1515" s="243"/>
    </row>
    <row r="1516" spans="1:7" s="62" customFormat="1" ht="13.5" customHeight="1" x14ac:dyDescent="0.2">
      <c r="A1516" s="267">
        <v>2015</v>
      </c>
      <c r="B1516" s="443" t="s">
        <v>38</v>
      </c>
      <c r="C1516" s="443" t="s">
        <v>94</v>
      </c>
      <c r="D1516" s="268">
        <v>8633.43</v>
      </c>
      <c r="E1516" s="268">
        <v>20466.502999999997</v>
      </c>
      <c r="F1516" s="269">
        <v>29099.932999999997</v>
      </c>
      <c r="G1516" s="243"/>
    </row>
    <row r="1517" spans="1:7" s="62" customFormat="1" ht="13.5" customHeight="1" x14ac:dyDescent="0.2">
      <c r="A1517" s="423">
        <v>2015</v>
      </c>
      <c r="B1517" s="424" t="s">
        <v>39</v>
      </c>
      <c r="C1517" s="424" t="s">
        <v>94</v>
      </c>
      <c r="D1517" s="425">
        <v>7177.1400000000012</v>
      </c>
      <c r="E1517" s="425">
        <v>19412.222999999998</v>
      </c>
      <c r="F1517" s="426">
        <v>26589.363000000001</v>
      </c>
      <c r="G1517" s="243"/>
    </row>
    <row r="1518" spans="1:7" s="62" customFormat="1" ht="13.5" customHeight="1" x14ac:dyDescent="0.2">
      <c r="A1518" s="267">
        <v>2015</v>
      </c>
      <c r="B1518" s="443" t="s">
        <v>40</v>
      </c>
      <c r="C1518" s="443" t="s">
        <v>94</v>
      </c>
      <c r="D1518" s="268">
        <v>6901.45</v>
      </c>
      <c r="E1518" s="268">
        <v>22004.070000000003</v>
      </c>
      <c r="F1518" s="269">
        <v>28905.520000000004</v>
      </c>
      <c r="G1518" s="243"/>
    </row>
    <row r="1519" spans="1:7" s="62" customFormat="1" ht="13.5" customHeight="1" x14ac:dyDescent="0.2">
      <c r="A1519" s="423">
        <v>2015</v>
      </c>
      <c r="B1519" s="424" t="s">
        <v>41</v>
      </c>
      <c r="C1519" s="424" t="s">
        <v>94</v>
      </c>
      <c r="D1519" s="425">
        <v>4831.74</v>
      </c>
      <c r="E1519" s="425">
        <v>21066.644499999995</v>
      </c>
      <c r="F1519" s="426">
        <v>25898.384499999996</v>
      </c>
      <c r="G1519" s="243"/>
    </row>
    <row r="1520" spans="1:7" s="62" customFormat="1" ht="13.5" customHeight="1" x14ac:dyDescent="0.2">
      <c r="A1520" s="267">
        <v>2015</v>
      </c>
      <c r="B1520" s="443" t="s">
        <v>42</v>
      </c>
      <c r="C1520" s="443" t="s">
        <v>94</v>
      </c>
      <c r="D1520" s="268">
        <v>3454.1999999999994</v>
      </c>
      <c r="E1520" s="268">
        <v>24416.703000000001</v>
      </c>
      <c r="F1520" s="269">
        <v>27870.902999999998</v>
      </c>
      <c r="G1520" s="243"/>
    </row>
    <row r="1521" spans="1:7" s="62" customFormat="1" ht="13.5" customHeight="1" x14ac:dyDescent="0.2">
      <c r="A1521" s="423">
        <v>2016</v>
      </c>
      <c r="B1521" s="424" t="s">
        <v>43</v>
      </c>
      <c r="C1521" s="424" t="s">
        <v>94</v>
      </c>
      <c r="D1521" s="425">
        <v>3809.3599999999997</v>
      </c>
      <c r="E1521" s="425">
        <v>18820.794999999998</v>
      </c>
      <c r="F1521" s="426">
        <v>22630.154999999999</v>
      </c>
      <c r="G1521" s="243"/>
    </row>
    <row r="1522" spans="1:7" s="62" customFormat="1" ht="13.5" customHeight="1" x14ac:dyDescent="0.2">
      <c r="A1522" s="267">
        <v>2016</v>
      </c>
      <c r="B1522" s="443" t="s">
        <v>44</v>
      </c>
      <c r="C1522" s="443" t="s">
        <v>94</v>
      </c>
      <c r="D1522" s="268">
        <v>4935.87</v>
      </c>
      <c r="E1522" s="268">
        <v>20331.260000000002</v>
      </c>
      <c r="F1522" s="269">
        <v>25267.13</v>
      </c>
      <c r="G1522" s="243"/>
    </row>
    <row r="1523" spans="1:7" s="62" customFormat="1" ht="13.5" customHeight="1" x14ac:dyDescent="0.2">
      <c r="A1523" s="423">
        <v>2016</v>
      </c>
      <c r="B1523" s="424" t="s">
        <v>45</v>
      </c>
      <c r="C1523" s="424" t="s">
        <v>94</v>
      </c>
      <c r="D1523" s="425">
        <v>4232.87</v>
      </c>
      <c r="E1523" s="425">
        <v>18641.6175</v>
      </c>
      <c r="F1523" s="426">
        <v>22874.487499999999</v>
      </c>
      <c r="G1523" s="243"/>
    </row>
    <row r="1524" spans="1:7" s="62" customFormat="1" ht="13.5" customHeight="1" x14ac:dyDescent="0.2">
      <c r="A1524" s="267">
        <v>2016</v>
      </c>
      <c r="B1524" s="443" t="s">
        <v>33</v>
      </c>
      <c r="C1524" s="443" t="s">
        <v>94</v>
      </c>
      <c r="D1524" s="268">
        <v>5527.1000000000013</v>
      </c>
      <c r="E1524" s="268">
        <v>19590.3125</v>
      </c>
      <c r="F1524" s="269">
        <v>25117.412500000002</v>
      </c>
      <c r="G1524" s="243"/>
    </row>
    <row r="1525" spans="1:7" s="62" customFormat="1" ht="13.5" customHeight="1" x14ac:dyDescent="0.2">
      <c r="A1525" s="423">
        <v>2016</v>
      </c>
      <c r="B1525" s="424" t="s">
        <v>35</v>
      </c>
      <c r="C1525" s="424" t="s">
        <v>94</v>
      </c>
      <c r="D1525" s="425">
        <v>5487.2799999999988</v>
      </c>
      <c r="E1525" s="425">
        <v>17942.895</v>
      </c>
      <c r="F1525" s="426">
        <v>23430.174999999999</v>
      </c>
      <c r="G1525" s="243"/>
    </row>
    <row r="1526" spans="1:7" s="62" customFormat="1" ht="13.5" customHeight="1" x14ac:dyDescent="0.2">
      <c r="A1526" s="267">
        <v>2016</v>
      </c>
      <c r="B1526" s="443" t="s">
        <v>36</v>
      </c>
      <c r="C1526" s="443" t="s">
        <v>94</v>
      </c>
      <c r="D1526" s="268">
        <v>5231.7700000000004</v>
      </c>
      <c r="E1526" s="268">
        <v>14924.401</v>
      </c>
      <c r="F1526" s="269">
        <v>20156.171000000002</v>
      </c>
      <c r="G1526" s="243"/>
    </row>
    <row r="1527" spans="1:7" s="62" customFormat="1" ht="13.5" customHeight="1" x14ac:dyDescent="0.2">
      <c r="A1527" s="423">
        <v>2016</v>
      </c>
      <c r="B1527" s="424" t="s">
        <v>37</v>
      </c>
      <c r="C1527" s="424" t="s">
        <v>94</v>
      </c>
      <c r="D1527" s="425">
        <v>4876.45</v>
      </c>
      <c r="E1527" s="425">
        <v>16528.329999999998</v>
      </c>
      <c r="F1527" s="426">
        <v>21404.78</v>
      </c>
      <c r="G1527" s="243"/>
    </row>
    <row r="1528" spans="1:7" s="62" customFormat="1" ht="13.5" customHeight="1" x14ac:dyDescent="0.2">
      <c r="A1528" s="267">
        <v>2016</v>
      </c>
      <c r="B1528" s="443" t="s">
        <v>38</v>
      </c>
      <c r="C1528" s="443" t="s">
        <v>94</v>
      </c>
      <c r="D1528" s="268">
        <v>5198.8100000000004</v>
      </c>
      <c r="E1528" s="268">
        <v>19285.569999999996</v>
      </c>
      <c r="F1528" s="269">
        <v>24484.379999999994</v>
      </c>
      <c r="G1528" s="243"/>
    </row>
    <row r="1529" spans="1:7" s="62" customFormat="1" ht="13.5" customHeight="1" x14ac:dyDescent="0.2">
      <c r="A1529" s="423">
        <v>2016</v>
      </c>
      <c r="B1529" s="424" t="s">
        <v>39</v>
      </c>
      <c r="C1529" s="424" t="s">
        <v>94</v>
      </c>
      <c r="D1529" s="425">
        <v>3284.83</v>
      </c>
      <c r="E1529" s="425">
        <v>17586.572499999998</v>
      </c>
      <c r="F1529" s="426">
        <v>20871.402499999997</v>
      </c>
      <c r="G1529" s="243"/>
    </row>
    <row r="1530" spans="1:7" s="62" customFormat="1" ht="13.5" customHeight="1" x14ac:dyDescent="0.2">
      <c r="A1530" s="267">
        <v>2016</v>
      </c>
      <c r="B1530" s="443" t="s">
        <v>40</v>
      </c>
      <c r="C1530" s="443" t="s">
        <v>94</v>
      </c>
      <c r="D1530" s="268">
        <v>2878.96</v>
      </c>
      <c r="E1530" s="268">
        <v>16388.972500000003</v>
      </c>
      <c r="F1530" s="269">
        <v>19267.932500000003</v>
      </c>
      <c r="G1530" s="243"/>
    </row>
    <row r="1531" spans="1:7" s="62" customFormat="1" ht="13.5" customHeight="1" x14ac:dyDescent="0.2">
      <c r="A1531" s="423">
        <v>2016</v>
      </c>
      <c r="B1531" s="424" t="s">
        <v>41</v>
      </c>
      <c r="C1531" s="424" t="s">
        <v>94</v>
      </c>
      <c r="D1531" s="425">
        <v>2835.1099999999997</v>
      </c>
      <c r="E1531" s="425">
        <v>20129.060000000001</v>
      </c>
      <c r="F1531" s="426">
        <v>22964.170000000002</v>
      </c>
      <c r="G1531" s="243"/>
    </row>
    <row r="1532" spans="1:7" s="62" customFormat="1" ht="13.5" customHeight="1" x14ac:dyDescent="0.2">
      <c r="A1532" s="267">
        <v>2016</v>
      </c>
      <c r="B1532" s="443" t="s">
        <v>42</v>
      </c>
      <c r="C1532" s="443" t="s">
        <v>94</v>
      </c>
      <c r="D1532" s="268">
        <v>2732.27</v>
      </c>
      <c r="E1532" s="268">
        <v>21214.514999999992</v>
      </c>
      <c r="F1532" s="269">
        <v>23946.784999999996</v>
      </c>
      <c r="G1532" s="243"/>
    </row>
    <row r="1533" spans="1:7" s="62" customFormat="1" ht="13.5" customHeight="1" x14ac:dyDescent="0.2">
      <c r="A1533" s="423">
        <v>2017</v>
      </c>
      <c r="B1533" s="424" t="s">
        <v>43</v>
      </c>
      <c r="C1533" s="424" t="s">
        <v>94</v>
      </c>
      <c r="D1533" s="425">
        <v>2838.31</v>
      </c>
      <c r="E1533" s="425">
        <v>19274.396499999999</v>
      </c>
      <c r="F1533" s="426">
        <v>22112.706499999997</v>
      </c>
      <c r="G1533" s="243"/>
    </row>
    <row r="1534" spans="1:7" s="62" customFormat="1" ht="13.5" customHeight="1" x14ac:dyDescent="0.2">
      <c r="A1534" s="267">
        <v>2017</v>
      </c>
      <c r="B1534" s="443" t="s">
        <v>44</v>
      </c>
      <c r="C1534" s="443" t="s">
        <v>94</v>
      </c>
      <c r="D1534" s="268">
        <v>2707.8</v>
      </c>
      <c r="E1534" s="268">
        <v>19450.557500000003</v>
      </c>
      <c r="F1534" s="269">
        <v>22158.357500000002</v>
      </c>
      <c r="G1534" s="243"/>
    </row>
    <row r="1535" spans="1:7" s="62" customFormat="1" ht="13.5" customHeight="1" x14ac:dyDescent="0.2">
      <c r="A1535" s="423">
        <v>2017</v>
      </c>
      <c r="B1535" s="424" t="s">
        <v>45</v>
      </c>
      <c r="C1535" s="424" t="s">
        <v>94</v>
      </c>
      <c r="D1535" s="425">
        <v>3290.5700000000006</v>
      </c>
      <c r="E1535" s="425">
        <v>19635.240999999998</v>
      </c>
      <c r="F1535" s="426">
        <v>22925.811000000002</v>
      </c>
      <c r="G1535" s="243"/>
    </row>
    <row r="1536" spans="1:7" s="62" customFormat="1" ht="13.5" customHeight="1" x14ac:dyDescent="0.2">
      <c r="A1536" s="267">
        <v>2017</v>
      </c>
      <c r="B1536" s="443" t="s">
        <v>33</v>
      </c>
      <c r="C1536" s="443" t="s">
        <v>94</v>
      </c>
      <c r="D1536" s="268">
        <v>2548.73</v>
      </c>
      <c r="E1536" s="268">
        <v>18310.928</v>
      </c>
      <c r="F1536" s="269">
        <v>20859.657999999996</v>
      </c>
      <c r="G1536" s="243"/>
    </row>
    <row r="1537" spans="1:7" s="62" customFormat="1" ht="13.5" customHeight="1" x14ac:dyDescent="0.2">
      <c r="A1537" s="423">
        <v>2017</v>
      </c>
      <c r="B1537" s="424" t="s">
        <v>35</v>
      </c>
      <c r="C1537" s="424" t="s">
        <v>94</v>
      </c>
      <c r="D1537" s="425">
        <v>3141.51</v>
      </c>
      <c r="E1537" s="425">
        <v>22382.247500000001</v>
      </c>
      <c r="F1537" s="426">
        <v>25523.7575</v>
      </c>
      <c r="G1537" s="243"/>
    </row>
    <row r="1538" spans="1:7" s="62" customFormat="1" ht="13.5" customHeight="1" x14ac:dyDescent="0.2">
      <c r="A1538" s="267">
        <v>2017</v>
      </c>
      <c r="B1538" s="443" t="s">
        <v>36</v>
      </c>
      <c r="C1538" s="443" t="s">
        <v>94</v>
      </c>
      <c r="D1538" s="268">
        <v>2945.81</v>
      </c>
      <c r="E1538" s="268">
        <v>21730.054500000002</v>
      </c>
      <c r="F1538" s="269">
        <v>24675.864500000003</v>
      </c>
      <c r="G1538" s="243"/>
    </row>
    <row r="1539" spans="1:7" s="62" customFormat="1" ht="13.5" customHeight="1" x14ac:dyDescent="0.2">
      <c r="A1539" s="423">
        <v>2017</v>
      </c>
      <c r="B1539" s="424" t="s">
        <v>37</v>
      </c>
      <c r="C1539" s="424" t="s">
        <v>94</v>
      </c>
      <c r="D1539" s="425">
        <v>2543.6499999999996</v>
      </c>
      <c r="E1539" s="425">
        <v>23184.097999999994</v>
      </c>
      <c r="F1539" s="426">
        <v>25727.748</v>
      </c>
      <c r="G1539" s="243"/>
    </row>
    <row r="1540" spans="1:7" s="62" customFormat="1" ht="13.5" customHeight="1" x14ac:dyDescent="0.2">
      <c r="A1540" s="267">
        <v>2017</v>
      </c>
      <c r="B1540" s="443" t="s">
        <v>38</v>
      </c>
      <c r="C1540" s="443" t="s">
        <v>94</v>
      </c>
      <c r="D1540" s="268">
        <v>2566.3600000000006</v>
      </c>
      <c r="E1540" s="268">
        <v>22009.605999999996</v>
      </c>
      <c r="F1540" s="269">
        <v>24575.965999999997</v>
      </c>
      <c r="G1540" s="243"/>
    </row>
    <row r="1541" spans="1:7" s="62" customFormat="1" ht="13.5" customHeight="1" x14ac:dyDescent="0.2">
      <c r="A1541" s="423">
        <v>2017</v>
      </c>
      <c r="B1541" s="424" t="s">
        <v>39</v>
      </c>
      <c r="C1541" s="424" t="s">
        <v>94</v>
      </c>
      <c r="D1541" s="425">
        <v>2174.4200000000005</v>
      </c>
      <c r="E1541" s="425">
        <v>23429.700000000004</v>
      </c>
      <c r="F1541" s="426">
        <v>25604.120000000003</v>
      </c>
      <c r="G1541" s="243"/>
    </row>
    <row r="1542" spans="1:7" s="62" customFormat="1" ht="13.5" customHeight="1" x14ac:dyDescent="0.2">
      <c r="A1542" s="267">
        <v>2017</v>
      </c>
      <c r="B1542" s="443" t="s">
        <v>40</v>
      </c>
      <c r="C1542" s="443" t="s">
        <v>94</v>
      </c>
      <c r="D1542" s="268">
        <v>2538.38</v>
      </c>
      <c r="E1542" s="268">
        <v>23636.481499999998</v>
      </c>
      <c r="F1542" s="269">
        <v>26174.861499999999</v>
      </c>
      <c r="G1542" s="243"/>
    </row>
    <row r="1543" spans="1:7" s="62" customFormat="1" ht="13.5" customHeight="1" x14ac:dyDescent="0.2">
      <c r="A1543" s="423">
        <v>2017</v>
      </c>
      <c r="B1543" s="424" t="s">
        <v>41</v>
      </c>
      <c r="C1543" s="424" t="s">
        <v>94</v>
      </c>
      <c r="D1543" s="425">
        <v>2945.9599999999991</v>
      </c>
      <c r="E1543" s="425">
        <v>20379.345999999998</v>
      </c>
      <c r="F1543" s="426">
        <v>23325.306</v>
      </c>
      <c r="G1543" s="243"/>
    </row>
    <row r="1544" spans="1:7" s="62" customFormat="1" ht="13.5" customHeight="1" x14ac:dyDescent="0.2">
      <c r="A1544" s="267">
        <v>2017</v>
      </c>
      <c r="B1544" s="443" t="s">
        <v>42</v>
      </c>
      <c r="C1544" s="443" t="s">
        <v>94</v>
      </c>
      <c r="D1544" s="268">
        <v>2584.8000000000002</v>
      </c>
      <c r="E1544" s="268">
        <v>19616.887500000001</v>
      </c>
      <c r="F1544" s="269">
        <v>22201.6875</v>
      </c>
      <c r="G1544" s="243"/>
    </row>
    <row r="1545" spans="1:7" s="62" customFormat="1" ht="13.5" customHeight="1" x14ac:dyDescent="0.2">
      <c r="A1545" s="423">
        <v>2018</v>
      </c>
      <c r="B1545" s="424" t="s">
        <v>43</v>
      </c>
      <c r="C1545" s="424" t="s">
        <v>94</v>
      </c>
      <c r="D1545" s="425">
        <v>2133.3199999999997</v>
      </c>
      <c r="E1545" s="425">
        <v>16834.382000000001</v>
      </c>
      <c r="F1545" s="426">
        <v>18967.702000000001</v>
      </c>
      <c r="G1545" s="243"/>
    </row>
    <row r="1546" spans="1:7" s="62" customFormat="1" ht="13.5" customHeight="1" x14ac:dyDescent="0.2">
      <c r="A1546" s="267">
        <v>2018</v>
      </c>
      <c r="B1546" s="443" t="s">
        <v>44</v>
      </c>
      <c r="C1546" s="443" t="s">
        <v>94</v>
      </c>
      <c r="D1546" s="268">
        <v>2391.67</v>
      </c>
      <c r="E1546" s="268">
        <v>17606.454999999998</v>
      </c>
      <c r="F1546" s="269">
        <v>19998.124999999996</v>
      </c>
      <c r="G1546" s="243"/>
    </row>
    <row r="1547" spans="1:7" s="62" customFormat="1" ht="13.5" customHeight="1" x14ac:dyDescent="0.2">
      <c r="A1547" s="423">
        <v>2018</v>
      </c>
      <c r="B1547" s="424" t="s">
        <v>45</v>
      </c>
      <c r="C1547" s="424" t="s">
        <v>94</v>
      </c>
      <c r="D1547" s="425">
        <v>2247.6099999999997</v>
      </c>
      <c r="E1547" s="425">
        <v>18949.143499999998</v>
      </c>
      <c r="F1547" s="426">
        <v>21196.753499999999</v>
      </c>
      <c r="G1547" s="243"/>
    </row>
    <row r="1548" spans="1:7" s="62" customFormat="1" ht="13.5" customHeight="1" x14ac:dyDescent="0.2">
      <c r="A1548" s="267">
        <v>2018</v>
      </c>
      <c r="B1548" s="443" t="s">
        <v>33</v>
      </c>
      <c r="C1548" s="443" t="s">
        <v>94</v>
      </c>
      <c r="D1548" s="268">
        <v>2628.3999999999996</v>
      </c>
      <c r="E1548" s="268">
        <v>19897.556499999999</v>
      </c>
      <c r="F1548" s="269">
        <v>22525.956499999997</v>
      </c>
      <c r="G1548" s="243"/>
    </row>
    <row r="1549" spans="1:7" s="62" customFormat="1" ht="13.5" customHeight="1" x14ac:dyDescent="0.2">
      <c r="A1549" s="423">
        <v>2018</v>
      </c>
      <c r="B1549" s="424" t="s">
        <v>35</v>
      </c>
      <c r="C1549" s="424" t="s">
        <v>94</v>
      </c>
      <c r="D1549" s="425">
        <v>3118.4399999999996</v>
      </c>
      <c r="E1549" s="425">
        <v>18083.116000000002</v>
      </c>
      <c r="F1549" s="426">
        <v>21201.556</v>
      </c>
      <c r="G1549" s="243"/>
    </row>
    <row r="1550" spans="1:7" s="62" customFormat="1" ht="13.5" customHeight="1" x14ac:dyDescent="0.2">
      <c r="A1550" s="267">
        <v>2018</v>
      </c>
      <c r="B1550" s="443" t="s">
        <v>36</v>
      </c>
      <c r="C1550" s="443" t="s">
        <v>94</v>
      </c>
      <c r="D1550" s="268">
        <v>2701.1800000000003</v>
      </c>
      <c r="E1550" s="268">
        <v>16902.588</v>
      </c>
      <c r="F1550" s="269">
        <v>19603.768000000004</v>
      </c>
      <c r="G1550" s="243"/>
    </row>
    <row r="1551" spans="1:7" s="62" customFormat="1" ht="13.5" customHeight="1" x14ac:dyDescent="0.2">
      <c r="A1551" s="423">
        <v>2018</v>
      </c>
      <c r="B1551" s="424" t="s">
        <v>37</v>
      </c>
      <c r="C1551" s="424" t="s">
        <v>94</v>
      </c>
      <c r="D1551" s="425">
        <v>2987.3899999999994</v>
      </c>
      <c r="E1551" s="425">
        <v>16681.235499999999</v>
      </c>
      <c r="F1551" s="426">
        <v>19668.625499999998</v>
      </c>
      <c r="G1551" s="243"/>
    </row>
    <row r="1552" spans="1:7" s="62" customFormat="1" ht="13.5" customHeight="1" x14ac:dyDescent="0.2">
      <c r="A1552" s="267">
        <v>2018</v>
      </c>
      <c r="B1552" s="443" t="s">
        <v>38</v>
      </c>
      <c r="C1552" s="443" t="s">
        <v>94</v>
      </c>
      <c r="D1552" s="268">
        <v>3511.61</v>
      </c>
      <c r="E1552" s="268">
        <v>19001.654000000002</v>
      </c>
      <c r="F1552" s="269">
        <v>22513.263999999999</v>
      </c>
      <c r="G1552" s="243"/>
    </row>
    <row r="1553" spans="1:7" s="62" customFormat="1" ht="13.5" customHeight="1" x14ac:dyDescent="0.2">
      <c r="A1553" s="423">
        <v>2018</v>
      </c>
      <c r="B1553" s="424" t="s">
        <v>39</v>
      </c>
      <c r="C1553" s="424" t="s">
        <v>94</v>
      </c>
      <c r="D1553" s="425">
        <v>2626.98</v>
      </c>
      <c r="E1553" s="425">
        <v>19112.947500000002</v>
      </c>
      <c r="F1553" s="426">
        <v>21739.927500000005</v>
      </c>
      <c r="G1553" s="243"/>
    </row>
    <row r="1554" spans="1:7" s="62" customFormat="1" ht="13.5" customHeight="1" x14ac:dyDescent="0.2">
      <c r="A1554" s="267">
        <v>2018</v>
      </c>
      <c r="B1554" s="443" t="s">
        <v>40</v>
      </c>
      <c r="C1554" s="443" t="s">
        <v>94</v>
      </c>
      <c r="D1554" s="268">
        <v>2984.5400000000004</v>
      </c>
      <c r="E1554" s="268">
        <v>21654.484499999999</v>
      </c>
      <c r="F1554" s="269">
        <v>24639.0245</v>
      </c>
      <c r="G1554" s="243"/>
    </row>
    <row r="1555" spans="1:7" s="62" customFormat="1" ht="13.5" customHeight="1" x14ac:dyDescent="0.2">
      <c r="A1555" s="423">
        <v>2018</v>
      </c>
      <c r="B1555" s="424" t="s">
        <v>41</v>
      </c>
      <c r="C1555" s="424" t="s">
        <v>94</v>
      </c>
      <c r="D1555" s="425">
        <v>4592.8099999999995</v>
      </c>
      <c r="E1555" s="425">
        <v>22702.516000000003</v>
      </c>
      <c r="F1555" s="426">
        <v>27295.326000000001</v>
      </c>
      <c r="G1555" s="243"/>
    </row>
    <row r="1556" spans="1:7" s="62" customFormat="1" ht="13.5" customHeight="1" x14ac:dyDescent="0.2">
      <c r="A1556" s="267">
        <v>2018</v>
      </c>
      <c r="B1556" s="443" t="s">
        <v>42</v>
      </c>
      <c r="C1556" s="443" t="s">
        <v>94</v>
      </c>
      <c r="D1556" s="268">
        <v>4484.57</v>
      </c>
      <c r="E1556" s="268">
        <v>22104.814999999999</v>
      </c>
      <c r="F1556" s="269">
        <v>26589.384999999998</v>
      </c>
      <c r="G1556" s="243"/>
    </row>
    <row r="1557" spans="1:7" s="62" customFormat="1" ht="13.5" customHeight="1" x14ac:dyDescent="0.2">
      <c r="A1557" s="423">
        <v>2019</v>
      </c>
      <c r="B1557" s="424" t="s">
        <v>43</v>
      </c>
      <c r="C1557" s="424" t="s">
        <v>94</v>
      </c>
      <c r="D1557" s="425">
        <v>2734.3999999999996</v>
      </c>
      <c r="E1557" s="425">
        <v>18691.929999999997</v>
      </c>
      <c r="F1557" s="426">
        <v>21426.329999999994</v>
      </c>
      <c r="G1557" s="243"/>
    </row>
    <row r="1558" spans="1:7" s="62" customFormat="1" ht="13.5" customHeight="1" x14ac:dyDescent="0.2">
      <c r="A1558" s="267">
        <v>2019</v>
      </c>
      <c r="B1558" s="443" t="s">
        <v>44</v>
      </c>
      <c r="C1558" s="443" t="s">
        <v>94</v>
      </c>
      <c r="D1558" s="268">
        <v>2428.59</v>
      </c>
      <c r="E1558" s="268">
        <v>19022.889000000003</v>
      </c>
      <c r="F1558" s="269">
        <v>21451.478999999999</v>
      </c>
      <c r="G1558" s="243"/>
    </row>
    <row r="1559" spans="1:7" s="62" customFormat="1" ht="13.5" customHeight="1" x14ac:dyDescent="0.2">
      <c r="A1559" s="423">
        <v>2019</v>
      </c>
      <c r="B1559" s="424" t="s">
        <v>45</v>
      </c>
      <c r="C1559" s="424" t="s">
        <v>94</v>
      </c>
      <c r="D1559" s="425">
        <v>2446.0199999999995</v>
      </c>
      <c r="E1559" s="425">
        <v>22107.852000000003</v>
      </c>
      <c r="F1559" s="426">
        <v>24553.872000000003</v>
      </c>
      <c r="G1559" s="243"/>
    </row>
    <row r="1560" spans="1:7" s="62" customFormat="1" ht="13.5" customHeight="1" x14ac:dyDescent="0.2">
      <c r="A1560" s="267">
        <v>2019</v>
      </c>
      <c r="B1560" s="443" t="s">
        <v>33</v>
      </c>
      <c r="C1560" s="443" t="s">
        <v>94</v>
      </c>
      <c r="D1560" s="268">
        <v>1939.0399999999995</v>
      </c>
      <c r="E1560" s="268">
        <v>19399.821999999996</v>
      </c>
      <c r="F1560" s="269">
        <v>21338.861999999997</v>
      </c>
      <c r="G1560" s="243"/>
    </row>
    <row r="1561" spans="1:7" s="62" customFormat="1" ht="13.5" customHeight="1" x14ac:dyDescent="0.2">
      <c r="A1561" s="423">
        <v>2019</v>
      </c>
      <c r="B1561" s="424" t="s">
        <v>35</v>
      </c>
      <c r="C1561" s="424" t="s">
        <v>94</v>
      </c>
      <c r="D1561" s="425">
        <v>3263.05</v>
      </c>
      <c r="E1561" s="425">
        <v>19773.615999999998</v>
      </c>
      <c r="F1561" s="426">
        <v>23036.665999999997</v>
      </c>
      <c r="G1561" s="243"/>
    </row>
    <row r="1562" spans="1:7" s="62" customFormat="1" ht="13.5" customHeight="1" x14ac:dyDescent="0.2">
      <c r="A1562" s="267">
        <v>2019</v>
      </c>
      <c r="B1562" s="443" t="s">
        <v>36</v>
      </c>
      <c r="C1562" s="443" t="s">
        <v>94</v>
      </c>
      <c r="D1562" s="268">
        <v>2832.67</v>
      </c>
      <c r="E1562" s="268">
        <v>17899.16</v>
      </c>
      <c r="F1562" s="269">
        <v>20731.830000000002</v>
      </c>
      <c r="G1562" s="243"/>
    </row>
    <row r="1563" spans="1:7" s="62" customFormat="1" ht="13.5" customHeight="1" x14ac:dyDescent="0.2">
      <c r="A1563" s="423">
        <v>2019</v>
      </c>
      <c r="B1563" s="424" t="s">
        <v>37</v>
      </c>
      <c r="C1563" s="424" t="s">
        <v>94</v>
      </c>
      <c r="D1563" s="425">
        <v>3309.26</v>
      </c>
      <c r="E1563" s="425">
        <v>20276.989000000001</v>
      </c>
      <c r="F1563" s="426">
        <v>23586.249000000003</v>
      </c>
      <c r="G1563" s="243"/>
    </row>
    <row r="1564" spans="1:7" s="62" customFormat="1" ht="13.5" customHeight="1" x14ac:dyDescent="0.2">
      <c r="A1564" s="267">
        <v>2019</v>
      </c>
      <c r="B1564" s="443" t="s">
        <v>38</v>
      </c>
      <c r="C1564" s="443" t="s">
        <v>94</v>
      </c>
      <c r="D1564" s="268">
        <v>3840.73</v>
      </c>
      <c r="E1564" s="268">
        <v>23133.060500000003</v>
      </c>
      <c r="F1564" s="269">
        <v>26973.790499999996</v>
      </c>
      <c r="G1564" s="243"/>
    </row>
    <row r="1565" spans="1:7" s="62" customFormat="1" ht="13.5" customHeight="1" x14ac:dyDescent="0.2">
      <c r="A1565" s="423">
        <v>2019</v>
      </c>
      <c r="B1565" s="424" t="s">
        <v>39</v>
      </c>
      <c r="C1565" s="424" t="s">
        <v>94</v>
      </c>
      <c r="D1565" s="425">
        <v>4130.2299999999996</v>
      </c>
      <c r="E1565" s="425">
        <v>23301.548000000003</v>
      </c>
      <c r="F1565" s="426">
        <v>27431.777999999998</v>
      </c>
      <c r="G1565" s="243"/>
    </row>
    <row r="1566" spans="1:7" s="62" customFormat="1" ht="13.5" customHeight="1" x14ac:dyDescent="0.2">
      <c r="A1566" s="267">
        <v>2019</v>
      </c>
      <c r="B1566" s="443" t="s">
        <v>40</v>
      </c>
      <c r="C1566" s="443" t="s">
        <v>94</v>
      </c>
      <c r="D1566" s="268">
        <v>3824.0899999999997</v>
      </c>
      <c r="E1566" s="268">
        <v>22557.262499999997</v>
      </c>
      <c r="F1566" s="269">
        <v>26381.352499999994</v>
      </c>
      <c r="G1566" s="243"/>
    </row>
    <row r="1567" spans="1:7" s="62" customFormat="1" ht="13.5" customHeight="1" x14ac:dyDescent="0.2">
      <c r="A1567" s="423">
        <v>2019</v>
      </c>
      <c r="B1567" s="424" t="s">
        <v>41</v>
      </c>
      <c r="C1567" s="424" t="s">
        <v>94</v>
      </c>
      <c r="D1567" s="425">
        <v>3246.1800000000003</v>
      </c>
      <c r="E1567" s="425">
        <v>22343.673499999997</v>
      </c>
      <c r="F1567" s="426">
        <v>25589.853500000001</v>
      </c>
      <c r="G1567" s="243"/>
    </row>
    <row r="1568" spans="1:7" s="62" customFormat="1" ht="13.5" customHeight="1" x14ac:dyDescent="0.2">
      <c r="A1568" s="267">
        <v>2019</v>
      </c>
      <c r="B1568" s="443" t="s">
        <v>42</v>
      </c>
      <c r="C1568" s="443" t="s">
        <v>94</v>
      </c>
      <c r="D1568" s="268">
        <v>3521.53</v>
      </c>
      <c r="E1568" s="268">
        <v>21691.453500000003</v>
      </c>
      <c r="F1568" s="269">
        <v>25212.983500000002</v>
      </c>
      <c r="G1568" s="243"/>
    </row>
    <row r="1569" spans="1:7" s="62" customFormat="1" ht="13.5" customHeight="1" x14ac:dyDescent="0.2">
      <c r="A1569" s="423">
        <v>2020</v>
      </c>
      <c r="B1569" s="424" t="s">
        <v>43</v>
      </c>
      <c r="C1569" s="424" t="s">
        <v>94</v>
      </c>
      <c r="D1569" s="425">
        <v>2561.5299999999997</v>
      </c>
      <c r="E1569" s="425">
        <v>22206.103500000001</v>
      </c>
      <c r="F1569" s="426">
        <v>24767.633500000004</v>
      </c>
      <c r="G1569" s="243"/>
    </row>
    <row r="1570" spans="1:7" s="62" customFormat="1" ht="13.5" customHeight="1" x14ac:dyDescent="0.2">
      <c r="A1570" s="267">
        <v>2020</v>
      </c>
      <c r="B1570" s="443" t="s">
        <v>44</v>
      </c>
      <c r="C1570" s="443" t="s">
        <v>94</v>
      </c>
      <c r="D1570" s="268">
        <v>2694.1099999999997</v>
      </c>
      <c r="E1570" s="268">
        <v>19214.6675</v>
      </c>
      <c r="F1570" s="269">
        <v>21908.7775</v>
      </c>
      <c r="G1570" s="243"/>
    </row>
    <row r="1571" spans="1:7" s="62" customFormat="1" ht="13.5" customHeight="1" x14ac:dyDescent="0.2">
      <c r="A1571" s="423">
        <v>2020</v>
      </c>
      <c r="B1571" s="424" t="s">
        <v>45</v>
      </c>
      <c r="C1571" s="424" t="s">
        <v>94</v>
      </c>
      <c r="D1571" s="425">
        <v>2113.02</v>
      </c>
      <c r="E1571" s="425">
        <v>13416.807499999999</v>
      </c>
      <c r="F1571" s="426">
        <v>15529.827499999999</v>
      </c>
      <c r="G1571" s="243"/>
    </row>
    <row r="1572" spans="1:7" s="62" customFormat="1" ht="13.5" customHeight="1" x14ac:dyDescent="0.2">
      <c r="A1572" s="267">
        <v>2020</v>
      </c>
      <c r="B1572" s="443" t="s">
        <v>33</v>
      </c>
      <c r="C1572" s="443" t="s">
        <v>94</v>
      </c>
      <c r="D1572" s="268">
        <v>225.62</v>
      </c>
      <c r="E1572" s="268">
        <v>5487.2890000000007</v>
      </c>
      <c r="F1572" s="269">
        <v>5712.9089999999997</v>
      </c>
      <c r="G1572" s="243"/>
    </row>
    <row r="1573" spans="1:7" s="62" customFormat="1" ht="13.5" customHeight="1" x14ac:dyDescent="0.2">
      <c r="A1573" s="423">
        <v>2020</v>
      </c>
      <c r="B1573" s="424" t="s">
        <v>35</v>
      </c>
      <c r="C1573" s="424" t="s">
        <v>94</v>
      </c>
      <c r="D1573" s="425">
        <v>1590.301004882813</v>
      </c>
      <c r="E1573" s="425">
        <v>13325.565502441406</v>
      </c>
      <c r="F1573" s="426">
        <v>14915.866507324219</v>
      </c>
      <c r="G1573" s="243"/>
    </row>
    <row r="1574" spans="1:7" s="62" customFormat="1" ht="13.5" customHeight="1" x14ac:dyDescent="0.2">
      <c r="A1574" s="267">
        <v>2020</v>
      </c>
      <c r="B1574" s="443" t="s">
        <v>36</v>
      </c>
      <c r="C1574" s="443" t="s">
        <v>94</v>
      </c>
      <c r="D1574" s="268">
        <v>2188.1420033569339</v>
      </c>
      <c r="E1574" s="268">
        <v>20490.54249969482</v>
      </c>
      <c r="F1574" s="269">
        <v>22678.684503051758</v>
      </c>
      <c r="G1574" s="243"/>
    </row>
    <row r="1575" spans="1:7" s="62" customFormat="1" ht="13.5" customHeight="1" x14ac:dyDescent="0.2">
      <c r="A1575" s="423">
        <v>2020</v>
      </c>
      <c r="B1575" s="424" t="s">
        <v>37</v>
      </c>
      <c r="C1575" s="424" t="s">
        <v>94</v>
      </c>
      <c r="D1575" s="425">
        <v>3367.367004882813</v>
      </c>
      <c r="E1575" s="425">
        <v>24154.754499450686</v>
      </c>
      <c r="F1575" s="426">
        <v>27522.1215043335</v>
      </c>
      <c r="G1575" s="243"/>
    </row>
    <row r="1576" spans="1:7" s="62" customFormat="1" ht="13.5" customHeight="1" x14ac:dyDescent="0.2">
      <c r="A1576" s="267">
        <v>2020</v>
      </c>
      <c r="B1576" s="443" t="s">
        <v>38</v>
      </c>
      <c r="C1576" s="443" t="s">
        <v>94</v>
      </c>
      <c r="D1576" s="268">
        <v>2917.2050015258792</v>
      </c>
      <c r="E1576" s="268">
        <v>24888.324996643059</v>
      </c>
      <c r="F1576" s="269">
        <v>27805.529998168942</v>
      </c>
      <c r="G1576" s="243"/>
    </row>
    <row r="1577" spans="1:7" s="62" customFormat="1" ht="13.5" customHeight="1" x14ac:dyDescent="0.2">
      <c r="A1577" s="423">
        <v>2020</v>
      </c>
      <c r="B1577" s="424" t="s">
        <v>39</v>
      </c>
      <c r="C1577" s="424" t="s">
        <v>94</v>
      </c>
      <c r="D1577" s="425">
        <v>3821.9599935913093</v>
      </c>
      <c r="E1577" s="425">
        <v>26869.239499694821</v>
      </c>
      <c r="F1577" s="426">
        <v>30691.199493286134</v>
      </c>
      <c r="G1577" s="243"/>
    </row>
    <row r="1578" spans="1:7" s="62" customFormat="1" ht="13.5" customHeight="1" x14ac:dyDescent="0.2">
      <c r="A1578" s="267">
        <v>2020</v>
      </c>
      <c r="B1578" s="443" t="s">
        <v>40</v>
      </c>
      <c r="C1578" s="443" t="s">
        <v>94</v>
      </c>
      <c r="D1578" s="268">
        <v>4210.8939958801275</v>
      </c>
      <c r="E1578" s="268">
        <v>25487.279500000001</v>
      </c>
      <c r="F1578" s="269">
        <v>29698.173495880128</v>
      </c>
      <c r="G1578" s="243"/>
    </row>
    <row r="1579" spans="1:7" s="62" customFormat="1" ht="13.5" customHeight="1" x14ac:dyDescent="0.2">
      <c r="A1579" s="423">
        <v>2020</v>
      </c>
      <c r="B1579" s="424" t="s">
        <v>41</v>
      </c>
      <c r="C1579" s="424" t="s">
        <v>94</v>
      </c>
      <c r="D1579" s="425">
        <v>3971.915</v>
      </c>
      <c r="E1579" s="425">
        <v>25143.819501525883</v>
      </c>
      <c r="F1579" s="426">
        <v>29115.73450152588</v>
      </c>
      <c r="G1579" s="243"/>
    </row>
    <row r="1580" spans="1:7" s="62" customFormat="1" ht="13.5" customHeight="1" x14ac:dyDescent="0.2">
      <c r="A1580" s="267">
        <v>2020</v>
      </c>
      <c r="B1580" s="443" t="s">
        <v>42</v>
      </c>
      <c r="C1580" s="443" t="s">
        <v>94</v>
      </c>
      <c r="D1580" s="268">
        <v>4246.8929967956537</v>
      </c>
      <c r="E1580" s="268">
        <v>27499.284501251219</v>
      </c>
      <c r="F1580" s="269">
        <v>31746.177498046869</v>
      </c>
      <c r="G1580" s="243"/>
    </row>
    <row r="1581" spans="1:7" s="62" customFormat="1" ht="13.5" customHeight="1" x14ac:dyDescent="0.2">
      <c r="A1581" s="423">
        <v>2021</v>
      </c>
      <c r="B1581" s="424" t="s">
        <v>43</v>
      </c>
      <c r="C1581" s="424" t="s">
        <v>94</v>
      </c>
      <c r="D1581" s="425">
        <v>2932.1620009155276</v>
      </c>
      <c r="E1581" s="425">
        <v>21389.061999237059</v>
      </c>
      <c r="F1581" s="426">
        <v>24321.224000152586</v>
      </c>
      <c r="G1581" s="243"/>
    </row>
    <row r="1582" spans="1:7" s="62" customFormat="1" ht="13.5" customHeight="1" x14ac:dyDescent="0.2">
      <c r="A1582" s="267">
        <v>2021</v>
      </c>
      <c r="B1582" s="443" t="s">
        <v>44</v>
      </c>
      <c r="C1582" s="443" t="s">
        <v>94</v>
      </c>
      <c r="D1582" s="268">
        <v>3947.7429955699999</v>
      </c>
      <c r="E1582" s="268">
        <v>22890.328998000001</v>
      </c>
      <c r="F1582" s="269">
        <v>26838.07199357</v>
      </c>
      <c r="G1582" s="243"/>
    </row>
    <row r="1583" spans="1:7" s="62" customFormat="1" ht="13.5" customHeight="1" x14ac:dyDescent="0.2">
      <c r="A1583" s="423">
        <v>2021</v>
      </c>
      <c r="B1583" s="424" t="s">
        <v>45</v>
      </c>
      <c r="C1583" s="424" t="s">
        <v>94</v>
      </c>
      <c r="D1583" s="425">
        <v>4830.931004272461</v>
      </c>
      <c r="E1583" s="425">
        <v>25219.044004272462</v>
      </c>
      <c r="F1583" s="426">
        <v>30049.97500854492</v>
      </c>
      <c r="G1583" s="243"/>
    </row>
    <row r="1584" spans="1:7" s="62" customFormat="1" ht="13.5" customHeight="1" x14ac:dyDescent="0.2">
      <c r="A1584" s="267">
        <v>2021</v>
      </c>
      <c r="B1584" s="443" t="s">
        <v>33</v>
      </c>
      <c r="C1584" s="443" t="s">
        <v>94</v>
      </c>
      <c r="D1584" s="268">
        <v>4740.2510015258795</v>
      </c>
      <c r="E1584" s="268">
        <v>23011.195993896483</v>
      </c>
      <c r="F1584" s="269">
        <v>27751.44699542236</v>
      </c>
      <c r="G1584" s="243"/>
    </row>
    <row r="1585" spans="1:7" s="62" customFormat="1" ht="13.5" customHeight="1" x14ac:dyDescent="0.2">
      <c r="A1585" s="423">
        <v>2021</v>
      </c>
      <c r="B1585" s="424" t="s">
        <v>35</v>
      </c>
      <c r="C1585" s="424" t="s">
        <v>94</v>
      </c>
      <c r="D1585" s="425">
        <v>2147.9760013732912</v>
      </c>
      <c r="E1585" s="425">
        <v>8495.0454985046381</v>
      </c>
      <c r="F1585" s="426">
        <v>10643.02149987793</v>
      </c>
      <c r="G1585" s="243"/>
    </row>
    <row r="1586" spans="1:7" s="62" customFormat="1" ht="13.5" customHeight="1" x14ac:dyDescent="0.2">
      <c r="A1586" s="267">
        <v>2021</v>
      </c>
      <c r="B1586" s="443" t="s">
        <v>36</v>
      </c>
      <c r="C1586" s="443" t="s">
        <v>94</v>
      </c>
      <c r="D1586" s="268">
        <v>5283.6049983215335</v>
      </c>
      <c r="E1586" s="268">
        <v>30238.44649694824</v>
      </c>
      <c r="F1586" s="269">
        <v>35522.051495269778</v>
      </c>
      <c r="G1586" s="243"/>
    </row>
    <row r="1587" spans="1:7" s="62" customFormat="1" ht="13.5" customHeight="1" x14ac:dyDescent="0.2">
      <c r="A1587" s="423">
        <v>2021</v>
      </c>
      <c r="B1587" s="424" t="s">
        <v>37</v>
      </c>
      <c r="C1587" s="424" t="s">
        <v>94</v>
      </c>
      <c r="D1587" s="425">
        <v>5989.436992523194</v>
      </c>
      <c r="E1587" s="425">
        <v>22800.711503051756</v>
      </c>
      <c r="F1587" s="426">
        <v>28790.148495574955</v>
      </c>
      <c r="G1587" s="243"/>
    </row>
    <row r="1588" spans="1:7" s="62" customFormat="1" ht="13.5" customHeight="1" x14ac:dyDescent="0.2">
      <c r="A1588" s="267">
        <v>2021</v>
      </c>
      <c r="B1588" s="443" t="s">
        <v>38</v>
      </c>
      <c r="C1588" s="443" t="s">
        <v>94</v>
      </c>
      <c r="D1588" s="268">
        <v>5994.2460025939936</v>
      </c>
      <c r="E1588" s="268">
        <v>23269.192496948242</v>
      </c>
      <c r="F1588" s="269">
        <v>29263.438499542233</v>
      </c>
      <c r="G1588" s="243"/>
    </row>
    <row r="1589" spans="1:7" s="62" customFormat="1" ht="13.5" customHeight="1" x14ac:dyDescent="0.2">
      <c r="A1589" s="423">
        <v>2021</v>
      </c>
      <c r="B1589" s="424" t="s">
        <v>39</v>
      </c>
      <c r="C1589" s="424" t="s">
        <v>94</v>
      </c>
      <c r="D1589" s="425">
        <v>6251.0169972534168</v>
      </c>
      <c r="E1589" s="425">
        <v>25917.045498046871</v>
      </c>
      <c r="F1589" s="426">
        <v>32168.062495300288</v>
      </c>
      <c r="G1589" s="243"/>
    </row>
    <row r="1590" spans="1:7" s="62" customFormat="1" ht="13.5" customHeight="1" x14ac:dyDescent="0.2">
      <c r="A1590" s="267">
        <v>2021</v>
      </c>
      <c r="B1590" s="443" t="s">
        <v>40</v>
      </c>
      <c r="C1590" s="443" t="s">
        <v>94</v>
      </c>
      <c r="D1590" s="268">
        <v>6161.5259964904781</v>
      </c>
      <c r="E1590" s="268">
        <v>25804.694993896483</v>
      </c>
      <c r="F1590" s="269">
        <v>31966.220990386959</v>
      </c>
      <c r="G1590" s="243"/>
    </row>
    <row r="1591" spans="1:7" s="62" customFormat="1" ht="13.5" customHeight="1" x14ac:dyDescent="0.2">
      <c r="A1591" s="423">
        <v>2021</v>
      </c>
      <c r="B1591" s="424" t="s">
        <v>41</v>
      </c>
      <c r="C1591" s="424" t="s">
        <v>94</v>
      </c>
      <c r="D1591" s="425">
        <v>5631.8809862670896</v>
      </c>
      <c r="E1591" s="425">
        <v>26189.655003051761</v>
      </c>
      <c r="F1591" s="426">
        <v>31821.535989318851</v>
      </c>
      <c r="G1591" s="243"/>
    </row>
    <row r="1592" spans="1:7" s="62" customFormat="1" ht="13.5" customHeight="1" x14ac:dyDescent="0.2">
      <c r="A1592" s="267">
        <v>2021</v>
      </c>
      <c r="B1592" s="443" t="s">
        <v>42</v>
      </c>
      <c r="C1592" s="443" t="s">
        <v>94</v>
      </c>
      <c r="D1592" s="268">
        <v>5597.3039946594236</v>
      </c>
      <c r="E1592" s="268">
        <v>27240.497500000001</v>
      </c>
      <c r="F1592" s="269">
        <v>32837.801494659419</v>
      </c>
      <c r="G1592" s="243"/>
    </row>
    <row r="1593" spans="1:7" s="62" customFormat="1" ht="13.5" customHeight="1" x14ac:dyDescent="0.2">
      <c r="A1593" s="423">
        <v>2022</v>
      </c>
      <c r="B1593" s="424" t="s">
        <v>43</v>
      </c>
      <c r="C1593" s="424" t="s">
        <v>94</v>
      </c>
      <c r="D1593" s="425">
        <v>4085.0250003814699</v>
      </c>
      <c r="E1593" s="425">
        <v>21862.22499694824</v>
      </c>
      <c r="F1593" s="426">
        <v>25947.249997329716</v>
      </c>
      <c r="G1593" s="243"/>
    </row>
    <row r="1594" spans="1:7" s="62" customFormat="1" ht="13.5" customHeight="1" x14ac:dyDescent="0.2">
      <c r="A1594" s="267">
        <v>2022</v>
      </c>
      <c r="B1594" s="457" t="s">
        <v>44</v>
      </c>
      <c r="C1594" s="457" t="s">
        <v>94</v>
      </c>
      <c r="D1594" s="268">
        <v>5769.1229948120126</v>
      </c>
      <c r="E1594" s="268">
        <v>25373.204998474124</v>
      </c>
      <c r="F1594" s="269">
        <v>31142.327993286137</v>
      </c>
      <c r="G1594" s="243"/>
    </row>
    <row r="1595" spans="1:7" s="62" customFormat="1" ht="13.5" customHeight="1" x14ac:dyDescent="0.2">
      <c r="A1595" s="423">
        <v>2022</v>
      </c>
      <c r="B1595" s="424" t="s">
        <v>45</v>
      </c>
      <c r="C1595" s="424" t="s">
        <v>94</v>
      </c>
      <c r="D1595" s="425">
        <v>6094.4829963378916</v>
      </c>
      <c r="E1595" s="425">
        <v>30370.732493896481</v>
      </c>
      <c r="F1595" s="426">
        <v>36465.215490234375</v>
      </c>
      <c r="G1595" s="243"/>
    </row>
    <row r="1596" spans="1:7" s="62" customFormat="1" ht="13.5" customHeight="1" x14ac:dyDescent="0.2">
      <c r="A1596" s="267">
        <v>2022</v>
      </c>
      <c r="B1596" s="469" t="s">
        <v>33</v>
      </c>
      <c r="C1596" s="469" t="s">
        <v>94</v>
      </c>
      <c r="D1596" s="268">
        <v>5497.9700110000003</v>
      </c>
      <c r="E1596" s="268">
        <v>24073.740006100001</v>
      </c>
      <c r="F1596" s="269">
        <v>29571.710017099998</v>
      </c>
      <c r="G1596" s="243"/>
    </row>
    <row r="1597" spans="1:7" s="62" customFormat="1" ht="13.5" customHeight="1" x14ac:dyDescent="0.2">
      <c r="A1597" s="423">
        <v>2022</v>
      </c>
      <c r="B1597" s="424" t="s">
        <v>35</v>
      </c>
      <c r="C1597" s="424" t="s">
        <v>94</v>
      </c>
      <c r="D1597" s="425">
        <v>5123.3880024414066</v>
      </c>
      <c r="E1597" s="425">
        <v>24658.312257119233</v>
      </c>
      <c r="F1597" s="426">
        <v>29781.700259560639</v>
      </c>
      <c r="G1597" s="243"/>
    </row>
    <row r="1598" spans="1:7" s="62" customFormat="1" ht="13.5" customHeight="1" x14ac:dyDescent="0.2">
      <c r="A1598" s="267">
        <v>2022</v>
      </c>
      <c r="B1598" s="477" t="s">
        <v>36</v>
      </c>
      <c r="C1598" s="477" t="s">
        <v>94</v>
      </c>
      <c r="D1598" s="268">
        <v>5294.4559969482434</v>
      </c>
      <c r="E1598" s="268">
        <v>24151.105846346596</v>
      </c>
      <c r="F1598" s="269">
        <v>29445.561843294843</v>
      </c>
      <c r="G1598" s="243"/>
    </row>
    <row r="1599" spans="1:7" s="62" customFormat="1" ht="13.5" customHeight="1" x14ac:dyDescent="0.2">
      <c r="A1599" s="423">
        <v>2009</v>
      </c>
      <c r="B1599" s="424" t="s">
        <v>33</v>
      </c>
      <c r="C1599" s="424" t="s">
        <v>95</v>
      </c>
      <c r="D1599" s="425">
        <v>2011.43</v>
      </c>
      <c r="E1599" s="425">
        <v>11516.317500000001</v>
      </c>
      <c r="F1599" s="426">
        <v>13527.747500000001</v>
      </c>
      <c r="G1599" s="243"/>
    </row>
    <row r="1600" spans="1:7" s="62" customFormat="1" ht="13.5" customHeight="1" x14ac:dyDescent="0.2">
      <c r="A1600" s="267">
        <v>2009</v>
      </c>
      <c r="B1600" s="443" t="s">
        <v>35</v>
      </c>
      <c r="C1600" s="443" t="s">
        <v>95</v>
      </c>
      <c r="D1600" s="268">
        <v>1318.47</v>
      </c>
      <c r="E1600" s="268">
        <v>13275.945</v>
      </c>
      <c r="F1600" s="269">
        <v>14594.414999999999</v>
      </c>
      <c r="G1600" s="243"/>
    </row>
    <row r="1601" spans="1:7" s="62" customFormat="1" ht="13.5" customHeight="1" x14ac:dyDescent="0.2">
      <c r="A1601" s="423">
        <v>2009</v>
      </c>
      <c r="B1601" s="424" t="s">
        <v>36</v>
      </c>
      <c r="C1601" s="424" t="s">
        <v>95</v>
      </c>
      <c r="D1601" s="425">
        <v>1701.26</v>
      </c>
      <c r="E1601" s="425">
        <v>10631.7925</v>
      </c>
      <c r="F1601" s="426">
        <v>12333.0525</v>
      </c>
      <c r="G1601" s="243"/>
    </row>
    <row r="1602" spans="1:7" s="62" customFormat="1" ht="13.5" customHeight="1" x14ac:dyDescent="0.2">
      <c r="A1602" s="267">
        <v>2009</v>
      </c>
      <c r="B1602" s="443" t="s">
        <v>37</v>
      </c>
      <c r="C1602" s="443" t="s">
        <v>95</v>
      </c>
      <c r="D1602" s="268">
        <v>2552.6</v>
      </c>
      <c r="E1602" s="268">
        <v>12492.6</v>
      </c>
      <c r="F1602" s="269">
        <v>15045.2</v>
      </c>
      <c r="G1602" s="243"/>
    </row>
    <row r="1603" spans="1:7" s="62" customFormat="1" ht="13.5" customHeight="1" x14ac:dyDescent="0.2">
      <c r="A1603" s="423">
        <v>2009</v>
      </c>
      <c r="B1603" s="424" t="s">
        <v>38</v>
      </c>
      <c r="C1603" s="424" t="s">
        <v>95</v>
      </c>
      <c r="D1603" s="425">
        <v>2010.19</v>
      </c>
      <c r="E1603" s="425">
        <v>11042.467499999999</v>
      </c>
      <c r="F1603" s="426">
        <v>13052.657499999999</v>
      </c>
      <c r="G1603" s="243"/>
    </row>
    <row r="1604" spans="1:7" s="62" customFormat="1" ht="13.5" customHeight="1" x14ac:dyDescent="0.2">
      <c r="A1604" s="267">
        <v>2009</v>
      </c>
      <c r="B1604" s="443" t="s">
        <v>39</v>
      </c>
      <c r="C1604" s="443" t="s">
        <v>95</v>
      </c>
      <c r="D1604" s="268">
        <v>2280.4600000000005</v>
      </c>
      <c r="E1604" s="268">
        <v>11389.085000000001</v>
      </c>
      <c r="F1604" s="269">
        <v>13669.545000000002</v>
      </c>
      <c r="G1604" s="243"/>
    </row>
    <row r="1605" spans="1:7" s="62" customFormat="1" ht="13.5" customHeight="1" x14ac:dyDescent="0.2">
      <c r="A1605" s="423">
        <v>2009</v>
      </c>
      <c r="B1605" s="424" t="s">
        <v>40</v>
      </c>
      <c r="C1605" s="424" t="s">
        <v>95</v>
      </c>
      <c r="D1605" s="425">
        <v>1970.9199999999998</v>
      </c>
      <c r="E1605" s="425">
        <v>12115.365</v>
      </c>
      <c r="F1605" s="426">
        <v>14086.285</v>
      </c>
      <c r="G1605" s="243"/>
    </row>
    <row r="1606" spans="1:7" s="62" customFormat="1" ht="13.5" customHeight="1" x14ac:dyDescent="0.2">
      <c r="A1606" s="267">
        <v>2009</v>
      </c>
      <c r="B1606" s="443" t="s">
        <v>41</v>
      </c>
      <c r="C1606" s="443" t="s">
        <v>95</v>
      </c>
      <c r="D1606" s="268">
        <v>2813.08</v>
      </c>
      <c r="E1606" s="268">
        <v>12724.720000000001</v>
      </c>
      <c r="F1606" s="269">
        <v>15537.800000000001</v>
      </c>
      <c r="G1606" s="243"/>
    </row>
    <row r="1607" spans="1:7" s="62" customFormat="1" ht="13.5" customHeight="1" x14ac:dyDescent="0.2">
      <c r="A1607" s="423">
        <v>2009</v>
      </c>
      <c r="B1607" s="424" t="s">
        <v>42</v>
      </c>
      <c r="C1607" s="424" t="s">
        <v>95</v>
      </c>
      <c r="D1607" s="425">
        <v>2133.5500000000002</v>
      </c>
      <c r="E1607" s="425">
        <v>14033.93</v>
      </c>
      <c r="F1607" s="426">
        <v>16167.48</v>
      </c>
      <c r="G1607" s="243"/>
    </row>
    <row r="1608" spans="1:7" s="62" customFormat="1" ht="13.5" customHeight="1" x14ac:dyDescent="0.2">
      <c r="A1608" s="267">
        <v>2010</v>
      </c>
      <c r="B1608" s="443" t="s">
        <v>43</v>
      </c>
      <c r="C1608" s="443" t="s">
        <v>95</v>
      </c>
      <c r="D1608" s="268">
        <v>1793.27</v>
      </c>
      <c r="E1608" s="268">
        <v>12857.715</v>
      </c>
      <c r="F1608" s="269">
        <v>14650.985000000001</v>
      </c>
      <c r="G1608" s="243"/>
    </row>
    <row r="1609" spans="1:7" s="62" customFormat="1" ht="13.5" customHeight="1" x14ac:dyDescent="0.2">
      <c r="A1609" s="423">
        <v>2010</v>
      </c>
      <c r="B1609" s="424" t="s">
        <v>44</v>
      </c>
      <c r="C1609" s="424" t="s">
        <v>95</v>
      </c>
      <c r="D1609" s="425">
        <v>2176.5600000000004</v>
      </c>
      <c r="E1609" s="425">
        <v>11074.36</v>
      </c>
      <c r="F1609" s="426">
        <v>13250.92</v>
      </c>
      <c r="G1609" s="243"/>
    </row>
    <row r="1610" spans="1:7" s="62" customFormat="1" ht="13.5" customHeight="1" x14ac:dyDescent="0.2">
      <c r="A1610" s="267">
        <v>2010</v>
      </c>
      <c r="B1610" s="443" t="s">
        <v>45</v>
      </c>
      <c r="C1610" s="443" t="s">
        <v>95</v>
      </c>
      <c r="D1610" s="268">
        <v>2334.92</v>
      </c>
      <c r="E1610" s="268">
        <v>14414.7225</v>
      </c>
      <c r="F1610" s="269">
        <v>16749.642499999998</v>
      </c>
      <c r="G1610" s="243"/>
    </row>
    <row r="1611" spans="1:7" s="62" customFormat="1" ht="13.5" customHeight="1" x14ac:dyDescent="0.2">
      <c r="A1611" s="423">
        <v>2010</v>
      </c>
      <c r="B1611" s="424" t="s">
        <v>33</v>
      </c>
      <c r="C1611" s="424" t="s">
        <v>95</v>
      </c>
      <c r="D1611" s="425">
        <v>2249.91</v>
      </c>
      <c r="E1611" s="425">
        <v>13270.43</v>
      </c>
      <c r="F1611" s="426">
        <v>15520.34</v>
      </c>
      <c r="G1611" s="243"/>
    </row>
    <row r="1612" spans="1:7" s="62" customFormat="1" ht="13.5" customHeight="1" x14ac:dyDescent="0.2">
      <c r="A1612" s="267">
        <v>2010</v>
      </c>
      <c r="B1612" s="443" t="s">
        <v>35</v>
      </c>
      <c r="C1612" s="443" t="s">
        <v>95</v>
      </c>
      <c r="D1612" s="268">
        <v>3079.3099999999995</v>
      </c>
      <c r="E1612" s="268">
        <v>14047.012500000001</v>
      </c>
      <c r="F1612" s="269">
        <v>17126.322499999998</v>
      </c>
      <c r="G1612" s="243"/>
    </row>
    <row r="1613" spans="1:7" s="62" customFormat="1" ht="13.5" customHeight="1" x14ac:dyDescent="0.2">
      <c r="A1613" s="423">
        <v>2010</v>
      </c>
      <c r="B1613" s="424" t="s">
        <v>36</v>
      </c>
      <c r="C1613" s="424" t="s">
        <v>95</v>
      </c>
      <c r="D1613" s="425">
        <v>3728.0000000000005</v>
      </c>
      <c r="E1613" s="425">
        <v>11387.695000000002</v>
      </c>
      <c r="F1613" s="426">
        <v>15115.695</v>
      </c>
      <c r="G1613" s="243"/>
    </row>
    <row r="1614" spans="1:7" s="62" customFormat="1" ht="13.5" customHeight="1" x14ac:dyDescent="0.2">
      <c r="A1614" s="267">
        <v>2010</v>
      </c>
      <c r="B1614" s="443" t="s">
        <v>37</v>
      </c>
      <c r="C1614" s="443" t="s">
        <v>95</v>
      </c>
      <c r="D1614" s="268">
        <v>3465.9220000000005</v>
      </c>
      <c r="E1614" s="268">
        <v>11876.725</v>
      </c>
      <c r="F1614" s="269">
        <v>15342.646999999999</v>
      </c>
      <c r="G1614" s="243"/>
    </row>
    <row r="1615" spans="1:7" s="62" customFormat="1" ht="13.5" customHeight="1" x14ac:dyDescent="0.2">
      <c r="A1615" s="423">
        <v>2010</v>
      </c>
      <c r="B1615" s="424" t="s">
        <v>38</v>
      </c>
      <c r="C1615" s="424" t="s">
        <v>95</v>
      </c>
      <c r="D1615" s="425">
        <v>3001.1099999999997</v>
      </c>
      <c r="E1615" s="425">
        <v>10410.17</v>
      </c>
      <c r="F1615" s="426">
        <v>13411.28</v>
      </c>
      <c r="G1615" s="243"/>
    </row>
    <row r="1616" spans="1:7" s="62" customFormat="1" ht="13.5" customHeight="1" x14ac:dyDescent="0.2">
      <c r="A1616" s="267">
        <v>2010</v>
      </c>
      <c r="B1616" s="443" t="s">
        <v>39</v>
      </c>
      <c r="C1616" s="443" t="s">
        <v>95</v>
      </c>
      <c r="D1616" s="268">
        <v>2938.35</v>
      </c>
      <c r="E1616" s="268">
        <v>11655.982499999998</v>
      </c>
      <c r="F1616" s="269">
        <v>14594.332499999997</v>
      </c>
      <c r="G1616" s="243"/>
    </row>
    <row r="1617" spans="1:7" s="62" customFormat="1" ht="13.5" customHeight="1" x14ac:dyDescent="0.2">
      <c r="A1617" s="423">
        <v>2010</v>
      </c>
      <c r="B1617" s="424" t="s">
        <v>40</v>
      </c>
      <c r="C1617" s="424" t="s">
        <v>95</v>
      </c>
      <c r="D1617" s="425">
        <v>3777.2799999999997</v>
      </c>
      <c r="E1617" s="425">
        <v>11664.847499999998</v>
      </c>
      <c r="F1617" s="426">
        <v>15442.127499999997</v>
      </c>
      <c r="G1617" s="243"/>
    </row>
    <row r="1618" spans="1:7" s="62" customFormat="1" ht="13.5" customHeight="1" x14ac:dyDescent="0.2">
      <c r="A1618" s="267">
        <v>2010</v>
      </c>
      <c r="B1618" s="443" t="s">
        <v>41</v>
      </c>
      <c r="C1618" s="443" t="s">
        <v>95</v>
      </c>
      <c r="D1618" s="268">
        <v>3328.3900000000003</v>
      </c>
      <c r="E1618" s="268">
        <v>11480.6525</v>
      </c>
      <c r="F1618" s="269">
        <v>14809.0425</v>
      </c>
      <c r="G1618" s="243"/>
    </row>
    <row r="1619" spans="1:7" s="62" customFormat="1" ht="13.5" customHeight="1" x14ac:dyDescent="0.2">
      <c r="A1619" s="423">
        <v>2010</v>
      </c>
      <c r="B1619" s="424" t="s">
        <v>42</v>
      </c>
      <c r="C1619" s="424" t="s">
        <v>95</v>
      </c>
      <c r="D1619" s="425">
        <v>4034.36</v>
      </c>
      <c r="E1619" s="425">
        <v>11856.327499999999</v>
      </c>
      <c r="F1619" s="426">
        <v>15890.687499999998</v>
      </c>
      <c r="G1619" s="243"/>
    </row>
    <row r="1620" spans="1:7" s="62" customFormat="1" ht="13.5" customHeight="1" x14ac:dyDescent="0.2">
      <c r="A1620" s="267">
        <v>2011</v>
      </c>
      <c r="B1620" s="443" t="s">
        <v>43</v>
      </c>
      <c r="C1620" s="443" t="s">
        <v>95</v>
      </c>
      <c r="D1620" s="268">
        <v>3690.89</v>
      </c>
      <c r="E1620" s="268">
        <v>10923.672500000001</v>
      </c>
      <c r="F1620" s="269">
        <v>14614.562500000002</v>
      </c>
      <c r="G1620" s="243"/>
    </row>
    <row r="1621" spans="1:7" s="62" customFormat="1" ht="13.5" customHeight="1" x14ac:dyDescent="0.2">
      <c r="A1621" s="423">
        <v>2011</v>
      </c>
      <c r="B1621" s="424" t="s">
        <v>44</v>
      </c>
      <c r="C1621" s="424" t="s">
        <v>95</v>
      </c>
      <c r="D1621" s="425">
        <v>4211.8100000000004</v>
      </c>
      <c r="E1621" s="425">
        <v>11963.3225</v>
      </c>
      <c r="F1621" s="426">
        <v>16175.132500000002</v>
      </c>
      <c r="G1621" s="243"/>
    </row>
    <row r="1622" spans="1:7" s="62" customFormat="1" ht="13.5" customHeight="1" x14ac:dyDescent="0.2">
      <c r="A1622" s="267">
        <v>2011</v>
      </c>
      <c r="B1622" s="443" t="s">
        <v>45</v>
      </c>
      <c r="C1622" s="443" t="s">
        <v>95</v>
      </c>
      <c r="D1622" s="268">
        <v>4607.4699999999993</v>
      </c>
      <c r="E1622" s="268">
        <v>14474.237499999999</v>
      </c>
      <c r="F1622" s="269">
        <v>19081.7075</v>
      </c>
      <c r="G1622" s="243"/>
    </row>
    <row r="1623" spans="1:7" s="62" customFormat="1" ht="13.5" customHeight="1" x14ac:dyDescent="0.2">
      <c r="A1623" s="423">
        <v>2011</v>
      </c>
      <c r="B1623" s="424" t="s">
        <v>33</v>
      </c>
      <c r="C1623" s="424" t="s">
        <v>95</v>
      </c>
      <c r="D1623" s="425">
        <v>3681.94</v>
      </c>
      <c r="E1623" s="425">
        <v>12496.17</v>
      </c>
      <c r="F1623" s="426">
        <v>16178.109999999999</v>
      </c>
      <c r="G1623" s="243"/>
    </row>
    <row r="1624" spans="1:7" s="62" customFormat="1" ht="13.5" customHeight="1" x14ac:dyDescent="0.2">
      <c r="A1624" s="267">
        <v>2011</v>
      </c>
      <c r="B1624" s="443" t="s">
        <v>35</v>
      </c>
      <c r="C1624" s="443" t="s">
        <v>95</v>
      </c>
      <c r="D1624" s="268">
        <v>4176.92</v>
      </c>
      <c r="E1624" s="268">
        <v>15404.160000000002</v>
      </c>
      <c r="F1624" s="269">
        <v>19581.079999999998</v>
      </c>
      <c r="G1624" s="243"/>
    </row>
    <row r="1625" spans="1:7" s="62" customFormat="1" ht="13.5" customHeight="1" x14ac:dyDescent="0.2">
      <c r="A1625" s="423">
        <v>2011</v>
      </c>
      <c r="B1625" s="424" t="s">
        <v>36</v>
      </c>
      <c r="C1625" s="424" t="s">
        <v>95</v>
      </c>
      <c r="D1625" s="425">
        <v>3754.93</v>
      </c>
      <c r="E1625" s="425">
        <v>12141.442500000001</v>
      </c>
      <c r="F1625" s="426">
        <v>15896.372499999999</v>
      </c>
      <c r="G1625" s="243"/>
    </row>
    <row r="1626" spans="1:7" s="62" customFormat="1" ht="13.5" customHeight="1" x14ac:dyDescent="0.2">
      <c r="A1626" s="267">
        <v>2011</v>
      </c>
      <c r="B1626" s="443" t="s">
        <v>37</v>
      </c>
      <c r="C1626" s="443" t="s">
        <v>95</v>
      </c>
      <c r="D1626" s="268">
        <v>3328.43</v>
      </c>
      <c r="E1626" s="268">
        <v>13688.004999999999</v>
      </c>
      <c r="F1626" s="269">
        <v>17016.434999999998</v>
      </c>
      <c r="G1626" s="243"/>
    </row>
    <row r="1627" spans="1:7" s="62" customFormat="1" ht="13.5" customHeight="1" x14ac:dyDescent="0.2">
      <c r="A1627" s="423">
        <v>2011</v>
      </c>
      <c r="B1627" s="424" t="s">
        <v>38</v>
      </c>
      <c r="C1627" s="424" t="s">
        <v>95</v>
      </c>
      <c r="D1627" s="425">
        <v>3841.5</v>
      </c>
      <c r="E1627" s="425">
        <v>14306.1425</v>
      </c>
      <c r="F1627" s="426">
        <v>18147.642500000002</v>
      </c>
      <c r="G1627" s="243"/>
    </row>
    <row r="1628" spans="1:7" s="62" customFormat="1" ht="13.5" customHeight="1" x14ac:dyDescent="0.2">
      <c r="A1628" s="267">
        <v>2011</v>
      </c>
      <c r="B1628" s="443" t="s">
        <v>39</v>
      </c>
      <c r="C1628" s="443" t="s">
        <v>95</v>
      </c>
      <c r="D1628" s="268">
        <v>3369.44</v>
      </c>
      <c r="E1628" s="268">
        <v>13188.05</v>
      </c>
      <c r="F1628" s="269">
        <v>16557.489999999998</v>
      </c>
      <c r="G1628" s="243"/>
    </row>
    <row r="1629" spans="1:7" s="62" customFormat="1" ht="13.5" customHeight="1" x14ac:dyDescent="0.2">
      <c r="A1629" s="423">
        <v>2011</v>
      </c>
      <c r="B1629" s="424" t="s">
        <v>40</v>
      </c>
      <c r="C1629" s="424" t="s">
        <v>95</v>
      </c>
      <c r="D1629" s="425">
        <v>4310.9299999999994</v>
      </c>
      <c r="E1629" s="425">
        <v>13402.572500000002</v>
      </c>
      <c r="F1629" s="426">
        <v>17713.502499999999</v>
      </c>
      <c r="G1629" s="243"/>
    </row>
    <row r="1630" spans="1:7" s="62" customFormat="1" ht="13.5" customHeight="1" x14ac:dyDescent="0.2">
      <c r="A1630" s="267">
        <v>2011</v>
      </c>
      <c r="B1630" s="443" t="s">
        <v>41</v>
      </c>
      <c r="C1630" s="443" t="s">
        <v>95</v>
      </c>
      <c r="D1630" s="268">
        <v>4539.6399999999994</v>
      </c>
      <c r="E1630" s="268">
        <v>11723.0275</v>
      </c>
      <c r="F1630" s="269">
        <v>16262.6675</v>
      </c>
      <c r="G1630" s="243"/>
    </row>
    <row r="1631" spans="1:7" s="62" customFormat="1" ht="13.5" customHeight="1" x14ac:dyDescent="0.2">
      <c r="A1631" s="423">
        <v>2011</v>
      </c>
      <c r="B1631" s="424" t="s">
        <v>42</v>
      </c>
      <c r="C1631" s="424" t="s">
        <v>95</v>
      </c>
      <c r="D1631" s="425">
        <v>5469.46</v>
      </c>
      <c r="E1631" s="425">
        <v>13611.345000000001</v>
      </c>
      <c r="F1631" s="426">
        <v>19080.805</v>
      </c>
      <c r="G1631" s="243"/>
    </row>
    <row r="1632" spans="1:7" s="62" customFormat="1" ht="13.5" customHeight="1" x14ac:dyDescent="0.2">
      <c r="A1632" s="267">
        <v>2012</v>
      </c>
      <c r="B1632" s="443" t="s">
        <v>43</v>
      </c>
      <c r="C1632" s="443" t="s">
        <v>95</v>
      </c>
      <c r="D1632" s="268">
        <v>4445.29</v>
      </c>
      <c r="E1632" s="268">
        <v>11060.174999999999</v>
      </c>
      <c r="F1632" s="269">
        <v>15505.465</v>
      </c>
      <c r="G1632" s="243"/>
    </row>
    <row r="1633" spans="1:7" s="62" customFormat="1" ht="13.5" customHeight="1" x14ac:dyDescent="0.2">
      <c r="A1633" s="423">
        <v>2012</v>
      </c>
      <c r="B1633" s="424" t="s">
        <v>44</v>
      </c>
      <c r="C1633" s="424" t="s">
        <v>95</v>
      </c>
      <c r="D1633" s="425">
        <v>6107.3099999999995</v>
      </c>
      <c r="E1633" s="425">
        <v>12924.745000000001</v>
      </c>
      <c r="F1633" s="426">
        <v>19032.055</v>
      </c>
      <c r="G1633" s="243"/>
    </row>
    <row r="1634" spans="1:7" s="62" customFormat="1" ht="13.5" customHeight="1" x14ac:dyDescent="0.2">
      <c r="A1634" s="267">
        <v>2012</v>
      </c>
      <c r="B1634" s="443" t="s">
        <v>45</v>
      </c>
      <c r="C1634" s="443" t="s">
        <v>95</v>
      </c>
      <c r="D1634" s="268">
        <v>6294.13</v>
      </c>
      <c r="E1634" s="268">
        <v>16331.797499999999</v>
      </c>
      <c r="F1634" s="269">
        <v>22625.927499999998</v>
      </c>
      <c r="G1634" s="243"/>
    </row>
    <row r="1635" spans="1:7" s="62" customFormat="1" ht="13.5" customHeight="1" x14ac:dyDescent="0.2">
      <c r="A1635" s="423">
        <v>2012</v>
      </c>
      <c r="B1635" s="424" t="s">
        <v>33</v>
      </c>
      <c r="C1635" s="424" t="s">
        <v>95</v>
      </c>
      <c r="D1635" s="425">
        <v>6406.32</v>
      </c>
      <c r="E1635" s="425">
        <v>13511.035</v>
      </c>
      <c r="F1635" s="426">
        <v>19917.355</v>
      </c>
      <c r="G1635" s="243"/>
    </row>
    <row r="1636" spans="1:7" s="62" customFormat="1" ht="13.5" customHeight="1" x14ac:dyDescent="0.2">
      <c r="A1636" s="267">
        <v>2012</v>
      </c>
      <c r="B1636" s="443" t="s">
        <v>35</v>
      </c>
      <c r="C1636" s="443" t="s">
        <v>95</v>
      </c>
      <c r="D1636" s="268">
        <v>5451.3600000000006</v>
      </c>
      <c r="E1636" s="268">
        <v>13481.785</v>
      </c>
      <c r="F1636" s="269">
        <v>18933.145</v>
      </c>
      <c r="G1636" s="243"/>
    </row>
    <row r="1637" spans="1:7" s="62" customFormat="1" ht="13.5" customHeight="1" x14ac:dyDescent="0.2">
      <c r="A1637" s="423">
        <v>2012</v>
      </c>
      <c r="B1637" s="424" t="s">
        <v>36</v>
      </c>
      <c r="C1637" s="424" t="s">
        <v>95</v>
      </c>
      <c r="D1637" s="425">
        <v>4687.22</v>
      </c>
      <c r="E1637" s="425">
        <v>13618.782500000001</v>
      </c>
      <c r="F1637" s="426">
        <v>18306.002500000002</v>
      </c>
      <c r="G1637" s="243"/>
    </row>
    <row r="1638" spans="1:7" s="62" customFormat="1" ht="13.5" customHeight="1" x14ac:dyDescent="0.2">
      <c r="A1638" s="267">
        <v>2012</v>
      </c>
      <c r="B1638" s="443" t="s">
        <v>37</v>
      </c>
      <c r="C1638" s="443" t="s">
        <v>95</v>
      </c>
      <c r="D1638" s="268">
        <v>5449.61</v>
      </c>
      <c r="E1638" s="268">
        <v>12946.6975</v>
      </c>
      <c r="F1638" s="269">
        <v>18396.307499999999</v>
      </c>
      <c r="G1638" s="243"/>
    </row>
    <row r="1639" spans="1:7" s="62" customFormat="1" ht="13.5" customHeight="1" x14ac:dyDescent="0.2">
      <c r="A1639" s="423">
        <v>2012</v>
      </c>
      <c r="B1639" s="424" t="s">
        <v>38</v>
      </c>
      <c r="C1639" s="424" t="s">
        <v>95</v>
      </c>
      <c r="D1639" s="425">
        <v>4869.4100000000008</v>
      </c>
      <c r="E1639" s="425">
        <v>13909.772500000001</v>
      </c>
      <c r="F1639" s="426">
        <v>18779.182500000003</v>
      </c>
      <c r="G1639" s="243"/>
    </row>
    <row r="1640" spans="1:7" s="62" customFormat="1" ht="13.5" customHeight="1" x14ac:dyDescent="0.2">
      <c r="A1640" s="267">
        <v>2012</v>
      </c>
      <c r="B1640" s="443" t="s">
        <v>39</v>
      </c>
      <c r="C1640" s="443" t="s">
        <v>95</v>
      </c>
      <c r="D1640" s="268">
        <v>4245.7199999999993</v>
      </c>
      <c r="E1640" s="268">
        <v>13822.844999999999</v>
      </c>
      <c r="F1640" s="269">
        <v>18068.564999999999</v>
      </c>
      <c r="G1640" s="243"/>
    </row>
    <row r="1641" spans="1:7" s="62" customFormat="1" ht="13.5" customHeight="1" x14ac:dyDescent="0.2">
      <c r="A1641" s="423">
        <v>2012</v>
      </c>
      <c r="B1641" s="424" t="s">
        <v>40</v>
      </c>
      <c r="C1641" s="424" t="s">
        <v>95</v>
      </c>
      <c r="D1641" s="425">
        <v>4187.66</v>
      </c>
      <c r="E1641" s="425">
        <v>14815.892499999998</v>
      </c>
      <c r="F1641" s="426">
        <v>19003.552499999998</v>
      </c>
      <c r="G1641" s="243"/>
    </row>
    <row r="1642" spans="1:7" s="62" customFormat="1" ht="13.5" customHeight="1" x14ac:dyDescent="0.2">
      <c r="A1642" s="267">
        <v>2012</v>
      </c>
      <c r="B1642" s="443" t="s">
        <v>41</v>
      </c>
      <c r="C1642" s="443" t="s">
        <v>95</v>
      </c>
      <c r="D1642" s="268">
        <v>4057.98</v>
      </c>
      <c r="E1642" s="268">
        <v>14564.185000000001</v>
      </c>
      <c r="F1642" s="269">
        <v>18622.165000000001</v>
      </c>
      <c r="G1642" s="243"/>
    </row>
    <row r="1643" spans="1:7" s="62" customFormat="1" ht="13.5" customHeight="1" x14ac:dyDescent="0.2">
      <c r="A1643" s="423">
        <v>2012</v>
      </c>
      <c r="B1643" s="424" t="s">
        <v>42</v>
      </c>
      <c r="C1643" s="424" t="s">
        <v>95</v>
      </c>
      <c r="D1643" s="425">
        <v>3579.4500000000003</v>
      </c>
      <c r="E1643" s="425">
        <v>14870.61</v>
      </c>
      <c r="F1643" s="426">
        <v>18450.060000000001</v>
      </c>
      <c r="G1643" s="243"/>
    </row>
    <row r="1644" spans="1:7" s="62" customFormat="1" ht="13.5" customHeight="1" x14ac:dyDescent="0.2">
      <c r="A1644" s="267">
        <v>2013</v>
      </c>
      <c r="B1644" s="443" t="s">
        <v>43</v>
      </c>
      <c r="C1644" s="443" t="s">
        <v>95</v>
      </c>
      <c r="D1644" s="268">
        <v>4675.08</v>
      </c>
      <c r="E1644" s="268">
        <v>11724.4175</v>
      </c>
      <c r="F1644" s="269">
        <v>16399.497499999998</v>
      </c>
      <c r="G1644" s="243"/>
    </row>
    <row r="1645" spans="1:7" s="62" customFormat="1" ht="13.5" customHeight="1" x14ac:dyDescent="0.2">
      <c r="A1645" s="423">
        <v>2013</v>
      </c>
      <c r="B1645" s="424" t="s">
        <v>44</v>
      </c>
      <c r="C1645" s="424" t="s">
        <v>95</v>
      </c>
      <c r="D1645" s="425">
        <v>5288.2199999999993</v>
      </c>
      <c r="E1645" s="425">
        <v>10764.7925</v>
      </c>
      <c r="F1645" s="426">
        <v>16053.012499999999</v>
      </c>
      <c r="G1645" s="243"/>
    </row>
    <row r="1646" spans="1:7" s="62" customFormat="1" ht="13.5" customHeight="1" x14ac:dyDescent="0.2">
      <c r="A1646" s="267">
        <v>2013</v>
      </c>
      <c r="B1646" s="443" t="s">
        <v>45</v>
      </c>
      <c r="C1646" s="443" t="s">
        <v>95</v>
      </c>
      <c r="D1646" s="268">
        <v>6361.24</v>
      </c>
      <c r="E1646" s="268">
        <v>10888.1325</v>
      </c>
      <c r="F1646" s="269">
        <v>17249.372500000001</v>
      </c>
      <c r="G1646" s="243"/>
    </row>
    <row r="1647" spans="1:7" s="62" customFormat="1" ht="13.5" customHeight="1" x14ac:dyDescent="0.2">
      <c r="A1647" s="423">
        <v>2013</v>
      </c>
      <c r="B1647" s="424" t="s">
        <v>33</v>
      </c>
      <c r="C1647" s="424" t="s">
        <v>95</v>
      </c>
      <c r="D1647" s="425">
        <v>6920.11</v>
      </c>
      <c r="E1647" s="425">
        <v>13003.209499999999</v>
      </c>
      <c r="F1647" s="426">
        <v>19923.319499999998</v>
      </c>
      <c r="G1647" s="243"/>
    </row>
    <row r="1648" spans="1:7" s="62" customFormat="1" ht="13.5" customHeight="1" x14ac:dyDescent="0.2">
      <c r="A1648" s="267">
        <v>2013</v>
      </c>
      <c r="B1648" s="443" t="s">
        <v>35</v>
      </c>
      <c r="C1648" s="443" t="s">
        <v>95</v>
      </c>
      <c r="D1648" s="268">
        <v>8778.09</v>
      </c>
      <c r="E1648" s="268">
        <v>11825.384999999998</v>
      </c>
      <c r="F1648" s="269">
        <v>20603.474999999999</v>
      </c>
      <c r="G1648" s="243"/>
    </row>
    <row r="1649" spans="1:7" s="62" customFormat="1" ht="13.5" customHeight="1" x14ac:dyDescent="0.2">
      <c r="A1649" s="423">
        <v>2013</v>
      </c>
      <c r="B1649" s="424" t="s">
        <v>36</v>
      </c>
      <c r="C1649" s="424" t="s">
        <v>95</v>
      </c>
      <c r="D1649" s="425">
        <v>7168.61</v>
      </c>
      <c r="E1649" s="425">
        <v>11083.302500000002</v>
      </c>
      <c r="F1649" s="426">
        <v>18251.912499999999</v>
      </c>
      <c r="G1649" s="243"/>
    </row>
    <row r="1650" spans="1:7" s="62" customFormat="1" ht="13.5" customHeight="1" x14ac:dyDescent="0.2">
      <c r="A1650" s="267">
        <v>2013</v>
      </c>
      <c r="B1650" s="443" t="s">
        <v>37</v>
      </c>
      <c r="C1650" s="443" t="s">
        <v>95</v>
      </c>
      <c r="D1650" s="268">
        <v>8147.37</v>
      </c>
      <c r="E1650" s="268">
        <v>12228.452499999999</v>
      </c>
      <c r="F1650" s="269">
        <v>20375.822499999998</v>
      </c>
      <c r="G1650" s="243"/>
    </row>
    <row r="1651" spans="1:7" s="62" customFormat="1" ht="13.5" customHeight="1" x14ac:dyDescent="0.2">
      <c r="A1651" s="423">
        <v>2013</v>
      </c>
      <c r="B1651" s="424" t="s">
        <v>38</v>
      </c>
      <c r="C1651" s="424" t="s">
        <v>95</v>
      </c>
      <c r="D1651" s="425">
        <v>7025.2799999999988</v>
      </c>
      <c r="E1651" s="425">
        <v>12715.815000000002</v>
      </c>
      <c r="F1651" s="426">
        <v>19741.095000000001</v>
      </c>
      <c r="G1651" s="243"/>
    </row>
    <row r="1652" spans="1:7" s="62" customFormat="1" ht="13.5" customHeight="1" x14ac:dyDescent="0.2">
      <c r="A1652" s="267">
        <v>2013</v>
      </c>
      <c r="B1652" s="443" t="s">
        <v>39</v>
      </c>
      <c r="C1652" s="443" t="s">
        <v>95</v>
      </c>
      <c r="D1652" s="268">
        <v>8338.98</v>
      </c>
      <c r="E1652" s="268">
        <v>12918.827499999999</v>
      </c>
      <c r="F1652" s="269">
        <v>21257.807499999999</v>
      </c>
      <c r="G1652" s="243"/>
    </row>
    <row r="1653" spans="1:7" s="62" customFormat="1" ht="13.5" customHeight="1" x14ac:dyDescent="0.2">
      <c r="A1653" s="423">
        <v>2013</v>
      </c>
      <c r="B1653" s="424" t="s">
        <v>40</v>
      </c>
      <c r="C1653" s="424" t="s">
        <v>95</v>
      </c>
      <c r="D1653" s="425">
        <v>10320.880000000003</v>
      </c>
      <c r="E1653" s="425">
        <v>12669.077500000001</v>
      </c>
      <c r="F1653" s="426">
        <v>22989.957500000004</v>
      </c>
      <c r="G1653" s="243"/>
    </row>
    <row r="1654" spans="1:7" s="62" customFormat="1" ht="13.5" customHeight="1" x14ac:dyDescent="0.2">
      <c r="A1654" s="267">
        <v>2013</v>
      </c>
      <c r="B1654" s="443" t="s">
        <v>41</v>
      </c>
      <c r="C1654" s="443" t="s">
        <v>95</v>
      </c>
      <c r="D1654" s="268">
        <v>10510.099999999999</v>
      </c>
      <c r="E1654" s="268">
        <v>13899.3</v>
      </c>
      <c r="F1654" s="269">
        <v>24409.399999999998</v>
      </c>
      <c r="G1654" s="243"/>
    </row>
    <row r="1655" spans="1:7" s="62" customFormat="1" ht="13.5" customHeight="1" x14ac:dyDescent="0.2">
      <c r="A1655" s="423">
        <v>2013</v>
      </c>
      <c r="B1655" s="424" t="s">
        <v>42</v>
      </c>
      <c r="C1655" s="424" t="s">
        <v>95</v>
      </c>
      <c r="D1655" s="425">
        <v>6843.1699999999992</v>
      </c>
      <c r="E1655" s="425">
        <v>17640.427499999998</v>
      </c>
      <c r="F1655" s="426">
        <v>24483.5975</v>
      </c>
      <c r="G1655" s="243"/>
    </row>
    <row r="1656" spans="1:7" s="62" customFormat="1" ht="13.5" customHeight="1" x14ac:dyDescent="0.2">
      <c r="A1656" s="267">
        <v>2014</v>
      </c>
      <c r="B1656" s="443" t="s">
        <v>43</v>
      </c>
      <c r="C1656" s="443" t="s">
        <v>95</v>
      </c>
      <c r="D1656" s="268">
        <v>6543.07</v>
      </c>
      <c r="E1656" s="268">
        <v>16029.239999999998</v>
      </c>
      <c r="F1656" s="269">
        <v>22572.309999999998</v>
      </c>
      <c r="G1656" s="243"/>
    </row>
    <row r="1657" spans="1:7" s="62" customFormat="1" ht="13.5" customHeight="1" x14ac:dyDescent="0.2">
      <c r="A1657" s="423">
        <v>2014</v>
      </c>
      <c r="B1657" s="424" t="s">
        <v>44</v>
      </c>
      <c r="C1657" s="424" t="s">
        <v>95</v>
      </c>
      <c r="D1657" s="425">
        <v>7762.42</v>
      </c>
      <c r="E1657" s="425">
        <v>17909.362500000003</v>
      </c>
      <c r="F1657" s="426">
        <v>25671.782500000005</v>
      </c>
      <c r="G1657" s="243"/>
    </row>
    <row r="1658" spans="1:7" s="62" customFormat="1" ht="13.5" customHeight="1" x14ac:dyDescent="0.2">
      <c r="A1658" s="267">
        <v>2014</v>
      </c>
      <c r="B1658" s="443" t="s">
        <v>45</v>
      </c>
      <c r="C1658" s="443" t="s">
        <v>95</v>
      </c>
      <c r="D1658" s="268">
        <v>7665.8</v>
      </c>
      <c r="E1658" s="268">
        <v>18941.445</v>
      </c>
      <c r="F1658" s="269">
        <v>26607.244999999999</v>
      </c>
      <c r="G1658" s="243"/>
    </row>
    <row r="1659" spans="1:7" s="62" customFormat="1" ht="13.5" customHeight="1" x14ac:dyDescent="0.2">
      <c r="A1659" s="423">
        <v>2014</v>
      </c>
      <c r="B1659" s="424" t="s">
        <v>33</v>
      </c>
      <c r="C1659" s="424" t="s">
        <v>95</v>
      </c>
      <c r="D1659" s="425">
        <v>6289.62</v>
      </c>
      <c r="E1659" s="425">
        <v>14964.060000000001</v>
      </c>
      <c r="F1659" s="426">
        <v>21253.68</v>
      </c>
      <c r="G1659" s="243"/>
    </row>
    <row r="1660" spans="1:7" s="62" customFormat="1" ht="13.5" customHeight="1" x14ac:dyDescent="0.2">
      <c r="A1660" s="267">
        <v>2014</v>
      </c>
      <c r="B1660" s="443" t="s">
        <v>35</v>
      </c>
      <c r="C1660" s="443" t="s">
        <v>95</v>
      </c>
      <c r="D1660" s="268">
        <v>6153.4</v>
      </c>
      <c r="E1660" s="268">
        <v>18543.151000000002</v>
      </c>
      <c r="F1660" s="269">
        <v>24696.550999999999</v>
      </c>
      <c r="G1660" s="243"/>
    </row>
    <row r="1661" spans="1:7" s="62" customFormat="1" ht="13.5" customHeight="1" x14ac:dyDescent="0.2">
      <c r="A1661" s="423">
        <v>2014</v>
      </c>
      <c r="B1661" s="424" t="s">
        <v>36</v>
      </c>
      <c r="C1661" s="424" t="s">
        <v>95</v>
      </c>
      <c r="D1661" s="425">
        <v>4950.66</v>
      </c>
      <c r="E1661" s="425">
        <v>16087.119978375002</v>
      </c>
      <c r="F1661" s="426">
        <v>21037.779978375002</v>
      </c>
      <c r="G1661" s="243"/>
    </row>
    <row r="1662" spans="1:7" s="62" customFormat="1" ht="13.5" customHeight="1" x14ac:dyDescent="0.2">
      <c r="A1662" s="267">
        <v>2014</v>
      </c>
      <c r="B1662" s="443" t="s">
        <v>37</v>
      </c>
      <c r="C1662" s="443" t="s">
        <v>95</v>
      </c>
      <c r="D1662" s="268">
        <v>6111.670000000001</v>
      </c>
      <c r="E1662" s="268">
        <v>19434.696499999998</v>
      </c>
      <c r="F1662" s="269">
        <v>25546.3665</v>
      </c>
      <c r="G1662" s="243"/>
    </row>
    <row r="1663" spans="1:7" s="62" customFormat="1" ht="13.5" customHeight="1" x14ac:dyDescent="0.2">
      <c r="A1663" s="423">
        <v>2014</v>
      </c>
      <c r="B1663" s="424" t="s">
        <v>38</v>
      </c>
      <c r="C1663" s="424" t="s">
        <v>95</v>
      </c>
      <c r="D1663" s="425">
        <v>7010.7900000000009</v>
      </c>
      <c r="E1663" s="425">
        <v>21857.748500000002</v>
      </c>
      <c r="F1663" s="426">
        <v>28868.538499999999</v>
      </c>
      <c r="G1663" s="243"/>
    </row>
    <row r="1664" spans="1:7" s="62" customFormat="1" ht="13.5" customHeight="1" x14ac:dyDescent="0.2">
      <c r="A1664" s="267">
        <v>2014</v>
      </c>
      <c r="B1664" s="443" t="s">
        <v>39</v>
      </c>
      <c r="C1664" s="443" t="s">
        <v>95</v>
      </c>
      <c r="D1664" s="268">
        <v>6850.369999999999</v>
      </c>
      <c r="E1664" s="268">
        <v>22283.645499999999</v>
      </c>
      <c r="F1664" s="269">
        <v>29134.015500000001</v>
      </c>
      <c r="G1664" s="243"/>
    </row>
    <row r="1665" spans="1:7" s="62" customFormat="1" ht="13.5" customHeight="1" x14ac:dyDescent="0.2">
      <c r="A1665" s="423">
        <v>2014</v>
      </c>
      <c r="B1665" s="424" t="s">
        <v>40</v>
      </c>
      <c r="C1665" s="424" t="s">
        <v>95</v>
      </c>
      <c r="D1665" s="425">
        <v>6469.7699999999995</v>
      </c>
      <c r="E1665" s="425">
        <v>22142.69</v>
      </c>
      <c r="F1665" s="426">
        <v>28612.46</v>
      </c>
      <c r="G1665" s="243"/>
    </row>
    <row r="1666" spans="1:7" s="62" customFormat="1" ht="13.5" customHeight="1" x14ac:dyDescent="0.2">
      <c r="A1666" s="267">
        <v>2014</v>
      </c>
      <c r="B1666" s="443" t="s">
        <v>41</v>
      </c>
      <c r="C1666" s="443" t="s">
        <v>95</v>
      </c>
      <c r="D1666" s="268">
        <v>6217.79</v>
      </c>
      <c r="E1666" s="268">
        <v>21516.784</v>
      </c>
      <c r="F1666" s="269">
        <v>27734.574000000001</v>
      </c>
      <c r="G1666" s="243"/>
    </row>
    <row r="1667" spans="1:7" s="62" customFormat="1" ht="13.5" customHeight="1" x14ac:dyDescent="0.2">
      <c r="A1667" s="423">
        <v>2014</v>
      </c>
      <c r="B1667" s="424" t="s">
        <v>42</v>
      </c>
      <c r="C1667" s="424" t="s">
        <v>95</v>
      </c>
      <c r="D1667" s="425">
        <v>7216.3399999999983</v>
      </c>
      <c r="E1667" s="425">
        <v>25199.278999999999</v>
      </c>
      <c r="F1667" s="426">
        <v>32415.619000000002</v>
      </c>
      <c r="G1667" s="243"/>
    </row>
    <row r="1668" spans="1:7" s="62" customFormat="1" ht="13.5" customHeight="1" x14ac:dyDescent="0.2">
      <c r="A1668" s="267">
        <v>2015</v>
      </c>
      <c r="B1668" s="443" t="s">
        <v>43</v>
      </c>
      <c r="C1668" s="443" t="s">
        <v>95</v>
      </c>
      <c r="D1668" s="268">
        <v>5345.2199999999993</v>
      </c>
      <c r="E1668" s="268">
        <v>25416.547999999999</v>
      </c>
      <c r="F1668" s="269">
        <v>30761.768</v>
      </c>
      <c r="G1668" s="243"/>
    </row>
    <row r="1669" spans="1:7" s="62" customFormat="1" ht="13.5" customHeight="1" x14ac:dyDescent="0.2">
      <c r="A1669" s="423">
        <v>2015</v>
      </c>
      <c r="B1669" s="424" t="s">
        <v>44</v>
      </c>
      <c r="C1669" s="424" t="s">
        <v>95</v>
      </c>
      <c r="D1669" s="425">
        <v>5984.25</v>
      </c>
      <c r="E1669" s="425">
        <v>20814.193500000001</v>
      </c>
      <c r="F1669" s="426">
        <v>26798.443500000001</v>
      </c>
      <c r="G1669" s="243"/>
    </row>
    <row r="1670" spans="1:7" s="62" customFormat="1" ht="13.5" customHeight="1" x14ac:dyDescent="0.2">
      <c r="A1670" s="267">
        <v>2015</v>
      </c>
      <c r="B1670" s="443" t="s">
        <v>45</v>
      </c>
      <c r="C1670" s="443" t="s">
        <v>95</v>
      </c>
      <c r="D1670" s="268">
        <v>6532.07</v>
      </c>
      <c r="E1670" s="268">
        <v>22595.244500000001</v>
      </c>
      <c r="F1670" s="269">
        <v>29127.3145</v>
      </c>
      <c r="G1670" s="243"/>
    </row>
    <row r="1671" spans="1:7" s="62" customFormat="1" ht="13.5" customHeight="1" x14ac:dyDescent="0.2">
      <c r="A1671" s="423">
        <v>2015</v>
      </c>
      <c r="B1671" s="424" t="s">
        <v>33</v>
      </c>
      <c r="C1671" s="424" t="s">
        <v>95</v>
      </c>
      <c r="D1671" s="425">
        <v>7076.1900000000005</v>
      </c>
      <c r="E1671" s="425">
        <v>21503.527499999997</v>
      </c>
      <c r="F1671" s="426">
        <v>28579.717499999999</v>
      </c>
      <c r="G1671" s="243"/>
    </row>
    <row r="1672" spans="1:7" s="62" customFormat="1" ht="13.5" customHeight="1" x14ac:dyDescent="0.2">
      <c r="A1672" s="267">
        <v>2015</v>
      </c>
      <c r="B1672" s="443" t="s">
        <v>35</v>
      </c>
      <c r="C1672" s="443" t="s">
        <v>95</v>
      </c>
      <c r="D1672" s="268">
        <v>7422.16</v>
      </c>
      <c r="E1672" s="268">
        <v>21979.630999999998</v>
      </c>
      <c r="F1672" s="269">
        <v>29401.790999999997</v>
      </c>
      <c r="G1672" s="243"/>
    </row>
    <row r="1673" spans="1:7" s="62" customFormat="1" ht="13.5" customHeight="1" x14ac:dyDescent="0.2">
      <c r="A1673" s="423">
        <v>2015</v>
      </c>
      <c r="B1673" s="424" t="s">
        <v>36</v>
      </c>
      <c r="C1673" s="424" t="s">
        <v>95</v>
      </c>
      <c r="D1673" s="425">
        <v>7213.35</v>
      </c>
      <c r="E1673" s="425">
        <v>20937.613000000001</v>
      </c>
      <c r="F1673" s="426">
        <v>28150.963000000003</v>
      </c>
      <c r="G1673" s="243"/>
    </row>
    <row r="1674" spans="1:7" s="62" customFormat="1" ht="13.5" customHeight="1" x14ac:dyDescent="0.2">
      <c r="A1674" s="267">
        <v>2015</v>
      </c>
      <c r="B1674" s="443" t="s">
        <v>37</v>
      </c>
      <c r="C1674" s="443" t="s">
        <v>95</v>
      </c>
      <c r="D1674" s="268">
        <v>7804.5</v>
      </c>
      <c r="E1674" s="268">
        <v>26071.592499999995</v>
      </c>
      <c r="F1674" s="269">
        <v>33876.092499999999</v>
      </c>
      <c r="G1674" s="243"/>
    </row>
    <row r="1675" spans="1:7" s="62" customFormat="1" ht="13.5" customHeight="1" x14ac:dyDescent="0.2">
      <c r="A1675" s="423">
        <v>2015</v>
      </c>
      <c r="B1675" s="424" t="s">
        <v>38</v>
      </c>
      <c r="C1675" s="424" t="s">
        <v>95</v>
      </c>
      <c r="D1675" s="425">
        <v>7170.4699999999993</v>
      </c>
      <c r="E1675" s="425">
        <v>23043.716999999997</v>
      </c>
      <c r="F1675" s="426">
        <v>30214.186999999998</v>
      </c>
      <c r="G1675" s="243"/>
    </row>
    <row r="1676" spans="1:7" s="62" customFormat="1" ht="13.5" customHeight="1" x14ac:dyDescent="0.2">
      <c r="A1676" s="267">
        <v>2015</v>
      </c>
      <c r="B1676" s="443" t="s">
        <v>39</v>
      </c>
      <c r="C1676" s="443" t="s">
        <v>95</v>
      </c>
      <c r="D1676" s="268">
        <v>7764.9599999999991</v>
      </c>
      <c r="E1676" s="268">
        <v>23537.8315</v>
      </c>
      <c r="F1676" s="269">
        <v>31302.791499999999</v>
      </c>
      <c r="G1676" s="243"/>
    </row>
    <row r="1677" spans="1:7" s="62" customFormat="1" ht="13.5" customHeight="1" x14ac:dyDescent="0.2">
      <c r="A1677" s="423">
        <v>2015</v>
      </c>
      <c r="B1677" s="424" t="s">
        <v>40</v>
      </c>
      <c r="C1677" s="424" t="s">
        <v>95</v>
      </c>
      <c r="D1677" s="425">
        <v>6871.8100000000013</v>
      </c>
      <c r="E1677" s="425">
        <v>22288.698500000002</v>
      </c>
      <c r="F1677" s="426">
        <v>29160.5085</v>
      </c>
      <c r="G1677" s="243"/>
    </row>
    <row r="1678" spans="1:7" s="62" customFormat="1" ht="13.5" customHeight="1" x14ac:dyDescent="0.2">
      <c r="A1678" s="267">
        <v>2015</v>
      </c>
      <c r="B1678" s="443" t="s">
        <v>41</v>
      </c>
      <c r="C1678" s="443" t="s">
        <v>95</v>
      </c>
      <c r="D1678" s="268">
        <v>7462.65</v>
      </c>
      <c r="E1678" s="268">
        <v>20433.625999999997</v>
      </c>
      <c r="F1678" s="269">
        <v>27896.275999999998</v>
      </c>
      <c r="G1678" s="243"/>
    </row>
    <row r="1679" spans="1:7" s="62" customFormat="1" ht="13.5" customHeight="1" x14ac:dyDescent="0.2">
      <c r="A1679" s="423">
        <v>2015</v>
      </c>
      <c r="B1679" s="424" t="s">
        <v>42</v>
      </c>
      <c r="C1679" s="424" t="s">
        <v>95</v>
      </c>
      <c r="D1679" s="425">
        <v>7590.5399999999991</v>
      </c>
      <c r="E1679" s="425">
        <v>24325.3305</v>
      </c>
      <c r="F1679" s="426">
        <v>31915.870500000001</v>
      </c>
      <c r="G1679" s="243"/>
    </row>
    <row r="1680" spans="1:7" s="62" customFormat="1" ht="13.5" customHeight="1" x14ac:dyDescent="0.2">
      <c r="A1680" s="267">
        <v>2016</v>
      </c>
      <c r="B1680" s="443" t="s">
        <v>43</v>
      </c>
      <c r="C1680" s="443" t="s">
        <v>95</v>
      </c>
      <c r="D1680" s="268">
        <v>7046.2099999999991</v>
      </c>
      <c r="E1680" s="268">
        <v>21962.970999999998</v>
      </c>
      <c r="F1680" s="269">
        <v>29009.181</v>
      </c>
      <c r="G1680" s="243"/>
    </row>
    <row r="1681" spans="1:7" s="62" customFormat="1" ht="13.5" customHeight="1" x14ac:dyDescent="0.2">
      <c r="A1681" s="423">
        <v>2016</v>
      </c>
      <c r="B1681" s="424" t="s">
        <v>44</v>
      </c>
      <c r="C1681" s="424" t="s">
        <v>95</v>
      </c>
      <c r="D1681" s="425">
        <v>7631.24</v>
      </c>
      <c r="E1681" s="425">
        <v>20712.188999999998</v>
      </c>
      <c r="F1681" s="426">
        <v>28343.429</v>
      </c>
      <c r="G1681" s="243"/>
    </row>
    <row r="1682" spans="1:7" s="62" customFormat="1" ht="13.5" customHeight="1" x14ac:dyDescent="0.2">
      <c r="A1682" s="267">
        <v>2016</v>
      </c>
      <c r="B1682" s="443" t="s">
        <v>45</v>
      </c>
      <c r="C1682" s="443" t="s">
        <v>95</v>
      </c>
      <c r="D1682" s="268">
        <v>5943.19</v>
      </c>
      <c r="E1682" s="268">
        <v>20329.846000000001</v>
      </c>
      <c r="F1682" s="269">
        <v>26273.036</v>
      </c>
      <c r="G1682" s="243"/>
    </row>
    <row r="1683" spans="1:7" s="62" customFormat="1" ht="13.5" customHeight="1" x14ac:dyDescent="0.2">
      <c r="A1683" s="423">
        <v>2016</v>
      </c>
      <c r="B1683" s="424" t="s">
        <v>33</v>
      </c>
      <c r="C1683" s="424" t="s">
        <v>95</v>
      </c>
      <c r="D1683" s="425">
        <v>6436.9800000000005</v>
      </c>
      <c r="E1683" s="425">
        <v>20108.353999999999</v>
      </c>
      <c r="F1683" s="426">
        <v>26545.334000000003</v>
      </c>
      <c r="G1683" s="243"/>
    </row>
    <row r="1684" spans="1:7" s="62" customFormat="1" ht="13.5" customHeight="1" x14ac:dyDescent="0.2">
      <c r="A1684" s="267">
        <v>2016</v>
      </c>
      <c r="B1684" s="443" t="s">
        <v>35</v>
      </c>
      <c r="C1684" s="443" t="s">
        <v>95</v>
      </c>
      <c r="D1684" s="268">
        <v>5401.5700000000006</v>
      </c>
      <c r="E1684" s="268">
        <v>19086.915500000003</v>
      </c>
      <c r="F1684" s="269">
        <v>24488.485500000003</v>
      </c>
      <c r="G1684" s="243"/>
    </row>
    <row r="1685" spans="1:7" s="62" customFormat="1" ht="13.5" customHeight="1" x14ac:dyDescent="0.2">
      <c r="A1685" s="423">
        <v>2016</v>
      </c>
      <c r="B1685" s="424" t="s">
        <v>36</v>
      </c>
      <c r="C1685" s="424" t="s">
        <v>95</v>
      </c>
      <c r="D1685" s="425">
        <v>5204.6099999999997</v>
      </c>
      <c r="E1685" s="425">
        <v>19216.361499999999</v>
      </c>
      <c r="F1685" s="426">
        <v>24420.9715</v>
      </c>
      <c r="G1685" s="243"/>
    </row>
    <row r="1686" spans="1:7" s="62" customFormat="1" ht="13.5" customHeight="1" x14ac:dyDescent="0.2">
      <c r="A1686" s="267">
        <v>2016</v>
      </c>
      <c r="B1686" s="443" t="s">
        <v>37</v>
      </c>
      <c r="C1686" s="443" t="s">
        <v>95</v>
      </c>
      <c r="D1686" s="268">
        <v>4931.95</v>
      </c>
      <c r="E1686" s="268">
        <v>20226.610500000003</v>
      </c>
      <c r="F1686" s="269">
        <v>25158.5605</v>
      </c>
      <c r="G1686" s="243"/>
    </row>
    <row r="1687" spans="1:7" s="62" customFormat="1" ht="13.5" customHeight="1" x14ac:dyDescent="0.2">
      <c r="A1687" s="423">
        <v>2016</v>
      </c>
      <c r="B1687" s="424" t="s">
        <v>38</v>
      </c>
      <c r="C1687" s="424" t="s">
        <v>95</v>
      </c>
      <c r="D1687" s="425">
        <v>5040.3099999999995</v>
      </c>
      <c r="E1687" s="425">
        <v>19699.165499999999</v>
      </c>
      <c r="F1687" s="426">
        <v>24739.4755</v>
      </c>
      <c r="G1687" s="243"/>
    </row>
    <row r="1688" spans="1:7" s="62" customFormat="1" ht="13.5" customHeight="1" x14ac:dyDescent="0.2">
      <c r="A1688" s="267">
        <v>2016</v>
      </c>
      <c r="B1688" s="443" t="s">
        <v>39</v>
      </c>
      <c r="C1688" s="443" t="s">
        <v>95</v>
      </c>
      <c r="D1688" s="268">
        <v>5434.9999999999991</v>
      </c>
      <c r="E1688" s="268">
        <v>20534.229999999996</v>
      </c>
      <c r="F1688" s="269">
        <v>25969.229999999996</v>
      </c>
      <c r="G1688" s="243"/>
    </row>
    <row r="1689" spans="1:7" s="62" customFormat="1" ht="13.5" customHeight="1" x14ac:dyDescent="0.2">
      <c r="A1689" s="423">
        <v>2016</v>
      </c>
      <c r="B1689" s="424" t="s">
        <v>40</v>
      </c>
      <c r="C1689" s="424" t="s">
        <v>95</v>
      </c>
      <c r="D1689" s="425">
        <v>6043.5700000000006</v>
      </c>
      <c r="E1689" s="425">
        <v>21942.415999999997</v>
      </c>
      <c r="F1689" s="426">
        <v>27985.986000000001</v>
      </c>
      <c r="G1689" s="243"/>
    </row>
    <row r="1690" spans="1:7" s="62" customFormat="1" ht="13.5" customHeight="1" x14ac:dyDescent="0.2">
      <c r="A1690" s="267">
        <v>2016</v>
      </c>
      <c r="B1690" s="443" t="s">
        <v>41</v>
      </c>
      <c r="C1690" s="443" t="s">
        <v>95</v>
      </c>
      <c r="D1690" s="268">
        <v>6627.2090000000007</v>
      </c>
      <c r="E1690" s="268">
        <v>23789.754000000001</v>
      </c>
      <c r="F1690" s="269">
        <v>30416.963</v>
      </c>
      <c r="G1690" s="243"/>
    </row>
    <row r="1691" spans="1:7" s="62" customFormat="1" ht="13.5" customHeight="1" x14ac:dyDescent="0.2">
      <c r="A1691" s="423">
        <v>2016</v>
      </c>
      <c r="B1691" s="424" t="s">
        <v>42</v>
      </c>
      <c r="C1691" s="424" t="s">
        <v>95</v>
      </c>
      <c r="D1691" s="425">
        <v>5563.058</v>
      </c>
      <c r="E1691" s="425">
        <v>27207.52</v>
      </c>
      <c r="F1691" s="426">
        <v>32770.577999999994</v>
      </c>
      <c r="G1691" s="243"/>
    </row>
    <row r="1692" spans="1:7" s="62" customFormat="1" ht="13.5" customHeight="1" x14ac:dyDescent="0.2">
      <c r="A1692" s="267">
        <v>2017</v>
      </c>
      <c r="B1692" s="443" t="s">
        <v>43</v>
      </c>
      <c r="C1692" s="443" t="s">
        <v>95</v>
      </c>
      <c r="D1692" s="268">
        <v>4776.7999999999993</v>
      </c>
      <c r="E1692" s="268">
        <v>23621.813999999998</v>
      </c>
      <c r="F1692" s="269">
        <v>28398.614000000001</v>
      </c>
      <c r="G1692" s="243"/>
    </row>
    <row r="1693" spans="1:7" s="62" customFormat="1" ht="13.5" customHeight="1" x14ac:dyDescent="0.2">
      <c r="A1693" s="423">
        <v>2017</v>
      </c>
      <c r="B1693" s="424" t="s">
        <v>44</v>
      </c>
      <c r="C1693" s="424" t="s">
        <v>95</v>
      </c>
      <c r="D1693" s="425">
        <v>5446.05</v>
      </c>
      <c r="E1693" s="425">
        <v>25663.713500000002</v>
      </c>
      <c r="F1693" s="426">
        <v>31109.763500000001</v>
      </c>
      <c r="G1693" s="243"/>
    </row>
    <row r="1694" spans="1:7" s="62" customFormat="1" ht="13.5" customHeight="1" x14ac:dyDescent="0.2">
      <c r="A1694" s="267">
        <v>2017</v>
      </c>
      <c r="B1694" s="443" t="s">
        <v>45</v>
      </c>
      <c r="C1694" s="443" t="s">
        <v>95</v>
      </c>
      <c r="D1694" s="268">
        <v>6385</v>
      </c>
      <c r="E1694" s="268">
        <v>29500.515500000001</v>
      </c>
      <c r="F1694" s="269">
        <v>35885.515499999994</v>
      </c>
      <c r="G1694" s="243"/>
    </row>
    <row r="1695" spans="1:7" s="62" customFormat="1" ht="13.5" customHeight="1" x14ac:dyDescent="0.2">
      <c r="A1695" s="423">
        <v>2017</v>
      </c>
      <c r="B1695" s="424" t="s">
        <v>33</v>
      </c>
      <c r="C1695" s="424" t="s">
        <v>95</v>
      </c>
      <c r="D1695" s="425">
        <v>4497.8899999999994</v>
      </c>
      <c r="E1695" s="425">
        <v>21955.616999999998</v>
      </c>
      <c r="F1695" s="426">
        <v>26453.506999999998</v>
      </c>
      <c r="G1695" s="243"/>
    </row>
    <row r="1696" spans="1:7" s="62" customFormat="1" ht="13.5" customHeight="1" x14ac:dyDescent="0.2">
      <c r="A1696" s="267">
        <v>2017</v>
      </c>
      <c r="B1696" s="443" t="s">
        <v>35</v>
      </c>
      <c r="C1696" s="443" t="s">
        <v>95</v>
      </c>
      <c r="D1696" s="268">
        <v>5989.75</v>
      </c>
      <c r="E1696" s="268">
        <v>23216.379499999999</v>
      </c>
      <c r="F1696" s="269">
        <v>29206.129499999995</v>
      </c>
      <c r="G1696" s="243"/>
    </row>
    <row r="1697" spans="1:7" s="62" customFormat="1" ht="13.5" customHeight="1" x14ac:dyDescent="0.2">
      <c r="A1697" s="423">
        <v>2017</v>
      </c>
      <c r="B1697" s="424" t="s">
        <v>36</v>
      </c>
      <c r="C1697" s="424" t="s">
        <v>95</v>
      </c>
      <c r="D1697" s="425">
        <v>5838.84</v>
      </c>
      <c r="E1697" s="425">
        <v>22723.494500000001</v>
      </c>
      <c r="F1697" s="426">
        <v>28562.334500000004</v>
      </c>
      <c r="G1697" s="243"/>
    </row>
    <row r="1698" spans="1:7" s="62" customFormat="1" ht="13.5" customHeight="1" x14ac:dyDescent="0.2">
      <c r="A1698" s="267">
        <v>2017</v>
      </c>
      <c r="B1698" s="443" t="s">
        <v>37</v>
      </c>
      <c r="C1698" s="443" t="s">
        <v>95</v>
      </c>
      <c r="D1698" s="268">
        <v>3656.56</v>
      </c>
      <c r="E1698" s="268">
        <v>25362.506000000001</v>
      </c>
      <c r="F1698" s="269">
        <v>29019.065999999999</v>
      </c>
      <c r="G1698" s="243"/>
    </row>
    <row r="1699" spans="1:7" s="62" customFormat="1" ht="13.5" customHeight="1" x14ac:dyDescent="0.2">
      <c r="A1699" s="423">
        <v>2017</v>
      </c>
      <c r="B1699" s="424" t="s">
        <v>38</v>
      </c>
      <c r="C1699" s="424" t="s">
        <v>95</v>
      </c>
      <c r="D1699" s="425">
        <v>4727.9600000000009</v>
      </c>
      <c r="E1699" s="425">
        <v>23424.5785</v>
      </c>
      <c r="F1699" s="426">
        <v>28152.538500000002</v>
      </c>
      <c r="G1699" s="243"/>
    </row>
    <row r="1700" spans="1:7" s="62" customFormat="1" ht="13.5" customHeight="1" x14ac:dyDescent="0.2">
      <c r="A1700" s="267">
        <v>2017</v>
      </c>
      <c r="B1700" s="443" t="s">
        <v>39</v>
      </c>
      <c r="C1700" s="443" t="s">
        <v>95</v>
      </c>
      <c r="D1700" s="268">
        <v>6803.8899999999994</v>
      </c>
      <c r="E1700" s="268">
        <v>23268.847000000002</v>
      </c>
      <c r="F1700" s="269">
        <v>30072.737000000001</v>
      </c>
      <c r="G1700" s="243"/>
    </row>
    <row r="1701" spans="1:7" s="62" customFormat="1" ht="13.5" customHeight="1" x14ac:dyDescent="0.2">
      <c r="A1701" s="423">
        <v>2017</v>
      </c>
      <c r="B1701" s="424" t="s">
        <v>40</v>
      </c>
      <c r="C1701" s="424" t="s">
        <v>95</v>
      </c>
      <c r="D1701" s="425">
        <v>5588.2899999999991</v>
      </c>
      <c r="E1701" s="425">
        <v>24895.999499999998</v>
      </c>
      <c r="F1701" s="426">
        <v>30484.289499999999</v>
      </c>
      <c r="G1701" s="243"/>
    </row>
    <row r="1702" spans="1:7" s="62" customFormat="1" ht="13.5" customHeight="1" x14ac:dyDescent="0.2">
      <c r="A1702" s="267">
        <v>2017</v>
      </c>
      <c r="B1702" s="443" t="s">
        <v>41</v>
      </c>
      <c r="C1702" s="443" t="s">
        <v>95</v>
      </c>
      <c r="D1702" s="268">
        <v>5197.76</v>
      </c>
      <c r="E1702" s="268">
        <v>26859.590499999998</v>
      </c>
      <c r="F1702" s="269">
        <v>32057.3505</v>
      </c>
      <c r="G1702" s="243"/>
    </row>
    <row r="1703" spans="1:7" s="62" customFormat="1" ht="13.5" customHeight="1" x14ac:dyDescent="0.2">
      <c r="A1703" s="423">
        <v>2017</v>
      </c>
      <c r="B1703" s="424" t="s">
        <v>42</v>
      </c>
      <c r="C1703" s="424" t="s">
        <v>95</v>
      </c>
      <c r="D1703" s="425">
        <v>5181.2699999999995</v>
      </c>
      <c r="E1703" s="425">
        <v>27190.913000000004</v>
      </c>
      <c r="F1703" s="426">
        <v>32372.183000000005</v>
      </c>
      <c r="G1703" s="243"/>
    </row>
    <row r="1704" spans="1:7" s="62" customFormat="1" ht="13.5" customHeight="1" x14ac:dyDescent="0.2">
      <c r="A1704" s="267">
        <v>2018</v>
      </c>
      <c r="B1704" s="443" t="s">
        <v>43</v>
      </c>
      <c r="C1704" s="443" t="s">
        <v>95</v>
      </c>
      <c r="D1704" s="268">
        <v>4726.88</v>
      </c>
      <c r="E1704" s="268">
        <v>28284.410999999996</v>
      </c>
      <c r="F1704" s="269">
        <v>33011.290999999997</v>
      </c>
      <c r="G1704" s="243"/>
    </row>
    <row r="1705" spans="1:7" s="62" customFormat="1" ht="13.5" customHeight="1" x14ac:dyDescent="0.2">
      <c r="A1705" s="423">
        <v>2018</v>
      </c>
      <c r="B1705" s="424" t="s">
        <v>44</v>
      </c>
      <c r="C1705" s="424" t="s">
        <v>95</v>
      </c>
      <c r="D1705" s="425">
        <v>5165.9770000000008</v>
      </c>
      <c r="E1705" s="425">
        <v>27483.537500000006</v>
      </c>
      <c r="F1705" s="426">
        <v>32649.514500000005</v>
      </c>
      <c r="G1705" s="243"/>
    </row>
    <row r="1706" spans="1:7" s="62" customFormat="1" ht="13.5" customHeight="1" x14ac:dyDescent="0.2">
      <c r="A1706" s="267">
        <v>2018</v>
      </c>
      <c r="B1706" s="443" t="s">
        <v>45</v>
      </c>
      <c r="C1706" s="443" t="s">
        <v>95</v>
      </c>
      <c r="D1706" s="268">
        <v>5072.0600000000004</v>
      </c>
      <c r="E1706" s="268">
        <v>29300.614000000001</v>
      </c>
      <c r="F1706" s="269">
        <v>34372.673999999999</v>
      </c>
      <c r="G1706" s="243"/>
    </row>
    <row r="1707" spans="1:7" s="62" customFormat="1" ht="13.5" customHeight="1" x14ac:dyDescent="0.2">
      <c r="A1707" s="423">
        <v>2018</v>
      </c>
      <c r="B1707" s="424" t="s">
        <v>33</v>
      </c>
      <c r="C1707" s="424" t="s">
        <v>95</v>
      </c>
      <c r="D1707" s="425">
        <v>5748.0299999999988</v>
      </c>
      <c r="E1707" s="425">
        <v>30708.451999999997</v>
      </c>
      <c r="F1707" s="426">
        <v>36456.481999999996</v>
      </c>
      <c r="G1707" s="243"/>
    </row>
    <row r="1708" spans="1:7" s="62" customFormat="1" ht="13.5" customHeight="1" x14ac:dyDescent="0.2">
      <c r="A1708" s="267">
        <v>2018</v>
      </c>
      <c r="B1708" s="443" t="s">
        <v>35</v>
      </c>
      <c r="C1708" s="443" t="s">
        <v>95</v>
      </c>
      <c r="D1708" s="268">
        <v>6098.6299999999992</v>
      </c>
      <c r="E1708" s="268">
        <v>26344.702000000001</v>
      </c>
      <c r="F1708" s="269">
        <v>32443.332000000002</v>
      </c>
      <c r="G1708" s="243"/>
    </row>
    <row r="1709" spans="1:7" s="62" customFormat="1" ht="13.5" customHeight="1" x14ac:dyDescent="0.2">
      <c r="A1709" s="423">
        <v>2018</v>
      </c>
      <c r="B1709" s="424" t="s">
        <v>36</v>
      </c>
      <c r="C1709" s="424" t="s">
        <v>95</v>
      </c>
      <c r="D1709" s="425">
        <v>6210.75</v>
      </c>
      <c r="E1709" s="425">
        <v>23925.292999999998</v>
      </c>
      <c r="F1709" s="426">
        <v>30136.043000000001</v>
      </c>
      <c r="G1709" s="243"/>
    </row>
    <row r="1710" spans="1:7" s="62" customFormat="1" ht="13.5" customHeight="1" x14ac:dyDescent="0.2">
      <c r="A1710" s="267">
        <v>2018</v>
      </c>
      <c r="B1710" s="443" t="s">
        <v>37</v>
      </c>
      <c r="C1710" s="443" t="s">
        <v>95</v>
      </c>
      <c r="D1710" s="268">
        <v>6263.0199999999995</v>
      </c>
      <c r="E1710" s="268">
        <v>24492.298500000004</v>
      </c>
      <c r="F1710" s="269">
        <v>30755.318500000001</v>
      </c>
      <c r="G1710" s="243"/>
    </row>
    <row r="1711" spans="1:7" s="62" customFormat="1" ht="13.5" customHeight="1" x14ac:dyDescent="0.2">
      <c r="A1711" s="423">
        <v>2018</v>
      </c>
      <c r="B1711" s="424" t="s">
        <v>38</v>
      </c>
      <c r="C1711" s="424" t="s">
        <v>95</v>
      </c>
      <c r="D1711" s="425">
        <v>6884.369999999999</v>
      </c>
      <c r="E1711" s="425">
        <v>24704.286</v>
      </c>
      <c r="F1711" s="426">
        <v>31588.655999999995</v>
      </c>
      <c r="G1711" s="243"/>
    </row>
    <row r="1712" spans="1:7" s="62" customFormat="1" ht="13.5" customHeight="1" x14ac:dyDescent="0.2">
      <c r="A1712" s="267">
        <v>2018</v>
      </c>
      <c r="B1712" s="443" t="s">
        <v>39</v>
      </c>
      <c r="C1712" s="443" t="s">
        <v>95</v>
      </c>
      <c r="D1712" s="268">
        <v>7078.2000000000007</v>
      </c>
      <c r="E1712" s="268">
        <v>22360.868999999999</v>
      </c>
      <c r="F1712" s="269">
        <v>29439.069000000003</v>
      </c>
      <c r="G1712" s="243"/>
    </row>
    <row r="1713" spans="1:7" s="62" customFormat="1" ht="13.5" customHeight="1" x14ac:dyDescent="0.2">
      <c r="A1713" s="423">
        <v>2018</v>
      </c>
      <c r="B1713" s="424" t="s">
        <v>40</v>
      </c>
      <c r="C1713" s="424" t="s">
        <v>95</v>
      </c>
      <c r="D1713" s="425">
        <v>5709.1990000000005</v>
      </c>
      <c r="E1713" s="425">
        <v>23701.463500000005</v>
      </c>
      <c r="F1713" s="426">
        <v>29410.662500000006</v>
      </c>
      <c r="G1713" s="243"/>
    </row>
    <row r="1714" spans="1:7" s="62" customFormat="1" ht="13.5" customHeight="1" x14ac:dyDescent="0.2">
      <c r="A1714" s="267">
        <v>2018</v>
      </c>
      <c r="B1714" s="443" t="s">
        <v>41</v>
      </c>
      <c r="C1714" s="443" t="s">
        <v>95</v>
      </c>
      <c r="D1714" s="268">
        <v>5964.97</v>
      </c>
      <c r="E1714" s="268">
        <v>25034.753000000001</v>
      </c>
      <c r="F1714" s="269">
        <v>30999.722999999998</v>
      </c>
      <c r="G1714" s="243"/>
    </row>
    <row r="1715" spans="1:7" s="62" customFormat="1" ht="13.5" customHeight="1" x14ac:dyDescent="0.2">
      <c r="A1715" s="423">
        <v>2018</v>
      </c>
      <c r="B1715" s="424" t="s">
        <v>42</v>
      </c>
      <c r="C1715" s="424" t="s">
        <v>95</v>
      </c>
      <c r="D1715" s="425">
        <v>5205.3799999999992</v>
      </c>
      <c r="E1715" s="425">
        <v>24218.715500000002</v>
      </c>
      <c r="F1715" s="426">
        <v>29424.095500000003</v>
      </c>
      <c r="G1715" s="243"/>
    </row>
    <row r="1716" spans="1:7" s="62" customFormat="1" ht="13.5" customHeight="1" x14ac:dyDescent="0.2">
      <c r="A1716" s="267">
        <v>2019</v>
      </c>
      <c r="B1716" s="443" t="s">
        <v>43</v>
      </c>
      <c r="C1716" s="443" t="s">
        <v>95</v>
      </c>
      <c r="D1716" s="268">
        <v>3478.29</v>
      </c>
      <c r="E1716" s="268">
        <v>23472.89</v>
      </c>
      <c r="F1716" s="269">
        <v>26951.18</v>
      </c>
      <c r="G1716" s="243"/>
    </row>
    <row r="1717" spans="1:7" s="62" customFormat="1" ht="13.5" customHeight="1" x14ac:dyDescent="0.2">
      <c r="A1717" s="423">
        <v>2019</v>
      </c>
      <c r="B1717" s="424" t="s">
        <v>44</v>
      </c>
      <c r="C1717" s="424" t="s">
        <v>95</v>
      </c>
      <c r="D1717" s="425">
        <v>4199.91</v>
      </c>
      <c r="E1717" s="425">
        <v>23020.637500000001</v>
      </c>
      <c r="F1717" s="426">
        <v>27220.547500000001</v>
      </c>
      <c r="G1717" s="243"/>
    </row>
    <row r="1718" spans="1:7" s="62" customFormat="1" ht="13.5" customHeight="1" x14ac:dyDescent="0.2">
      <c r="A1718" s="267">
        <v>2019</v>
      </c>
      <c r="B1718" s="443" t="s">
        <v>45</v>
      </c>
      <c r="C1718" s="443" t="s">
        <v>95</v>
      </c>
      <c r="D1718" s="268">
        <v>4444.25</v>
      </c>
      <c r="E1718" s="268">
        <v>24248.755499999999</v>
      </c>
      <c r="F1718" s="269">
        <v>28693.005499999999</v>
      </c>
      <c r="G1718" s="243"/>
    </row>
    <row r="1719" spans="1:7" s="62" customFormat="1" ht="13.5" customHeight="1" x14ac:dyDescent="0.2">
      <c r="A1719" s="423">
        <v>2019</v>
      </c>
      <c r="B1719" s="424" t="s">
        <v>33</v>
      </c>
      <c r="C1719" s="424" t="s">
        <v>95</v>
      </c>
      <c r="D1719" s="425">
        <v>3730.7999999999997</v>
      </c>
      <c r="E1719" s="425">
        <v>24864.077500000007</v>
      </c>
      <c r="F1719" s="426">
        <v>28594.877500000006</v>
      </c>
      <c r="G1719" s="243"/>
    </row>
    <row r="1720" spans="1:7" s="62" customFormat="1" ht="13.5" customHeight="1" x14ac:dyDescent="0.2">
      <c r="A1720" s="267">
        <v>2019</v>
      </c>
      <c r="B1720" s="443" t="s">
        <v>35</v>
      </c>
      <c r="C1720" s="443" t="s">
        <v>95</v>
      </c>
      <c r="D1720" s="268">
        <v>4121.67</v>
      </c>
      <c r="E1720" s="268">
        <v>20967.934999999998</v>
      </c>
      <c r="F1720" s="269">
        <v>25089.604999999996</v>
      </c>
      <c r="G1720" s="243"/>
    </row>
    <row r="1721" spans="1:7" s="62" customFormat="1" ht="13.5" customHeight="1" x14ac:dyDescent="0.2">
      <c r="A1721" s="423">
        <v>2019</v>
      </c>
      <c r="B1721" s="424" t="s">
        <v>36</v>
      </c>
      <c r="C1721" s="424" t="s">
        <v>95</v>
      </c>
      <c r="D1721" s="425">
        <v>3688.3900000000003</v>
      </c>
      <c r="E1721" s="425">
        <v>19107.532999999999</v>
      </c>
      <c r="F1721" s="426">
        <v>22795.922999999999</v>
      </c>
      <c r="G1721" s="243"/>
    </row>
    <row r="1722" spans="1:7" s="62" customFormat="1" ht="13.5" customHeight="1" x14ac:dyDescent="0.2">
      <c r="A1722" s="267">
        <v>2019</v>
      </c>
      <c r="B1722" s="443" t="s">
        <v>37</v>
      </c>
      <c r="C1722" s="443" t="s">
        <v>95</v>
      </c>
      <c r="D1722" s="268">
        <v>4825.41</v>
      </c>
      <c r="E1722" s="268">
        <v>24336.253499999999</v>
      </c>
      <c r="F1722" s="269">
        <v>29161.663500000002</v>
      </c>
      <c r="G1722" s="243"/>
    </row>
    <row r="1723" spans="1:7" s="62" customFormat="1" ht="13.5" customHeight="1" x14ac:dyDescent="0.2">
      <c r="A1723" s="423">
        <v>2019</v>
      </c>
      <c r="B1723" s="424" t="s">
        <v>38</v>
      </c>
      <c r="C1723" s="424" t="s">
        <v>95</v>
      </c>
      <c r="D1723" s="425">
        <v>4981.2999999999993</v>
      </c>
      <c r="E1723" s="425">
        <v>25626.892500000002</v>
      </c>
      <c r="F1723" s="426">
        <v>30608.192500000005</v>
      </c>
      <c r="G1723" s="243"/>
    </row>
    <row r="1724" spans="1:7" s="62" customFormat="1" ht="13.5" customHeight="1" x14ac:dyDescent="0.2">
      <c r="A1724" s="267">
        <v>2019</v>
      </c>
      <c r="B1724" s="443" t="s">
        <v>39</v>
      </c>
      <c r="C1724" s="443" t="s">
        <v>95</v>
      </c>
      <c r="D1724" s="268">
        <v>5565.2799999999988</v>
      </c>
      <c r="E1724" s="268">
        <v>22638.338</v>
      </c>
      <c r="F1724" s="269">
        <v>28203.618000000002</v>
      </c>
      <c r="G1724" s="243"/>
    </row>
    <row r="1725" spans="1:7" s="62" customFormat="1" ht="13.5" customHeight="1" x14ac:dyDescent="0.2">
      <c r="A1725" s="423">
        <v>2019</v>
      </c>
      <c r="B1725" s="424" t="s">
        <v>40</v>
      </c>
      <c r="C1725" s="424" t="s">
        <v>95</v>
      </c>
      <c r="D1725" s="425">
        <v>5863.357</v>
      </c>
      <c r="E1725" s="425">
        <v>23561.673000000003</v>
      </c>
      <c r="F1725" s="426">
        <v>29425.030000000002</v>
      </c>
      <c r="G1725" s="243"/>
    </row>
    <row r="1726" spans="1:7" s="62" customFormat="1" ht="13.5" customHeight="1" x14ac:dyDescent="0.2">
      <c r="A1726" s="267">
        <v>2019</v>
      </c>
      <c r="B1726" s="443" t="s">
        <v>41</v>
      </c>
      <c r="C1726" s="443" t="s">
        <v>95</v>
      </c>
      <c r="D1726" s="268">
        <v>5473.52</v>
      </c>
      <c r="E1726" s="268">
        <v>24275.701500000003</v>
      </c>
      <c r="F1726" s="269">
        <v>29749.2215</v>
      </c>
      <c r="G1726" s="243"/>
    </row>
    <row r="1727" spans="1:7" s="62" customFormat="1" ht="13.5" customHeight="1" x14ac:dyDescent="0.2">
      <c r="A1727" s="423">
        <v>2019</v>
      </c>
      <c r="B1727" s="424" t="s">
        <v>42</v>
      </c>
      <c r="C1727" s="424" t="s">
        <v>95</v>
      </c>
      <c r="D1727" s="425">
        <v>4656.16</v>
      </c>
      <c r="E1727" s="425">
        <v>24600.750500000009</v>
      </c>
      <c r="F1727" s="426">
        <v>29256.910500000005</v>
      </c>
      <c r="G1727" s="243"/>
    </row>
    <row r="1728" spans="1:7" s="62" customFormat="1" ht="13.5" customHeight="1" x14ac:dyDescent="0.2">
      <c r="A1728" s="267">
        <v>2020</v>
      </c>
      <c r="B1728" s="443" t="s">
        <v>43</v>
      </c>
      <c r="C1728" s="443" t="s">
        <v>95</v>
      </c>
      <c r="D1728" s="268">
        <v>3825.72</v>
      </c>
      <c r="E1728" s="268">
        <v>21232.549499999997</v>
      </c>
      <c r="F1728" s="269">
        <v>25058.269499999995</v>
      </c>
      <c r="G1728" s="243"/>
    </row>
    <row r="1729" spans="1:7" s="62" customFormat="1" ht="13.5" customHeight="1" x14ac:dyDescent="0.2">
      <c r="A1729" s="423">
        <v>2020</v>
      </c>
      <c r="B1729" s="424" t="s">
        <v>44</v>
      </c>
      <c r="C1729" s="424" t="s">
        <v>95</v>
      </c>
      <c r="D1729" s="425">
        <v>5403.9700000000012</v>
      </c>
      <c r="E1729" s="425">
        <v>21034.208000000006</v>
      </c>
      <c r="F1729" s="426">
        <v>26438.178000000004</v>
      </c>
      <c r="G1729" s="243"/>
    </row>
    <row r="1730" spans="1:7" s="62" customFormat="1" ht="13.5" customHeight="1" x14ac:dyDescent="0.2">
      <c r="A1730" s="267">
        <v>2020</v>
      </c>
      <c r="B1730" s="443" t="s">
        <v>45</v>
      </c>
      <c r="C1730" s="443" t="s">
        <v>95</v>
      </c>
      <c r="D1730" s="268">
        <v>3307.3199999999997</v>
      </c>
      <c r="E1730" s="268">
        <v>18406.955500000004</v>
      </c>
      <c r="F1730" s="269">
        <v>21714.275500000003</v>
      </c>
      <c r="G1730" s="243"/>
    </row>
    <row r="1731" spans="1:7" s="62" customFormat="1" ht="13.5" customHeight="1" x14ac:dyDescent="0.2">
      <c r="A1731" s="423">
        <v>2020</v>
      </c>
      <c r="B1731" s="424" t="s">
        <v>33</v>
      </c>
      <c r="C1731" s="424" t="s">
        <v>95</v>
      </c>
      <c r="D1731" s="425">
        <v>233.11</v>
      </c>
      <c r="E1731" s="425">
        <v>9281.4050000000007</v>
      </c>
      <c r="F1731" s="426">
        <v>9514.5149999999994</v>
      </c>
      <c r="G1731" s="243"/>
    </row>
    <row r="1732" spans="1:7" s="62" customFormat="1" ht="13.5" customHeight="1" x14ac:dyDescent="0.2">
      <c r="A1732" s="267">
        <v>2020</v>
      </c>
      <c r="B1732" s="443" t="s">
        <v>35</v>
      </c>
      <c r="C1732" s="443" t="s">
        <v>95</v>
      </c>
      <c r="D1732" s="268">
        <v>1559.8199999999997</v>
      </c>
      <c r="E1732" s="268">
        <v>14676.079499999996</v>
      </c>
      <c r="F1732" s="269">
        <v>16235.899499999996</v>
      </c>
      <c r="G1732" s="243"/>
    </row>
    <row r="1733" spans="1:7" s="62" customFormat="1" ht="13.5" customHeight="1" x14ac:dyDescent="0.2">
      <c r="A1733" s="423">
        <v>2020</v>
      </c>
      <c r="B1733" s="424" t="s">
        <v>36</v>
      </c>
      <c r="C1733" s="424" t="s">
        <v>95</v>
      </c>
      <c r="D1733" s="425">
        <v>2834.7400000000007</v>
      </c>
      <c r="E1733" s="425">
        <v>20207.183500000003</v>
      </c>
      <c r="F1733" s="426">
        <v>23041.923500000004</v>
      </c>
      <c r="G1733" s="243"/>
    </row>
    <row r="1734" spans="1:7" s="62" customFormat="1" ht="13.5" customHeight="1" x14ac:dyDescent="0.2">
      <c r="A1734" s="267">
        <v>2020</v>
      </c>
      <c r="B1734" s="443" t="s">
        <v>37</v>
      </c>
      <c r="C1734" s="443" t="s">
        <v>95</v>
      </c>
      <c r="D1734" s="268">
        <v>3519.0600000000004</v>
      </c>
      <c r="E1734" s="268">
        <v>24464.482000000004</v>
      </c>
      <c r="F1734" s="269">
        <v>27983.542000000009</v>
      </c>
      <c r="G1734" s="243"/>
    </row>
    <row r="1735" spans="1:7" s="62" customFormat="1" ht="13.5" customHeight="1" x14ac:dyDescent="0.2">
      <c r="A1735" s="423">
        <v>2020</v>
      </c>
      <c r="B1735" s="424" t="s">
        <v>38</v>
      </c>
      <c r="C1735" s="424" t="s">
        <v>95</v>
      </c>
      <c r="D1735" s="425">
        <v>4128.620002746582</v>
      </c>
      <c r="E1735" s="425">
        <v>21384.771000000008</v>
      </c>
      <c r="F1735" s="426">
        <v>25513.39100274659</v>
      </c>
      <c r="G1735" s="243"/>
    </row>
    <row r="1736" spans="1:7" s="62" customFormat="1" ht="13.5" customHeight="1" x14ac:dyDescent="0.2">
      <c r="A1736" s="267">
        <v>2020</v>
      </c>
      <c r="B1736" s="443" t="s">
        <v>39</v>
      </c>
      <c r="C1736" s="443" t="s">
        <v>95</v>
      </c>
      <c r="D1736" s="268">
        <v>3762.8700036621094</v>
      </c>
      <c r="E1736" s="268">
        <v>23499.872500000005</v>
      </c>
      <c r="F1736" s="269">
        <v>27262.742503662113</v>
      </c>
      <c r="G1736" s="243"/>
    </row>
    <row r="1737" spans="1:7" s="62" customFormat="1" ht="13.5" customHeight="1" x14ac:dyDescent="0.2">
      <c r="A1737" s="423">
        <v>2020</v>
      </c>
      <c r="B1737" s="424" t="s">
        <v>40</v>
      </c>
      <c r="C1737" s="424" t="s">
        <v>95</v>
      </c>
      <c r="D1737" s="425">
        <v>4652.8</v>
      </c>
      <c r="E1737" s="425">
        <v>24012.058000000001</v>
      </c>
      <c r="F1737" s="426">
        <v>28664.858</v>
      </c>
      <c r="G1737" s="243"/>
    </row>
    <row r="1738" spans="1:7" s="62" customFormat="1" ht="13.5" customHeight="1" x14ac:dyDescent="0.2">
      <c r="A1738" s="267">
        <v>2020</v>
      </c>
      <c r="B1738" s="443" t="s">
        <v>41</v>
      </c>
      <c r="C1738" s="443" t="s">
        <v>95</v>
      </c>
      <c r="D1738" s="268">
        <v>4692.1299999999992</v>
      </c>
      <c r="E1738" s="268">
        <v>22788.620499999997</v>
      </c>
      <c r="F1738" s="269">
        <v>27480.750499999995</v>
      </c>
      <c r="G1738" s="243"/>
    </row>
    <row r="1739" spans="1:7" s="62" customFormat="1" ht="13.5" customHeight="1" x14ac:dyDescent="0.2">
      <c r="A1739" s="423">
        <v>2020</v>
      </c>
      <c r="B1739" s="424" t="s">
        <v>42</v>
      </c>
      <c r="C1739" s="424" t="s">
        <v>95</v>
      </c>
      <c r="D1739" s="425">
        <v>5043.420000000001</v>
      </c>
      <c r="E1739" s="425">
        <v>23086.856999999996</v>
      </c>
      <c r="F1739" s="426">
        <v>28130.276999999995</v>
      </c>
      <c r="G1739" s="243"/>
    </row>
    <row r="1740" spans="1:7" s="62" customFormat="1" ht="13.5" customHeight="1" x14ac:dyDescent="0.2">
      <c r="A1740" s="267">
        <v>2021</v>
      </c>
      <c r="B1740" s="443" t="s">
        <v>43</v>
      </c>
      <c r="C1740" s="443" t="s">
        <v>95</v>
      </c>
      <c r="D1740" s="268">
        <v>4211.9799999999996</v>
      </c>
      <c r="E1740" s="268">
        <v>23023.811000297545</v>
      </c>
      <c r="F1740" s="269">
        <v>27235.791000297548</v>
      </c>
      <c r="G1740" s="243"/>
    </row>
    <row r="1741" spans="1:7" s="62" customFormat="1" ht="13.5" customHeight="1" x14ac:dyDescent="0.2">
      <c r="A1741" s="423">
        <v>2021</v>
      </c>
      <c r="B1741" s="424" t="s">
        <v>44</v>
      </c>
      <c r="C1741" s="424" t="s">
        <v>95</v>
      </c>
      <c r="D1741" s="425">
        <v>5400.39</v>
      </c>
      <c r="E1741" s="425">
        <v>23982.708499599998</v>
      </c>
      <c r="F1741" s="426">
        <v>29383.098499599997</v>
      </c>
      <c r="G1741" s="243"/>
    </row>
    <row r="1742" spans="1:7" s="62" customFormat="1" ht="13.5" customHeight="1" x14ac:dyDescent="0.2">
      <c r="A1742" s="267">
        <v>2021</v>
      </c>
      <c r="B1742" s="443" t="s">
        <v>45</v>
      </c>
      <c r="C1742" s="443" t="s">
        <v>95</v>
      </c>
      <c r="D1742" s="268">
        <v>6645.89</v>
      </c>
      <c r="E1742" s="268">
        <v>27065.346500381471</v>
      </c>
      <c r="F1742" s="269">
        <v>33711.23650038147</v>
      </c>
      <c r="G1742" s="243"/>
    </row>
    <row r="1743" spans="1:7" s="62" customFormat="1" ht="13.5" customHeight="1" x14ac:dyDescent="0.2">
      <c r="A1743" s="423">
        <v>2021</v>
      </c>
      <c r="B1743" s="424" t="s">
        <v>33</v>
      </c>
      <c r="C1743" s="424" t="s">
        <v>95</v>
      </c>
      <c r="D1743" s="425">
        <v>5231.3500000000004</v>
      </c>
      <c r="E1743" s="425">
        <v>25374.431499904633</v>
      </c>
      <c r="F1743" s="426">
        <v>30605.781499904631</v>
      </c>
      <c r="G1743" s="243"/>
    </row>
    <row r="1744" spans="1:7" s="62" customFormat="1" ht="13.5" customHeight="1" x14ac:dyDescent="0.2">
      <c r="A1744" s="267">
        <v>2021</v>
      </c>
      <c r="B1744" s="443" t="s">
        <v>35</v>
      </c>
      <c r="C1744" s="443" t="s">
        <v>95</v>
      </c>
      <c r="D1744" s="268">
        <v>5389.2399975585931</v>
      </c>
      <c r="E1744" s="268">
        <v>23359.678499904632</v>
      </c>
      <c r="F1744" s="269">
        <v>28748.918497463226</v>
      </c>
      <c r="G1744" s="243"/>
    </row>
    <row r="1745" spans="1:7" s="62" customFormat="1" ht="13.5" customHeight="1" x14ac:dyDescent="0.2">
      <c r="A1745" s="423">
        <v>2021</v>
      </c>
      <c r="B1745" s="424" t="s">
        <v>36</v>
      </c>
      <c r="C1745" s="424" t="s">
        <v>95</v>
      </c>
      <c r="D1745" s="425">
        <v>5918.1000006103513</v>
      </c>
      <c r="E1745" s="425">
        <v>22145.427996948245</v>
      </c>
      <c r="F1745" s="426">
        <v>28063.527997558595</v>
      </c>
      <c r="G1745" s="243"/>
    </row>
    <row r="1746" spans="1:7" s="62" customFormat="1" ht="13.5" customHeight="1" x14ac:dyDescent="0.2">
      <c r="A1746" s="267">
        <v>2021</v>
      </c>
      <c r="B1746" s="443" t="s">
        <v>37</v>
      </c>
      <c r="C1746" s="443" t="s">
        <v>95</v>
      </c>
      <c r="D1746" s="268">
        <v>5615.6400146484375</v>
      </c>
      <c r="E1746" s="268">
        <v>24840.481995117188</v>
      </c>
      <c r="F1746" s="269">
        <v>30456.122009765626</v>
      </c>
      <c r="G1746" s="243"/>
    </row>
    <row r="1747" spans="1:7" s="62" customFormat="1" ht="13.5" customHeight="1" x14ac:dyDescent="0.2">
      <c r="A1747" s="423">
        <v>2021</v>
      </c>
      <c r="B1747" s="424" t="s">
        <v>38</v>
      </c>
      <c r="C1747" s="424" t="s">
        <v>95</v>
      </c>
      <c r="D1747" s="425">
        <v>6122.12</v>
      </c>
      <c r="E1747" s="425">
        <v>23050.879499999995</v>
      </c>
      <c r="F1747" s="426">
        <v>29172.999499999994</v>
      </c>
      <c r="G1747" s="243"/>
    </row>
    <row r="1748" spans="1:7" s="62" customFormat="1" ht="13.5" customHeight="1" x14ac:dyDescent="0.2">
      <c r="A1748" s="267">
        <v>2021</v>
      </c>
      <c r="B1748" s="443" t="s">
        <v>39</v>
      </c>
      <c r="C1748" s="443" t="s">
        <v>95</v>
      </c>
      <c r="D1748" s="268">
        <v>6255.33</v>
      </c>
      <c r="E1748" s="268">
        <v>22079.592500000006</v>
      </c>
      <c r="F1748" s="269">
        <v>28334.922500000004</v>
      </c>
      <c r="G1748" s="243"/>
    </row>
    <row r="1749" spans="1:7" s="62" customFormat="1" ht="13.5" customHeight="1" x14ac:dyDescent="0.2">
      <c r="A1749" s="423">
        <v>2021</v>
      </c>
      <c r="B1749" s="424" t="s">
        <v>40</v>
      </c>
      <c r="C1749" s="424" t="s">
        <v>95</v>
      </c>
      <c r="D1749" s="425">
        <v>6262.83</v>
      </c>
      <c r="E1749" s="425">
        <v>21210.605499999998</v>
      </c>
      <c r="F1749" s="426">
        <v>27473.435499999996</v>
      </c>
      <c r="G1749" s="243"/>
    </row>
    <row r="1750" spans="1:7" s="62" customFormat="1" ht="13.5" customHeight="1" x14ac:dyDescent="0.2">
      <c r="A1750" s="267">
        <v>2021</v>
      </c>
      <c r="B1750" s="443" t="s">
        <v>41</v>
      </c>
      <c r="C1750" s="443" t="s">
        <v>95</v>
      </c>
      <c r="D1750" s="268">
        <v>6916.8700000000008</v>
      </c>
      <c r="E1750" s="268">
        <v>20635.501500000002</v>
      </c>
      <c r="F1750" s="269">
        <v>27552.371500000001</v>
      </c>
      <c r="G1750" s="243"/>
    </row>
    <row r="1751" spans="1:7" s="62" customFormat="1" ht="13.5" customHeight="1" x14ac:dyDescent="0.2">
      <c r="A1751" s="423">
        <v>2021</v>
      </c>
      <c r="B1751" s="424" t="s">
        <v>42</v>
      </c>
      <c r="C1751" s="424" t="s">
        <v>95</v>
      </c>
      <c r="D1751" s="425">
        <v>6721.9899999999989</v>
      </c>
      <c r="E1751" s="425">
        <v>22869.264000000003</v>
      </c>
      <c r="F1751" s="426">
        <v>29591.254000000001</v>
      </c>
      <c r="G1751" s="243"/>
    </row>
    <row r="1752" spans="1:7" s="62" customFormat="1" ht="13.5" customHeight="1" x14ac:dyDescent="0.2">
      <c r="A1752" s="267">
        <v>2022</v>
      </c>
      <c r="B1752" s="457" t="s">
        <v>43</v>
      </c>
      <c r="C1752" s="457" t="s">
        <v>95</v>
      </c>
      <c r="D1752" s="459">
        <v>5859.03</v>
      </c>
      <c r="E1752" s="459">
        <v>18102.484000000004</v>
      </c>
      <c r="F1752" s="460">
        <v>23961.514000000003</v>
      </c>
      <c r="G1752" s="243"/>
    </row>
    <row r="1753" spans="1:7" s="62" customFormat="1" ht="13.5" customHeight="1" x14ac:dyDescent="0.2">
      <c r="A1753" s="423">
        <v>2022</v>
      </c>
      <c r="B1753" s="424" t="s">
        <v>44</v>
      </c>
      <c r="C1753" s="424" t="s">
        <v>95</v>
      </c>
      <c r="D1753" s="425">
        <v>5770.16</v>
      </c>
      <c r="E1753" s="425">
        <v>20531.209500000004</v>
      </c>
      <c r="F1753" s="426">
        <v>26301.369500000001</v>
      </c>
      <c r="G1753" s="243"/>
    </row>
    <row r="1754" spans="1:7" s="62" customFormat="1" ht="13.5" customHeight="1" x14ac:dyDescent="0.2">
      <c r="A1754" s="267">
        <v>2022</v>
      </c>
      <c r="B1754" s="469" t="s">
        <v>45</v>
      </c>
      <c r="C1754" s="469" t="s">
        <v>95</v>
      </c>
      <c r="D1754" s="459">
        <v>6238.64</v>
      </c>
      <c r="E1754" s="459">
        <v>25764.756499999996</v>
      </c>
      <c r="F1754" s="460">
        <v>32003.396499999999</v>
      </c>
      <c r="G1754" s="243"/>
    </row>
    <row r="1755" spans="1:7" s="62" customFormat="1" ht="13.5" customHeight="1" x14ac:dyDescent="0.2">
      <c r="A1755" s="423">
        <v>2022</v>
      </c>
      <c r="B1755" s="424" t="s">
        <v>33</v>
      </c>
      <c r="C1755" s="424" t="s">
        <v>95</v>
      </c>
      <c r="D1755" s="425">
        <v>5633.68</v>
      </c>
      <c r="E1755" s="425">
        <v>21433.308499999999</v>
      </c>
      <c r="F1755" s="426">
        <v>27066.988499999999</v>
      </c>
      <c r="G1755" s="243"/>
    </row>
    <row r="1756" spans="1:7" s="62" customFormat="1" ht="13.5" customHeight="1" x14ac:dyDescent="0.2">
      <c r="A1756" s="267">
        <v>2022</v>
      </c>
      <c r="B1756" s="477" t="s">
        <v>35</v>
      </c>
      <c r="C1756" s="477" t="s">
        <v>95</v>
      </c>
      <c r="D1756" s="459">
        <v>6934.9499999999989</v>
      </c>
      <c r="E1756" s="459">
        <v>20370.229498474124</v>
      </c>
      <c r="F1756" s="460">
        <v>27305.179498474121</v>
      </c>
      <c r="G1756" s="243"/>
    </row>
    <row r="1757" spans="1:7" s="62" customFormat="1" ht="13.5" customHeight="1" x14ac:dyDescent="0.2">
      <c r="A1757" s="423">
        <v>2022</v>
      </c>
      <c r="B1757" s="424" t="s">
        <v>36</v>
      </c>
      <c r="C1757" s="424" t="s">
        <v>95</v>
      </c>
      <c r="D1757" s="425">
        <v>6554.1399938964842</v>
      </c>
      <c r="E1757" s="425">
        <v>20501.839498474124</v>
      </c>
      <c r="F1757" s="426">
        <v>27055.97949237061</v>
      </c>
      <c r="G1757" s="243"/>
    </row>
    <row r="1758" spans="1:7" s="62" customFormat="1" ht="13.5" customHeight="1" x14ac:dyDescent="0.2">
      <c r="A1758" s="267">
        <v>2009</v>
      </c>
      <c r="B1758" s="443" t="s">
        <v>33</v>
      </c>
      <c r="C1758" s="443" t="s">
        <v>96</v>
      </c>
      <c r="D1758" s="268">
        <v>1682.23</v>
      </c>
      <c r="E1758" s="268">
        <v>22410.954999999998</v>
      </c>
      <c r="F1758" s="269">
        <v>24093.185000000001</v>
      </c>
      <c r="G1758" s="243"/>
    </row>
    <row r="1759" spans="1:7" s="62" customFormat="1" ht="13.5" customHeight="1" x14ac:dyDescent="0.2">
      <c r="A1759" s="423">
        <v>2009</v>
      </c>
      <c r="B1759" s="424" t="s">
        <v>35</v>
      </c>
      <c r="C1759" s="424" t="s">
        <v>96</v>
      </c>
      <c r="D1759" s="425">
        <v>2068.92</v>
      </c>
      <c r="E1759" s="425">
        <v>18444.5825</v>
      </c>
      <c r="F1759" s="426">
        <v>20513.502500000002</v>
      </c>
      <c r="G1759" s="243"/>
    </row>
    <row r="1760" spans="1:7" s="62" customFormat="1" ht="13.5" customHeight="1" x14ac:dyDescent="0.2">
      <c r="A1760" s="267">
        <v>2009</v>
      </c>
      <c r="B1760" s="443" t="s">
        <v>36</v>
      </c>
      <c r="C1760" s="443" t="s">
        <v>96</v>
      </c>
      <c r="D1760" s="268">
        <v>1618.56</v>
      </c>
      <c r="E1760" s="268">
        <v>20372.019999999997</v>
      </c>
      <c r="F1760" s="269">
        <v>21990.579999999998</v>
      </c>
      <c r="G1760" s="243"/>
    </row>
    <row r="1761" spans="1:7" s="62" customFormat="1" ht="13.5" customHeight="1" x14ac:dyDescent="0.2">
      <c r="A1761" s="423">
        <v>2009</v>
      </c>
      <c r="B1761" s="424" t="s">
        <v>37</v>
      </c>
      <c r="C1761" s="424" t="s">
        <v>96</v>
      </c>
      <c r="D1761" s="425">
        <v>1887.89</v>
      </c>
      <c r="E1761" s="425">
        <v>21362.012500000001</v>
      </c>
      <c r="F1761" s="426">
        <v>23249.9025</v>
      </c>
      <c r="G1761" s="243"/>
    </row>
    <row r="1762" spans="1:7" s="62" customFormat="1" ht="13.5" customHeight="1" x14ac:dyDescent="0.2">
      <c r="A1762" s="267">
        <v>2009</v>
      </c>
      <c r="B1762" s="443" t="s">
        <v>38</v>
      </c>
      <c r="C1762" s="443" t="s">
        <v>96</v>
      </c>
      <c r="D1762" s="268">
        <v>1511.08</v>
      </c>
      <c r="E1762" s="268">
        <v>21303.647499999999</v>
      </c>
      <c r="F1762" s="269">
        <v>22814.727500000001</v>
      </c>
      <c r="G1762" s="243"/>
    </row>
    <row r="1763" spans="1:7" s="62" customFormat="1" ht="13.5" customHeight="1" x14ac:dyDescent="0.2">
      <c r="A1763" s="423">
        <v>2009</v>
      </c>
      <c r="B1763" s="424" t="s">
        <v>39</v>
      </c>
      <c r="C1763" s="424" t="s">
        <v>96</v>
      </c>
      <c r="D1763" s="425">
        <v>1955.9299999999998</v>
      </c>
      <c r="E1763" s="425">
        <v>23052.315000000002</v>
      </c>
      <c r="F1763" s="426">
        <v>25008.245000000003</v>
      </c>
      <c r="G1763" s="243"/>
    </row>
    <row r="1764" spans="1:7" s="62" customFormat="1" ht="13.5" customHeight="1" x14ac:dyDescent="0.2">
      <c r="A1764" s="267">
        <v>2009</v>
      </c>
      <c r="B1764" s="443" t="s">
        <v>40</v>
      </c>
      <c r="C1764" s="443" t="s">
        <v>96</v>
      </c>
      <c r="D1764" s="268">
        <v>2340.0699999999997</v>
      </c>
      <c r="E1764" s="268">
        <v>24335.39</v>
      </c>
      <c r="F1764" s="269">
        <v>26675.46</v>
      </c>
      <c r="G1764" s="243"/>
    </row>
    <row r="1765" spans="1:7" s="62" customFormat="1" ht="13.5" customHeight="1" x14ac:dyDescent="0.2">
      <c r="A1765" s="423">
        <v>2009</v>
      </c>
      <c r="B1765" s="424" t="s">
        <v>41</v>
      </c>
      <c r="C1765" s="424" t="s">
        <v>96</v>
      </c>
      <c r="D1765" s="425">
        <v>2406.29</v>
      </c>
      <c r="E1765" s="425">
        <v>23568.737499999999</v>
      </c>
      <c r="F1765" s="426">
        <v>25975.0275</v>
      </c>
      <c r="G1765" s="243"/>
    </row>
    <row r="1766" spans="1:7" s="62" customFormat="1" ht="13.5" customHeight="1" x14ac:dyDescent="0.2">
      <c r="A1766" s="267">
        <v>2009</v>
      </c>
      <c r="B1766" s="443" t="s">
        <v>42</v>
      </c>
      <c r="C1766" s="443" t="s">
        <v>96</v>
      </c>
      <c r="D1766" s="268">
        <v>2429.2900000000004</v>
      </c>
      <c r="E1766" s="268">
        <v>21818.125</v>
      </c>
      <c r="F1766" s="269">
        <v>24247.414999999997</v>
      </c>
      <c r="G1766" s="243"/>
    </row>
    <row r="1767" spans="1:7" s="62" customFormat="1" ht="13.5" customHeight="1" x14ac:dyDescent="0.2">
      <c r="A1767" s="423">
        <v>2010</v>
      </c>
      <c r="B1767" s="424" t="s">
        <v>43</v>
      </c>
      <c r="C1767" s="424" t="s">
        <v>96</v>
      </c>
      <c r="D1767" s="425">
        <v>2825.04</v>
      </c>
      <c r="E1767" s="425">
        <v>19296.302499999998</v>
      </c>
      <c r="F1767" s="426">
        <v>22121.342500000002</v>
      </c>
      <c r="G1767" s="243"/>
    </row>
    <row r="1768" spans="1:7" s="62" customFormat="1" ht="13.5" customHeight="1" x14ac:dyDescent="0.2">
      <c r="A1768" s="267">
        <v>2010</v>
      </c>
      <c r="B1768" s="443" t="s">
        <v>44</v>
      </c>
      <c r="C1768" s="443" t="s">
        <v>96</v>
      </c>
      <c r="D1768" s="268">
        <v>2347.15</v>
      </c>
      <c r="E1768" s="268">
        <v>23540.7925</v>
      </c>
      <c r="F1768" s="269">
        <v>25887.942500000001</v>
      </c>
      <c r="G1768" s="243"/>
    </row>
    <row r="1769" spans="1:7" s="62" customFormat="1" ht="13.5" customHeight="1" x14ac:dyDescent="0.2">
      <c r="A1769" s="423">
        <v>2010</v>
      </c>
      <c r="B1769" s="424" t="s">
        <v>45</v>
      </c>
      <c r="C1769" s="424" t="s">
        <v>96</v>
      </c>
      <c r="D1769" s="425">
        <v>2911.66</v>
      </c>
      <c r="E1769" s="425">
        <v>24981.402500000004</v>
      </c>
      <c r="F1769" s="426">
        <v>27893.0625</v>
      </c>
      <c r="G1769" s="243"/>
    </row>
    <row r="1770" spans="1:7" s="62" customFormat="1" ht="13.5" customHeight="1" x14ac:dyDescent="0.2">
      <c r="A1770" s="267">
        <v>2010</v>
      </c>
      <c r="B1770" s="443" t="s">
        <v>33</v>
      </c>
      <c r="C1770" s="443" t="s">
        <v>96</v>
      </c>
      <c r="D1770" s="268">
        <v>3475.1799999999994</v>
      </c>
      <c r="E1770" s="268">
        <v>21382.677500000002</v>
      </c>
      <c r="F1770" s="269">
        <v>24857.857500000002</v>
      </c>
      <c r="G1770" s="243"/>
    </row>
    <row r="1771" spans="1:7" s="62" customFormat="1" ht="13.5" customHeight="1" x14ac:dyDescent="0.2">
      <c r="A1771" s="423">
        <v>2010</v>
      </c>
      <c r="B1771" s="424" t="s">
        <v>35</v>
      </c>
      <c r="C1771" s="424" t="s">
        <v>96</v>
      </c>
      <c r="D1771" s="425">
        <v>2651.27</v>
      </c>
      <c r="E1771" s="425">
        <v>25436.2225</v>
      </c>
      <c r="F1771" s="426">
        <v>28087.4925</v>
      </c>
      <c r="G1771" s="243"/>
    </row>
    <row r="1772" spans="1:7" s="62" customFormat="1" ht="13.5" customHeight="1" x14ac:dyDescent="0.2">
      <c r="A1772" s="267">
        <v>2010</v>
      </c>
      <c r="B1772" s="443" t="s">
        <v>36</v>
      </c>
      <c r="C1772" s="443" t="s">
        <v>96</v>
      </c>
      <c r="D1772" s="268">
        <v>3059.26</v>
      </c>
      <c r="E1772" s="268">
        <v>20131.485000000001</v>
      </c>
      <c r="F1772" s="269">
        <v>23190.744999999999</v>
      </c>
      <c r="G1772" s="243"/>
    </row>
    <row r="1773" spans="1:7" s="62" customFormat="1" ht="13.5" customHeight="1" x14ac:dyDescent="0.2">
      <c r="A1773" s="423">
        <v>2010</v>
      </c>
      <c r="B1773" s="424" t="s">
        <v>37</v>
      </c>
      <c r="C1773" s="424" t="s">
        <v>96</v>
      </c>
      <c r="D1773" s="425">
        <v>3701.01</v>
      </c>
      <c r="E1773" s="425">
        <v>23916.997500000001</v>
      </c>
      <c r="F1773" s="426">
        <v>27618.0075</v>
      </c>
      <c r="G1773" s="243"/>
    </row>
    <row r="1774" spans="1:7" s="62" customFormat="1" ht="13.5" customHeight="1" x14ac:dyDescent="0.2">
      <c r="A1774" s="267">
        <v>2010</v>
      </c>
      <c r="B1774" s="443" t="s">
        <v>38</v>
      </c>
      <c r="C1774" s="443" t="s">
        <v>96</v>
      </c>
      <c r="D1774" s="268">
        <v>4644.5499999999993</v>
      </c>
      <c r="E1774" s="268">
        <v>26058.7775</v>
      </c>
      <c r="F1774" s="269">
        <v>30703.327499999999</v>
      </c>
      <c r="G1774" s="243"/>
    </row>
    <row r="1775" spans="1:7" s="62" customFormat="1" ht="13.5" customHeight="1" x14ac:dyDescent="0.2">
      <c r="A1775" s="423">
        <v>2010</v>
      </c>
      <c r="B1775" s="424" t="s">
        <v>39</v>
      </c>
      <c r="C1775" s="424" t="s">
        <v>96</v>
      </c>
      <c r="D1775" s="425">
        <v>3405.9800000000005</v>
      </c>
      <c r="E1775" s="425">
        <v>24099.85</v>
      </c>
      <c r="F1775" s="426">
        <v>27505.829999999998</v>
      </c>
      <c r="G1775" s="243"/>
    </row>
    <row r="1776" spans="1:7" s="62" customFormat="1" ht="13.5" customHeight="1" x14ac:dyDescent="0.2">
      <c r="A1776" s="267">
        <v>2010</v>
      </c>
      <c r="B1776" s="443" t="s">
        <v>40</v>
      </c>
      <c r="C1776" s="443" t="s">
        <v>96</v>
      </c>
      <c r="D1776" s="268">
        <v>2794.48</v>
      </c>
      <c r="E1776" s="268">
        <v>25817.589999999997</v>
      </c>
      <c r="F1776" s="269">
        <v>28612.069999999996</v>
      </c>
      <c r="G1776" s="243"/>
    </row>
    <row r="1777" spans="1:7" s="62" customFormat="1" ht="13.5" customHeight="1" x14ac:dyDescent="0.2">
      <c r="A1777" s="423">
        <v>2010</v>
      </c>
      <c r="B1777" s="424" t="s">
        <v>41</v>
      </c>
      <c r="C1777" s="424" t="s">
        <v>96</v>
      </c>
      <c r="D1777" s="425">
        <v>2899.05</v>
      </c>
      <c r="E1777" s="425">
        <v>27078.352500000001</v>
      </c>
      <c r="F1777" s="426">
        <v>29977.402499999997</v>
      </c>
      <c r="G1777" s="243"/>
    </row>
    <row r="1778" spans="1:7" s="62" customFormat="1" ht="13.5" customHeight="1" x14ac:dyDescent="0.2">
      <c r="A1778" s="267">
        <v>2010</v>
      </c>
      <c r="B1778" s="443" t="s">
        <v>42</v>
      </c>
      <c r="C1778" s="443" t="s">
        <v>96</v>
      </c>
      <c r="D1778" s="268">
        <v>2936.12</v>
      </c>
      <c r="E1778" s="268">
        <v>26761.855</v>
      </c>
      <c r="F1778" s="269">
        <v>29697.974999999999</v>
      </c>
      <c r="G1778" s="243"/>
    </row>
    <row r="1779" spans="1:7" s="62" customFormat="1" ht="13.5" customHeight="1" x14ac:dyDescent="0.2">
      <c r="A1779" s="423">
        <v>2011</v>
      </c>
      <c r="B1779" s="424" t="s">
        <v>43</v>
      </c>
      <c r="C1779" s="424" t="s">
        <v>96</v>
      </c>
      <c r="D1779" s="425">
        <v>3248.0699999999997</v>
      </c>
      <c r="E1779" s="425">
        <v>23223.39</v>
      </c>
      <c r="F1779" s="426">
        <v>26471.460000000003</v>
      </c>
      <c r="G1779" s="243"/>
    </row>
    <row r="1780" spans="1:7" s="62" customFormat="1" ht="13.5" customHeight="1" x14ac:dyDescent="0.2">
      <c r="A1780" s="267">
        <v>2011</v>
      </c>
      <c r="B1780" s="443" t="s">
        <v>44</v>
      </c>
      <c r="C1780" s="443" t="s">
        <v>96</v>
      </c>
      <c r="D1780" s="268">
        <v>2710.5199999999995</v>
      </c>
      <c r="E1780" s="268">
        <v>23739.845000000001</v>
      </c>
      <c r="F1780" s="269">
        <v>26450.364999999998</v>
      </c>
      <c r="G1780" s="243"/>
    </row>
    <row r="1781" spans="1:7" s="62" customFormat="1" ht="13.5" customHeight="1" x14ac:dyDescent="0.2">
      <c r="A1781" s="423">
        <v>2011</v>
      </c>
      <c r="B1781" s="424" t="s">
        <v>45</v>
      </c>
      <c r="C1781" s="424" t="s">
        <v>96</v>
      </c>
      <c r="D1781" s="425">
        <v>3160.77</v>
      </c>
      <c r="E1781" s="425">
        <v>31517.14</v>
      </c>
      <c r="F1781" s="426">
        <v>34677.910000000003</v>
      </c>
      <c r="G1781" s="243"/>
    </row>
    <row r="1782" spans="1:7" s="62" customFormat="1" ht="13.5" customHeight="1" x14ac:dyDescent="0.2">
      <c r="A1782" s="267">
        <v>2011</v>
      </c>
      <c r="B1782" s="443" t="s">
        <v>33</v>
      </c>
      <c r="C1782" s="443" t="s">
        <v>96</v>
      </c>
      <c r="D1782" s="268">
        <v>2664.4700000000003</v>
      </c>
      <c r="E1782" s="268">
        <v>28204.6175</v>
      </c>
      <c r="F1782" s="269">
        <v>30869.087499999998</v>
      </c>
      <c r="G1782" s="243"/>
    </row>
    <row r="1783" spans="1:7" s="62" customFormat="1" ht="13.5" customHeight="1" x14ac:dyDescent="0.2">
      <c r="A1783" s="423">
        <v>2011</v>
      </c>
      <c r="B1783" s="424" t="s">
        <v>35</v>
      </c>
      <c r="C1783" s="424" t="s">
        <v>96</v>
      </c>
      <c r="D1783" s="425">
        <v>4327.43</v>
      </c>
      <c r="E1783" s="425">
        <v>27766.022499999999</v>
      </c>
      <c r="F1783" s="426">
        <v>32093.452499999999</v>
      </c>
      <c r="G1783" s="243"/>
    </row>
    <row r="1784" spans="1:7" s="62" customFormat="1" ht="13.5" customHeight="1" x14ac:dyDescent="0.2">
      <c r="A1784" s="267">
        <v>2011</v>
      </c>
      <c r="B1784" s="443" t="s">
        <v>36</v>
      </c>
      <c r="C1784" s="443" t="s">
        <v>96</v>
      </c>
      <c r="D1784" s="268">
        <v>4286.0600000000004</v>
      </c>
      <c r="E1784" s="268">
        <v>26923.895000000004</v>
      </c>
      <c r="F1784" s="269">
        <v>31209.954999999998</v>
      </c>
      <c r="G1784" s="243"/>
    </row>
    <row r="1785" spans="1:7" s="62" customFormat="1" ht="13.5" customHeight="1" x14ac:dyDescent="0.2">
      <c r="A1785" s="423">
        <v>2011</v>
      </c>
      <c r="B1785" s="424" t="s">
        <v>37</v>
      </c>
      <c r="C1785" s="424" t="s">
        <v>96</v>
      </c>
      <c r="D1785" s="425">
        <v>3722.34</v>
      </c>
      <c r="E1785" s="425">
        <v>29335.125</v>
      </c>
      <c r="F1785" s="426">
        <v>33057.465000000004</v>
      </c>
      <c r="G1785" s="243"/>
    </row>
    <row r="1786" spans="1:7" s="62" customFormat="1" ht="13.5" customHeight="1" x14ac:dyDescent="0.2">
      <c r="A1786" s="267">
        <v>2011</v>
      </c>
      <c r="B1786" s="443" t="s">
        <v>38</v>
      </c>
      <c r="C1786" s="443" t="s">
        <v>96</v>
      </c>
      <c r="D1786" s="268">
        <v>4449.3599999999997</v>
      </c>
      <c r="E1786" s="268">
        <v>28850.445</v>
      </c>
      <c r="F1786" s="269">
        <v>33299.805</v>
      </c>
      <c r="G1786" s="243"/>
    </row>
    <row r="1787" spans="1:7" s="62" customFormat="1" ht="13.5" customHeight="1" x14ac:dyDescent="0.2">
      <c r="A1787" s="423">
        <v>2011</v>
      </c>
      <c r="B1787" s="424" t="s">
        <v>39</v>
      </c>
      <c r="C1787" s="424" t="s">
        <v>96</v>
      </c>
      <c r="D1787" s="425">
        <v>4750.8600000000006</v>
      </c>
      <c r="E1787" s="425">
        <v>28340.327499999999</v>
      </c>
      <c r="F1787" s="426">
        <v>33091.1875</v>
      </c>
      <c r="G1787" s="243"/>
    </row>
    <row r="1788" spans="1:7" s="62" customFormat="1" ht="13.5" customHeight="1" x14ac:dyDescent="0.2">
      <c r="A1788" s="267">
        <v>2011</v>
      </c>
      <c r="B1788" s="443" t="s">
        <v>40</v>
      </c>
      <c r="C1788" s="443" t="s">
        <v>96</v>
      </c>
      <c r="D1788" s="268">
        <v>4346.01</v>
      </c>
      <c r="E1788" s="268">
        <v>29287.195</v>
      </c>
      <c r="F1788" s="269">
        <v>33633.205000000002</v>
      </c>
      <c r="G1788" s="243"/>
    </row>
    <row r="1789" spans="1:7" s="62" customFormat="1" ht="13.5" customHeight="1" x14ac:dyDescent="0.2">
      <c r="A1789" s="423">
        <v>2011</v>
      </c>
      <c r="B1789" s="424" t="s">
        <v>41</v>
      </c>
      <c r="C1789" s="424" t="s">
        <v>96</v>
      </c>
      <c r="D1789" s="425">
        <v>4433.5399999999991</v>
      </c>
      <c r="E1789" s="425">
        <v>31193.245500000001</v>
      </c>
      <c r="F1789" s="426">
        <v>35626.785499999998</v>
      </c>
      <c r="G1789" s="243"/>
    </row>
    <row r="1790" spans="1:7" s="62" customFormat="1" ht="13.5" customHeight="1" x14ac:dyDescent="0.2">
      <c r="A1790" s="267">
        <v>2011</v>
      </c>
      <c r="B1790" s="443" t="s">
        <v>42</v>
      </c>
      <c r="C1790" s="443" t="s">
        <v>96</v>
      </c>
      <c r="D1790" s="268">
        <v>4776.8799999999992</v>
      </c>
      <c r="E1790" s="268">
        <v>27053.947500000002</v>
      </c>
      <c r="F1790" s="269">
        <v>31830.827500000003</v>
      </c>
      <c r="G1790" s="243"/>
    </row>
    <row r="1791" spans="1:7" s="62" customFormat="1" ht="13.5" customHeight="1" x14ac:dyDescent="0.2">
      <c r="A1791" s="423">
        <v>2012</v>
      </c>
      <c r="B1791" s="424" t="s">
        <v>43</v>
      </c>
      <c r="C1791" s="424" t="s">
        <v>96</v>
      </c>
      <c r="D1791" s="425">
        <v>4900.4399999999996</v>
      </c>
      <c r="E1791" s="425">
        <v>30640.872500000005</v>
      </c>
      <c r="F1791" s="426">
        <v>35541.3125</v>
      </c>
      <c r="G1791" s="243"/>
    </row>
    <row r="1792" spans="1:7" s="62" customFormat="1" ht="13.5" customHeight="1" x14ac:dyDescent="0.2">
      <c r="A1792" s="267">
        <v>2012</v>
      </c>
      <c r="B1792" s="443" t="s">
        <v>44</v>
      </c>
      <c r="C1792" s="443" t="s">
        <v>96</v>
      </c>
      <c r="D1792" s="268">
        <v>3902.3600000000006</v>
      </c>
      <c r="E1792" s="268">
        <v>27250.702500000003</v>
      </c>
      <c r="F1792" s="269">
        <v>31153.0625</v>
      </c>
      <c r="G1792" s="243"/>
    </row>
    <row r="1793" spans="1:7" s="62" customFormat="1" ht="13.5" customHeight="1" x14ac:dyDescent="0.2">
      <c r="A1793" s="423">
        <v>2012</v>
      </c>
      <c r="B1793" s="424" t="s">
        <v>45</v>
      </c>
      <c r="C1793" s="424" t="s">
        <v>96</v>
      </c>
      <c r="D1793" s="425">
        <v>4152.2700000000004</v>
      </c>
      <c r="E1793" s="425">
        <v>29228.880000000005</v>
      </c>
      <c r="F1793" s="426">
        <v>33381.15</v>
      </c>
      <c r="G1793" s="243"/>
    </row>
    <row r="1794" spans="1:7" s="62" customFormat="1" ht="13.5" customHeight="1" x14ac:dyDescent="0.2">
      <c r="A1794" s="267">
        <v>2012</v>
      </c>
      <c r="B1794" s="443" t="s">
        <v>33</v>
      </c>
      <c r="C1794" s="443" t="s">
        <v>96</v>
      </c>
      <c r="D1794" s="268">
        <v>4702.49</v>
      </c>
      <c r="E1794" s="268">
        <v>24069.605000000003</v>
      </c>
      <c r="F1794" s="269">
        <v>28772.094999999998</v>
      </c>
      <c r="G1794" s="243"/>
    </row>
    <row r="1795" spans="1:7" s="62" customFormat="1" ht="13.5" customHeight="1" x14ac:dyDescent="0.2">
      <c r="A1795" s="423">
        <v>2012</v>
      </c>
      <c r="B1795" s="424" t="s">
        <v>35</v>
      </c>
      <c r="C1795" s="424" t="s">
        <v>96</v>
      </c>
      <c r="D1795" s="425">
        <v>5585.7999999999993</v>
      </c>
      <c r="E1795" s="425">
        <v>27677.232499999998</v>
      </c>
      <c r="F1795" s="426">
        <v>33263.032500000001</v>
      </c>
      <c r="G1795" s="243"/>
    </row>
    <row r="1796" spans="1:7" s="62" customFormat="1" ht="13.5" customHeight="1" x14ac:dyDescent="0.2">
      <c r="A1796" s="267">
        <v>2012</v>
      </c>
      <c r="B1796" s="443" t="s">
        <v>36</v>
      </c>
      <c r="C1796" s="443" t="s">
        <v>96</v>
      </c>
      <c r="D1796" s="268">
        <v>4458.3900000000003</v>
      </c>
      <c r="E1796" s="268">
        <v>28918.7925</v>
      </c>
      <c r="F1796" s="269">
        <v>33377.182499999995</v>
      </c>
      <c r="G1796" s="243"/>
    </row>
    <row r="1797" spans="1:7" s="62" customFormat="1" ht="13.5" customHeight="1" x14ac:dyDescent="0.2">
      <c r="A1797" s="423">
        <v>2012</v>
      </c>
      <c r="B1797" s="424" t="s">
        <v>37</v>
      </c>
      <c r="C1797" s="424" t="s">
        <v>96</v>
      </c>
      <c r="D1797" s="425">
        <v>5390.74</v>
      </c>
      <c r="E1797" s="425">
        <v>26402.07</v>
      </c>
      <c r="F1797" s="426">
        <v>31792.809999999998</v>
      </c>
      <c r="G1797" s="243"/>
    </row>
    <row r="1798" spans="1:7" s="62" customFormat="1" ht="13.5" customHeight="1" x14ac:dyDescent="0.2">
      <c r="A1798" s="267">
        <v>2012</v>
      </c>
      <c r="B1798" s="443" t="s">
        <v>38</v>
      </c>
      <c r="C1798" s="443" t="s">
        <v>96</v>
      </c>
      <c r="D1798" s="268">
        <v>5118.62</v>
      </c>
      <c r="E1798" s="268">
        <v>26930.569999999996</v>
      </c>
      <c r="F1798" s="269">
        <v>32049.19</v>
      </c>
      <c r="G1798" s="243"/>
    </row>
    <row r="1799" spans="1:7" s="62" customFormat="1" ht="13.5" customHeight="1" x14ac:dyDescent="0.2">
      <c r="A1799" s="423">
        <v>2012</v>
      </c>
      <c r="B1799" s="424" t="s">
        <v>39</v>
      </c>
      <c r="C1799" s="424" t="s">
        <v>96</v>
      </c>
      <c r="D1799" s="425">
        <v>5244.8899999999994</v>
      </c>
      <c r="E1799" s="425">
        <v>25375.622499999998</v>
      </c>
      <c r="F1799" s="426">
        <v>30620.512500000001</v>
      </c>
      <c r="G1799" s="243"/>
    </row>
    <row r="1800" spans="1:7" s="62" customFormat="1" ht="13.5" customHeight="1" x14ac:dyDescent="0.2">
      <c r="A1800" s="267">
        <v>2012</v>
      </c>
      <c r="B1800" s="443" t="s">
        <v>40</v>
      </c>
      <c r="C1800" s="443" t="s">
        <v>96</v>
      </c>
      <c r="D1800" s="268">
        <v>6325.79</v>
      </c>
      <c r="E1800" s="268">
        <v>28857.065000000002</v>
      </c>
      <c r="F1800" s="269">
        <v>35182.855000000003</v>
      </c>
      <c r="G1800" s="243"/>
    </row>
    <row r="1801" spans="1:7" s="62" customFormat="1" ht="13.5" customHeight="1" x14ac:dyDescent="0.2">
      <c r="A1801" s="423">
        <v>2012</v>
      </c>
      <c r="B1801" s="424" t="s">
        <v>41</v>
      </c>
      <c r="C1801" s="424" t="s">
        <v>96</v>
      </c>
      <c r="D1801" s="425">
        <v>5998.66</v>
      </c>
      <c r="E1801" s="425">
        <v>29293.202499999999</v>
      </c>
      <c r="F1801" s="426">
        <v>35291.862500000003</v>
      </c>
      <c r="G1801" s="243"/>
    </row>
    <row r="1802" spans="1:7" s="62" customFormat="1" ht="13.5" customHeight="1" x14ac:dyDescent="0.2">
      <c r="A1802" s="267">
        <v>2012</v>
      </c>
      <c r="B1802" s="443" t="s">
        <v>42</v>
      </c>
      <c r="C1802" s="443" t="s">
        <v>96</v>
      </c>
      <c r="D1802" s="268">
        <v>5500.9400000000005</v>
      </c>
      <c r="E1802" s="268">
        <v>27853.525000000001</v>
      </c>
      <c r="F1802" s="269">
        <v>33354.465000000004</v>
      </c>
      <c r="G1802" s="243"/>
    </row>
    <row r="1803" spans="1:7" s="62" customFormat="1" ht="13.5" customHeight="1" x14ac:dyDescent="0.2">
      <c r="A1803" s="423">
        <v>2013</v>
      </c>
      <c r="B1803" s="424" t="s">
        <v>43</v>
      </c>
      <c r="C1803" s="424" t="s">
        <v>96</v>
      </c>
      <c r="D1803" s="425">
        <v>5193.2800000000007</v>
      </c>
      <c r="E1803" s="425">
        <v>25821.232499999998</v>
      </c>
      <c r="F1803" s="426">
        <v>31014.512499999997</v>
      </c>
      <c r="G1803" s="243"/>
    </row>
    <row r="1804" spans="1:7" s="62" customFormat="1" ht="13.5" customHeight="1" x14ac:dyDescent="0.2">
      <c r="A1804" s="267">
        <v>2013</v>
      </c>
      <c r="B1804" s="443" t="s">
        <v>44</v>
      </c>
      <c r="C1804" s="443" t="s">
        <v>96</v>
      </c>
      <c r="D1804" s="268">
        <v>5033.6499999999996</v>
      </c>
      <c r="E1804" s="268">
        <v>27756.784999999996</v>
      </c>
      <c r="F1804" s="269">
        <v>32790.434999999998</v>
      </c>
      <c r="G1804" s="243"/>
    </row>
    <row r="1805" spans="1:7" s="62" customFormat="1" ht="13.5" customHeight="1" x14ac:dyDescent="0.2">
      <c r="A1805" s="423">
        <v>2013</v>
      </c>
      <c r="B1805" s="424" t="s">
        <v>45</v>
      </c>
      <c r="C1805" s="424" t="s">
        <v>96</v>
      </c>
      <c r="D1805" s="425">
        <v>5610.76</v>
      </c>
      <c r="E1805" s="425">
        <v>27045.622500000001</v>
      </c>
      <c r="F1805" s="426">
        <v>32656.382500000003</v>
      </c>
      <c r="G1805" s="243"/>
    </row>
    <row r="1806" spans="1:7" s="62" customFormat="1" ht="13.5" customHeight="1" x14ac:dyDescent="0.2">
      <c r="A1806" s="267">
        <v>2013</v>
      </c>
      <c r="B1806" s="443" t="s">
        <v>33</v>
      </c>
      <c r="C1806" s="443" t="s">
        <v>96</v>
      </c>
      <c r="D1806" s="268">
        <v>4071.98</v>
      </c>
      <c r="E1806" s="268">
        <v>27695.182499999995</v>
      </c>
      <c r="F1806" s="269">
        <v>31767.162499999999</v>
      </c>
      <c r="G1806" s="243"/>
    </row>
    <row r="1807" spans="1:7" s="62" customFormat="1" ht="13.5" customHeight="1" x14ac:dyDescent="0.2">
      <c r="A1807" s="423">
        <v>2013</v>
      </c>
      <c r="B1807" s="424" t="s">
        <v>35</v>
      </c>
      <c r="C1807" s="424" t="s">
        <v>96</v>
      </c>
      <c r="D1807" s="425">
        <v>4697.01</v>
      </c>
      <c r="E1807" s="425">
        <v>27749.157500000001</v>
      </c>
      <c r="F1807" s="426">
        <v>32446.167500000003</v>
      </c>
      <c r="G1807" s="243"/>
    </row>
    <row r="1808" spans="1:7" s="62" customFormat="1" ht="13.5" customHeight="1" x14ac:dyDescent="0.2">
      <c r="A1808" s="267">
        <v>2013</v>
      </c>
      <c r="B1808" s="443" t="s">
        <v>36</v>
      </c>
      <c r="C1808" s="443" t="s">
        <v>96</v>
      </c>
      <c r="D1808" s="268">
        <v>4843.6500000000005</v>
      </c>
      <c r="E1808" s="268">
        <v>24235.34</v>
      </c>
      <c r="F1808" s="269">
        <v>29078.989999999998</v>
      </c>
      <c r="G1808" s="243"/>
    </row>
    <row r="1809" spans="1:7" s="62" customFormat="1" ht="13.5" customHeight="1" x14ac:dyDescent="0.2">
      <c r="A1809" s="423">
        <v>2013</v>
      </c>
      <c r="B1809" s="424" t="s">
        <v>37</v>
      </c>
      <c r="C1809" s="424" t="s">
        <v>96</v>
      </c>
      <c r="D1809" s="425">
        <v>4911.74</v>
      </c>
      <c r="E1809" s="425">
        <v>27437.96</v>
      </c>
      <c r="F1809" s="426">
        <v>32349.700000000004</v>
      </c>
      <c r="G1809" s="243"/>
    </row>
    <row r="1810" spans="1:7" s="62" customFormat="1" ht="13.5" customHeight="1" x14ac:dyDescent="0.2">
      <c r="A1810" s="267">
        <v>2013</v>
      </c>
      <c r="B1810" s="443" t="s">
        <v>38</v>
      </c>
      <c r="C1810" s="443" t="s">
        <v>96</v>
      </c>
      <c r="D1810" s="268">
        <v>3534.6400000000003</v>
      </c>
      <c r="E1810" s="268">
        <v>22273.767499999998</v>
      </c>
      <c r="F1810" s="269">
        <v>25808.407499999998</v>
      </c>
      <c r="G1810" s="243"/>
    </row>
    <row r="1811" spans="1:7" s="62" customFormat="1" ht="13.5" customHeight="1" x14ac:dyDescent="0.2">
      <c r="A1811" s="423">
        <v>2013</v>
      </c>
      <c r="B1811" s="424" t="s">
        <v>39</v>
      </c>
      <c r="C1811" s="424" t="s">
        <v>96</v>
      </c>
      <c r="D1811" s="425">
        <v>5167.1399999999994</v>
      </c>
      <c r="E1811" s="425">
        <v>27619.755000000001</v>
      </c>
      <c r="F1811" s="426">
        <v>32786.894999999997</v>
      </c>
      <c r="G1811" s="243"/>
    </row>
    <row r="1812" spans="1:7" s="62" customFormat="1" ht="13.5" customHeight="1" x14ac:dyDescent="0.2">
      <c r="A1812" s="267">
        <v>2013</v>
      </c>
      <c r="B1812" s="443" t="s">
        <v>40</v>
      </c>
      <c r="C1812" s="443" t="s">
        <v>96</v>
      </c>
      <c r="D1812" s="268">
        <v>5895.7599999999993</v>
      </c>
      <c r="E1812" s="268">
        <v>30245.03</v>
      </c>
      <c r="F1812" s="269">
        <v>36140.789999999994</v>
      </c>
      <c r="G1812" s="243"/>
    </row>
    <row r="1813" spans="1:7" s="62" customFormat="1" ht="13.5" customHeight="1" x14ac:dyDescent="0.2">
      <c r="A1813" s="423">
        <v>2013</v>
      </c>
      <c r="B1813" s="424" t="s">
        <v>41</v>
      </c>
      <c r="C1813" s="424" t="s">
        <v>96</v>
      </c>
      <c r="D1813" s="425">
        <v>5892.68</v>
      </c>
      <c r="E1813" s="425">
        <v>28291.854999999996</v>
      </c>
      <c r="F1813" s="426">
        <v>34184.534999999996</v>
      </c>
      <c r="G1813" s="243"/>
    </row>
    <row r="1814" spans="1:7" s="62" customFormat="1" ht="13.5" customHeight="1" x14ac:dyDescent="0.2">
      <c r="A1814" s="267">
        <v>2013</v>
      </c>
      <c r="B1814" s="443" t="s">
        <v>42</v>
      </c>
      <c r="C1814" s="443" t="s">
        <v>96</v>
      </c>
      <c r="D1814" s="268">
        <v>5138.93</v>
      </c>
      <c r="E1814" s="268">
        <v>29975.267500000002</v>
      </c>
      <c r="F1814" s="269">
        <v>35114.197500000002</v>
      </c>
      <c r="G1814" s="243"/>
    </row>
    <row r="1815" spans="1:7" s="62" customFormat="1" ht="13.5" customHeight="1" x14ac:dyDescent="0.2">
      <c r="A1815" s="423">
        <v>2014</v>
      </c>
      <c r="B1815" s="424" t="s">
        <v>43</v>
      </c>
      <c r="C1815" s="424" t="s">
        <v>96</v>
      </c>
      <c r="D1815" s="425">
        <v>5377.8899999999994</v>
      </c>
      <c r="E1815" s="425">
        <v>25169.432499999999</v>
      </c>
      <c r="F1815" s="426">
        <v>30547.322499999998</v>
      </c>
      <c r="G1815" s="243"/>
    </row>
    <row r="1816" spans="1:7" s="62" customFormat="1" ht="13.5" customHeight="1" x14ac:dyDescent="0.2">
      <c r="A1816" s="267">
        <v>2014</v>
      </c>
      <c r="B1816" s="443" t="s">
        <v>44</v>
      </c>
      <c r="C1816" s="443" t="s">
        <v>96</v>
      </c>
      <c r="D1816" s="268">
        <v>4255.5099999999993</v>
      </c>
      <c r="E1816" s="268">
        <v>25939.95</v>
      </c>
      <c r="F1816" s="269">
        <v>30195.46</v>
      </c>
      <c r="G1816" s="243"/>
    </row>
    <row r="1817" spans="1:7" s="62" customFormat="1" ht="13.5" customHeight="1" x14ac:dyDescent="0.2">
      <c r="A1817" s="423">
        <v>2014</v>
      </c>
      <c r="B1817" s="424" t="s">
        <v>45</v>
      </c>
      <c r="C1817" s="424" t="s">
        <v>96</v>
      </c>
      <c r="D1817" s="425">
        <v>5934.1999999999989</v>
      </c>
      <c r="E1817" s="425">
        <v>30881</v>
      </c>
      <c r="F1817" s="426">
        <v>36815.199999999997</v>
      </c>
      <c r="G1817" s="243"/>
    </row>
    <row r="1818" spans="1:7" s="62" customFormat="1" ht="13.5" customHeight="1" x14ac:dyDescent="0.2">
      <c r="A1818" s="267">
        <v>2014</v>
      </c>
      <c r="B1818" s="443" t="s">
        <v>33</v>
      </c>
      <c r="C1818" s="443" t="s">
        <v>96</v>
      </c>
      <c r="D1818" s="268">
        <v>5849.28</v>
      </c>
      <c r="E1818" s="268">
        <v>28206.730000000003</v>
      </c>
      <c r="F1818" s="269">
        <v>34056.01</v>
      </c>
      <c r="G1818" s="243"/>
    </row>
    <row r="1819" spans="1:7" s="62" customFormat="1" ht="13.5" customHeight="1" x14ac:dyDescent="0.2">
      <c r="A1819" s="423">
        <v>2014</v>
      </c>
      <c r="B1819" s="424" t="s">
        <v>35</v>
      </c>
      <c r="C1819" s="424" t="s">
        <v>96</v>
      </c>
      <c r="D1819" s="425">
        <v>6079.72</v>
      </c>
      <c r="E1819" s="425">
        <v>29822.849499999997</v>
      </c>
      <c r="F1819" s="426">
        <v>35902.569499999998</v>
      </c>
      <c r="G1819" s="243"/>
    </row>
    <row r="1820" spans="1:7" s="62" customFormat="1" ht="13.5" customHeight="1" x14ac:dyDescent="0.2">
      <c r="A1820" s="267">
        <v>2014</v>
      </c>
      <c r="B1820" s="443" t="s">
        <v>36</v>
      </c>
      <c r="C1820" s="443" t="s">
        <v>96</v>
      </c>
      <c r="D1820" s="268">
        <v>4946.63</v>
      </c>
      <c r="E1820" s="268">
        <v>23057.485000000001</v>
      </c>
      <c r="F1820" s="269">
        <v>28004.114999999998</v>
      </c>
      <c r="G1820" s="243"/>
    </row>
    <row r="1821" spans="1:7" s="62" customFormat="1" ht="13.5" customHeight="1" x14ac:dyDescent="0.2">
      <c r="A1821" s="423">
        <v>2014</v>
      </c>
      <c r="B1821" s="424" t="s">
        <v>37</v>
      </c>
      <c r="C1821" s="424" t="s">
        <v>96</v>
      </c>
      <c r="D1821" s="425">
        <v>6184.2199999999993</v>
      </c>
      <c r="E1821" s="425">
        <v>27324.831999999999</v>
      </c>
      <c r="F1821" s="426">
        <v>33509.051999999996</v>
      </c>
      <c r="G1821" s="243"/>
    </row>
    <row r="1822" spans="1:7" s="62" customFormat="1" ht="13.5" customHeight="1" x14ac:dyDescent="0.2">
      <c r="A1822" s="267">
        <v>2014</v>
      </c>
      <c r="B1822" s="443" t="s">
        <v>38</v>
      </c>
      <c r="C1822" s="443" t="s">
        <v>96</v>
      </c>
      <c r="D1822" s="268">
        <v>6819.0399999999991</v>
      </c>
      <c r="E1822" s="268">
        <v>27866.532999999996</v>
      </c>
      <c r="F1822" s="269">
        <v>34685.572999999997</v>
      </c>
      <c r="G1822" s="243"/>
    </row>
    <row r="1823" spans="1:7" s="62" customFormat="1" ht="13.5" customHeight="1" x14ac:dyDescent="0.2">
      <c r="A1823" s="423">
        <v>2014</v>
      </c>
      <c r="B1823" s="424" t="s">
        <v>39</v>
      </c>
      <c r="C1823" s="424" t="s">
        <v>96</v>
      </c>
      <c r="D1823" s="425">
        <v>7400.1399999999994</v>
      </c>
      <c r="E1823" s="425">
        <v>28161.887500000001</v>
      </c>
      <c r="F1823" s="426">
        <v>35562.027499999997</v>
      </c>
      <c r="G1823" s="243"/>
    </row>
    <row r="1824" spans="1:7" s="62" customFormat="1" ht="13.5" customHeight="1" x14ac:dyDescent="0.2">
      <c r="A1824" s="267">
        <v>2014</v>
      </c>
      <c r="B1824" s="443" t="s">
        <v>40</v>
      </c>
      <c r="C1824" s="443" t="s">
        <v>96</v>
      </c>
      <c r="D1824" s="268">
        <v>7673.38</v>
      </c>
      <c r="E1824" s="268">
        <v>31457.495500000001</v>
      </c>
      <c r="F1824" s="269">
        <v>39130.875500000002</v>
      </c>
      <c r="G1824" s="243"/>
    </row>
    <row r="1825" spans="1:7" s="62" customFormat="1" ht="13.5" customHeight="1" x14ac:dyDescent="0.2">
      <c r="A1825" s="423">
        <v>2014</v>
      </c>
      <c r="B1825" s="424" t="s">
        <v>41</v>
      </c>
      <c r="C1825" s="424" t="s">
        <v>96</v>
      </c>
      <c r="D1825" s="425">
        <v>8556.73</v>
      </c>
      <c r="E1825" s="425">
        <v>32713.178000000004</v>
      </c>
      <c r="F1825" s="426">
        <v>41269.908000000003</v>
      </c>
      <c r="G1825" s="243"/>
    </row>
    <row r="1826" spans="1:7" s="62" customFormat="1" ht="13.5" customHeight="1" x14ac:dyDescent="0.2">
      <c r="A1826" s="267">
        <v>2014</v>
      </c>
      <c r="B1826" s="443" t="s">
        <v>42</v>
      </c>
      <c r="C1826" s="443" t="s">
        <v>96</v>
      </c>
      <c r="D1826" s="268">
        <v>7077.33</v>
      </c>
      <c r="E1826" s="268">
        <v>30202.841499999999</v>
      </c>
      <c r="F1826" s="269">
        <v>37280.171499999997</v>
      </c>
      <c r="G1826" s="243"/>
    </row>
    <row r="1827" spans="1:7" s="62" customFormat="1" ht="13.5" customHeight="1" x14ac:dyDescent="0.2">
      <c r="A1827" s="423">
        <v>2015</v>
      </c>
      <c r="B1827" s="424" t="s">
        <v>43</v>
      </c>
      <c r="C1827" s="424" t="s">
        <v>96</v>
      </c>
      <c r="D1827" s="425">
        <v>6185.1100000000006</v>
      </c>
      <c r="E1827" s="425">
        <v>25952.784499999998</v>
      </c>
      <c r="F1827" s="426">
        <v>32137.894499999999</v>
      </c>
      <c r="G1827" s="243"/>
    </row>
    <row r="1828" spans="1:7" s="62" customFormat="1" ht="13.5" customHeight="1" x14ac:dyDescent="0.2">
      <c r="A1828" s="267">
        <v>2015</v>
      </c>
      <c r="B1828" s="443" t="s">
        <v>44</v>
      </c>
      <c r="C1828" s="443" t="s">
        <v>96</v>
      </c>
      <c r="D1828" s="268">
        <v>6899.85</v>
      </c>
      <c r="E1828" s="268">
        <v>28647.442999999999</v>
      </c>
      <c r="F1828" s="269">
        <v>35547.292999999998</v>
      </c>
      <c r="G1828" s="243"/>
    </row>
    <row r="1829" spans="1:7" s="62" customFormat="1" ht="13.5" customHeight="1" x14ac:dyDescent="0.2">
      <c r="A1829" s="423">
        <v>2015</v>
      </c>
      <c r="B1829" s="424" t="s">
        <v>45</v>
      </c>
      <c r="C1829" s="424" t="s">
        <v>96</v>
      </c>
      <c r="D1829" s="425">
        <v>7644.2800000000007</v>
      </c>
      <c r="E1829" s="425">
        <v>33453.386499999993</v>
      </c>
      <c r="F1829" s="426">
        <v>41097.666499999999</v>
      </c>
      <c r="G1829" s="243"/>
    </row>
    <row r="1830" spans="1:7" s="62" customFormat="1" ht="13.5" customHeight="1" x14ac:dyDescent="0.2">
      <c r="A1830" s="267">
        <v>2015</v>
      </c>
      <c r="B1830" s="443" t="s">
        <v>33</v>
      </c>
      <c r="C1830" s="443" t="s">
        <v>96</v>
      </c>
      <c r="D1830" s="268">
        <v>6750</v>
      </c>
      <c r="E1830" s="268">
        <v>27746.657999999996</v>
      </c>
      <c r="F1830" s="269">
        <v>34496.657999999996</v>
      </c>
      <c r="G1830" s="243"/>
    </row>
    <row r="1831" spans="1:7" s="62" customFormat="1" ht="13.5" customHeight="1" x14ac:dyDescent="0.2">
      <c r="A1831" s="423">
        <v>2015</v>
      </c>
      <c r="B1831" s="424" t="s">
        <v>35</v>
      </c>
      <c r="C1831" s="424" t="s">
        <v>96</v>
      </c>
      <c r="D1831" s="425">
        <v>8031.34</v>
      </c>
      <c r="E1831" s="425">
        <v>29244.503499999999</v>
      </c>
      <c r="F1831" s="426">
        <v>37275.843499999995</v>
      </c>
      <c r="G1831" s="243"/>
    </row>
    <row r="1832" spans="1:7" s="62" customFormat="1" ht="13.5" customHeight="1" x14ac:dyDescent="0.2">
      <c r="A1832" s="267">
        <v>2015</v>
      </c>
      <c r="B1832" s="443" t="s">
        <v>36</v>
      </c>
      <c r="C1832" s="443" t="s">
        <v>96</v>
      </c>
      <c r="D1832" s="268">
        <v>7889.920000000001</v>
      </c>
      <c r="E1832" s="268">
        <v>27407.659999999996</v>
      </c>
      <c r="F1832" s="269">
        <v>35297.58</v>
      </c>
      <c r="G1832" s="243"/>
    </row>
    <row r="1833" spans="1:7" s="62" customFormat="1" ht="13.5" customHeight="1" x14ac:dyDescent="0.2">
      <c r="A1833" s="423">
        <v>2015</v>
      </c>
      <c r="B1833" s="424" t="s">
        <v>37</v>
      </c>
      <c r="C1833" s="424" t="s">
        <v>96</v>
      </c>
      <c r="D1833" s="425">
        <v>10321.180000000002</v>
      </c>
      <c r="E1833" s="425">
        <v>29167.2425</v>
      </c>
      <c r="F1833" s="426">
        <v>39488.422500000001</v>
      </c>
      <c r="G1833" s="243"/>
    </row>
    <row r="1834" spans="1:7" s="62" customFormat="1" ht="13.5" customHeight="1" x14ac:dyDescent="0.2">
      <c r="A1834" s="267">
        <v>2015</v>
      </c>
      <c r="B1834" s="443" t="s">
        <v>38</v>
      </c>
      <c r="C1834" s="443" t="s">
        <v>96</v>
      </c>
      <c r="D1834" s="268">
        <v>10146.17</v>
      </c>
      <c r="E1834" s="268">
        <v>28457.7035</v>
      </c>
      <c r="F1834" s="269">
        <v>38603.873500000002</v>
      </c>
      <c r="G1834" s="243"/>
    </row>
    <row r="1835" spans="1:7" s="62" customFormat="1" ht="13.5" customHeight="1" x14ac:dyDescent="0.2">
      <c r="A1835" s="423">
        <v>2015</v>
      </c>
      <c r="B1835" s="424" t="s">
        <v>39</v>
      </c>
      <c r="C1835" s="424" t="s">
        <v>96</v>
      </c>
      <c r="D1835" s="425">
        <v>15228.51</v>
      </c>
      <c r="E1835" s="425">
        <v>32305.513999999996</v>
      </c>
      <c r="F1835" s="426">
        <v>47534.023999999998</v>
      </c>
      <c r="G1835" s="243"/>
    </row>
    <row r="1836" spans="1:7" s="62" customFormat="1" ht="13.5" customHeight="1" x14ac:dyDescent="0.2">
      <c r="A1836" s="267">
        <v>2015</v>
      </c>
      <c r="B1836" s="443" t="s">
        <v>40</v>
      </c>
      <c r="C1836" s="443" t="s">
        <v>96</v>
      </c>
      <c r="D1836" s="268">
        <v>9346.5500000000011</v>
      </c>
      <c r="E1836" s="268">
        <v>30310.493999999999</v>
      </c>
      <c r="F1836" s="269">
        <v>39657.044000000002</v>
      </c>
      <c r="G1836" s="243"/>
    </row>
    <row r="1837" spans="1:7" s="62" customFormat="1" ht="13.5" customHeight="1" x14ac:dyDescent="0.2">
      <c r="A1837" s="423">
        <v>2015</v>
      </c>
      <c r="B1837" s="424" t="s">
        <v>41</v>
      </c>
      <c r="C1837" s="424" t="s">
        <v>96</v>
      </c>
      <c r="D1837" s="425">
        <v>8538.2799999999988</v>
      </c>
      <c r="E1837" s="425">
        <v>28869.712999999996</v>
      </c>
      <c r="F1837" s="426">
        <v>37407.992999999995</v>
      </c>
      <c r="G1837" s="243"/>
    </row>
    <row r="1838" spans="1:7" s="62" customFormat="1" ht="13.5" customHeight="1" x14ac:dyDescent="0.2">
      <c r="A1838" s="267">
        <v>2015</v>
      </c>
      <c r="B1838" s="443" t="s">
        <v>42</v>
      </c>
      <c r="C1838" s="443" t="s">
        <v>96</v>
      </c>
      <c r="D1838" s="268">
        <v>7478.21</v>
      </c>
      <c r="E1838" s="268">
        <v>29198.392499999998</v>
      </c>
      <c r="F1838" s="269">
        <v>36676.602500000001</v>
      </c>
      <c r="G1838" s="243"/>
    </row>
    <row r="1839" spans="1:7" s="62" customFormat="1" ht="13.5" customHeight="1" x14ac:dyDescent="0.2">
      <c r="A1839" s="423">
        <v>2016</v>
      </c>
      <c r="B1839" s="424" t="s">
        <v>43</v>
      </c>
      <c r="C1839" s="424" t="s">
        <v>96</v>
      </c>
      <c r="D1839" s="425">
        <v>6826.02</v>
      </c>
      <c r="E1839" s="425">
        <v>24866.856499999998</v>
      </c>
      <c r="F1839" s="426">
        <v>31692.876499999998</v>
      </c>
      <c r="G1839" s="243"/>
    </row>
    <row r="1840" spans="1:7" s="62" customFormat="1" ht="13.5" customHeight="1" x14ac:dyDescent="0.2">
      <c r="A1840" s="267">
        <v>2016</v>
      </c>
      <c r="B1840" s="443" t="s">
        <v>44</v>
      </c>
      <c r="C1840" s="443" t="s">
        <v>96</v>
      </c>
      <c r="D1840" s="268">
        <v>7323.6399999999994</v>
      </c>
      <c r="E1840" s="268">
        <v>27016.080999999998</v>
      </c>
      <c r="F1840" s="269">
        <v>34339.720999999998</v>
      </c>
      <c r="G1840" s="243"/>
    </row>
    <row r="1841" spans="1:7" s="62" customFormat="1" ht="13.5" customHeight="1" x14ac:dyDescent="0.2">
      <c r="A1841" s="423">
        <v>2016</v>
      </c>
      <c r="B1841" s="424" t="s">
        <v>45</v>
      </c>
      <c r="C1841" s="424" t="s">
        <v>96</v>
      </c>
      <c r="D1841" s="425">
        <v>6359.69</v>
      </c>
      <c r="E1841" s="425">
        <v>27924.154499999997</v>
      </c>
      <c r="F1841" s="426">
        <v>34283.844499999999</v>
      </c>
      <c r="G1841" s="243"/>
    </row>
    <row r="1842" spans="1:7" s="62" customFormat="1" ht="13.5" customHeight="1" x14ac:dyDescent="0.2">
      <c r="A1842" s="267">
        <v>2016</v>
      </c>
      <c r="B1842" s="443" t="s">
        <v>33</v>
      </c>
      <c r="C1842" s="443" t="s">
        <v>96</v>
      </c>
      <c r="D1842" s="268">
        <v>7118.85</v>
      </c>
      <c r="E1842" s="268">
        <v>26129.586500000001</v>
      </c>
      <c r="F1842" s="269">
        <v>33248.436499999996</v>
      </c>
      <c r="G1842" s="243"/>
    </row>
    <row r="1843" spans="1:7" s="62" customFormat="1" ht="13.5" customHeight="1" x14ac:dyDescent="0.2">
      <c r="A1843" s="423">
        <v>2016</v>
      </c>
      <c r="B1843" s="424" t="s">
        <v>35</v>
      </c>
      <c r="C1843" s="424" t="s">
        <v>96</v>
      </c>
      <c r="D1843" s="425">
        <v>7485.8299999999972</v>
      </c>
      <c r="E1843" s="425">
        <v>23385.080999999995</v>
      </c>
      <c r="F1843" s="426">
        <v>30870.910999999996</v>
      </c>
      <c r="G1843" s="243"/>
    </row>
    <row r="1844" spans="1:7" s="62" customFormat="1" ht="13.5" customHeight="1" x14ac:dyDescent="0.2">
      <c r="A1844" s="267">
        <v>2016</v>
      </c>
      <c r="B1844" s="443" t="s">
        <v>36</v>
      </c>
      <c r="C1844" s="443" t="s">
        <v>96</v>
      </c>
      <c r="D1844" s="268">
        <v>8687.630000000001</v>
      </c>
      <c r="E1844" s="268">
        <v>22159.686499999996</v>
      </c>
      <c r="F1844" s="269">
        <v>30847.316499999997</v>
      </c>
      <c r="G1844" s="243"/>
    </row>
    <row r="1845" spans="1:7" s="62" customFormat="1" ht="13.5" customHeight="1" x14ac:dyDescent="0.2">
      <c r="A1845" s="423">
        <v>2016</v>
      </c>
      <c r="B1845" s="424" t="s">
        <v>37</v>
      </c>
      <c r="C1845" s="424" t="s">
        <v>96</v>
      </c>
      <c r="D1845" s="425">
        <v>8098.09</v>
      </c>
      <c r="E1845" s="425">
        <v>18648.495500000001</v>
      </c>
      <c r="F1845" s="426">
        <v>26746.585500000001</v>
      </c>
      <c r="G1845" s="243"/>
    </row>
    <row r="1846" spans="1:7" s="62" customFormat="1" ht="13.5" customHeight="1" x14ac:dyDescent="0.2">
      <c r="A1846" s="267">
        <v>2016</v>
      </c>
      <c r="B1846" s="443" t="s">
        <v>38</v>
      </c>
      <c r="C1846" s="443" t="s">
        <v>96</v>
      </c>
      <c r="D1846" s="268">
        <v>8176.2199999999993</v>
      </c>
      <c r="E1846" s="268">
        <v>26468.015500000001</v>
      </c>
      <c r="F1846" s="269">
        <v>34644.235500000003</v>
      </c>
      <c r="G1846" s="243"/>
    </row>
    <row r="1847" spans="1:7" s="62" customFormat="1" ht="13.5" customHeight="1" x14ac:dyDescent="0.2">
      <c r="A1847" s="423">
        <v>2016</v>
      </c>
      <c r="B1847" s="424" t="s">
        <v>39</v>
      </c>
      <c r="C1847" s="424" t="s">
        <v>96</v>
      </c>
      <c r="D1847" s="425">
        <v>7581.920000000001</v>
      </c>
      <c r="E1847" s="425">
        <v>22716.955999999998</v>
      </c>
      <c r="F1847" s="426">
        <v>30298.876</v>
      </c>
      <c r="G1847" s="243"/>
    </row>
    <row r="1848" spans="1:7" s="62" customFormat="1" ht="13.5" customHeight="1" x14ac:dyDescent="0.2">
      <c r="A1848" s="267">
        <v>2016</v>
      </c>
      <c r="B1848" s="443" t="s">
        <v>40</v>
      </c>
      <c r="C1848" s="443" t="s">
        <v>96</v>
      </c>
      <c r="D1848" s="268">
        <v>7061.4000000000015</v>
      </c>
      <c r="E1848" s="268">
        <v>21175.221999999998</v>
      </c>
      <c r="F1848" s="269">
        <v>28236.621999999999</v>
      </c>
      <c r="G1848" s="243"/>
    </row>
    <row r="1849" spans="1:7" s="62" customFormat="1" ht="13.5" customHeight="1" x14ac:dyDescent="0.2">
      <c r="A1849" s="423">
        <v>2016</v>
      </c>
      <c r="B1849" s="424" t="s">
        <v>41</v>
      </c>
      <c r="C1849" s="424" t="s">
        <v>96</v>
      </c>
      <c r="D1849" s="425">
        <v>7563.0300000000016</v>
      </c>
      <c r="E1849" s="425">
        <v>22161.074499999999</v>
      </c>
      <c r="F1849" s="426">
        <v>29724.104500000001</v>
      </c>
      <c r="G1849" s="243"/>
    </row>
    <row r="1850" spans="1:7" s="62" customFormat="1" ht="13.5" customHeight="1" x14ac:dyDescent="0.2">
      <c r="A1850" s="267">
        <v>2016</v>
      </c>
      <c r="B1850" s="443" t="s">
        <v>42</v>
      </c>
      <c r="C1850" s="443" t="s">
        <v>96</v>
      </c>
      <c r="D1850" s="268">
        <v>7173.4899999999989</v>
      </c>
      <c r="E1850" s="268">
        <v>20791.666499999999</v>
      </c>
      <c r="F1850" s="269">
        <v>27965.156500000001</v>
      </c>
      <c r="G1850" s="243"/>
    </row>
    <row r="1851" spans="1:7" s="62" customFormat="1" ht="13.5" customHeight="1" x14ac:dyDescent="0.2">
      <c r="A1851" s="423">
        <v>2017</v>
      </c>
      <c r="B1851" s="424" t="s">
        <v>43</v>
      </c>
      <c r="C1851" s="424" t="s">
        <v>96</v>
      </c>
      <c r="D1851" s="425">
        <v>5540.7799999999988</v>
      </c>
      <c r="E1851" s="425">
        <v>22361.228499999997</v>
      </c>
      <c r="F1851" s="426">
        <v>27902.008499999996</v>
      </c>
      <c r="G1851" s="243"/>
    </row>
    <row r="1852" spans="1:7" s="62" customFormat="1" ht="13.5" customHeight="1" x14ac:dyDescent="0.2">
      <c r="A1852" s="267">
        <v>2017</v>
      </c>
      <c r="B1852" s="443" t="s">
        <v>44</v>
      </c>
      <c r="C1852" s="443" t="s">
        <v>96</v>
      </c>
      <c r="D1852" s="268">
        <v>6280.880000000001</v>
      </c>
      <c r="E1852" s="268">
        <v>22516.476500000004</v>
      </c>
      <c r="F1852" s="269">
        <v>28797.356500000002</v>
      </c>
      <c r="G1852" s="243"/>
    </row>
    <row r="1853" spans="1:7" s="62" customFormat="1" ht="13.5" customHeight="1" x14ac:dyDescent="0.2">
      <c r="A1853" s="423">
        <v>2017</v>
      </c>
      <c r="B1853" s="424" t="s">
        <v>45</v>
      </c>
      <c r="C1853" s="424" t="s">
        <v>96</v>
      </c>
      <c r="D1853" s="425">
        <v>6286.1099999999988</v>
      </c>
      <c r="E1853" s="425">
        <v>23370.468000000001</v>
      </c>
      <c r="F1853" s="426">
        <v>29656.578000000001</v>
      </c>
      <c r="G1853" s="243"/>
    </row>
    <row r="1854" spans="1:7" s="62" customFormat="1" ht="13.5" customHeight="1" x14ac:dyDescent="0.2">
      <c r="A1854" s="267">
        <v>2017</v>
      </c>
      <c r="B1854" s="443" t="s">
        <v>33</v>
      </c>
      <c r="C1854" s="443" t="s">
        <v>96</v>
      </c>
      <c r="D1854" s="268">
        <v>6301.1100000000006</v>
      </c>
      <c r="E1854" s="268">
        <v>19672.141</v>
      </c>
      <c r="F1854" s="269">
        <v>25973.250999999997</v>
      </c>
      <c r="G1854" s="243"/>
    </row>
    <row r="1855" spans="1:7" s="62" customFormat="1" ht="13.5" customHeight="1" x14ac:dyDescent="0.2">
      <c r="A1855" s="423">
        <v>2017</v>
      </c>
      <c r="B1855" s="424" t="s">
        <v>35</v>
      </c>
      <c r="C1855" s="424" t="s">
        <v>96</v>
      </c>
      <c r="D1855" s="425">
        <v>7437.15</v>
      </c>
      <c r="E1855" s="425">
        <v>22975.9935</v>
      </c>
      <c r="F1855" s="426">
        <v>30413.143499999998</v>
      </c>
      <c r="G1855" s="243"/>
    </row>
    <row r="1856" spans="1:7" s="62" customFormat="1" ht="13.5" customHeight="1" x14ac:dyDescent="0.2">
      <c r="A1856" s="267">
        <v>2017</v>
      </c>
      <c r="B1856" s="443" t="s">
        <v>36</v>
      </c>
      <c r="C1856" s="443" t="s">
        <v>96</v>
      </c>
      <c r="D1856" s="268">
        <v>8163.45</v>
      </c>
      <c r="E1856" s="268">
        <v>21848.245000000003</v>
      </c>
      <c r="F1856" s="269">
        <v>30011.695</v>
      </c>
      <c r="G1856" s="243"/>
    </row>
    <row r="1857" spans="1:7" s="62" customFormat="1" ht="13.5" customHeight="1" x14ac:dyDescent="0.2">
      <c r="A1857" s="423">
        <v>2017</v>
      </c>
      <c r="B1857" s="424" t="s">
        <v>37</v>
      </c>
      <c r="C1857" s="424" t="s">
        <v>96</v>
      </c>
      <c r="D1857" s="425">
        <v>8331.07</v>
      </c>
      <c r="E1857" s="425">
        <v>23499.994999999995</v>
      </c>
      <c r="F1857" s="426">
        <v>31831.065000000002</v>
      </c>
      <c r="G1857" s="243"/>
    </row>
    <row r="1858" spans="1:7" s="62" customFormat="1" ht="13.5" customHeight="1" x14ac:dyDescent="0.2">
      <c r="A1858" s="267">
        <v>2017</v>
      </c>
      <c r="B1858" s="443" t="s">
        <v>38</v>
      </c>
      <c r="C1858" s="443" t="s">
        <v>96</v>
      </c>
      <c r="D1858" s="268">
        <v>9763.4900000000016</v>
      </c>
      <c r="E1858" s="268">
        <v>20026.400000000001</v>
      </c>
      <c r="F1858" s="269">
        <v>29789.89</v>
      </c>
      <c r="G1858" s="243"/>
    </row>
    <row r="1859" spans="1:7" s="62" customFormat="1" ht="13.5" customHeight="1" x14ac:dyDescent="0.2">
      <c r="A1859" s="423">
        <v>2017</v>
      </c>
      <c r="B1859" s="424" t="s">
        <v>39</v>
      </c>
      <c r="C1859" s="424" t="s">
        <v>96</v>
      </c>
      <c r="D1859" s="425">
        <v>8181.260000000002</v>
      </c>
      <c r="E1859" s="425">
        <v>21131.05</v>
      </c>
      <c r="F1859" s="426">
        <v>29312.31</v>
      </c>
      <c r="G1859" s="243"/>
    </row>
    <row r="1860" spans="1:7" s="62" customFormat="1" ht="13.5" customHeight="1" x14ac:dyDescent="0.2">
      <c r="A1860" s="267">
        <v>2017</v>
      </c>
      <c r="B1860" s="443" t="s">
        <v>40</v>
      </c>
      <c r="C1860" s="443" t="s">
        <v>96</v>
      </c>
      <c r="D1860" s="268">
        <v>8353.41</v>
      </c>
      <c r="E1860" s="268">
        <v>20497.699499999999</v>
      </c>
      <c r="F1860" s="269">
        <v>28851.109499999999</v>
      </c>
      <c r="G1860" s="243"/>
    </row>
    <row r="1861" spans="1:7" s="62" customFormat="1" ht="13.5" customHeight="1" x14ac:dyDescent="0.2">
      <c r="A1861" s="423">
        <v>2017</v>
      </c>
      <c r="B1861" s="424" t="s">
        <v>41</v>
      </c>
      <c r="C1861" s="424" t="s">
        <v>96</v>
      </c>
      <c r="D1861" s="425">
        <v>8906.4499999999989</v>
      </c>
      <c r="E1861" s="425">
        <v>23325.322500000002</v>
      </c>
      <c r="F1861" s="426">
        <v>32231.772499999999</v>
      </c>
      <c r="G1861" s="243"/>
    </row>
    <row r="1862" spans="1:7" s="62" customFormat="1" ht="13.5" customHeight="1" x14ac:dyDescent="0.2">
      <c r="A1862" s="267">
        <v>2017</v>
      </c>
      <c r="B1862" s="443" t="s">
        <v>42</v>
      </c>
      <c r="C1862" s="443" t="s">
        <v>96</v>
      </c>
      <c r="D1862" s="268">
        <v>7220.76</v>
      </c>
      <c r="E1862" s="268">
        <v>21697.921999999999</v>
      </c>
      <c r="F1862" s="269">
        <v>28918.682000000001</v>
      </c>
      <c r="G1862" s="243"/>
    </row>
    <row r="1863" spans="1:7" s="62" customFormat="1" ht="13.5" customHeight="1" x14ac:dyDescent="0.2">
      <c r="A1863" s="423">
        <v>2018</v>
      </c>
      <c r="B1863" s="424" t="s">
        <v>43</v>
      </c>
      <c r="C1863" s="424" t="s">
        <v>96</v>
      </c>
      <c r="D1863" s="425">
        <v>7783.04</v>
      </c>
      <c r="E1863" s="425">
        <v>19986.420499999997</v>
      </c>
      <c r="F1863" s="426">
        <v>27769.460499999997</v>
      </c>
      <c r="G1863" s="243"/>
    </row>
    <row r="1864" spans="1:7" s="62" customFormat="1" ht="13.5" customHeight="1" x14ac:dyDescent="0.2">
      <c r="A1864" s="267">
        <v>2018</v>
      </c>
      <c r="B1864" s="443" t="s">
        <v>44</v>
      </c>
      <c r="C1864" s="443" t="s">
        <v>96</v>
      </c>
      <c r="D1864" s="268">
        <v>8445.869999999999</v>
      </c>
      <c r="E1864" s="268">
        <v>21016.980499999998</v>
      </c>
      <c r="F1864" s="269">
        <v>29462.8505</v>
      </c>
      <c r="G1864" s="243"/>
    </row>
    <row r="1865" spans="1:7" s="62" customFormat="1" ht="13.5" customHeight="1" x14ac:dyDescent="0.2">
      <c r="A1865" s="423">
        <v>2018</v>
      </c>
      <c r="B1865" s="424" t="s">
        <v>45</v>
      </c>
      <c r="C1865" s="424" t="s">
        <v>96</v>
      </c>
      <c r="D1865" s="425">
        <v>9531.9699999999993</v>
      </c>
      <c r="E1865" s="425">
        <v>21092.885000000002</v>
      </c>
      <c r="F1865" s="426">
        <v>30624.855000000003</v>
      </c>
      <c r="G1865" s="243"/>
    </row>
    <row r="1866" spans="1:7" s="62" customFormat="1" ht="13.5" customHeight="1" x14ac:dyDescent="0.2">
      <c r="A1866" s="267">
        <v>2018</v>
      </c>
      <c r="B1866" s="443" t="s">
        <v>33</v>
      </c>
      <c r="C1866" s="443" t="s">
        <v>96</v>
      </c>
      <c r="D1866" s="268">
        <v>8984.2000000000007</v>
      </c>
      <c r="E1866" s="268">
        <v>23228.548499999997</v>
      </c>
      <c r="F1866" s="269">
        <v>32212.748499999998</v>
      </c>
      <c r="G1866" s="243"/>
    </row>
    <row r="1867" spans="1:7" s="62" customFormat="1" ht="13.5" customHeight="1" x14ac:dyDescent="0.2">
      <c r="A1867" s="423">
        <v>2018</v>
      </c>
      <c r="B1867" s="424" t="s">
        <v>35</v>
      </c>
      <c r="C1867" s="424" t="s">
        <v>96</v>
      </c>
      <c r="D1867" s="425">
        <v>9698.0199999999986</v>
      </c>
      <c r="E1867" s="425">
        <v>22128.955000000002</v>
      </c>
      <c r="F1867" s="426">
        <v>31826.974999999999</v>
      </c>
      <c r="G1867" s="243"/>
    </row>
    <row r="1868" spans="1:7" s="62" customFormat="1" ht="13.5" customHeight="1" x14ac:dyDescent="0.2">
      <c r="A1868" s="267">
        <v>2018</v>
      </c>
      <c r="B1868" s="443" t="s">
        <v>36</v>
      </c>
      <c r="C1868" s="443" t="s">
        <v>96</v>
      </c>
      <c r="D1868" s="268">
        <v>8540.4900000000016</v>
      </c>
      <c r="E1868" s="268">
        <v>17366.91</v>
      </c>
      <c r="F1868" s="269">
        <v>25907.4</v>
      </c>
      <c r="G1868" s="243"/>
    </row>
    <row r="1869" spans="1:7" s="62" customFormat="1" ht="13.5" customHeight="1" x14ac:dyDescent="0.2">
      <c r="A1869" s="423">
        <v>2018</v>
      </c>
      <c r="B1869" s="424" t="s">
        <v>37</v>
      </c>
      <c r="C1869" s="424" t="s">
        <v>96</v>
      </c>
      <c r="D1869" s="425">
        <v>9490.7899999999991</v>
      </c>
      <c r="E1869" s="425">
        <v>19723.983500000002</v>
      </c>
      <c r="F1869" s="426">
        <v>29214.773499999996</v>
      </c>
      <c r="G1869" s="243"/>
    </row>
    <row r="1870" spans="1:7" s="62" customFormat="1" ht="13.5" customHeight="1" x14ac:dyDescent="0.2">
      <c r="A1870" s="267">
        <v>2018</v>
      </c>
      <c r="B1870" s="443" t="s">
        <v>38</v>
      </c>
      <c r="C1870" s="443" t="s">
        <v>96</v>
      </c>
      <c r="D1870" s="268">
        <v>10341.849999999999</v>
      </c>
      <c r="E1870" s="268">
        <v>20655.303500000002</v>
      </c>
      <c r="F1870" s="269">
        <v>30997.1535</v>
      </c>
      <c r="G1870" s="243"/>
    </row>
    <row r="1871" spans="1:7" s="62" customFormat="1" ht="13.5" customHeight="1" x14ac:dyDescent="0.2">
      <c r="A1871" s="423">
        <v>2018</v>
      </c>
      <c r="B1871" s="424" t="s">
        <v>39</v>
      </c>
      <c r="C1871" s="424" t="s">
        <v>96</v>
      </c>
      <c r="D1871" s="425">
        <v>12030.72</v>
      </c>
      <c r="E1871" s="425">
        <v>21993.041999999998</v>
      </c>
      <c r="F1871" s="426">
        <v>34023.762000000002</v>
      </c>
      <c r="G1871" s="243"/>
    </row>
    <row r="1872" spans="1:7" s="62" customFormat="1" ht="13.5" customHeight="1" x14ac:dyDescent="0.2">
      <c r="A1872" s="267">
        <v>2018</v>
      </c>
      <c r="B1872" s="443" t="s">
        <v>40</v>
      </c>
      <c r="C1872" s="443" t="s">
        <v>96</v>
      </c>
      <c r="D1872" s="268">
        <v>13170.32</v>
      </c>
      <c r="E1872" s="268">
        <v>23229.366999999998</v>
      </c>
      <c r="F1872" s="269">
        <v>36399.686999999998</v>
      </c>
      <c r="G1872" s="243"/>
    </row>
    <row r="1873" spans="1:7" s="62" customFormat="1" ht="13.5" customHeight="1" x14ac:dyDescent="0.2">
      <c r="A1873" s="423">
        <v>2018</v>
      </c>
      <c r="B1873" s="424" t="s">
        <v>41</v>
      </c>
      <c r="C1873" s="424" t="s">
        <v>96</v>
      </c>
      <c r="D1873" s="425">
        <v>14018.400000000001</v>
      </c>
      <c r="E1873" s="425">
        <v>24366.364499999996</v>
      </c>
      <c r="F1873" s="426">
        <v>38384.764499999997</v>
      </c>
      <c r="G1873" s="243"/>
    </row>
    <row r="1874" spans="1:7" s="62" customFormat="1" ht="13.5" customHeight="1" x14ac:dyDescent="0.2">
      <c r="A1874" s="267">
        <v>2018</v>
      </c>
      <c r="B1874" s="443" t="s">
        <v>42</v>
      </c>
      <c r="C1874" s="443" t="s">
        <v>96</v>
      </c>
      <c r="D1874" s="268">
        <v>10636.82</v>
      </c>
      <c r="E1874" s="268">
        <v>23502.451999999997</v>
      </c>
      <c r="F1874" s="269">
        <v>34139.271999999997</v>
      </c>
      <c r="G1874" s="243"/>
    </row>
    <row r="1875" spans="1:7" s="62" customFormat="1" ht="13.5" customHeight="1" x14ac:dyDescent="0.2">
      <c r="A1875" s="423">
        <v>2019</v>
      </c>
      <c r="B1875" s="424" t="s">
        <v>43</v>
      </c>
      <c r="C1875" s="424" t="s">
        <v>96</v>
      </c>
      <c r="D1875" s="425">
        <v>10372.68</v>
      </c>
      <c r="E1875" s="425">
        <v>21958.227999999999</v>
      </c>
      <c r="F1875" s="426">
        <v>32330.908000000003</v>
      </c>
      <c r="G1875" s="243"/>
    </row>
    <row r="1876" spans="1:7" s="62" customFormat="1" ht="13.5" customHeight="1" x14ac:dyDescent="0.2">
      <c r="A1876" s="267">
        <v>2019</v>
      </c>
      <c r="B1876" s="443" t="s">
        <v>44</v>
      </c>
      <c r="C1876" s="443" t="s">
        <v>96</v>
      </c>
      <c r="D1876" s="268">
        <v>12612.07</v>
      </c>
      <c r="E1876" s="268">
        <v>22740.307000000001</v>
      </c>
      <c r="F1876" s="269">
        <v>35352.377</v>
      </c>
      <c r="G1876" s="243"/>
    </row>
    <row r="1877" spans="1:7" s="62" customFormat="1" ht="13.5" customHeight="1" x14ac:dyDescent="0.2">
      <c r="A1877" s="423">
        <v>2019</v>
      </c>
      <c r="B1877" s="424" t="s">
        <v>45</v>
      </c>
      <c r="C1877" s="424" t="s">
        <v>96</v>
      </c>
      <c r="D1877" s="425">
        <v>14321.829999999998</v>
      </c>
      <c r="E1877" s="425">
        <v>24758.411</v>
      </c>
      <c r="F1877" s="426">
        <v>39080.240999999995</v>
      </c>
      <c r="G1877" s="243"/>
    </row>
    <row r="1878" spans="1:7" s="62" customFormat="1" ht="13.5" customHeight="1" x14ac:dyDescent="0.2">
      <c r="A1878" s="267">
        <v>2019</v>
      </c>
      <c r="B1878" s="443" t="s">
        <v>33</v>
      </c>
      <c r="C1878" s="443" t="s">
        <v>96</v>
      </c>
      <c r="D1878" s="268">
        <v>12512.06</v>
      </c>
      <c r="E1878" s="268">
        <v>22700.559999999998</v>
      </c>
      <c r="F1878" s="269">
        <v>35212.619999999995</v>
      </c>
      <c r="G1878" s="243"/>
    </row>
    <row r="1879" spans="1:7" s="62" customFormat="1" ht="13.5" customHeight="1" x14ac:dyDescent="0.2">
      <c r="A1879" s="423">
        <v>2019</v>
      </c>
      <c r="B1879" s="424" t="s">
        <v>35</v>
      </c>
      <c r="C1879" s="424" t="s">
        <v>96</v>
      </c>
      <c r="D1879" s="425">
        <v>12424.02</v>
      </c>
      <c r="E1879" s="425">
        <v>22008.944499999998</v>
      </c>
      <c r="F1879" s="426">
        <v>34432.964500000002</v>
      </c>
      <c r="G1879" s="243"/>
    </row>
    <row r="1880" spans="1:7" s="62" customFormat="1" ht="13.5" customHeight="1" x14ac:dyDescent="0.2">
      <c r="A1880" s="267">
        <v>2019</v>
      </c>
      <c r="B1880" s="443" t="s">
        <v>36</v>
      </c>
      <c r="C1880" s="443" t="s">
        <v>96</v>
      </c>
      <c r="D1880" s="268">
        <v>13382.439999999999</v>
      </c>
      <c r="E1880" s="268">
        <v>20763.8645</v>
      </c>
      <c r="F1880" s="269">
        <v>34146.304499999998</v>
      </c>
      <c r="G1880" s="243"/>
    </row>
    <row r="1881" spans="1:7" s="62" customFormat="1" ht="13.5" customHeight="1" x14ac:dyDescent="0.2">
      <c r="A1881" s="423">
        <v>2019</v>
      </c>
      <c r="B1881" s="424" t="s">
        <v>37</v>
      </c>
      <c r="C1881" s="424" t="s">
        <v>96</v>
      </c>
      <c r="D1881" s="425">
        <v>13751.220000000001</v>
      </c>
      <c r="E1881" s="425">
        <v>20412.696</v>
      </c>
      <c r="F1881" s="426">
        <v>34163.915999999997</v>
      </c>
      <c r="G1881" s="243"/>
    </row>
    <row r="1882" spans="1:7" s="62" customFormat="1" ht="13.5" customHeight="1" x14ac:dyDescent="0.2">
      <c r="A1882" s="267">
        <v>2019</v>
      </c>
      <c r="B1882" s="443" t="s">
        <v>38</v>
      </c>
      <c r="C1882" s="443" t="s">
        <v>96</v>
      </c>
      <c r="D1882" s="268">
        <v>12360.279999999999</v>
      </c>
      <c r="E1882" s="268">
        <v>21985.019</v>
      </c>
      <c r="F1882" s="269">
        <v>34345.298999999999</v>
      </c>
      <c r="G1882" s="243"/>
    </row>
    <row r="1883" spans="1:7" s="62" customFormat="1" ht="13.5" customHeight="1" x14ac:dyDescent="0.2">
      <c r="A1883" s="423">
        <v>2019</v>
      </c>
      <c r="B1883" s="424" t="s">
        <v>39</v>
      </c>
      <c r="C1883" s="424" t="s">
        <v>96</v>
      </c>
      <c r="D1883" s="425">
        <v>11213.239999999998</v>
      </c>
      <c r="E1883" s="425">
        <v>24219.682000000001</v>
      </c>
      <c r="F1883" s="426">
        <v>35432.921999999999</v>
      </c>
      <c r="G1883" s="243"/>
    </row>
    <row r="1884" spans="1:7" s="62" customFormat="1" ht="13.5" customHeight="1" x14ac:dyDescent="0.2">
      <c r="A1884" s="267">
        <v>2019</v>
      </c>
      <c r="B1884" s="443" t="s">
        <v>40</v>
      </c>
      <c r="C1884" s="443" t="s">
        <v>96</v>
      </c>
      <c r="D1884" s="268">
        <v>13194.779999999999</v>
      </c>
      <c r="E1884" s="268">
        <v>22921.092000000004</v>
      </c>
      <c r="F1884" s="269">
        <v>36115.872000000003</v>
      </c>
      <c r="G1884" s="243"/>
    </row>
    <row r="1885" spans="1:7" s="62" customFormat="1" ht="13.5" customHeight="1" x14ac:dyDescent="0.2">
      <c r="A1885" s="423">
        <v>2019</v>
      </c>
      <c r="B1885" s="424" t="s">
        <v>41</v>
      </c>
      <c r="C1885" s="424" t="s">
        <v>96</v>
      </c>
      <c r="D1885" s="425">
        <v>12972.8</v>
      </c>
      <c r="E1885" s="425">
        <v>23892.198</v>
      </c>
      <c r="F1885" s="426">
        <v>36864.998000000007</v>
      </c>
      <c r="G1885" s="243"/>
    </row>
    <row r="1886" spans="1:7" s="62" customFormat="1" ht="13.5" customHeight="1" x14ac:dyDescent="0.2">
      <c r="A1886" s="267">
        <v>2019</v>
      </c>
      <c r="B1886" s="443" t="s">
        <v>42</v>
      </c>
      <c r="C1886" s="443" t="s">
        <v>96</v>
      </c>
      <c r="D1886" s="268">
        <v>10679.560000000001</v>
      </c>
      <c r="E1886" s="268">
        <v>22428.067999999999</v>
      </c>
      <c r="F1886" s="269">
        <v>33107.627999999997</v>
      </c>
      <c r="G1886" s="243"/>
    </row>
    <row r="1887" spans="1:7" s="62" customFormat="1" ht="13.5" customHeight="1" x14ac:dyDescent="0.2">
      <c r="A1887" s="423">
        <v>2020</v>
      </c>
      <c r="B1887" s="424" t="s">
        <v>43</v>
      </c>
      <c r="C1887" s="424" t="s">
        <v>96</v>
      </c>
      <c r="D1887" s="425">
        <v>10662.94</v>
      </c>
      <c r="E1887" s="425">
        <v>25704.627499999999</v>
      </c>
      <c r="F1887" s="426">
        <v>36367.567499999997</v>
      </c>
      <c r="G1887" s="243"/>
    </row>
    <row r="1888" spans="1:7" s="62" customFormat="1" ht="13.5" customHeight="1" x14ac:dyDescent="0.2">
      <c r="A1888" s="267">
        <v>2020</v>
      </c>
      <c r="B1888" s="443" t="s">
        <v>44</v>
      </c>
      <c r="C1888" s="443" t="s">
        <v>96</v>
      </c>
      <c r="D1888" s="268">
        <v>12485.96</v>
      </c>
      <c r="E1888" s="268">
        <v>22393.6185</v>
      </c>
      <c r="F1888" s="269">
        <v>34879.578500000003</v>
      </c>
      <c r="G1888" s="243"/>
    </row>
    <row r="1889" spans="1:7" s="62" customFormat="1" ht="13.5" customHeight="1" x14ac:dyDescent="0.2">
      <c r="A1889" s="423">
        <v>2020</v>
      </c>
      <c r="B1889" s="424" t="s">
        <v>45</v>
      </c>
      <c r="C1889" s="424" t="s">
        <v>96</v>
      </c>
      <c r="D1889" s="425">
        <v>7828.43</v>
      </c>
      <c r="E1889" s="425">
        <v>16483.161500000002</v>
      </c>
      <c r="F1889" s="426">
        <v>24311.591499999999</v>
      </c>
      <c r="G1889" s="243"/>
    </row>
    <row r="1890" spans="1:7" s="62" customFormat="1" ht="13.5" customHeight="1" x14ac:dyDescent="0.2">
      <c r="A1890" s="267">
        <v>2020</v>
      </c>
      <c r="B1890" s="443" t="s">
        <v>33</v>
      </c>
      <c r="C1890" s="443" t="s">
        <v>96</v>
      </c>
      <c r="D1890" s="268">
        <v>272.90000000000003</v>
      </c>
      <c r="E1890" s="268">
        <v>5691.0070000000005</v>
      </c>
      <c r="F1890" s="269">
        <v>5963.9070000000002</v>
      </c>
      <c r="G1890" s="243"/>
    </row>
    <row r="1891" spans="1:7" s="62" customFormat="1" ht="13.5" customHeight="1" x14ac:dyDescent="0.2">
      <c r="A1891" s="423">
        <v>2020</v>
      </c>
      <c r="B1891" s="424" t="s">
        <v>35</v>
      </c>
      <c r="C1891" s="424" t="s">
        <v>96</v>
      </c>
      <c r="D1891" s="425">
        <v>7351.5909365234402</v>
      </c>
      <c r="E1891" s="425">
        <v>15751.730993133544</v>
      </c>
      <c r="F1891" s="426">
        <v>23103.321929656981</v>
      </c>
      <c r="G1891" s="243"/>
    </row>
    <row r="1892" spans="1:7" s="62" customFormat="1" ht="13.5" customHeight="1" x14ac:dyDescent="0.2">
      <c r="A1892" s="267">
        <v>2020</v>
      </c>
      <c r="B1892" s="443" t="s">
        <v>36</v>
      </c>
      <c r="C1892" s="443" t="s">
        <v>96</v>
      </c>
      <c r="D1892" s="268">
        <v>7936.103899902344</v>
      </c>
      <c r="E1892" s="268">
        <v>19261.845474823003</v>
      </c>
      <c r="F1892" s="269">
        <v>27197.949374725344</v>
      </c>
      <c r="G1892" s="243"/>
    </row>
    <row r="1893" spans="1:7" s="62" customFormat="1" ht="13.5" customHeight="1" x14ac:dyDescent="0.2">
      <c r="A1893" s="423">
        <v>2020</v>
      </c>
      <c r="B1893" s="424" t="s">
        <v>37</v>
      </c>
      <c r="C1893" s="424" t="s">
        <v>96</v>
      </c>
      <c r="D1893" s="425">
        <v>8916.6850714111315</v>
      </c>
      <c r="E1893" s="425">
        <v>22795.170486267089</v>
      </c>
      <c r="F1893" s="426">
        <v>31711.855557678224</v>
      </c>
      <c r="G1893" s="243"/>
    </row>
    <row r="1894" spans="1:7" s="62" customFormat="1" ht="13.5" customHeight="1" x14ac:dyDescent="0.2">
      <c r="A1894" s="267">
        <v>2020</v>
      </c>
      <c r="B1894" s="443" t="s">
        <v>38</v>
      </c>
      <c r="C1894" s="443" t="s">
        <v>96</v>
      </c>
      <c r="D1894" s="268">
        <v>8766.2029383544959</v>
      </c>
      <c r="E1894" s="268">
        <v>21102.088961853031</v>
      </c>
      <c r="F1894" s="269">
        <v>29868.291900207529</v>
      </c>
      <c r="G1894" s="243"/>
    </row>
    <row r="1895" spans="1:7" s="62" customFormat="1" ht="13.5" customHeight="1" x14ac:dyDescent="0.2">
      <c r="A1895" s="423">
        <v>2020</v>
      </c>
      <c r="B1895" s="424" t="s">
        <v>39</v>
      </c>
      <c r="C1895" s="424" t="s">
        <v>96</v>
      </c>
      <c r="D1895" s="425">
        <v>9814.0599742126469</v>
      </c>
      <c r="E1895" s="425">
        <v>23071.315992370604</v>
      </c>
      <c r="F1895" s="426">
        <v>32885.375966583255</v>
      </c>
      <c r="G1895" s="243"/>
    </row>
    <row r="1896" spans="1:7" s="62" customFormat="1" ht="13.5" customHeight="1" x14ac:dyDescent="0.2">
      <c r="A1896" s="267">
        <v>2020</v>
      </c>
      <c r="B1896" s="443" t="s">
        <v>40</v>
      </c>
      <c r="C1896" s="443" t="s">
        <v>96</v>
      </c>
      <c r="D1896" s="268">
        <v>8680.2279066162118</v>
      </c>
      <c r="E1896" s="268">
        <v>23839.131047302242</v>
      </c>
      <c r="F1896" s="269">
        <v>32519.358953918454</v>
      </c>
      <c r="G1896" s="243"/>
    </row>
    <row r="1897" spans="1:7" s="62" customFormat="1" ht="13.5" customHeight="1" x14ac:dyDescent="0.2">
      <c r="A1897" s="423">
        <v>2020</v>
      </c>
      <c r="B1897" s="424" t="s">
        <v>41</v>
      </c>
      <c r="C1897" s="424" t="s">
        <v>96</v>
      </c>
      <c r="D1897" s="425">
        <v>8364.5560543212887</v>
      </c>
      <c r="E1897" s="425">
        <v>24710.173020599366</v>
      </c>
      <c r="F1897" s="426">
        <v>33074.729074920651</v>
      </c>
      <c r="G1897" s="243"/>
    </row>
    <row r="1898" spans="1:7" s="62" customFormat="1" ht="13.5" customHeight="1" x14ac:dyDescent="0.2">
      <c r="A1898" s="267">
        <v>2020</v>
      </c>
      <c r="B1898" s="443" t="s">
        <v>42</v>
      </c>
      <c r="C1898" s="443" t="s">
        <v>96</v>
      </c>
      <c r="D1898" s="268">
        <v>6750.2269403381388</v>
      </c>
      <c r="E1898" s="268">
        <v>22784.403493133545</v>
      </c>
      <c r="F1898" s="269">
        <v>29534.630433471684</v>
      </c>
      <c r="G1898" s="243"/>
    </row>
    <row r="1899" spans="1:7" s="62" customFormat="1" ht="13.5" customHeight="1" x14ac:dyDescent="0.2">
      <c r="A1899" s="423">
        <v>2021</v>
      </c>
      <c r="B1899" s="424" t="s">
        <v>43</v>
      </c>
      <c r="C1899" s="424" t="s">
        <v>96</v>
      </c>
      <c r="D1899" s="425">
        <v>8856.6099078369207</v>
      </c>
      <c r="E1899" s="425">
        <v>22910.68349160767</v>
      </c>
      <c r="F1899" s="426">
        <v>31767.293399444592</v>
      </c>
      <c r="G1899" s="243"/>
    </row>
    <row r="1900" spans="1:7" s="62" customFormat="1" ht="13.5" customHeight="1" x14ac:dyDescent="0.2">
      <c r="A1900" s="267">
        <v>2021</v>
      </c>
      <c r="B1900" s="443" t="s">
        <v>44</v>
      </c>
      <c r="C1900" s="443" t="s">
        <v>96</v>
      </c>
      <c r="D1900" s="268">
        <v>9157.9158821000019</v>
      </c>
      <c r="E1900" s="268">
        <v>25860.650012999999</v>
      </c>
      <c r="F1900" s="269">
        <v>35018.5658951</v>
      </c>
      <c r="G1900" s="243"/>
    </row>
    <row r="1901" spans="1:7" s="62" customFormat="1" ht="13.5" customHeight="1" x14ac:dyDescent="0.2">
      <c r="A1901" s="423">
        <v>2021</v>
      </c>
      <c r="B1901" s="424" t="s">
        <v>45</v>
      </c>
      <c r="C1901" s="424" t="s">
        <v>96</v>
      </c>
      <c r="D1901" s="425">
        <v>11731.430918365479</v>
      </c>
      <c r="E1901" s="425">
        <v>29795.495493896487</v>
      </c>
      <c r="F1901" s="426">
        <v>41526.926412261964</v>
      </c>
      <c r="G1901" s="243"/>
    </row>
    <row r="1902" spans="1:7" s="62" customFormat="1" ht="13.5" customHeight="1" x14ac:dyDescent="0.2">
      <c r="A1902" s="267">
        <v>2021</v>
      </c>
      <c r="B1902" s="443" t="s">
        <v>33</v>
      </c>
      <c r="C1902" s="443" t="s">
        <v>96</v>
      </c>
      <c r="D1902" s="268">
        <v>10793.753914550785</v>
      </c>
      <c r="E1902" s="268">
        <v>24047.252522888186</v>
      </c>
      <c r="F1902" s="269">
        <v>34841.006437438969</v>
      </c>
      <c r="G1902" s="243"/>
    </row>
    <row r="1903" spans="1:7" s="62" customFormat="1" ht="13.5" customHeight="1" x14ac:dyDescent="0.2">
      <c r="A1903" s="423">
        <v>2021</v>
      </c>
      <c r="B1903" s="424" t="s">
        <v>35</v>
      </c>
      <c r="C1903" s="424" t="s">
        <v>96</v>
      </c>
      <c r="D1903" s="425">
        <v>8501.3398634338409</v>
      </c>
      <c r="E1903" s="425">
        <v>19034.31598703003</v>
      </c>
      <c r="F1903" s="426">
        <v>27535.655850463867</v>
      </c>
      <c r="G1903" s="243"/>
    </row>
    <row r="1904" spans="1:7" s="62" customFormat="1" ht="13.5" customHeight="1" x14ac:dyDescent="0.2">
      <c r="A1904" s="267">
        <v>2021</v>
      </c>
      <c r="B1904" s="443" t="s">
        <v>36</v>
      </c>
      <c r="C1904" s="443" t="s">
        <v>96</v>
      </c>
      <c r="D1904" s="268">
        <v>10164.668942703247</v>
      </c>
      <c r="E1904" s="268">
        <v>22804.208505340575</v>
      </c>
      <c r="F1904" s="269">
        <v>32968.877448043822</v>
      </c>
      <c r="G1904" s="243"/>
    </row>
    <row r="1905" spans="1:7" s="62" customFormat="1" ht="13.5" customHeight="1" x14ac:dyDescent="0.2">
      <c r="A1905" s="423">
        <v>2021</v>
      </c>
      <c r="B1905" s="424" t="s">
        <v>37</v>
      </c>
      <c r="C1905" s="424" t="s">
        <v>96</v>
      </c>
      <c r="D1905" s="425">
        <v>11723.001972991944</v>
      </c>
      <c r="E1905" s="425">
        <v>22189.366978637696</v>
      </c>
      <c r="F1905" s="426">
        <v>33912.368951629644</v>
      </c>
      <c r="G1905" s="243"/>
    </row>
    <row r="1906" spans="1:7" s="62" customFormat="1" ht="13.5" customHeight="1" x14ac:dyDescent="0.2">
      <c r="A1906" s="267">
        <v>2021</v>
      </c>
      <c r="B1906" s="443" t="s">
        <v>38</v>
      </c>
      <c r="C1906" s="443" t="s">
        <v>96</v>
      </c>
      <c r="D1906" s="268">
        <v>11655.041076446541</v>
      </c>
      <c r="E1906" s="268">
        <v>21899.886528228759</v>
      </c>
      <c r="F1906" s="269">
        <v>33554.9276046753</v>
      </c>
      <c r="G1906" s="243"/>
    </row>
    <row r="1907" spans="1:7" s="62" customFormat="1" ht="13.5" customHeight="1" x14ac:dyDescent="0.2">
      <c r="A1907" s="423">
        <v>2021</v>
      </c>
      <c r="B1907" s="424" t="s">
        <v>39</v>
      </c>
      <c r="C1907" s="424" t="s">
        <v>96</v>
      </c>
      <c r="D1907" s="425">
        <v>11703.990096130376</v>
      </c>
      <c r="E1907" s="425">
        <v>24985.093024556161</v>
      </c>
      <c r="F1907" s="426">
        <v>36689.08312068654</v>
      </c>
      <c r="G1907" s="243"/>
    </row>
    <row r="1908" spans="1:7" s="62" customFormat="1" ht="13.5" customHeight="1" x14ac:dyDescent="0.2">
      <c r="A1908" s="267">
        <v>2021</v>
      </c>
      <c r="B1908" s="443" t="s">
        <v>40</v>
      </c>
      <c r="C1908" s="443" t="s">
        <v>96</v>
      </c>
      <c r="D1908" s="268">
        <v>10932.749923248293</v>
      </c>
      <c r="E1908" s="268">
        <v>26423.967511558534</v>
      </c>
      <c r="F1908" s="269">
        <v>37356.717434806822</v>
      </c>
      <c r="G1908" s="243"/>
    </row>
    <row r="1909" spans="1:7" s="62" customFormat="1" ht="13.5" customHeight="1" x14ac:dyDescent="0.2">
      <c r="A1909" s="423">
        <v>2021</v>
      </c>
      <c r="B1909" s="424" t="s">
        <v>41</v>
      </c>
      <c r="C1909" s="424" t="s">
        <v>96</v>
      </c>
      <c r="D1909" s="425">
        <v>10560.890007019052</v>
      </c>
      <c r="E1909" s="425">
        <v>25903.393510368347</v>
      </c>
      <c r="F1909" s="426">
        <v>36464.283517387397</v>
      </c>
      <c r="G1909" s="243"/>
    </row>
    <row r="1910" spans="1:7" s="62" customFormat="1" ht="13.5" customHeight="1" x14ac:dyDescent="0.2">
      <c r="A1910" s="267">
        <v>2021</v>
      </c>
      <c r="B1910" s="443" t="s">
        <v>42</v>
      </c>
      <c r="C1910" s="443" t="s">
        <v>96</v>
      </c>
      <c r="D1910" s="268">
        <v>10367.060973754888</v>
      </c>
      <c r="E1910" s="268">
        <v>25376.484495422359</v>
      </c>
      <c r="F1910" s="269">
        <v>35743.545469177247</v>
      </c>
      <c r="G1910" s="243"/>
    </row>
    <row r="1911" spans="1:7" s="62" customFormat="1" ht="13.5" customHeight="1" x14ac:dyDescent="0.2">
      <c r="A1911" s="423">
        <v>2022</v>
      </c>
      <c r="B1911" s="424" t="s">
        <v>43</v>
      </c>
      <c r="C1911" s="424" t="s">
        <v>96</v>
      </c>
      <c r="D1911" s="425">
        <v>9503.4099662780809</v>
      </c>
      <c r="E1911" s="425">
        <v>22876.343008331296</v>
      </c>
      <c r="F1911" s="426">
        <v>32379.752974609375</v>
      </c>
      <c r="G1911" s="243"/>
    </row>
    <row r="1912" spans="1:7" s="62" customFormat="1" ht="13.5" customHeight="1" x14ac:dyDescent="0.2">
      <c r="A1912" s="267">
        <v>2022</v>
      </c>
      <c r="B1912" s="457" t="s">
        <v>44</v>
      </c>
      <c r="C1912" s="457" t="s">
        <v>96</v>
      </c>
      <c r="D1912" s="268">
        <v>9776.6099954223646</v>
      </c>
      <c r="E1912" s="268">
        <v>26584.950474548339</v>
      </c>
      <c r="F1912" s="269">
        <v>36361.560469970704</v>
      </c>
      <c r="G1912" s="243"/>
    </row>
    <row r="1913" spans="1:7" s="62" customFormat="1" ht="13.5" customHeight="1" x14ac:dyDescent="0.2">
      <c r="A1913" s="423">
        <v>2022</v>
      </c>
      <c r="B1913" s="424" t="s">
        <v>45</v>
      </c>
      <c r="C1913" s="424" t="s">
        <v>96</v>
      </c>
      <c r="D1913" s="425">
        <v>11829.713026397705</v>
      </c>
      <c r="E1913" s="425">
        <v>27417.271468933104</v>
      </c>
      <c r="F1913" s="426">
        <v>39246.984495330813</v>
      </c>
      <c r="G1913" s="243"/>
    </row>
    <row r="1914" spans="1:7" s="62" customFormat="1" ht="13.5" customHeight="1" x14ac:dyDescent="0.2">
      <c r="A1914" s="267">
        <v>2022</v>
      </c>
      <c r="B1914" s="469" t="s">
        <v>33</v>
      </c>
      <c r="C1914" s="469" t="s">
        <v>96</v>
      </c>
      <c r="D1914" s="268">
        <v>8860.8289657800015</v>
      </c>
      <c r="E1914" s="268">
        <v>25035.821474600001</v>
      </c>
      <c r="F1914" s="269">
        <v>33896.650440380006</v>
      </c>
      <c r="G1914" s="243"/>
    </row>
    <row r="1915" spans="1:7" s="62" customFormat="1" ht="13.5" customHeight="1" x14ac:dyDescent="0.2">
      <c r="A1915" s="423">
        <v>2022</v>
      </c>
      <c r="B1915" s="424" t="s">
        <v>35</v>
      </c>
      <c r="C1915" s="424" t="s">
        <v>96</v>
      </c>
      <c r="D1915" s="425">
        <v>8731.5130056457529</v>
      </c>
      <c r="E1915" s="425">
        <v>21764.472990843835</v>
      </c>
      <c r="F1915" s="426">
        <v>30495.985996489588</v>
      </c>
      <c r="G1915" s="243"/>
    </row>
    <row r="1916" spans="1:7" s="62" customFormat="1" ht="13.5" customHeight="1" x14ac:dyDescent="0.2">
      <c r="A1916" s="267">
        <v>2022</v>
      </c>
      <c r="B1916" s="477" t="s">
        <v>36</v>
      </c>
      <c r="C1916" s="477" t="s">
        <v>96</v>
      </c>
      <c r="D1916" s="268">
        <v>8528.7129824510521</v>
      </c>
      <c r="E1916" s="268">
        <v>20370.654492797847</v>
      </c>
      <c r="F1916" s="269">
        <v>28899.367475248902</v>
      </c>
      <c r="G1916" s="243"/>
    </row>
    <row r="1917" spans="1:7" s="62" customFormat="1" ht="13.5" customHeight="1" x14ac:dyDescent="0.2">
      <c r="A1917" s="423">
        <v>2009</v>
      </c>
      <c r="B1917" s="424" t="s">
        <v>33</v>
      </c>
      <c r="C1917" s="424" t="s">
        <v>97</v>
      </c>
      <c r="D1917" s="425">
        <v>227.33</v>
      </c>
      <c r="E1917" s="425">
        <v>9644.4750000000004</v>
      </c>
      <c r="F1917" s="426">
        <v>9871.8050000000003</v>
      </c>
      <c r="G1917" s="243"/>
    </row>
    <row r="1918" spans="1:7" s="62" customFormat="1" ht="13.5" customHeight="1" x14ac:dyDescent="0.2">
      <c r="A1918" s="267">
        <v>2009</v>
      </c>
      <c r="B1918" s="443" t="s">
        <v>35</v>
      </c>
      <c r="C1918" s="443" t="s">
        <v>97</v>
      </c>
      <c r="D1918" s="268">
        <v>462.16</v>
      </c>
      <c r="E1918" s="268">
        <v>13256.95</v>
      </c>
      <c r="F1918" s="269">
        <v>13719.11</v>
      </c>
      <c r="G1918" s="243"/>
    </row>
    <row r="1919" spans="1:7" s="62" customFormat="1" ht="13.5" customHeight="1" x14ac:dyDescent="0.2">
      <c r="A1919" s="423">
        <v>2009</v>
      </c>
      <c r="B1919" s="424" t="s">
        <v>36</v>
      </c>
      <c r="C1919" s="424" t="s">
        <v>97</v>
      </c>
      <c r="D1919" s="425">
        <v>459.09</v>
      </c>
      <c r="E1919" s="425">
        <v>9818.65</v>
      </c>
      <c r="F1919" s="426">
        <v>10277.74</v>
      </c>
      <c r="G1919" s="243"/>
    </row>
    <row r="1920" spans="1:7" s="62" customFormat="1" ht="13.5" customHeight="1" x14ac:dyDescent="0.2">
      <c r="A1920" s="267">
        <v>2009</v>
      </c>
      <c r="B1920" s="443" t="s">
        <v>37</v>
      </c>
      <c r="C1920" s="443" t="s">
        <v>97</v>
      </c>
      <c r="D1920" s="268">
        <v>333.89</v>
      </c>
      <c r="E1920" s="268">
        <v>12047.3</v>
      </c>
      <c r="F1920" s="269">
        <v>12381.189999999999</v>
      </c>
      <c r="G1920" s="243"/>
    </row>
    <row r="1921" spans="1:7" s="62" customFormat="1" ht="13.5" customHeight="1" x14ac:dyDescent="0.2">
      <c r="A1921" s="423">
        <v>2009</v>
      </c>
      <c r="B1921" s="424" t="s">
        <v>38</v>
      </c>
      <c r="C1921" s="424" t="s">
        <v>97</v>
      </c>
      <c r="D1921" s="425">
        <v>268.55</v>
      </c>
      <c r="E1921" s="425">
        <v>12101.15</v>
      </c>
      <c r="F1921" s="426">
        <v>12369.699999999999</v>
      </c>
      <c r="G1921" s="243"/>
    </row>
    <row r="1922" spans="1:7" s="62" customFormat="1" ht="13.5" customHeight="1" x14ac:dyDescent="0.2">
      <c r="A1922" s="267">
        <v>2009</v>
      </c>
      <c r="B1922" s="443" t="s">
        <v>39</v>
      </c>
      <c r="C1922" s="443" t="s">
        <v>97</v>
      </c>
      <c r="D1922" s="268">
        <v>367.93</v>
      </c>
      <c r="E1922" s="268">
        <v>12176.349999999999</v>
      </c>
      <c r="F1922" s="269">
        <v>12544.279999999999</v>
      </c>
      <c r="G1922" s="243"/>
    </row>
    <row r="1923" spans="1:7" s="62" customFormat="1" ht="13.5" customHeight="1" x14ac:dyDescent="0.2">
      <c r="A1923" s="423">
        <v>2009</v>
      </c>
      <c r="B1923" s="424" t="s">
        <v>40</v>
      </c>
      <c r="C1923" s="424" t="s">
        <v>97</v>
      </c>
      <c r="D1923" s="425">
        <v>369.58</v>
      </c>
      <c r="E1923" s="425">
        <v>12847.45</v>
      </c>
      <c r="F1923" s="426">
        <v>13217.029999999999</v>
      </c>
      <c r="G1923" s="243"/>
    </row>
    <row r="1924" spans="1:7" s="62" customFormat="1" ht="13.5" customHeight="1" x14ac:dyDescent="0.2">
      <c r="A1924" s="267">
        <v>2009</v>
      </c>
      <c r="B1924" s="443" t="s">
        <v>41</v>
      </c>
      <c r="C1924" s="443" t="s">
        <v>97</v>
      </c>
      <c r="D1924" s="268">
        <v>334.02</v>
      </c>
      <c r="E1924" s="268">
        <v>12254.45</v>
      </c>
      <c r="F1924" s="269">
        <v>12588.47</v>
      </c>
      <c r="G1924" s="243"/>
    </row>
    <row r="1925" spans="1:7" s="62" customFormat="1" ht="13.5" customHeight="1" x14ac:dyDescent="0.2">
      <c r="A1925" s="423">
        <v>2009</v>
      </c>
      <c r="B1925" s="424" t="s">
        <v>42</v>
      </c>
      <c r="C1925" s="424" t="s">
        <v>97</v>
      </c>
      <c r="D1925" s="425">
        <v>395.15999999999997</v>
      </c>
      <c r="E1925" s="425">
        <v>12554.4</v>
      </c>
      <c r="F1925" s="426">
        <v>12949.56</v>
      </c>
      <c r="G1925" s="243"/>
    </row>
    <row r="1926" spans="1:7" s="62" customFormat="1" ht="13.5" customHeight="1" x14ac:dyDescent="0.2">
      <c r="A1926" s="267">
        <v>2010</v>
      </c>
      <c r="B1926" s="443" t="s">
        <v>43</v>
      </c>
      <c r="C1926" s="443" t="s">
        <v>97</v>
      </c>
      <c r="D1926" s="268">
        <v>388.21000000000004</v>
      </c>
      <c r="E1926" s="268">
        <v>10901.755000000001</v>
      </c>
      <c r="F1926" s="269">
        <v>11289.965</v>
      </c>
      <c r="G1926" s="243"/>
    </row>
    <row r="1927" spans="1:7" s="62" customFormat="1" ht="13.5" customHeight="1" x14ac:dyDescent="0.2">
      <c r="A1927" s="423">
        <v>2010</v>
      </c>
      <c r="B1927" s="424" t="s">
        <v>44</v>
      </c>
      <c r="C1927" s="424" t="s">
        <v>97</v>
      </c>
      <c r="D1927" s="425">
        <v>536.88</v>
      </c>
      <c r="E1927" s="425">
        <v>11612.5</v>
      </c>
      <c r="F1927" s="426">
        <v>12149.380000000001</v>
      </c>
      <c r="G1927" s="243"/>
    </row>
    <row r="1928" spans="1:7" s="62" customFormat="1" ht="13.5" customHeight="1" x14ac:dyDescent="0.2">
      <c r="A1928" s="267">
        <v>2010</v>
      </c>
      <c r="B1928" s="443" t="s">
        <v>45</v>
      </c>
      <c r="C1928" s="443" t="s">
        <v>97</v>
      </c>
      <c r="D1928" s="268">
        <v>936.29</v>
      </c>
      <c r="E1928" s="268">
        <v>13375.099999999999</v>
      </c>
      <c r="F1928" s="269">
        <v>14311.39</v>
      </c>
      <c r="G1928" s="243"/>
    </row>
    <row r="1929" spans="1:7" s="62" customFormat="1" ht="13.5" customHeight="1" x14ac:dyDescent="0.2">
      <c r="A1929" s="423">
        <v>2010</v>
      </c>
      <c r="B1929" s="424" t="s">
        <v>33</v>
      </c>
      <c r="C1929" s="424" t="s">
        <v>97</v>
      </c>
      <c r="D1929" s="425">
        <v>723.42000000000007</v>
      </c>
      <c r="E1929" s="425">
        <v>10169.700000000001</v>
      </c>
      <c r="F1929" s="426">
        <v>10893.12</v>
      </c>
      <c r="G1929" s="243"/>
    </row>
    <row r="1930" spans="1:7" s="62" customFormat="1" ht="13.5" customHeight="1" x14ac:dyDescent="0.2">
      <c r="A1930" s="267">
        <v>2010</v>
      </c>
      <c r="B1930" s="443" t="s">
        <v>35</v>
      </c>
      <c r="C1930" s="443" t="s">
        <v>97</v>
      </c>
      <c r="D1930" s="268">
        <v>641.5</v>
      </c>
      <c r="E1930" s="268">
        <v>12835.65</v>
      </c>
      <c r="F1930" s="269">
        <v>13477.15</v>
      </c>
      <c r="G1930" s="243"/>
    </row>
    <row r="1931" spans="1:7" s="62" customFormat="1" ht="13.5" customHeight="1" x14ac:dyDescent="0.2">
      <c r="A1931" s="423">
        <v>2010</v>
      </c>
      <c r="B1931" s="424" t="s">
        <v>36</v>
      </c>
      <c r="C1931" s="424" t="s">
        <v>97</v>
      </c>
      <c r="D1931" s="425">
        <v>798.02</v>
      </c>
      <c r="E1931" s="425">
        <v>13690.082499999999</v>
      </c>
      <c r="F1931" s="426">
        <v>14488.102499999999</v>
      </c>
      <c r="G1931" s="243"/>
    </row>
    <row r="1932" spans="1:7" s="62" customFormat="1" ht="13.5" customHeight="1" x14ac:dyDescent="0.2">
      <c r="A1932" s="267">
        <v>2010</v>
      </c>
      <c r="B1932" s="443" t="s">
        <v>37</v>
      </c>
      <c r="C1932" s="443" t="s">
        <v>97</v>
      </c>
      <c r="D1932" s="268">
        <v>697.39</v>
      </c>
      <c r="E1932" s="268">
        <v>11767.75</v>
      </c>
      <c r="F1932" s="269">
        <v>12465.14</v>
      </c>
      <c r="G1932" s="243"/>
    </row>
    <row r="1933" spans="1:7" s="62" customFormat="1" ht="13.5" customHeight="1" x14ac:dyDescent="0.2">
      <c r="A1933" s="423">
        <v>2010</v>
      </c>
      <c r="B1933" s="424" t="s">
        <v>38</v>
      </c>
      <c r="C1933" s="424" t="s">
        <v>97</v>
      </c>
      <c r="D1933" s="425">
        <v>710.01</v>
      </c>
      <c r="E1933" s="425">
        <v>12366.55</v>
      </c>
      <c r="F1933" s="426">
        <v>13076.56</v>
      </c>
      <c r="G1933" s="243"/>
    </row>
    <row r="1934" spans="1:7" s="62" customFormat="1" ht="13.5" customHeight="1" x14ac:dyDescent="0.2">
      <c r="A1934" s="267">
        <v>2010</v>
      </c>
      <c r="B1934" s="443" t="s">
        <v>39</v>
      </c>
      <c r="C1934" s="443" t="s">
        <v>97</v>
      </c>
      <c r="D1934" s="268">
        <v>945.68000000000006</v>
      </c>
      <c r="E1934" s="268">
        <v>13010.075000000001</v>
      </c>
      <c r="F1934" s="269">
        <v>13955.755000000001</v>
      </c>
      <c r="G1934" s="243"/>
    </row>
    <row r="1935" spans="1:7" s="62" customFormat="1" ht="13.5" customHeight="1" x14ac:dyDescent="0.2">
      <c r="A1935" s="423">
        <v>2010</v>
      </c>
      <c r="B1935" s="424" t="s">
        <v>40</v>
      </c>
      <c r="C1935" s="424" t="s">
        <v>97</v>
      </c>
      <c r="D1935" s="425">
        <v>976.61</v>
      </c>
      <c r="E1935" s="425">
        <v>14005.225</v>
      </c>
      <c r="F1935" s="426">
        <v>14981.835000000001</v>
      </c>
      <c r="G1935" s="243"/>
    </row>
    <row r="1936" spans="1:7" s="62" customFormat="1" ht="13.5" customHeight="1" x14ac:dyDescent="0.2">
      <c r="A1936" s="267">
        <v>2010</v>
      </c>
      <c r="B1936" s="443" t="s">
        <v>41</v>
      </c>
      <c r="C1936" s="443" t="s">
        <v>97</v>
      </c>
      <c r="D1936" s="268">
        <v>660.31</v>
      </c>
      <c r="E1936" s="268">
        <v>13653.6</v>
      </c>
      <c r="F1936" s="269">
        <v>14313.91</v>
      </c>
      <c r="G1936" s="243"/>
    </row>
    <row r="1937" spans="1:7" s="62" customFormat="1" ht="13.5" customHeight="1" x14ac:dyDescent="0.2">
      <c r="A1937" s="423">
        <v>2010</v>
      </c>
      <c r="B1937" s="424" t="s">
        <v>42</v>
      </c>
      <c r="C1937" s="424" t="s">
        <v>97</v>
      </c>
      <c r="D1937" s="425">
        <v>923.76</v>
      </c>
      <c r="E1937" s="425">
        <v>10432.349999999999</v>
      </c>
      <c r="F1937" s="426">
        <v>11356.109999999999</v>
      </c>
      <c r="G1937" s="243"/>
    </row>
    <row r="1938" spans="1:7" s="62" customFormat="1" ht="13.5" customHeight="1" x14ac:dyDescent="0.2">
      <c r="A1938" s="267">
        <v>2011</v>
      </c>
      <c r="B1938" s="443" t="s">
        <v>43</v>
      </c>
      <c r="C1938" s="443" t="s">
        <v>97</v>
      </c>
      <c r="D1938" s="268">
        <v>1046.8800000000001</v>
      </c>
      <c r="E1938" s="268">
        <v>14533.900000000001</v>
      </c>
      <c r="F1938" s="269">
        <v>15580.78</v>
      </c>
      <c r="G1938" s="243"/>
    </row>
    <row r="1939" spans="1:7" s="62" customFormat="1" ht="13.5" customHeight="1" x14ac:dyDescent="0.2">
      <c r="A1939" s="423">
        <v>2011</v>
      </c>
      <c r="B1939" s="424" t="s">
        <v>44</v>
      </c>
      <c r="C1939" s="424" t="s">
        <v>97</v>
      </c>
      <c r="D1939" s="425">
        <v>967.49</v>
      </c>
      <c r="E1939" s="425">
        <v>8297.4</v>
      </c>
      <c r="F1939" s="426">
        <v>9264.89</v>
      </c>
      <c r="G1939" s="243"/>
    </row>
    <row r="1940" spans="1:7" s="62" customFormat="1" ht="13.5" customHeight="1" x14ac:dyDescent="0.2">
      <c r="A1940" s="267">
        <v>2011</v>
      </c>
      <c r="B1940" s="443" t="s">
        <v>45</v>
      </c>
      <c r="C1940" s="443" t="s">
        <v>97</v>
      </c>
      <c r="D1940" s="268">
        <v>1023.91</v>
      </c>
      <c r="E1940" s="268">
        <v>14025.449999999999</v>
      </c>
      <c r="F1940" s="269">
        <v>15049.359999999999</v>
      </c>
      <c r="G1940" s="243"/>
    </row>
    <row r="1941" spans="1:7" s="62" customFormat="1" ht="13.5" customHeight="1" x14ac:dyDescent="0.2">
      <c r="A1941" s="423">
        <v>2011</v>
      </c>
      <c r="B1941" s="424" t="s">
        <v>33</v>
      </c>
      <c r="C1941" s="424" t="s">
        <v>97</v>
      </c>
      <c r="D1941" s="425">
        <v>990.08999999999992</v>
      </c>
      <c r="E1941" s="425">
        <v>12503.599999999999</v>
      </c>
      <c r="F1941" s="426">
        <v>13493.689999999999</v>
      </c>
      <c r="G1941" s="243"/>
    </row>
    <row r="1942" spans="1:7" s="62" customFormat="1" ht="13.5" customHeight="1" x14ac:dyDescent="0.2">
      <c r="A1942" s="267">
        <v>2011</v>
      </c>
      <c r="B1942" s="443" t="s">
        <v>35</v>
      </c>
      <c r="C1942" s="443" t="s">
        <v>97</v>
      </c>
      <c r="D1942" s="268">
        <v>1030.82</v>
      </c>
      <c r="E1942" s="268">
        <v>13543.55</v>
      </c>
      <c r="F1942" s="269">
        <v>14574.369999999999</v>
      </c>
      <c r="G1942" s="243"/>
    </row>
    <row r="1943" spans="1:7" s="62" customFormat="1" ht="13.5" customHeight="1" x14ac:dyDescent="0.2">
      <c r="A1943" s="423">
        <v>2011</v>
      </c>
      <c r="B1943" s="424" t="s">
        <v>36</v>
      </c>
      <c r="C1943" s="424" t="s">
        <v>97</v>
      </c>
      <c r="D1943" s="425">
        <v>1251.27</v>
      </c>
      <c r="E1943" s="425">
        <v>12607.174999999999</v>
      </c>
      <c r="F1943" s="426">
        <v>13858.445</v>
      </c>
      <c r="G1943" s="243"/>
    </row>
    <row r="1944" spans="1:7" s="62" customFormat="1" ht="13.5" customHeight="1" x14ac:dyDescent="0.2">
      <c r="A1944" s="267">
        <v>2011</v>
      </c>
      <c r="B1944" s="443" t="s">
        <v>37</v>
      </c>
      <c r="C1944" s="443" t="s">
        <v>97</v>
      </c>
      <c r="D1944" s="268">
        <v>1740.02</v>
      </c>
      <c r="E1944" s="268">
        <v>13274.05</v>
      </c>
      <c r="F1944" s="269">
        <v>15014.07</v>
      </c>
      <c r="G1944" s="243"/>
    </row>
    <row r="1945" spans="1:7" s="62" customFormat="1" ht="13.5" customHeight="1" x14ac:dyDescent="0.2">
      <c r="A1945" s="423">
        <v>2011</v>
      </c>
      <c r="B1945" s="424" t="s">
        <v>38</v>
      </c>
      <c r="C1945" s="424" t="s">
        <v>97</v>
      </c>
      <c r="D1945" s="425">
        <v>2736.33</v>
      </c>
      <c r="E1945" s="425">
        <v>15326.525</v>
      </c>
      <c r="F1945" s="426">
        <v>18062.855</v>
      </c>
      <c r="G1945" s="243"/>
    </row>
    <row r="1946" spans="1:7" s="62" customFormat="1" ht="13.5" customHeight="1" x14ac:dyDescent="0.2">
      <c r="A1946" s="267">
        <v>2011</v>
      </c>
      <c r="B1946" s="443" t="s">
        <v>39</v>
      </c>
      <c r="C1946" s="443" t="s">
        <v>97</v>
      </c>
      <c r="D1946" s="268">
        <v>3541.7200000000003</v>
      </c>
      <c r="E1946" s="268">
        <v>16474.135000000002</v>
      </c>
      <c r="F1946" s="269">
        <v>20015.855</v>
      </c>
      <c r="G1946" s="243"/>
    </row>
    <row r="1947" spans="1:7" s="62" customFormat="1" ht="13.5" customHeight="1" x14ac:dyDescent="0.2">
      <c r="A1947" s="423">
        <v>2011</v>
      </c>
      <c r="B1947" s="424" t="s">
        <v>40</v>
      </c>
      <c r="C1947" s="424" t="s">
        <v>97</v>
      </c>
      <c r="D1947" s="425">
        <v>2569.0700000000002</v>
      </c>
      <c r="E1947" s="425">
        <v>18255.575000000001</v>
      </c>
      <c r="F1947" s="426">
        <v>20824.645</v>
      </c>
      <c r="G1947" s="243"/>
    </row>
    <row r="1948" spans="1:7" s="62" customFormat="1" ht="13.5" customHeight="1" x14ac:dyDescent="0.2">
      <c r="A1948" s="267">
        <v>2011</v>
      </c>
      <c r="B1948" s="443" t="s">
        <v>41</v>
      </c>
      <c r="C1948" s="443" t="s">
        <v>97</v>
      </c>
      <c r="D1948" s="268">
        <v>1580.6399999999999</v>
      </c>
      <c r="E1948" s="268">
        <v>16621.724999999999</v>
      </c>
      <c r="F1948" s="269">
        <v>18202.364999999998</v>
      </c>
      <c r="G1948" s="243"/>
    </row>
    <row r="1949" spans="1:7" s="62" customFormat="1" ht="13.5" customHeight="1" x14ac:dyDescent="0.2">
      <c r="A1949" s="423">
        <v>2011</v>
      </c>
      <c r="B1949" s="424" t="s">
        <v>42</v>
      </c>
      <c r="C1949" s="424" t="s">
        <v>97</v>
      </c>
      <c r="D1949" s="425">
        <v>1380.1699999999998</v>
      </c>
      <c r="E1949" s="425">
        <v>22708.825000000001</v>
      </c>
      <c r="F1949" s="426">
        <v>24088.995000000003</v>
      </c>
      <c r="G1949" s="243"/>
    </row>
    <row r="1950" spans="1:7" s="62" customFormat="1" ht="13.5" customHeight="1" x14ac:dyDescent="0.2">
      <c r="A1950" s="267">
        <v>2012</v>
      </c>
      <c r="B1950" s="443" t="s">
        <v>43</v>
      </c>
      <c r="C1950" s="443" t="s">
        <v>97</v>
      </c>
      <c r="D1950" s="268">
        <v>1183.3499999999999</v>
      </c>
      <c r="E1950" s="268">
        <v>11396.025</v>
      </c>
      <c r="F1950" s="269">
        <v>12579.375</v>
      </c>
      <c r="G1950" s="243"/>
    </row>
    <row r="1951" spans="1:7" s="62" customFormat="1" ht="13.5" customHeight="1" x14ac:dyDescent="0.2">
      <c r="A1951" s="423">
        <v>2012</v>
      </c>
      <c r="B1951" s="424" t="s">
        <v>44</v>
      </c>
      <c r="C1951" s="424" t="s">
        <v>97</v>
      </c>
      <c r="D1951" s="425">
        <v>1287.52</v>
      </c>
      <c r="E1951" s="425">
        <v>12983.2</v>
      </c>
      <c r="F1951" s="426">
        <v>14270.720000000001</v>
      </c>
      <c r="G1951" s="243"/>
    </row>
    <row r="1952" spans="1:7" s="62" customFormat="1" ht="13.5" customHeight="1" x14ac:dyDescent="0.2">
      <c r="A1952" s="267">
        <v>2012</v>
      </c>
      <c r="B1952" s="443" t="s">
        <v>45</v>
      </c>
      <c r="C1952" s="443" t="s">
        <v>97</v>
      </c>
      <c r="D1952" s="268">
        <v>2124.7200000000003</v>
      </c>
      <c r="E1952" s="268">
        <v>14131.7</v>
      </c>
      <c r="F1952" s="269">
        <v>16256.42</v>
      </c>
      <c r="G1952" s="243"/>
    </row>
    <row r="1953" spans="1:7" s="62" customFormat="1" ht="13.5" customHeight="1" x14ac:dyDescent="0.2">
      <c r="A1953" s="423">
        <v>2012</v>
      </c>
      <c r="B1953" s="424" t="s">
        <v>33</v>
      </c>
      <c r="C1953" s="424" t="s">
        <v>97</v>
      </c>
      <c r="D1953" s="425">
        <v>2275.5299999999997</v>
      </c>
      <c r="E1953" s="425">
        <v>10600.724999999999</v>
      </c>
      <c r="F1953" s="426">
        <v>12876.254999999999</v>
      </c>
      <c r="G1953" s="243"/>
    </row>
    <row r="1954" spans="1:7" s="62" customFormat="1" ht="13.5" customHeight="1" x14ac:dyDescent="0.2">
      <c r="A1954" s="267">
        <v>2012</v>
      </c>
      <c r="B1954" s="443" t="s">
        <v>35</v>
      </c>
      <c r="C1954" s="443" t="s">
        <v>97</v>
      </c>
      <c r="D1954" s="268">
        <v>2542.4300000000003</v>
      </c>
      <c r="E1954" s="268">
        <v>13941.1</v>
      </c>
      <c r="F1954" s="269">
        <v>16483.530000000002</v>
      </c>
      <c r="G1954" s="243"/>
    </row>
    <row r="1955" spans="1:7" s="62" customFormat="1" ht="13.5" customHeight="1" x14ac:dyDescent="0.2">
      <c r="A1955" s="423">
        <v>2012</v>
      </c>
      <c r="B1955" s="424" t="s">
        <v>36</v>
      </c>
      <c r="C1955" s="424" t="s">
        <v>97</v>
      </c>
      <c r="D1955" s="425">
        <v>1688.23</v>
      </c>
      <c r="E1955" s="425">
        <v>13381.375</v>
      </c>
      <c r="F1955" s="426">
        <v>15069.605</v>
      </c>
      <c r="G1955" s="243"/>
    </row>
    <row r="1956" spans="1:7" s="62" customFormat="1" ht="13.5" customHeight="1" x14ac:dyDescent="0.2">
      <c r="A1956" s="267">
        <v>2012</v>
      </c>
      <c r="B1956" s="443" t="s">
        <v>37</v>
      </c>
      <c r="C1956" s="443" t="s">
        <v>97</v>
      </c>
      <c r="D1956" s="268">
        <v>1974.2800000000002</v>
      </c>
      <c r="E1956" s="268">
        <v>12983.875</v>
      </c>
      <c r="F1956" s="269">
        <v>14958.155000000001</v>
      </c>
      <c r="G1956" s="243"/>
    </row>
    <row r="1957" spans="1:7" s="62" customFormat="1" ht="13.5" customHeight="1" x14ac:dyDescent="0.2">
      <c r="A1957" s="423">
        <v>2012</v>
      </c>
      <c r="B1957" s="424" t="s">
        <v>38</v>
      </c>
      <c r="C1957" s="424" t="s">
        <v>97</v>
      </c>
      <c r="D1957" s="425">
        <v>2159.4</v>
      </c>
      <c r="E1957" s="425">
        <v>14365.164999999999</v>
      </c>
      <c r="F1957" s="426">
        <v>16524.564999999999</v>
      </c>
      <c r="G1957" s="243"/>
    </row>
    <row r="1958" spans="1:7" s="62" customFormat="1" ht="13.5" customHeight="1" x14ac:dyDescent="0.2">
      <c r="A1958" s="267">
        <v>2012</v>
      </c>
      <c r="B1958" s="443" t="s">
        <v>39</v>
      </c>
      <c r="C1958" s="443" t="s">
        <v>97</v>
      </c>
      <c r="D1958" s="268">
        <v>2360.1200000000003</v>
      </c>
      <c r="E1958" s="268">
        <v>12940.942999999999</v>
      </c>
      <c r="F1958" s="269">
        <v>15301.062999999998</v>
      </c>
      <c r="G1958" s="243"/>
    </row>
    <row r="1959" spans="1:7" s="62" customFormat="1" ht="13.5" customHeight="1" x14ac:dyDescent="0.2">
      <c r="A1959" s="423">
        <v>2012</v>
      </c>
      <c r="B1959" s="424" t="s">
        <v>40</v>
      </c>
      <c r="C1959" s="424" t="s">
        <v>97</v>
      </c>
      <c r="D1959" s="425">
        <v>2410.0899999999997</v>
      </c>
      <c r="E1959" s="425">
        <v>12656.42</v>
      </c>
      <c r="F1959" s="426">
        <v>15066.51</v>
      </c>
      <c r="G1959" s="243"/>
    </row>
    <row r="1960" spans="1:7" s="62" customFormat="1" ht="13.5" customHeight="1" x14ac:dyDescent="0.2">
      <c r="A1960" s="267">
        <v>2012</v>
      </c>
      <c r="B1960" s="443" t="s">
        <v>41</v>
      </c>
      <c r="C1960" s="443" t="s">
        <v>97</v>
      </c>
      <c r="D1960" s="268">
        <v>2609.16</v>
      </c>
      <c r="E1960" s="268">
        <v>12806.625</v>
      </c>
      <c r="F1960" s="269">
        <v>15415.785</v>
      </c>
      <c r="G1960" s="243"/>
    </row>
    <row r="1961" spans="1:7" s="62" customFormat="1" ht="13.5" customHeight="1" x14ac:dyDescent="0.2">
      <c r="A1961" s="423">
        <v>2012</v>
      </c>
      <c r="B1961" s="424" t="s">
        <v>42</v>
      </c>
      <c r="C1961" s="424" t="s">
        <v>97</v>
      </c>
      <c r="D1961" s="425">
        <v>2436.79</v>
      </c>
      <c r="E1961" s="425">
        <v>10485.375</v>
      </c>
      <c r="F1961" s="426">
        <v>12922.165000000001</v>
      </c>
      <c r="G1961" s="243"/>
    </row>
    <row r="1962" spans="1:7" s="62" customFormat="1" ht="13.5" customHeight="1" x14ac:dyDescent="0.2">
      <c r="A1962" s="267">
        <v>2013</v>
      </c>
      <c r="B1962" s="443" t="s">
        <v>43</v>
      </c>
      <c r="C1962" s="443" t="s">
        <v>97</v>
      </c>
      <c r="D1962" s="268">
        <v>1540.62</v>
      </c>
      <c r="E1962" s="268">
        <v>7934.7749999999996</v>
      </c>
      <c r="F1962" s="269">
        <v>9475.3950000000004</v>
      </c>
      <c r="G1962" s="243"/>
    </row>
    <row r="1963" spans="1:7" s="62" customFormat="1" ht="13.5" customHeight="1" x14ac:dyDescent="0.2">
      <c r="A1963" s="423">
        <v>2013</v>
      </c>
      <c r="B1963" s="424" t="s">
        <v>44</v>
      </c>
      <c r="C1963" s="424" t="s">
        <v>97</v>
      </c>
      <c r="D1963" s="425">
        <v>2478.48</v>
      </c>
      <c r="E1963" s="425">
        <v>8202.1625000000004</v>
      </c>
      <c r="F1963" s="426">
        <v>10680.6425</v>
      </c>
      <c r="G1963" s="243"/>
    </row>
    <row r="1964" spans="1:7" s="62" customFormat="1" ht="13.5" customHeight="1" x14ac:dyDescent="0.2">
      <c r="A1964" s="267">
        <v>2013</v>
      </c>
      <c r="B1964" s="443" t="s">
        <v>45</v>
      </c>
      <c r="C1964" s="443" t="s">
        <v>97</v>
      </c>
      <c r="D1964" s="268">
        <v>1803.46</v>
      </c>
      <c r="E1964" s="268">
        <v>8562.75</v>
      </c>
      <c r="F1964" s="269">
        <v>10366.209999999999</v>
      </c>
      <c r="G1964" s="243"/>
    </row>
    <row r="1965" spans="1:7" s="62" customFormat="1" ht="13.5" customHeight="1" x14ac:dyDescent="0.2">
      <c r="A1965" s="423">
        <v>2013</v>
      </c>
      <c r="B1965" s="424" t="s">
        <v>33</v>
      </c>
      <c r="C1965" s="424" t="s">
        <v>97</v>
      </c>
      <c r="D1965" s="425">
        <v>2435.56</v>
      </c>
      <c r="E1965" s="425">
        <v>9209.7999999999993</v>
      </c>
      <c r="F1965" s="426">
        <v>11645.359999999999</v>
      </c>
      <c r="G1965" s="243"/>
    </row>
    <row r="1966" spans="1:7" s="62" customFormat="1" ht="13.5" customHeight="1" x14ac:dyDescent="0.2">
      <c r="A1966" s="267">
        <v>2013</v>
      </c>
      <c r="B1966" s="443" t="s">
        <v>35</v>
      </c>
      <c r="C1966" s="443" t="s">
        <v>97</v>
      </c>
      <c r="D1966" s="268">
        <v>2278.86</v>
      </c>
      <c r="E1966" s="268">
        <v>7905.4250000000002</v>
      </c>
      <c r="F1966" s="269">
        <v>10184.285</v>
      </c>
      <c r="G1966" s="243"/>
    </row>
    <row r="1967" spans="1:7" s="62" customFormat="1" ht="13.5" customHeight="1" x14ac:dyDescent="0.2">
      <c r="A1967" s="423">
        <v>2013</v>
      </c>
      <c r="B1967" s="424" t="s">
        <v>36</v>
      </c>
      <c r="C1967" s="424" t="s">
        <v>97</v>
      </c>
      <c r="D1967" s="425">
        <v>2220.11</v>
      </c>
      <c r="E1967" s="425">
        <v>10222.174999999999</v>
      </c>
      <c r="F1967" s="426">
        <v>12442.285</v>
      </c>
      <c r="G1967" s="243"/>
    </row>
    <row r="1968" spans="1:7" s="62" customFormat="1" ht="13.5" customHeight="1" x14ac:dyDescent="0.2">
      <c r="A1968" s="267">
        <v>2013</v>
      </c>
      <c r="B1968" s="443" t="s">
        <v>37</v>
      </c>
      <c r="C1968" s="443" t="s">
        <v>97</v>
      </c>
      <c r="D1968" s="268">
        <v>2875.29</v>
      </c>
      <c r="E1968" s="268">
        <v>12578.025</v>
      </c>
      <c r="F1968" s="269">
        <v>15453.314999999999</v>
      </c>
      <c r="G1968" s="243"/>
    </row>
    <row r="1969" spans="1:7" s="62" customFormat="1" ht="13.5" customHeight="1" x14ac:dyDescent="0.2">
      <c r="A1969" s="423">
        <v>2013</v>
      </c>
      <c r="B1969" s="424" t="s">
        <v>38</v>
      </c>
      <c r="C1969" s="424" t="s">
        <v>97</v>
      </c>
      <c r="D1969" s="425">
        <v>2084.9300000000003</v>
      </c>
      <c r="E1969" s="425">
        <v>9042.15</v>
      </c>
      <c r="F1969" s="426">
        <v>11127.08</v>
      </c>
      <c r="G1969" s="243"/>
    </row>
    <row r="1970" spans="1:7" s="62" customFormat="1" ht="13.5" customHeight="1" x14ac:dyDescent="0.2">
      <c r="A1970" s="267">
        <v>2013</v>
      </c>
      <c r="B1970" s="443" t="s">
        <v>39</v>
      </c>
      <c r="C1970" s="443" t="s">
        <v>97</v>
      </c>
      <c r="D1970" s="268">
        <v>2131.09</v>
      </c>
      <c r="E1970" s="268">
        <v>9968.2999999999993</v>
      </c>
      <c r="F1970" s="269">
        <v>12099.39</v>
      </c>
      <c r="G1970" s="243"/>
    </row>
    <row r="1971" spans="1:7" s="62" customFormat="1" ht="13.5" customHeight="1" x14ac:dyDescent="0.2">
      <c r="A1971" s="423">
        <v>2013</v>
      </c>
      <c r="B1971" s="424" t="s">
        <v>40</v>
      </c>
      <c r="C1971" s="424" t="s">
        <v>97</v>
      </c>
      <c r="D1971" s="425">
        <v>2369.2600000000002</v>
      </c>
      <c r="E1971" s="425">
        <v>10754.885</v>
      </c>
      <c r="F1971" s="426">
        <v>13124.145</v>
      </c>
      <c r="G1971" s="243"/>
    </row>
    <row r="1972" spans="1:7" s="62" customFormat="1" ht="13.5" customHeight="1" x14ac:dyDescent="0.2">
      <c r="A1972" s="267">
        <v>2013</v>
      </c>
      <c r="B1972" s="443" t="s">
        <v>41</v>
      </c>
      <c r="C1972" s="443" t="s">
        <v>97</v>
      </c>
      <c r="D1972" s="268">
        <v>2190.6800000000003</v>
      </c>
      <c r="E1972" s="268">
        <v>11397.4</v>
      </c>
      <c r="F1972" s="269">
        <v>13588.079999999998</v>
      </c>
      <c r="G1972" s="243"/>
    </row>
    <row r="1973" spans="1:7" s="62" customFormat="1" ht="13.5" customHeight="1" x14ac:dyDescent="0.2">
      <c r="A1973" s="423">
        <v>2013</v>
      </c>
      <c r="B1973" s="424" t="s">
        <v>42</v>
      </c>
      <c r="C1973" s="424" t="s">
        <v>97</v>
      </c>
      <c r="D1973" s="425">
        <v>2571.04</v>
      </c>
      <c r="E1973" s="425">
        <v>10655.65</v>
      </c>
      <c r="F1973" s="426">
        <v>13226.69</v>
      </c>
      <c r="G1973" s="243"/>
    </row>
    <row r="1974" spans="1:7" s="62" customFormat="1" ht="13.5" customHeight="1" x14ac:dyDescent="0.2">
      <c r="A1974" s="267">
        <v>2014</v>
      </c>
      <c r="B1974" s="443" t="s">
        <v>43</v>
      </c>
      <c r="C1974" s="443" t="s">
        <v>97</v>
      </c>
      <c r="D1974" s="268">
        <v>1357.65</v>
      </c>
      <c r="E1974" s="268">
        <v>6588.1</v>
      </c>
      <c r="F1974" s="269">
        <v>7945.75</v>
      </c>
      <c r="G1974" s="243"/>
    </row>
    <row r="1975" spans="1:7" s="62" customFormat="1" ht="13.5" customHeight="1" x14ac:dyDescent="0.2">
      <c r="A1975" s="423">
        <v>2014</v>
      </c>
      <c r="B1975" s="424" t="s">
        <v>44</v>
      </c>
      <c r="C1975" s="424" t="s">
        <v>97</v>
      </c>
      <c r="D1975" s="425">
        <v>1902.29</v>
      </c>
      <c r="E1975" s="425">
        <v>12668.14</v>
      </c>
      <c r="F1975" s="426">
        <v>14570.43</v>
      </c>
      <c r="G1975" s="243"/>
    </row>
    <row r="1976" spans="1:7" s="62" customFormat="1" ht="13.5" customHeight="1" x14ac:dyDescent="0.2">
      <c r="A1976" s="267">
        <v>2014</v>
      </c>
      <c r="B1976" s="443" t="s">
        <v>45</v>
      </c>
      <c r="C1976" s="443" t="s">
        <v>97</v>
      </c>
      <c r="D1976" s="268">
        <v>988.33</v>
      </c>
      <c r="E1976" s="268">
        <v>14218.7125</v>
      </c>
      <c r="F1976" s="269">
        <v>15207.0425</v>
      </c>
      <c r="G1976" s="243"/>
    </row>
    <row r="1977" spans="1:7" s="62" customFormat="1" ht="13.5" customHeight="1" x14ac:dyDescent="0.2">
      <c r="A1977" s="423">
        <v>2014</v>
      </c>
      <c r="B1977" s="424" t="s">
        <v>33</v>
      </c>
      <c r="C1977" s="424" t="s">
        <v>97</v>
      </c>
      <c r="D1977" s="425">
        <v>1546.04</v>
      </c>
      <c r="E1977" s="425">
        <v>12789.744999999999</v>
      </c>
      <c r="F1977" s="426">
        <v>14335.785</v>
      </c>
      <c r="G1977" s="243"/>
    </row>
    <row r="1978" spans="1:7" s="62" customFormat="1" ht="13.5" customHeight="1" x14ac:dyDescent="0.2">
      <c r="A1978" s="267">
        <v>2014</v>
      </c>
      <c r="B1978" s="443" t="s">
        <v>35</v>
      </c>
      <c r="C1978" s="443" t="s">
        <v>97</v>
      </c>
      <c r="D1978" s="268">
        <v>1399.5</v>
      </c>
      <c r="E1978" s="268">
        <v>12118.823</v>
      </c>
      <c r="F1978" s="269">
        <v>13518.323</v>
      </c>
      <c r="G1978" s="243"/>
    </row>
    <row r="1979" spans="1:7" s="62" customFormat="1" ht="13.5" customHeight="1" x14ac:dyDescent="0.2">
      <c r="A1979" s="423">
        <v>2014</v>
      </c>
      <c r="B1979" s="424" t="s">
        <v>36</v>
      </c>
      <c r="C1979" s="424" t="s">
        <v>97</v>
      </c>
      <c r="D1979" s="425">
        <v>1913.4900000000002</v>
      </c>
      <c r="E1979" s="425">
        <v>9799.8040000000001</v>
      </c>
      <c r="F1979" s="426">
        <v>11713.294000000002</v>
      </c>
      <c r="G1979" s="243"/>
    </row>
    <row r="1980" spans="1:7" s="62" customFormat="1" ht="13.5" customHeight="1" x14ac:dyDescent="0.2">
      <c r="A1980" s="267">
        <v>2014</v>
      </c>
      <c r="B1980" s="443" t="s">
        <v>37</v>
      </c>
      <c r="C1980" s="443" t="s">
        <v>97</v>
      </c>
      <c r="D1980" s="268">
        <v>2227.15</v>
      </c>
      <c r="E1980" s="268">
        <v>16482.341</v>
      </c>
      <c r="F1980" s="269">
        <v>18709.491000000002</v>
      </c>
      <c r="G1980" s="243"/>
    </row>
    <row r="1981" spans="1:7" s="62" customFormat="1" ht="13.5" customHeight="1" x14ac:dyDescent="0.2">
      <c r="A1981" s="423">
        <v>2014</v>
      </c>
      <c r="B1981" s="424" t="s">
        <v>38</v>
      </c>
      <c r="C1981" s="424" t="s">
        <v>97</v>
      </c>
      <c r="D1981" s="425">
        <v>2585.8900000000003</v>
      </c>
      <c r="E1981" s="425">
        <v>17890.215</v>
      </c>
      <c r="F1981" s="426">
        <v>20476.105</v>
      </c>
      <c r="G1981" s="243"/>
    </row>
    <row r="1982" spans="1:7" s="62" customFormat="1" ht="13.5" customHeight="1" x14ac:dyDescent="0.2">
      <c r="A1982" s="267">
        <v>2014</v>
      </c>
      <c r="B1982" s="443" t="s">
        <v>39</v>
      </c>
      <c r="C1982" s="443" t="s">
        <v>97</v>
      </c>
      <c r="D1982" s="268">
        <v>3678.05</v>
      </c>
      <c r="E1982" s="268">
        <v>21105.202000000001</v>
      </c>
      <c r="F1982" s="269">
        <v>24783.252</v>
      </c>
      <c r="G1982" s="243"/>
    </row>
    <row r="1983" spans="1:7" s="62" customFormat="1" ht="13.5" customHeight="1" x14ac:dyDescent="0.2">
      <c r="A1983" s="423">
        <v>2014</v>
      </c>
      <c r="B1983" s="424" t="s">
        <v>40</v>
      </c>
      <c r="C1983" s="424" t="s">
        <v>97</v>
      </c>
      <c r="D1983" s="425">
        <v>3069.21</v>
      </c>
      <c r="E1983" s="425">
        <v>21352.200000000004</v>
      </c>
      <c r="F1983" s="426">
        <v>24421.410000000003</v>
      </c>
      <c r="G1983" s="243"/>
    </row>
    <row r="1984" spans="1:7" s="62" customFormat="1" ht="13.5" customHeight="1" x14ac:dyDescent="0.2">
      <c r="A1984" s="267">
        <v>2014</v>
      </c>
      <c r="B1984" s="443" t="s">
        <v>41</v>
      </c>
      <c r="C1984" s="443" t="s">
        <v>97</v>
      </c>
      <c r="D1984" s="268">
        <v>3844.09</v>
      </c>
      <c r="E1984" s="268">
        <v>21831.744999999999</v>
      </c>
      <c r="F1984" s="269">
        <v>25675.834999999999</v>
      </c>
      <c r="G1984" s="243"/>
    </row>
    <row r="1985" spans="1:7" s="62" customFormat="1" ht="13.5" customHeight="1" x14ac:dyDescent="0.2">
      <c r="A1985" s="423">
        <v>2014</v>
      </c>
      <c r="B1985" s="424" t="s">
        <v>42</v>
      </c>
      <c r="C1985" s="424" t="s">
        <v>97</v>
      </c>
      <c r="D1985" s="425">
        <v>2879.49</v>
      </c>
      <c r="E1985" s="425">
        <v>19784.906500000001</v>
      </c>
      <c r="F1985" s="426">
        <v>22664.396500000003</v>
      </c>
      <c r="G1985" s="243"/>
    </row>
    <row r="1986" spans="1:7" s="62" customFormat="1" ht="13.5" customHeight="1" x14ac:dyDescent="0.2">
      <c r="A1986" s="267">
        <v>2015</v>
      </c>
      <c r="B1986" s="443" t="s">
        <v>43</v>
      </c>
      <c r="C1986" s="443" t="s">
        <v>97</v>
      </c>
      <c r="D1986" s="268">
        <v>2677.3399999999997</v>
      </c>
      <c r="E1986" s="268">
        <v>18380.843999999997</v>
      </c>
      <c r="F1986" s="269">
        <v>21058.183999999997</v>
      </c>
      <c r="G1986" s="243"/>
    </row>
    <row r="1987" spans="1:7" s="62" customFormat="1" ht="13.5" customHeight="1" x14ac:dyDescent="0.2">
      <c r="A1987" s="423">
        <v>2015</v>
      </c>
      <c r="B1987" s="424" t="s">
        <v>44</v>
      </c>
      <c r="C1987" s="424" t="s">
        <v>97</v>
      </c>
      <c r="D1987" s="425">
        <v>2655.9500000000003</v>
      </c>
      <c r="E1987" s="425">
        <v>19501.906999999999</v>
      </c>
      <c r="F1987" s="426">
        <v>22157.857</v>
      </c>
      <c r="G1987" s="243"/>
    </row>
    <row r="1988" spans="1:7" s="62" customFormat="1" ht="13.5" customHeight="1" x14ac:dyDescent="0.2">
      <c r="A1988" s="267">
        <v>2015</v>
      </c>
      <c r="B1988" s="443" t="s">
        <v>45</v>
      </c>
      <c r="C1988" s="443" t="s">
        <v>97</v>
      </c>
      <c r="D1988" s="268">
        <v>2493.5700000000002</v>
      </c>
      <c r="E1988" s="268">
        <v>13466.772499999999</v>
      </c>
      <c r="F1988" s="269">
        <v>15960.342500000001</v>
      </c>
      <c r="G1988" s="243"/>
    </row>
    <row r="1989" spans="1:7" s="62" customFormat="1" ht="13.5" customHeight="1" x14ac:dyDescent="0.2">
      <c r="A1989" s="423">
        <v>2015</v>
      </c>
      <c r="B1989" s="424" t="s">
        <v>33</v>
      </c>
      <c r="C1989" s="424" t="s">
        <v>97</v>
      </c>
      <c r="D1989" s="425">
        <v>2812.05</v>
      </c>
      <c r="E1989" s="425">
        <v>20225.802</v>
      </c>
      <c r="F1989" s="426">
        <v>23037.851999999999</v>
      </c>
      <c r="G1989" s="243"/>
    </row>
    <row r="1990" spans="1:7" s="62" customFormat="1" ht="13.5" customHeight="1" x14ac:dyDescent="0.2">
      <c r="A1990" s="267">
        <v>2015</v>
      </c>
      <c r="B1990" s="443" t="s">
        <v>35</v>
      </c>
      <c r="C1990" s="443" t="s">
        <v>97</v>
      </c>
      <c r="D1990" s="268">
        <v>3432.59</v>
      </c>
      <c r="E1990" s="268">
        <v>19442.411500000002</v>
      </c>
      <c r="F1990" s="269">
        <v>22875.001499999998</v>
      </c>
      <c r="G1990" s="243"/>
    </row>
    <row r="1991" spans="1:7" s="62" customFormat="1" ht="13.5" customHeight="1" x14ac:dyDescent="0.2">
      <c r="A1991" s="423">
        <v>2015</v>
      </c>
      <c r="B1991" s="424" t="s">
        <v>36</v>
      </c>
      <c r="C1991" s="424" t="s">
        <v>97</v>
      </c>
      <c r="D1991" s="425">
        <v>3371.1500000000005</v>
      </c>
      <c r="E1991" s="425">
        <v>16871.629000000001</v>
      </c>
      <c r="F1991" s="426">
        <v>20242.779000000002</v>
      </c>
      <c r="G1991" s="243"/>
    </row>
    <row r="1992" spans="1:7" s="62" customFormat="1" ht="13.5" customHeight="1" x14ac:dyDescent="0.2">
      <c r="A1992" s="267">
        <v>2015</v>
      </c>
      <c r="B1992" s="443" t="s">
        <v>37</v>
      </c>
      <c r="C1992" s="443" t="s">
        <v>97</v>
      </c>
      <c r="D1992" s="268">
        <v>3811.77</v>
      </c>
      <c r="E1992" s="268">
        <v>21665.243999999999</v>
      </c>
      <c r="F1992" s="269">
        <v>25477.014000000003</v>
      </c>
      <c r="G1992" s="243"/>
    </row>
    <row r="1993" spans="1:7" s="62" customFormat="1" ht="13.5" customHeight="1" x14ac:dyDescent="0.2">
      <c r="A1993" s="423">
        <v>2015</v>
      </c>
      <c r="B1993" s="424" t="s">
        <v>38</v>
      </c>
      <c r="C1993" s="424" t="s">
        <v>97</v>
      </c>
      <c r="D1993" s="425">
        <v>3233.75</v>
      </c>
      <c r="E1993" s="425">
        <v>22606.506999999998</v>
      </c>
      <c r="F1993" s="426">
        <v>25840.256999999998</v>
      </c>
      <c r="G1993" s="243"/>
    </row>
    <row r="1994" spans="1:7" s="62" customFormat="1" ht="13.5" customHeight="1" x14ac:dyDescent="0.2">
      <c r="A1994" s="267">
        <v>2015</v>
      </c>
      <c r="B1994" s="443" t="s">
        <v>39</v>
      </c>
      <c r="C1994" s="443" t="s">
        <v>97</v>
      </c>
      <c r="D1994" s="268">
        <v>3923.3</v>
      </c>
      <c r="E1994" s="268">
        <v>20518.424999999999</v>
      </c>
      <c r="F1994" s="269">
        <v>24441.724999999999</v>
      </c>
      <c r="G1994" s="243"/>
    </row>
    <row r="1995" spans="1:7" s="62" customFormat="1" ht="13.5" customHeight="1" x14ac:dyDescent="0.2">
      <c r="A1995" s="423">
        <v>2015</v>
      </c>
      <c r="B1995" s="424" t="s">
        <v>40</v>
      </c>
      <c r="C1995" s="424" t="s">
        <v>97</v>
      </c>
      <c r="D1995" s="425">
        <v>4587.451</v>
      </c>
      <c r="E1995" s="425">
        <v>20805.738000000001</v>
      </c>
      <c r="F1995" s="426">
        <v>25393.189000000002</v>
      </c>
      <c r="G1995" s="243"/>
    </row>
    <row r="1996" spans="1:7" s="62" customFormat="1" ht="13.5" customHeight="1" x14ac:dyDescent="0.2">
      <c r="A1996" s="267">
        <v>2015</v>
      </c>
      <c r="B1996" s="443" t="s">
        <v>41</v>
      </c>
      <c r="C1996" s="443" t="s">
        <v>97</v>
      </c>
      <c r="D1996" s="268">
        <v>4486.67</v>
      </c>
      <c r="E1996" s="268">
        <v>18229.083999999999</v>
      </c>
      <c r="F1996" s="269">
        <v>22715.754000000001</v>
      </c>
      <c r="G1996" s="243"/>
    </row>
    <row r="1997" spans="1:7" s="62" customFormat="1" ht="13.5" customHeight="1" x14ac:dyDescent="0.2">
      <c r="A1997" s="423">
        <v>2015</v>
      </c>
      <c r="B1997" s="424" t="s">
        <v>42</v>
      </c>
      <c r="C1997" s="424" t="s">
        <v>97</v>
      </c>
      <c r="D1997" s="425">
        <v>3849.7200000000003</v>
      </c>
      <c r="E1997" s="425">
        <v>19702.870500000001</v>
      </c>
      <c r="F1997" s="426">
        <v>23552.590500000002</v>
      </c>
      <c r="G1997" s="243"/>
    </row>
    <row r="1998" spans="1:7" s="62" customFormat="1" ht="13.5" customHeight="1" x14ac:dyDescent="0.2">
      <c r="A1998" s="267">
        <v>2016</v>
      </c>
      <c r="B1998" s="443" t="s">
        <v>43</v>
      </c>
      <c r="C1998" s="443" t="s">
        <v>97</v>
      </c>
      <c r="D1998" s="268">
        <v>2185.8900000000003</v>
      </c>
      <c r="E1998" s="268">
        <v>15189.071</v>
      </c>
      <c r="F1998" s="269">
        <v>17374.960999999999</v>
      </c>
      <c r="G1998" s="243"/>
    </row>
    <row r="1999" spans="1:7" s="62" customFormat="1" ht="13.5" customHeight="1" x14ac:dyDescent="0.2">
      <c r="A1999" s="423">
        <v>2016</v>
      </c>
      <c r="B1999" s="424" t="s">
        <v>44</v>
      </c>
      <c r="C1999" s="424" t="s">
        <v>97</v>
      </c>
      <c r="D1999" s="425">
        <v>3455.26</v>
      </c>
      <c r="E1999" s="425">
        <v>21821.275000000001</v>
      </c>
      <c r="F1999" s="426">
        <v>25276.535</v>
      </c>
      <c r="G1999" s="243"/>
    </row>
    <row r="2000" spans="1:7" s="62" customFormat="1" ht="13.5" customHeight="1" x14ac:dyDescent="0.2">
      <c r="A2000" s="267">
        <v>2016</v>
      </c>
      <c r="B2000" s="443" t="s">
        <v>45</v>
      </c>
      <c r="C2000" s="443" t="s">
        <v>97</v>
      </c>
      <c r="D2000" s="268">
        <v>3429.07</v>
      </c>
      <c r="E2000" s="268">
        <v>21381.573</v>
      </c>
      <c r="F2000" s="269">
        <v>24810.643</v>
      </c>
      <c r="G2000" s="243"/>
    </row>
    <row r="2001" spans="1:7" s="62" customFormat="1" ht="13.5" customHeight="1" x14ac:dyDescent="0.2">
      <c r="A2001" s="423">
        <v>2016</v>
      </c>
      <c r="B2001" s="424" t="s">
        <v>33</v>
      </c>
      <c r="C2001" s="424" t="s">
        <v>97</v>
      </c>
      <c r="D2001" s="425">
        <v>3153.2000000000003</v>
      </c>
      <c r="E2001" s="425">
        <v>21107.800500000001</v>
      </c>
      <c r="F2001" s="426">
        <v>24261.000499999998</v>
      </c>
      <c r="G2001" s="243"/>
    </row>
    <row r="2002" spans="1:7" s="62" customFormat="1" ht="13.5" customHeight="1" x14ac:dyDescent="0.2">
      <c r="A2002" s="267">
        <v>2016</v>
      </c>
      <c r="B2002" s="443" t="s">
        <v>35</v>
      </c>
      <c r="C2002" s="443" t="s">
        <v>97</v>
      </c>
      <c r="D2002" s="268">
        <v>3044.1</v>
      </c>
      <c r="E2002" s="268">
        <v>18971.714499999998</v>
      </c>
      <c r="F2002" s="269">
        <v>22015.8145</v>
      </c>
      <c r="G2002" s="243"/>
    </row>
    <row r="2003" spans="1:7" s="62" customFormat="1" ht="13.5" customHeight="1" x14ac:dyDescent="0.2">
      <c r="A2003" s="423">
        <v>2016</v>
      </c>
      <c r="B2003" s="424" t="s">
        <v>36</v>
      </c>
      <c r="C2003" s="424" t="s">
        <v>97</v>
      </c>
      <c r="D2003" s="425">
        <v>1445.67</v>
      </c>
      <c r="E2003" s="425">
        <v>11483.115999999998</v>
      </c>
      <c r="F2003" s="426">
        <v>12928.786</v>
      </c>
      <c r="G2003" s="243"/>
    </row>
    <row r="2004" spans="1:7" s="62" customFormat="1" ht="13.5" customHeight="1" x14ac:dyDescent="0.2">
      <c r="A2004" s="267">
        <v>2016</v>
      </c>
      <c r="B2004" s="443" t="s">
        <v>37</v>
      </c>
      <c r="C2004" s="443" t="s">
        <v>97</v>
      </c>
      <c r="D2004" s="268">
        <v>1550.38</v>
      </c>
      <c r="E2004" s="268">
        <v>12515.778</v>
      </c>
      <c r="F2004" s="269">
        <v>14066.157999999999</v>
      </c>
      <c r="G2004" s="243"/>
    </row>
    <row r="2005" spans="1:7" s="62" customFormat="1" ht="13.5" customHeight="1" x14ac:dyDescent="0.2">
      <c r="A2005" s="423">
        <v>2016</v>
      </c>
      <c r="B2005" s="424" t="s">
        <v>38</v>
      </c>
      <c r="C2005" s="424" t="s">
        <v>97</v>
      </c>
      <c r="D2005" s="425">
        <v>2824.31</v>
      </c>
      <c r="E2005" s="425">
        <v>26122.1</v>
      </c>
      <c r="F2005" s="426">
        <v>28946.41</v>
      </c>
      <c r="G2005" s="243"/>
    </row>
    <row r="2006" spans="1:7" s="62" customFormat="1" ht="13.5" customHeight="1" x14ac:dyDescent="0.2">
      <c r="A2006" s="267">
        <v>2016</v>
      </c>
      <c r="B2006" s="443" t="s">
        <v>39</v>
      </c>
      <c r="C2006" s="443" t="s">
        <v>97</v>
      </c>
      <c r="D2006" s="268">
        <v>2015.4499999999998</v>
      </c>
      <c r="E2006" s="268">
        <v>18271.263499999997</v>
      </c>
      <c r="F2006" s="269">
        <v>20286.713499999998</v>
      </c>
      <c r="G2006" s="243"/>
    </row>
    <row r="2007" spans="1:7" s="62" customFormat="1" ht="13.5" customHeight="1" x14ac:dyDescent="0.2">
      <c r="A2007" s="423">
        <v>2016</v>
      </c>
      <c r="B2007" s="424" t="s">
        <v>40</v>
      </c>
      <c r="C2007" s="424" t="s">
        <v>97</v>
      </c>
      <c r="D2007" s="425">
        <v>2101.41</v>
      </c>
      <c r="E2007" s="425">
        <v>22533.479999999996</v>
      </c>
      <c r="F2007" s="426">
        <v>24634.89</v>
      </c>
      <c r="G2007" s="243"/>
    </row>
    <row r="2008" spans="1:7" s="62" customFormat="1" ht="13.5" customHeight="1" x14ac:dyDescent="0.2">
      <c r="A2008" s="267">
        <v>2016</v>
      </c>
      <c r="B2008" s="443" t="s">
        <v>41</v>
      </c>
      <c r="C2008" s="443" t="s">
        <v>97</v>
      </c>
      <c r="D2008" s="268">
        <v>2645.8</v>
      </c>
      <c r="E2008" s="268">
        <v>24885.754500000003</v>
      </c>
      <c r="F2008" s="269">
        <v>27531.554500000002</v>
      </c>
      <c r="G2008" s="243"/>
    </row>
    <row r="2009" spans="1:7" s="62" customFormat="1" ht="13.5" customHeight="1" x14ac:dyDescent="0.2">
      <c r="A2009" s="423">
        <v>2016</v>
      </c>
      <c r="B2009" s="424" t="s">
        <v>42</v>
      </c>
      <c r="C2009" s="424" t="s">
        <v>97</v>
      </c>
      <c r="D2009" s="425">
        <v>2669.32</v>
      </c>
      <c r="E2009" s="425">
        <v>22944.908500000001</v>
      </c>
      <c r="F2009" s="426">
        <v>25614.228500000001</v>
      </c>
      <c r="G2009" s="243"/>
    </row>
    <row r="2010" spans="1:7" s="62" customFormat="1" ht="13.5" customHeight="1" x14ac:dyDescent="0.2">
      <c r="A2010" s="267">
        <v>2017</v>
      </c>
      <c r="B2010" s="443" t="s">
        <v>43</v>
      </c>
      <c r="C2010" s="443" t="s">
        <v>97</v>
      </c>
      <c r="D2010" s="268">
        <v>2070.5</v>
      </c>
      <c r="E2010" s="268">
        <v>18558.422000000002</v>
      </c>
      <c r="F2010" s="269">
        <v>20628.922000000002</v>
      </c>
      <c r="G2010" s="243"/>
    </row>
    <row r="2011" spans="1:7" s="62" customFormat="1" ht="13.5" customHeight="1" x14ac:dyDescent="0.2">
      <c r="A2011" s="423">
        <v>2017</v>
      </c>
      <c r="B2011" s="424" t="s">
        <v>44</v>
      </c>
      <c r="C2011" s="424" t="s">
        <v>97</v>
      </c>
      <c r="D2011" s="425">
        <v>2888.84</v>
      </c>
      <c r="E2011" s="425">
        <v>23157.089</v>
      </c>
      <c r="F2011" s="426">
        <v>26045.929</v>
      </c>
      <c r="G2011" s="243"/>
    </row>
    <row r="2012" spans="1:7" s="62" customFormat="1" ht="13.5" customHeight="1" x14ac:dyDescent="0.2">
      <c r="A2012" s="267">
        <v>2017</v>
      </c>
      <c r="B2012" s="443" t="s">
        <v>45</v>
      </c>
      <c r="C2012" s="443" t="s">
        <v>97</v>
      </c>
      <c r="D2012" s="268">
        <v>3036.29</v>
      </c>
      <c r="E2012" s="268">
        <v>21777.787</v>
      </c>
      <c r="F2012" s="269">
        <v>24814.077000000001</v>
      </c>
      <c r="G2012" s="243"/>
    </row>
    <row r="2013" spans="1:7" s="62" customFormat="1" ht="13.5" customHeight="1" x14ac:dyDescent="0.2">
      <c r="A2013" s="423">
        <v>2017</v>
      </c>
      <c r="B2013" s="424" t="s">
        <v>33</v>
      </c>
      <c r="C2013" s="424" t="s">
        <v>97</v>
      </c>
      <c r="D2013" s="425">
        <v>2563.1499999999996</v>
      </c>
      <c r="E2013" s="425">
        <v>21975.096000000001</v>
      </c>
      <c r="F2013" s="426">
        <v>24538.245999999999</v>
      </c>
      <c r="G2013" s="243"/>
    </row>
    <row r="2014" spans="1:7" s="62" customFormat="1" ht="13.5" customHeight="1" x14ac:dyDescent="0.2">
      <c r="A2014" s="267">
        <v>2017</v>
      </c>
      <c r="B2014" s="443" t="s">
        <v>35</v>
      </c>
      <c r="C2014" s="443" t="s">
        <v>97</v>
      </c>
      <c r="D2014" s="268">
        <v>2734.8999999999996</v>
      </c>
      <c r="E2014" s="268">
        <v>24191.620999999999</v>
      </c>
      <c r="F2014" s="269">
        <v>26926.521000000001</v>
      </c>
      <c r="G2014" s="243"/>
    </row>
    <row r="2015" spans="1:7" s="62" customFormat="1" ht="13.5" customHeight="1" x14ac:dyDescent="0.2">
      <c r="A2015" s="423">
        <v>2017</v>
      </c>
      <c r="B2015" s="424" t="s">
        <v>36</v>
      </c>
      <c r="C2015" s="424" t="s">
        <v>97</v>
      </c>
      <c r="D2015" s="425">
        <v>2537.84</v>
      </c>
      <c r="E2015" s="425">
        <v>23962.090499999998</v>
      </c>
      <c r="F2015" s="426">
        <v>26499.930500000002</v>
      </c>
      <c r="G2015" s="243"/>
    </row>
    <row r="2016" spans="1:7" s="62" customFormat="1" ht="13.5" customHeight="1" x14ac:dyDescent="0.2">
      <c r="A2016" s="267">
        <v>2017</v>
      </c>
      <c r="B2016" s="443" t="s">
        <v>37</v>
      </c>
      <c r="C2016" s="443" t="s">
        <v>97</v>
      </c>
      <c r="D2016" s="268">
        <v>2504.4499999999998</v>
      </c>
      <c r="E2016" s="268">
        <v>24450.037</v>
      </c>
      <c r="F2016" s="269">
        <v>26954.487000000001</v>
      </c>
      <c r="G2016" s="243"/>
    </row>
    <row r="2017" spans="1:7" s="62" customFormat="1" ht="13.5" customHeight="1" x14ac:dyDescent="0.2">
      <c r="A2017" s="423">
        <v>2017</v>
      </c>
      <c r="B2017" s="424" t="s">
        <v>38</v>
      </c>
      <c r="C2017" s="424" t="s">
        <v>97</v>
      </c>
      <c r="D2017" s="425">
        <v>2546.92</v>
      </c>
      <c r="E2017" s="425">
        <v>23957.113000000001</v>
      </c>
      <c r="F2017" s="426">
        <v>26504.032999999999</v>
      </c>
      <c r="G2017" s="243"/>
    </row>
    <row r="2018" spans="1:7" s="62" customFormat="1" ht="13.5" customHeight="1" x14ac:dyDescent="0.2">
      <c r="A2018" s="267">
        <v>2017</v>
      </c>
      <c r="B2018" s="443" t="s">
        <v>39</v>
      </c>
      <c r="C2018" s="443" t="s">
        <v>97</v>
      </c>
      <c r="D2018" s="268">
        <v>3178.76</v>
      </c>
      <c r="E2018" s="268">
        <v>24593.170500000004</v>
      </c>
      <c r="F2018" s="269">
        <v>27771.930500000002</v>
      </c>
      <c r="G2018" s="243"/>
    </row>
    <row r="2019" spans="1:7" s="62" customFormat="1" ht="13.5" customHeight="1" x14ac:dyDescent="0.2">
      <c r="A2019" s="423">
        <v>2017</v>
      </c>
      <c r="B2019" s="424" t="s">
        <v>40</v>
      </c>
      <c r="C2019" s="424" t="s">
        <v>97</v>
      </c>
      <c r="D2019" s="425">
        <v>2864.7900000000009</v>
      </c>
      <c r="E2019" s="425">
        <v>25634.521000000001</v>
      </c>
      <c r="F2019" s="426">
        <v>28499.311000000002</v>
      </c>
      <c r="G2019" s="243"/>
    </row>
    <row r="2020" spans="1:7" s="62" customFormat="1" ht="13.5" customHeight="1" x14ac:dyDescent="0.2">
      <c r="A2020" s="267">
        <v>2017</v>
      </c>
      <c r="B2020" s="443" t="s">
        <v>41</v>
      </c>
      <c r="C2020" s="443" t="s">
        <v>97</v>
      </c>
      <c r="D2020" s="268">
        <v>3365.6900000000005</v>
      </c>
      <c r="E2020" s="268">
        <v>25772.916499999999</v>
      </c>
      <c r="F2020" s="269">
        <v>29138.606500000002</v>
      </c>
      <c r="G2020" s="243"/>
    </row>
    <row r="2021" spans="1:7" s="62" customFormat="1" ht="13.5" customHeight="1" x14ac:dyDescent="0.2">
      <c r="A2021" s="423">
        <v>2017</v>
      </c>
      <c r="B2021" s="424" t="s">
        <v>42</v>
      </c>
      <c r="C2021" s="424" t="s">
        <v>97</v>
      </c>
      <c r="D2021" s="425">
        <v>3075.92</v>
      </c>
      <c r="E2021" s="425">
        <v>22157.989999999998</v>
      </c>
      <c r="F2021" s="426">
        <v>25233.91</v>
      </c>
      <c r="G2021" s="243"/>
    </row>
    <row r="2022" spans="1:7" s="62" customFormat="1" ht="13.5" customHeight="1" x14ac:dyDescent="0.2">
      <c r="A2022" s="267">
        <v>2018</v>
      </c>
      <c r="B2022" s="443" t="s">
        <v>43</v>
      </c>
      <c r="C2022" s="443" t="s">
        <v>97</v>
      </c>
      <c r="D2022" s="268">
        <v>2473.0299999999997</v>
      </c>
      <c r="E2022" s="268">
        <v>20951.590499999998</v>
      </c>
      <c r="F2022" s="269">
        <v>23424.620499999997</v>
      </c>
      <c r="G2022" s="243"/>
    </row>
    <row r="2023" spans="1:7" s="62" customFormat="1" ht="13.5" customHeight="1" x14ac:dyDescent="0.2">
      <c r="A2023" s="423">
        <v>2018</v>
      </c>
      <c r="B2023" s="424" t="s">
        <v>44</v>
      </c>
      <c r="C2023" s="424" t="s">
        <v>97</v>
      </c>
      <c r="D2023" s="425">
        <v>3027.5200000000004</v>
      </c>
      <c r="E2023" s="425">
        <v>22377.125</v>
      </c>
      <c r="F2023" s="426">
        <v>25404.644999999997</v>
      </c>
      <c r="G2023" s="243"/>
    </row>
    <row r="2024" spans="1:7" s="62" customFormat="1" ht="13.5" customHeight="1" x14ac:dyDescent="0.2">
      <c r="A2024" s="267">
        <v>2018</v>
      </c>
      <c r="B2024" s="443" t="s">
        <v>45</v>
      </c>
      <c r="C2024" s="443" t="s">
        <v>97</v>
      </c>
      <c r="D2024" s="268">
        <v>3238.37</v>
      </c>
      <c r="E2024" s="268">
        <v>22483.979500000001</v>
      </c>
      <c r="F2024" s="269">
        <v>25722.3495</v>
      </c>
      <c r="G2024" s="243"/>
    </row>
    <row r="2025" spans="1:7" s="62" customFormat="1" ht="13.5" customHeight="1" x14ac:dyDescent="0.2">
      <c r="A2025" s="423">
        <v>2018</v>
      </c>
      <c r="B2025" s="424" t="s">
        <v>33</v>
      </c>
      <c r="C2025" s="424" t="s">
        <v>97</v>
      </c>
      <c r="D2025" s="425">
        <v>3070.28</v>
      </c>
      <c r="E2025" s="425">
        <v>23167.648999999998</v>
      </c>
      <c r="F2025" s="426">
        <v>26237.929000000004</v>
      </c>
      <c r="G2025" s="243"/>
    </row>
    <row r="2026" spans="1:7" s="62" customFormat="1" ht="13.5" customHeight="1" x14ac:dyDescent="0.2">
      <c r="A2026" s="267">
        <v>2018</v>
      </c>
      <c r="B2026" s="443" t="s">
        <v>35</v>
      </c>
      <c r="C2026" s="443" t="s">
        <v>97</v>
      </c>
      <c r="D2026" s="268">
        <v>3115.3900000000003</v>
      </c>
      <c r="E2026" s="268">
        <v>21762.092000000001</v>
      </c>
      <c r="F2026" s="269">
        <v>24877.482</v>
      </c>
      <c r="G2026" s="243"/>
    </row>
    <row r="2027" spans="1:7" s="62" customFormat="1" ht="13.5" customHeight="1" x14ac:dyDescent="0.2">
      <c r="A2027" s="423">
        <v>2018</v>
      </c>
      <c r="B2027" s="424" t="s">
        <v>36</v>
      </c>
      <c r="C2027" s="424" t="s">
        <v>97</v>
      </c>
      <c r="D2027" s="425">
        <v>3462</v>
      </c>
      <c r="E2027" s="425">
        <v>21793.832499999997</v>
      </c>
      <c r="F2027" s="426">
        <v>25255.8325</v>
      </c>
      <c r="G2027" s="243"/>
    </row>
    <row r="2028" spans="1:7" s="62" customFormat="1" ht="13.5" customHeight="1" x14ac:dyDescent="0.2">
      <c r="A2028" s="267">
        <v>2018</v>
      </c>
      <c r="B2028" s="443" t="s">
        <v>37</v>
      </c>
      <c r="C2028" s="443" t="s">
        <v>97</v>
      </c>
      <c r="D2028" s="268">
        <v>3651.59</v>
      </c>
      <c r="E2028" s="268">
        <v>23109.345999999998</v>
      </c>
      <c r="F2028" s="269">
        <v>26760.936000000002</v>
      </c>
      <c r="G2028" s="243"/>
    </row>
    <row r="2029" spans="1:7" s="62" customFormat="1" ht="13.5" customHeight="1" x14ac:dyDescent="0.2">
      <c r="A2029" s="423">
        <v>2018</v>
      </c>
      <c r="B2029" s="424" t="s">
        <v>38</v>
      </c>
      <c r="C2029" s="424" t="s">
        <v>97</v>
      </c>
      <c r="D2029" s="425">
        <v>5265.7800000000007</v>
      </c>
      <c r="E2029" s="425">
        <v>27015.1335</v>
      </c>
      <c r="F2029" s="426">
        <v>32280.913500000002</v>
      </c>
      <c r="G2029" s="243"/>
    </row>
    <row r="2030" spans="1:7" s="62" customFormat="1" ht="13.5" customHeight="1" x14ac:dyDescent="0.2">
      <c r="A2030" s="267">
        <v>2018</v>
      </c>
      <c r="B2030" s="443" t="s">
        <v>39</v>
      </c>
      <c r="C2030" s="443" t="s">
        <v>97</v>
      </c>
      <c r="D2030" s="268">
        <v>5503.38</v>
      </c>
      <c r="E2030" s="268">
        <v>25825.4535</v>
      </c>
      <c r="F2030" s="269">
        <v>31328.833500000001</v>
      </c>
      <c r="G2030" s="243"/>
    </row>
    <row r="2031" spans="1:7" s="62" customFormat="1" ht="13.5" customHeight="1" x14ac:dyDescent="0.2">
      <c r="A2031" s="423">
        <v>2018</v>
      </c>
      <c r="B2031" s="424" t="s">
        <v>40</v>
      </c>
      <c r="C2031" s="424" t="s">
        <v>97</v>
      </c>
      <c r="D2031" s="425">
        <v>5547.3700000000008</v>
      </c>
      <c r="E2031" s="425">
        <v>25780.109499999999</v>
      </c>
      <c r="F2031" s="426">
        <v>31327.479499999998</v>
      </c>
      <c r="G2031" s="243"/>
    </row>
    <row r="2032" spans="1:7" s="62" customFormat="1" ht="13.5" customHeight="1" x14ac:dyDescent="0.2">
      <c r="A2032" s="267">
        <v>2018</v>
      </c>
      <c r="B2032" s="443" t="s">
        <v>41</v>
      </c>
      <c r="C2032" s="443" t="s">
        <v>97</v>
      </c>
      <c r="D2032" s="268">
        <v>5110.8700000000008</v>
      </c>
      <c r="E2032" s="268">
        <v>25208.280499999997</v>
      </c>
      <c r="F2032" s="269">
        <v>30319.150499999996</v>
      </c>
      <c r="G2032" s="243"/>
    </row>
    <row r="2033" spans="1:7" s="62" customFormat="1" ht="13.5" customHeight="1" x14ac:dyDescent="0.2">
      <c r="A2033" s="423">
        <v>2018</v>
      </c>
      <c r="B2033" s="424" t="s">
        <v>42</v>
      </c>
      <c r="C2033" s="424" t="s">
        <v>97</v>
      </c>
      <c r="D2033" s="425">
        <v>3548.66</v>
      </c>
      <c r="E2033" s="425">
        <v>21753.593499999999</v>
      </c>
      <c r="F2033" s="426">
        <v>25302.253499999999</v>
      </c>
      <c r="G2033" s="243"/>
    </row>
    <row r="2034" spans="1:7" s="62" customFormat="1" ht="13.5" customHeight="1" x14ac:dyDescent="0.2">
      <c r="A2034" s="267">
        <v>2019</v>
      </c>
      <c r="B2034" s="443" t="s">
        <v>43</v>
      </c>
      <c r="C2034" s="443" t="s">
        <v>97</v>
      </c>
      <c r="D2034" s="268">
        <v>2398.4300000000003</v>
      </c>
      <c r="E2034" s="268">
        <v>20080.5</v>
      </c>
      <c r="F2034" s="269">
        <v>22478.93</v>
      </c>
      <c r="G2034" s="243"/>
    </row>
    <row r="2035" spans="1:7" s="62" customFormat="1" ht="13.5" customHeight="1" x14ac:dyDescent="0.2">
      <c r="A2035" s="423">
        <v>2019</v>
      </c>
      <c r="B2035" s="424" t="s">
        <v>44</v>
      </c>
      <c r="C2035" s="424" t="s">
        <v>97</v>
      </c>
      <c r="D2035" s="425">
        <v>4975.4800000000005</v>
      </c>
      <c r="E2035" s="425">
        <v>18657.521499999999</v>
      </c>
      <c r="F2035" s="426">
        <v>23633.001499999998</v>
      </c>
      <c r="G2035" s="243"/>
    </row>
    <row r="2036" spans="1:7" s="62" customFormat="1" ht="13.5" customHeight="1" x14ac:dyDescent="0.2">
      <c r="A2036" s="267">
        <v>2019</v>
      </c>
      <c r="B2036" s="443" t="s">
        <v>45</v>
      </c>
      <c r="C2036" s="443" t="s">
        <v>97</v>
      </c>
      <c r="D2036" s="268">
        <v>2130.4899999999998</v>
      </c>
      <c r="E2036" s="268">
        <v>10477.986000000001</v>
      </c>
      <c r="F2036" s="269">
        <v>12608.476000000001</v>
      </c>
      <c r="G2036" s="243"/>
    </row>
    <row r="2037" spans="1:7" s="62" customFormat="1" ht="13.5" customHeight="1" x14ac:dyDescent="0.2">
      <c r="A2037" s="423">
        <v>2019</v>
      </c>
      <c r="B2037" s="424" t="s">
        <v>33</v>
      </c>
      <c r="C2037" s="424" t="s">
        <v>97</v>
      </c>
      <c r="D2037" s="425">
        <v>4548.4500000000007</v>
      </c>
      <c r="E2037" s="425">
        <v>22892.5445</v>
      </c>
      <c r="F2037" s="426">
        <v>27440.994500000001</v>
      </c>
      <c r="G2037" s="243"/>
    </row>
    <row r="2038" spans="1:7" s="62" customFormat="1" ht="13.5" customHeight="1" x14ac:dyDescent="0.2">
      <c r="A2038" s="267">
        <v>2019</v>
      </c>
      <c r="B2038" s="443" t="s">
        <v>35</v>
      </c>
      <c r="C2038" s="443" t="s">
        <v>97</v>
      </c>
      <c r="D2038" s="268">
        <v>4780.4799999999996</v>
      </c>
      <c r="E2038" s="268">
        <v>19082.968500000003</v>
      </c>
      <c r="F2038" s="269">
        <v>23863.448499999999</v>
      </c>
      <c r="G2038" s="243"/>
    </row>
    <row r="2039" spans="1:7" s="62" customFormat="1" ht="13.5" customHeight="1" x14ac:dyDescent="0.2">
      <c r="A2039" s="423">
        <v>2019</v>
      </c>
      <c r="B2039" s="424" t="s">
        <v>36</v>
      </c>
      <c r="C2039" s="424" t="s">
        <v>97</v>
      </c>
      <c r="D2039" s="425">
        <v>5928.0799999999981</v>
      </c>
      <c r="E2039" s="425">
        <v>17677.297500000001</v>
      </c>
      <c r="F2039" s="426">
        <v>23605.377500000002</v>
      </c>
      <c r="G2039" s="243"/>
    </row>
    <row r="2040" spans="1:7" s="62" customFormat="1" ht="13.5" customHeight="1" x14ac:dyDescent="0.2">
      <c r="A2040" s="267">
        <v>2019</v>
      </c>
      <c r="B2040" s="443" t="s">
        <v>37</v>
      </c>
      <c r="C2040" s="443" t="s">
        <v>97</v>
      </c>
      <c r="D2040" s="268">
        <v>6585.6399999999994</v>
      </c>
      <c r="E2040" s="268">
        <v>20465.9205</v>
      </c>
      <c r="F2040" s="269">
        <v>27051.5605</v>
      </c>
      <c r="G2040" s="243"/>
    </row>
    <row r="2041" spans="1:7" s="62" customFormat="1" ht="13.5" customHeight="1" x14ac:dyDescent="0.2">
      <c r="A2041" s="423">
        <v>2019</v>
      </c>
      <c r="B2041" s="424" t="s">
        <v>38</v>
      </c>
      <c r="C2041" s="424" t="s">
        <v>97</v>
      </c>
      <c r="D2041" s="425">
        <v>5752.7700000000023</v>
      </c>
      <c r="E2041" s="425">
        <v>22607.6535</v>
      </c>
      <c r="F2041" s="426">
        <v>28360.423500000004</v>
      </c>
      <c r="G2041" s="243"/>
    </row>
    <row r="2042" spans="1:7" s="62" customFormat="1" ht="13.5" customHeight="1" x14ac:dyDescent="0.2">
      <c r="A2042" s="267">
        <v>2019</v>
      </c>
      <c r="B2042" s="443" t="s">
        <v>39</v>
      </c>
      <c r="C2042" s="443" t="s">
        <v>97</v>
      </c>
      <c r="D2042" s="268">
        <v>6587.2000000000007</v>
      </c>
      <c r="E2042" s="268">
        <v>22371.680500000002</v>
      </c>
      <c r="F2042" s="269">
        <v>28958.880500000003</v>
      </c>
      <c r="G2042" s="243"/>
    </row>
    <row r="2043" spans="1:7" s="62" customFormat="1" ht="13.5" customHeight="1" x14ac:dyDescent="0.2">
      <c r="A2043" s="423">
        <v>2019</v>
      </c>
      <c r="B2043" s="424" t="s">
        <v>40</v>
      </c>
      <c r="C2043" s="424" t="s">
        <v>97</v>
      </c>
      <c r="D2043" s="425">
        <v>6140.6099999999979</v>
      </c>
      <c r="E2043" s="425">
        <v>22221.9005</v>
      </c>
      <c r="F2043" s="426">
        <v>28362.510499999997</v>
      </c>
      <c r="G2043" s="243"/>
    </row>
    <row r="2044" spans="1:7" s="62" customFormat="1" ht="13.5" customHeight="1" x14ac:dyDescent="0.2">
      <c r="A2044" s="267">
        <v>2019</v>
      </c>
      <c r="B2044" s="443" t="s">
        <v>41</v>
      </c>
      <c r="C2044" s="443" t="s">
        <v>97</v>
      </c>
      <c r="D2044" s="268">
        <v>6250.8199999999988</v>
      </c>
      <c r="E2044" s="268">
        <v>23946.9925</v>
      </c>
      <c r="F2044" s="269">
        <v>30197.812499999996</v>
      </c>
      <c r="G2044" s="243"/>
    </row>
    <row r="2045" spans="1:7" s="62" customFormat="1" ht="13.5" customHeight="1" x14ac:dyDescent="0.2">
      <c r="A2045" s="423">
        <v>2019</v>
      </c>
      <c r="B2045" s="424" t="s">
        <v>42</v>
      </c>
      <c r="C2045" s="424" t="s">
        <v>97</v>
      </c>
      <c r="D2045" s="425">
        <v>6277.8599999999988</v>
      </c>
      <c r="E2045" s="425">
        <v>18661.634000000002</v>
      </c>
      <c r="F2045" s="426">
        <v>24939.493999999999</v>
      </c>
      <c r="G2045" s="243"/>
    </row>
    <row r="2046" spans="1:7" s="62" customFormat="1" ht="13.5" customHeight="1" x14ac:dyDescent="0.2">
      <c r="A2046" s="267">
        <v>2020</v>
      </c>
      <c r="B2046" s="443" t="s">
        <v>43</v>
      </c>
      <c r="C2046" s="443" t="s">
        <v>97</v>
      </c>
      <c r="D2046" s="268">
        <v>4671.329999999999</v>
      </c>
      <c r="E2046" s="268">
        <v>17186.380499999999</v>
      </c>
      <c r="F2046" s="269">
        <v>21857.710499999997</v>
      </c>
      <c r="G2046" s="243"/>
    </row>
    <row r="2047" spans="1:7" s="62" customFormat="1" ht="13.5" customHeight="1" x14ac:dyDescent="0.2">
      <c r="A2047" s="423">
        <v>2020</v>
      </c>
      <c r="B2047" s="424" t="s">
        <v>44</v>
      </c>
      <c r="C2047" s="424" t="s">
        <v>97</v>
      </c>
      <c r="D2047" s="425">
        <v>7721.0299999999988</v>
      </c>
      <c r="E2047" s="425">
        <v>14969.005500000001</v>
      </c>
      <c r="F2047" s="426">
        <v>22690.035499999998</v>
      </c>
      <c r="G2047" s="243"/>
    </row>
    <row r="2048" spans="1:7" s="62" customFormat="1" ht="13.5" customHeight="1" x14ac:dyDescent="0.2">
      <c r="A2048" s="267">
        <v>2020</v>
      </c>
      <c r="B2048" s="443" t="s">
        <v>45</v>
      </c>
      <c r="C2048" s="443" t="s">
        <v>97</v>
      </c>
      <c r="D2048" s="268">
        <v>4596.7699999999986</v>
      </c>
      <c r="E2048" s="268">
        <v>12951.267500000002</v>
      </c>
      <c r="F2048" s="269">
        <v>17548.037499999999</v>
      </c>
      <c r="G2048" s="243"/>
    </row>
    <row r="2049" spans="1:7" s="62" customFormat="1" ht="13.5" customHeight="1" x14ac:dyDescent="0.2">
      <c r="A2049" s="423">
        <v>2020</v>
      </c>
      <c r="B2049" s="424" t="s">
        <v>33</v>
      </c>
      <c r="C2049" s="424" t="s">
        <v>97</v>
      </c>
      <c r="D2049" s="425">
        <v>1672.6599999999996</v>
      </c>
      <c r="E2049" s="425">
        <v>4195.8410000000003</v>
      </c>
      <c r="F2049" s="426">
        <v>5868.5009999999993</v>
      </c>
      <c r="G2049" s="243"/>
    </row>
    <row r="2050" spans="1:7" s="62" customFormat="1" ht="13.5" customHeight="1" x14ac:dyDescent="0.2">
      <c r="A2050" s="267">
        <v>2020</v>
      </c>
      <c r="B2050" s="443" t="s">
        <v>35</v>
      </c>
      <c r="C2050" s="443" t="s">
        <v>97</v>
      </c>
      <c r="D2050" s="268">
        <v>6478.0000000000018</v>
      </c>
      <c r="E2050" s="268">
        <v>15364.3205</v>
      </c>
      <c r="F2050" s="269">
        <v>21842.320500000002</v>
      </c>
      <c r="G2050" s="243"/>
    </row>
    <row r="2051" spans="1:7" s="62" customFormat="1" ht="13.5" customHeight="1" x14ac:dyDescent="0.2">
      <c r="A2051" s="423">
        <v>2020</v>
      </c>
      <c r="B2051" s="424" t="s">
        <v>36</v>
      </c>
      <c r="C2051" s="424" t="s">
        <v>97</v>
      </c>
      <c r="D2051" s="425">
        <v>5109.9700000000012</v>
      </c>
      <c r="E2051" s="425">
        <v>17190.902999999998</v>
      </c>
      <c r="F2051" s="426">
        <v>22300.873</v>
      </c>
      <c r="G2051" s="243"/>
    </row>
    <row r="2052" spans="1:7" s="62" customFormat="1" ht="13.5" customHeight="1" x14ac:dyDescent="0.2">
      <c r="A2052" s="267">
        <v>2020</v>
      </c>
      <c r="B2052" s="443" t="s">
        <v>37</v>
      </c>
      <c r="C2052" s="443" t="s">
        <v>97</v>
      </c>
      <c r="D2052" s="268">
        <v>6895.1299999999992</v>
      </c>
      <c r="E2052" s="268">
        <v>22164.71999847412</v>
      </c>
      <c r="F2052" s="269">
        <v>29059.849998474121</v>
      </c>
      <c r="G2052" s="243"/>
    </row>
    <row r="2053" spans="1:7" s="62" customFormat="1" ht="13.5" customHeight="1" x14ac:dyDescent="0.2">
      <c r="A2053" s="423">
        <v>2020</v>
      </c>
      <c r="B2053" s="424" t="s">
        <v>38</v>
      </c>
      <c r="C2053" s="424" t="s">
        <v>97</v>
      </c>
      <c r="D2053" s="425">
        <v>8557.260000000002</v>
      </c>
      <c r="E2053" s="425">
        <v>24967.18249694824</v>
      </c>
      <c r="F2053" s="426">
        <v>33524.442496948242</v>
      </c>
      <c r="G2053" s="243"/>
    </row>
    <row r="2054" spans="1:7" s="62" customFormat="1" ht="13.5" customHeight="1" x14ac:dyDescent="0.2">
      <c r="A2054" s="267">
        <v>2020</v>
      </c>
      <c r="B2054" s="443" t="s">
        <v>39</v>
      </c>
      <c r="C2054" s="443" t="s">
        <v>97</v>
      </c>
      <c r="D2054" s="268">
        <v>7884.8499999999949</v>
      </c>
      <c r="E2054" s="268">
        <v>29143.146503051757</v>
      </c>
      <c r="F2054" s="269">
        <v>37027.996503051749</v>
      </c>
      <c r="G2054" s="243"/>
    </row>
    <row r="2055" spans="1:7" s="62" customFormat="1" ht="13.5" customHeight="1" x14ac:dyDescent="0.2">
      <c r="A2055" s="423">
        <v>2020</v>
      </c>
      <c r="B2055" s="424" t="s">
        <v>40</v>
      </c>
      <c r="C2055" s="424" t="s">
        <v>97</v>
      </c>
      <c r="D2055" s="425">
        <v>6632.3100000000013</v>
      </c>
      <c r="E2055" s="425">
        <v>29100.944500000001</v>
      </c>
      <c r="F2055" s="426">
        <v>35733.254500000003</v>
      </c>
      <c r="G2055" s="243"/>
    </row>
    <row r="2056" spans="1:7" s="62" customFormat="1" ht="13.5" customHeight="1" x14ac:dyDescent="0.2">
      <c r="A2056" s="267">
        <v>2020</v>
      </c>
      <c r="B2056" s="443" t="s">
        <v>41</v>
      </c>
      <c r="C2056" s="443" t="s">
        <v>97</v>
      </c>
      <c r="D2056" s="268">
        <v>7413.1299999999992</v>
      </c>
      <c r="E2056" s="268">
        <v>28171.040498168943</v>
      </c>
      <c r="F2056" s="269">
        <v>35584.17049816894</v>
      </c>
      <c r="G2056" s="243"/>
    </row>
    <row r="2057" spans="1:7" s="62" customFormat="1" ht="13.5" customHeight="1" x14ac:dyDescent="0.2">
      <c r="A2057" s="423">
        <v>2020</v>
      </c>
      <c r="B2057" s="424" t="s">
        <v>42</v>
      </c>
      <c r="C2057" s="424" t="s">
        <v>97</v>
      </c>
      <c r="D2057" s="425">
        <v>4293.03</v>
      </c>
      <c r="E2057" s="425">
        <v>22693.056500000002</v>
      </c>
      <c r="F2057" s="426">
        <v>26986.086500000001</v>
      </c>
      <c r="G2057" s="243"/>
    </row>
    <row r="2058" spans="1:7" s="62" customFormat="1" ht="13.5" customHeight="1" x14ac:dyDescent="0.2">
      <c r="A2058" s="267">
        <v>2021</v>
      </c>
      <c r="B2058" s="443" t="s">
        <v>43</v>
      </c>
      <c r="C2058" s="443" t="s">
        <v>97</v>
      </c>
      <c r="D2058" s="268">
        <v>4828.8700000000008</v>
      </c>
      <c r="E2058" s="268">
        <v>21566.915502746582</v>
      </c>
      <c r="F2058" s="269">
        <v>26395.785502746585</v>
      </c>
      <c r="G2058" s="243"/>
    </row>
    <row r="2059" spans="1:7" s="62" customFormat="1" ht="13.5" customHeight="1" x14ac:dyDescent="0.2">
      <c r="A2059" s="423">
        <v>2021</v>
      </c>
      <c r="B2059" s="424" t="s">
        <v>44</v>
      </c>
      <c r="C2059" s="424" t="s">
        <v>97</v>
      </c>
      <c r="D2059" s="425">
        <v>5058.03</v>
      </c>
      <c r="E2059" s="425">
        <v>23888.705503099998</v>
      </c>
      <c r="F2059" s="426">
        <v>28946.735503099997</v>
      </c>
      <c r="G2059" s="243"/>
    </row>
    <row r="2060" spans="1:7" s="62" customFormat="1" ht="13.5" customHeight="1" x14ac:dyDescent="0.2">
      <c r="A2060" s="267">
        <v>2021</v>
      </c>
      <c r="B2060" s="443" t="s">
        <v>45</v>
      </c>
      <c r="C2060" s="443" t="s">
        <v>97</v>
      </c>
      <c r="D2060" s="268">
        <v>5466.5500000000011</v>
      </c>
      <c r="E2060" s="268">
        <v>22065.909500000002</v>
      </c>
      <c r="F2060" s="269">
        <v>27532.459500000001</v>
      </c>
      <c r="G2060" s="243"/>
    </row>
    <row r="2061" spans="1:7" s="62" customFormat="1" ht="13.5" customHeight="1" x14ac:dyDescent="0.2">
      <c r="A2061" s="423">
        <v>2021</v>
      </c>
      <c r="B2061" s="424" t="s">
        <v>33</v>
      </c>
      <c r="C2061" s="424" t="s">
        <v>97</v>
      </c>
      <c r="D2061" s="425">
        <v>4309.2300000000005</v>
      </c>
      <c r="E2061" s="425">
        <v>21257.08250137329</v>
      </c>
      <c r="F2061" s="426">
        <v>25566.312501373293</v>
      </c>
      <c r="G2061" s="243"/>
    </row>
    <row r="2062" spans="1:7" s="62" customFormat="1" ht="13.5" customHeight="1" x14ac:dyDescent="0.2">
      <c r="A2062" s="267">
        <v>2021</v>
      </c>
      <c r="B2062" s="443" t="s">
        <v>35</v>
      </c>
      <c r="C2062" s="443" t="s">
        <v>97</v>
      </c>
      <c r="D2062" s="268">
        <v>0</v>
      </c>
      <c r="E2062" s="268">
        <v>263.52099999999996</v>
      </c>
      <c r="F2062" s="269">
        <v>263.52099999999996</v>
      </c>
      <c r="G2062" s="243"/>
    </row>
    <row r="2063" spans="1:7" s="62" customFormat="1" ht="13.5" customHeight="1" x14ac:dyDescent="0.2">
      <c r="A2063" s="423">
        <v>2021</v>
      </c>
      <c r="B2063" s="424" t="s">
        <v>36</v>
      </c>
      <c r="C2063" s="424" t="s">
        <v>97</v>
      </c>
      <c r="D2063" s="425">
        <v>4040.3500000000004</v>
      </c>
      <c r="E2063" s="425">
        <v>19365.0795</v>
      </c>
      <c r="F2063" s="426">
        <v>23405.429499999998</v>
      </c>
      <c r="G2063" s="243"/>
    </row>
    <row r="2064" spans="1:7" s="62" customFormat="1" ht="13.5" customHeight="1" x14ac:dyDescent="0.2">
      <c r="A2064" s="267">
        <v>2021</v>
      </c>
      <c r="B2064" s="443" t="s">
        <v>37</v>
      </c>
      <c r="C2064" s="443" t="s">
        <v>97</v>
      </c>
      <c r="D2064" s="268">
        <v>5313.6299999999992</v>
      </c>
      <c r="E2064" s="268">
        <v>25284.993999999999</v>
      </c>
      <c r="F2064" s="269">
        <v>30598.623999999996</v>
      </c>
      <c r="G2064" s="243"/>
    </row>
    <row r="2065" spans="1:7" s="62" customFormat="1" ht="13.5" customHeight="1" x14ac:dyDescent="0.2">
      <c r="A2065" s="423">
        <v>2021</v>
      </c>
      <c r="B2065" s="424" t="s">
        <v>38</v>
      </c>
      <c r="C2065" s="424" t="s">
        <v>97</v>
      </c>
      <c r="D2065" s="425">
        <v>6630.8200000000015</v>
      </c>
      <c r="E2065" s="425">
        <v>23824.7255</v>
      </c>
      <c r="F2065" s="426">
        <v>30455.5455</v>
      </c>
      <c r="G2065" s="243"/>
    </row>
    <row r="2066" spans="1:7" s="62" customFormat="1" ht="13.5" customHeight="1" x14ac:dyDescent="0.2">
      <c r="A2066" s="267">
        <v>2021</v>
      </c>
      <c r="B2066" s="443" t="s">
        <v>39</v>
      </c>
      <c r="C2066" s="443" t="s">
        <v>97</v>
      </c>
      <c r="D2066" s="268">
        <v>6112.2900000000009</v>
      </c>
      <c r="E2066" s="268">
        <v>26415.572500000002</v>
      </c>
      <c r="F2066" s="269">
        <v>32527.862500000003</v>
      </c>
      <c r="G2066" s="243"/>
    </row>
    <row r="2067" spans="1:7" s="62" customFormat="1" ht="13.5" customHeight="1" x14ac:dyDescent="0.2">
      <c r="A2067" s="423">
        <v>2021</v>
      </c>
      <c r="B2067" s="424" t="s">
        <v>40</v>
      </c>
      <c r="C2067" s="424" t="s">
        <v>97</v>
      </c>
      <c r="D2067" s="425">
        <v>4429.9689999999991</v>
      </c>
      <c r="E2067" s="425">
        <v>28649.928498855592</v>
      </c>
      <c r="F2067" s="426">
        <v>33079.897498855593</v>
      </c>
      <c r="G2067" s="243"/>
    </row>
    <row r="2068" spans="1:7" s="62" customFormat="1" ht="13.5" customHeight="1" x14ac:dyDescent="0.2">
      <c r="A2068" s="267">
        <v>2021</v>
      </c>
      <c r="B2068" s="443" t="s">
        <v>41</v>
      </c>
      <c r="C2068" s="443" t="s">
        <v>97</v>
      </c>
      <c r="D2068" s="268">
        <v>5164.9579999999996</v>
      </c>
      <c r="E2068" s="268">
        <v>25240.4195</v>
      </c>
      <c r="F2068" s="269">
        <v>30405.377499999999</v>
      </c>
      <c r="G2068" s="243"/>
    </row>
    <row r="2069" spans="1:7" s="62" customFormat="1" ht="13.5" customHeight="1" x14ac:dyDescent="0.2">
      <c r="A2069" s="423">
        <v>2021</v>
      </c>
      <c r="B2069" s="424" t="s">
        <v>42</v>
      </c>
      <c r="C2069" s="424" t="s">
        <v>97</v>
      </c>
      <c r="D2069" s="425">
        <v>5491.6940000000013</v>
      </c>
      <c r="E2069" s="425">
        <v>23886.1705</v>
      </c>
      <c r="F2069" s="426">
        <v>29377.864500000003</v>
      </c>
      <c r="G2069" s="243"/>
    </row>
    <row r="2070" spans="1:7" s="62" customFormat="1" ht="13.5" customHeight="1" x14ac:dyDescent="0.2">
      <c r="A2070" s="267">
        <v>2022</v>
      </c>
      <c r="B2070" s="457" t="s">
        <v>43</v>
      </c>
      <c r="C2070" s="457" t="s">
        <v>97</v>
      </c>
      <c r="D2070" s="459">
        <v>2120.884</v>
      </c>
      <c r="E2070" s="459">
        <v>17281.559487840652</v>
      </c>
      <c r="F2070" s="460">
        <v>19402.443487840654</v>
      </c>
      <c r="G2070" s="243"/>
    </row>
    <row r="2071" spans="1:7" s="62" customFormat="1" ht="13.5" customHeight="1" x14ac:dyDescent="0.2">
      <c r="A2071" s="423">
        <v>2022</v>
      </c>
      <c r="B2071" s="424" t="s">
        <v>44</v>
      </c>
      <c r="C2071" s="424" t="s">
        <v>97</v>
      </c>
      <c r="D2071" s="425">
        <v>3547.3119999999999</v>
      </c>
      <c r="E2071" s="425">
        <v>20584.287987840653</v>
      </c>
      <c r="F2071" s="426">
        <v>24131.599987840651</v>
      </c>
      <c r="G2071" s="243"/>
    </row>
    <row r="2072" spans="1:7" s="62" customFormat="1" ht="13.5" customHeight="1" x14ac:dyDescent="0.2">
      <c r="A2072" s="267">
        <v>2022</v>
      </c>
      <c r="B2072" s="469" t="s">
        <v>45</v>
      </c>
      <c r="C2072" s="469" t="s">
        <v>97</v>
      </c>
      <c r="D2072" s="459">
        <v>3596.6559999999999</v>
      </c>
      <c r="E2072" s="459">
        <v>26444.429499999998</v>
      </c>
      <c r="F2072" s="460">
        <v>30041.085500000001</v>
      </c>
      <c r="G2072" s="243"/>
    </row>
    <row r="2073" spans="1:7" s="62" customFormat="1" ht="13.5" customHeight="1" x14ac:dyDescent="0.2">
      <c r="A2073" s="423">
        <v>2022</v>
      </c>
      <c r="B2073" s="424" t="s">
        <v>33</v>
      </c>
      <c r="C2073" s="424" t="s">
        <v>97</v>
      </c>
      <c r="D2073" s="425">
        <v>3026.3909999999996</v>
      </c>
      <c r="E2073" s="425">
        <v>21652.190999999999</v>
      </c>
      <c r="F2073" s="426">
        <v>24678.581999999999</v>
      </c>
      <c r="G2073" s="243"/>
    </row>
    <row r="2074" spans="1:7" s="62" customFormat="1" ht="13.5" customHeight="1" x14ac:dyDescent="0.2">
      <c r="A2074" s="267">
        <v>2022</v>
      </c>
      <c r="B2074" s="477" t="s">
        <v>35</v>
      </c>
      <c r="C2074" s="477" t="s">
        <v>97</v>
      </c>
      <c r="D2074" s="459">
        <v>2285.616</v>
      </c>
      <c r="E2074" s="459">
        <v>19003.465941444851</v>
      </c>
      <c r="F2074" s="460">
        <v>21289.081941444849</v>
      </c>
      <c r="G2074" s="243"/>
    </row>
    <row r="2075" spans="1:7" s="62" customFormat="1" ht="13.5" customHeight="1" x14ac:dyDescent="0.2">
      <c r="A2075" s="423">
        <v>2022</v>
      </c>
      <c r="B2075" s="424" t="s">
        <v>36</v>
      </c>
      <c r="C2075" s="424" t="s">
        <v>97</v>
      </c>
      <c r="D2075" s="425">
        <v>3409.8610000000003</v>
      </c>
      <c r="E2075" s="425">
        <v>23355.578734539791</v>
      </c>
      <c r="F2075" s="426">
        <v>26765.439734539788</v>
      </c>
      <c r="G2075" s="243"/>
    </row>
    <row r="2076" spans="1:7" s="62" customFormat="1" ht="13.5" customHeight="1" x14ac:dyDescent="0.2">
      <c r="A2076" s="267">
        <v>2009</v>
      </c>
      <c r="B2076" s="443" t="s">
        <v>33</v>
      </c>
      <c r="C2076" s="443" t="s">
        <v>98</v>
      </c>
      <c r="D2076" s="268">
        <v>952.14</v>
      </c>
      <c r="E2076" s="268">
        <v>11650.867499999991</v>
      </c>
      <c r="F2076" s="269">
        <v>12603.007499999992</v>
      </c>
      <c r="G2076" s="243"/>
    </row>
    <row r="2077" spans="1:7" s="62" customFormat="1" ht="13.5" customHeight="1" x14ac:dyDescent="0.2">
      <c r="A2077" s="423">
        <v>2009</v>
      </c>
      <c r="B2077" s="424" t="s">
        <v>35</v>
      </c>
      <c r="C2077" s="424" t="s">
        <v>98</v>
      </c>
      <c r="D2077" s="425">
        <v>1834.8799999999999</v>
      </c>
      <c r="E2077" s="425">
        <v>11984.970000000001</v>
      </c>
      <c r="F2077" s="426">
        <v>13819.85</v>
      </c>
      <c r="G2077" s="243"/>
    </row>
    <row r="2078" spans="1:7" s="62" customFormat="1" ht="13.5" customHeight="1" x14ac:dyDescent="0.2">
      <c r="A2078" s="267">
        <v>2009</v>
      </c>
      <c r="B2078" s="443" t="s">
        <v>36</v>
      </c>
      <c r="C2078" s="443" t="s">
        <v>98</v>
      </c>
      <c r="D2078" s="268">
        <v>2143.3200000000002</v>
      </c>
      <c r="E2078" s="268">
        <v>9612.1080000000056</v>
      </c>
      <c r="F2078" s="269">
        <v>11755.428000000005</v>
      </c>
      <c r="G2078" s="243"/>
    </row>
    <row r="2079" spans="1:7" s="62" customFormat="1" ht="13.5" customHeight="1" x14ac:dyDescent="0.2">
      <c r="A2079" s="423">
        <v>2009</v>
      </c>
      <c r="B2079" s="424" t="s">
        <v>37</v>
      </c>
      <c r="C2079" s="424" t="s">
        <v>98</v>
      </c>
      <c r="D2079" s="425">
        <v>2173.7000000000003</v>
      </c>
      <c r="E2079" s="425">
        <v>13459.387499999992</v>
      </c>
      <c r="F2079" s="426">
        <v>15633.087499999994</v>
      </c>
      <c r="G2079" s="243"/>
    </row>
    <row r="2080" spans="1:7" s="62" customFormat="1" ht="13.5" customHeight="1" x14ac:dyDescent="0.2">
      <c r="A2080" s="267">
        <v>2009</v>
      </c>
      <c r="B2080" s="443" t="s">
        <v>38</v>
      </c>
      <c r="C2080" s="443" t="s">
        <v>98</v>
      </c>
      <c r="D2080" s="268">
        <v>2109.54</v>
      </c>
      <c r="E2080" s="268">
        <v>10076.625000000004</v>
      </c>
      <c r="F2080" s="269">
        <v>12186.165000000005</v>
      </c>
      <c r="G2080" s="243"/>
    </row>
    <row r="2081" spans="1:7" s="62" customFormat="1" ht="13.5" customHeight="1" x14ac:dyDescent="0.2">
      <c r="A2081" s="423">
        <v>2009</v>
      </c>
      <c r="B2081" s="424" t="s">
        <v>39</v>
      </c>
      <c r="C2081" s="424" t="s">
        <v>98</v>
      </c>
      <c r="D2081" s="425">
        <v>2217.46</v>
      </c>
      <c r="E2081" s="425">
        <v>9912.364999999998</v>
      </c>
      <c r="F2081" s="426">
        <v>12129.824999999997</v>
      </c>
      <c r="G2081" s="243"/>
    </row>
    <row r="2082" spans="1:7" s="62" customFormat="1" ht="13.5" customHeight="1" x14ac:dyDescent="0.2">
      <c r="A2082" s="267">
        <v>2009</v>
      </c>
      <c r="B2082" s="443" t="s">
        <v>40</v>
      </c>
      <c r="C2082" s="443" t="s">
        <v>98</v>
      </c>
      <c r="D2082" s="268">
        <v>2116.08</v>
      </c>
      <c r="E2082" s="268">
        <v>14142.880999999985</v>
      </c>
      <c r="F2082" s="269">
        <v>16258.960999999985</v>
      </c>
      <c r="G2082" s="243"/>
    </row>
    <row r="2083" spans="1:7" s="62" customFormat="1" ht="13.5" customHeight="1" x14ac:dyDescent="0.2">
      <c r="A2083" s="423">
        <v>2009</v>
      </c>
      <c r="B2083" s="424" t="s">
        <v>41</v>
      </c>
      <c r="C2083" s="424" t="s">
        <v>98</v>
      </c>
      <c r="D2083" s="425">
        <v>1994.6699999999998</v>
      </c>
      <c r="E2083" s="425">
        <v>14860.407999999996</v>
      </c>
      <c r="F2083" s="426">
        <v>16855.077999999998</v>
      </c>
      <c r="G2083" s="243"/>
    </row>
    <row r="2084" spans="1:7" s="62" customFormat="1" ht="13.5" customHeight="1" x14ac:dyDescent="0.2">
      <c r="A2084" s="267">
        <v>2009</v>
      </c>
      <c r="B2084" s="443" t="s">
        <v>42</v>
      </c>
      <c r="C2084" s="443" t="s">
        <v>98</v>
      </c>
      <c r="D2084" s="268">
        <v>1319.25</v>
      </c>
      <c r="E2084" s="268">
        <v>15476.072499999984</v>
      </c>
      <c r="F2084" s="269">
        <v>16795.322499999984</v>
      </c>
      <c r="G2084" s="243"/>
    </row>
    <row r="2085" spans="1:7" s="62" customFormat="1" ht="13.5" customHeight="1" x14ac:dyDescent="0.2">
      <c r="A2085" s="423">
        <v>2010</v>
      </c>
      <c r="B2085" s="424" t="s">
        <v>43</v>
      </c>
      <c r="C2085" s="424" t="s">
        <v>98</v>
      </c>
      <c r="D2085" s="425">
        <v>992.12</v>
      </c>
      <c r="E2085" s="425">
        <v>14830.602499999995</v>
      </c>
      <c r="F2085" s="426">
        <v>15822.722499999996</v>
      </c>
      <c r="G2085" s="243"/>
    </row>
    <row r="2086" spans="1:7" s="62" customFormat="1" ht="13.5" customHeight="1" x14ac:dyDescent="0.2">
      <c r="A2086" s="267">
        <v>2010</v>
      </c>
      <c r="B2086" s="443" t="s">
        <v>44</v>
      </c>
      <c r="C2086" s="443" t="s">
        <v>98</v>
      </c>
      <c r="D2086" s="268">
        <v>1945.44</v>
      </c>
      <c r="E2086" s="268">
        <v>16018.065500000012</v>
      </c>
      <c r="F2086" s="269">
        <v>17963.50550000001</v>
      </c>
      <c r="G2086" s="243"/>
    </row>
    <row r="2087" spans="1:7" s="62" customFormat="1" ht="13.5" customHeight="1" x14ac:dyDescent="0.2">
      <c r="A2087" s="423">
        <v>2010</v>
      </c>
      <c r="B2087" s="424" t="s">
        <v>45</v>
      </c>
      <c r="C2087" s="424" t="s">
        <v>98</v>
      </c>
      <c r="D2087" s="425">
        <v>1164.54</v>
      </c>
      <c r="E2087" s="425">
        <v>19432.229500000019</v>
      </c>
      <c r="F2087" s="426">
        <v>20596.769500000017</v>
      </c>
      <c r="G2087" s="243"/>
    </row>
    <row r="2088" spans="1:7" s="62" customFormat="1" ht="13.5" customHeight="1" x14ac:dyDescent="0.2">
      <c r="A2088" s="267">
        <v>2010</v>
      </c>
      <c r="B2088" s="443" t="s">
        <v>33</v>
      </c>
      <c r="C2088" s="443" t="s">
        <v>98</v>
      </c>
      <c r="D2088" s="268">
        <v>1357.89</v>
      </c>
      <c r="E2088" s="268">
        <v>13983.980999999992</v>
      </c>
      <c r="F2088" s="269">
        <v>15341.870999999992</v>
      </c>
      <c r="G2088" s="243"/>
    </row>
    <row r="2089" spans="1:7" s="62" customFormat="1" ht="13.5" customHeight="1" x14ac:dyDescent="0.2">
      <c r="A2089" s="423">
        <v>2010</v>
      </c>
      <c r="B2089" s="424" t="s">
        <v>35</v>
      </c>
      <c r="C2089" s="424" t="s">
        <v>98</v>
      </c>
      <c r="D2089" s="425">
        <v>1301.0700000000002</v>
      </c>
      <c r="E2089" s="425">
        <v>13773.34249999999</v>
      </c>
      <c r="F2089" s="426">
        <v>15074.412499999989</v>
      </c>
      <c r="G2089" s="243"/>
    </row>
    <row r="2090" spans="1:7" s="62" customFormat="1" ht="13.5" customHeight="1" x14ac:dyDescent="0.2">
      <c r="A2090" s="267">
        <v>2010</v>
      </c>
      <c r="B2090" s="443" t="s">
        <v>36</v>
      </c>
      <c r="C2090" s="443" t="s">
        <v>98</v>
      </c>
      <c r="D2090" s="268">
        <v>1185.48</v>
      </c>
      <c r="E2090" s="268">
        <v>12028.424999999999</v>
      </c>
      <c r="F2090" s="269">
        <v>13213.904999999999</v>
      </c>
      <c r="G2090" s="243"/>
    </row>
    <row r="2091" spans="1:7" s="62" customFormat="1" ht="13.5" customHeight="1" x14ac:dyDescent="0.2">
      <c r="A2091" s="423">
        <v>2010</v>
      </c>
      <c r="B2091" s="424" t="s">
        <v>37</v>
      </c>
      <c r="C2091" s="424" t="s">
        <v>98</v>
      </c>
      <c r="D2091" s="425">
        <v>1059.79</v>
      </c>
      <c r="E2091" s="425">
        <v>12949.882500000014</v>
      </c>
      <c r="F2091" s="426">
        <v>14009.672500000015</v>
      </c>
      <c r="G2091" s="243"/>
    </row>
    <row r="2092" spans="1:7" s="62" customFormat="1" ht="13.5" customHeight="1" x14ac:dyDescent="0.2">
      <c r="A2092" s="267">
        <v>2010</v>
      </c>
      <c r="B2092" s="443" t="s">
        <v>38</v>
      </c>
      <c r="C2092" s="443" t="s">
        <v>98</v>
      </c>
      <c r="D2092" s="268">
        <v>1502.99</v>
      </c>
      <c r="E2092" s="268">
        <v>8971.7554999999938</v>
      </c>
      <c r="F2092" s="269">
        <v>10474.745499999994</v>
      </c>
      <c r="G2092" s="243"/>
    </row>
    <row r="2093" spans="1:7" s="62" customFormat="1" ht="13.5" customHeight="1" x14ac:dyDescent="0.2">
      <c r="A2093" s="423">
        <v>2010</v>
      </c>
      <c r="B2093" s="424" t="s">
        <v>39</v>
      </c>
      <c r="C2093" s="424" t="s">
        <v>98</v>
      </c>
      <c r="D2093" s="425">
        <v>1126.46</v>
      </c>
      <c r="E2093" s="425">
        <v>13094.68249999999</v>
      </c>
      <c r="F2093" s="426">
        <v>14221.142499999989</v>
      </c>
      <c r="G2093" s="243"/>
    </row>
    <row r="2094" spans="1:7" s="62" customFormat="1" ht="13.5" customHeight="1" x14ac:dyDescent="0.2">
      <c r="A2094" s="267">
        <v>2010</v>
      </c>
      <c r="B2094" s="443" t="s">
        <v>40</v>
      </c>
      <c r="C2094" s="443" t="s">
        <v>98</v>
      </c>
      <c r="D2094" s="268">
        <v>1305.31</v>
      </c>
      <c r="E2094" s="268">
        <v>17549.642499999991</v>
      </c>
      <c r="F2094" s="269">
        <v>18854.952499999989</v>
      </c>
      <c r="G2094" s="243"/>
    </row>
    <row r="2095" spans="1:7" s="62" customFormat="1" ht="13.5" customHeight="1" x14ac:dyDescent="0.2">
      <c r="A2095" s="423">
        <v>2010</v>
      </c>
      <c r="B2095" s="424" t="s">
        <v>41</v>
      </c>
      <c r="C2095" s="424" t="s">
        <v>98</v>
      </c>
      <c r="D2095" s="425">
        <v>1242.21</v>
      </c>
      <c r="E2095" s="425">
        <v>21583.47</v>
      </c>
      <c r="F2095" s="426">
        <v>22825.68</v>
      </c>
      <c r="G2095" s="243"/>
    </row>
    <row r="2096" spans="1:7" s="62" customFormat="1" ht="13.5" customHeight="1" x14ac:dyDescent="0.2">
      <c r="A2096" s="267">
        <v>2010</v>
      </c>
      <c r="B2096" s="443" t="s">
        <v>42</v>
      </c>
      <c r="C2096" s="443" t="s">
        <v>98</v>
      </c>
      <c r="D2096" s="268">
        <v>1580.05</v>
      </c>
      <c r="E2096" s="268">
        <v>12765.843499999979</v>
      </c>
      <c r="F2096" s="269">
        <v>14345.893499999978</v>
      </c>
      <c r="G2096" s="243"/>
    </row>
    <row r="2097" spans="1:7" s="62" customFormat="1" ht="13.5" customHeight="1" x14ac:dyDescent="0.2">
      <c r="A2097" s="423">
        <v>2011</v>
      </c>
      <c r="B2097" s="424" t="s">
        <v>43</v>
      </c>
      <c r="C2097" s="424" t="s">
        <v>98</v>
      </c>
      <c r="D2097" s="425">
        <v>1060.17</v>
      </c>
      <c r="E2097" s="425">
        <v>12896.476499999992</v>
      </c>
      <c r="F2097" s="426">
        <v>13956.64649999999</v>
      </c>
      <c r="G2097" s="243"/>
    </row>
    <row r="2098" spans="1:7" s="62" customFormat="1" ht="13.5" customHeight="1" x14ac:dyDescent="0.2">
      <c r="A2098" s="267">
        <v>2011</v>
      </c>
      <c r="B2098" s="443" t="s">
        <v>44</v>
      </c>
      <c r="C2098" s="443" t="s">
        <v>98</v>
      </c>
      <c r="D2098" s="268">
        <v>1526.07</v>
      </c>
      <c r="E2098" s="268">
        <v>13124.965000000006</v>
      </c>
      <c r="F2098" s="269">
        <v>14651.035000000007</v>
      </c>
      <c r="G2098" s="243"/>
    </row>
    <row r="2099" spans="1:7" s="62" customFormat="1" ht="13.5" customHeight="1" x14ac:dyDescent="0.2">
      <c r="A2099" s="423">
        <v>2011</v>
      </c>
      <c r="B2099" s="424" t="s">
        <v>45</v>
      </c>
      <c r="C2099" s="424" t="s">
        <v>98</v>
      </c>
      <c r="D2099" s="425">
        <v>1798.3400000000001</v>
      </c>
      <c r="E2099" s="425">
        <v>18693.426000000072</v>
      </c>
      <c r="F2099" s="426">
        <v>20491.766000000072</v>
      </c>
      <c r="G2099" s="243"/>
    </row>
    <row r="2100" spans="1:7" s="62" customFormat="1" ht="13.5" customHeight="1" x14ac:dyDescent="0.2">
      <c r="A2100" s="267">
        <v>2011</v>
      </c>
      <c r="B2100" s="443" t="s">
        <v>33</v>
      </c>
      <c r="C2100" s="443" t="s">
        <v>98</v>
      </c>
      <c r="D2100" s="268">
        <v>1559.05</v>
      </c>
      <c r="E2100" s="268">
        <v>13227.993499999997</v>
      </c>
      <c r="F2100" s="269">
        <v>14787.043499999996</v>
      </c>
      <c r="G2100" s="243"/>
    </row>
    <row r="2101" spans="1:7" s="62" customFormat="1" ht="13.5" customHeight="1" x14ac:dyDescent="0.2">
      <c r="A2101" s="423">
        <v>2011</v>
      </c>
      <c r="B2101" s="424" t="s">
        <v>35</v>
      </c>
      <c r="C2101" s="424" t="s">
        <v>98</v>
      </c>
      <c r="D2101" s="425">
        <v>1800.1200000000001</v>
      </c>
      <c r="E2101" s="425">
        <v>17537.964000000029</v>
      </c>
      <c r="F2101" s="426">
        <v>19338.084000000028</v>
      </c>
      <c r="G2101" s="243"/>
    </row>
    <row r="2102" spans="1:7" s="62" customFormat="1" ht="13.5" customHeight="1" x14ac:dyDescent="0.2">
      <c r="A2102" s="267">
        <v>2011</v>
      </c>
      <c r="B2102" s="443" t="s">
        <v>36</v>
      </c>
      <c r="C2102" s="443" t="s">
        <v>98</v>
      </c>
      <c r="D2102" s="268">
        <v>1407.8</v>
      </c>
      <c r="E2102" s="268">
        <v>11604.764999999999</v>
      </c>
      <c r="F2102" s="269">
        <v>13012.564999999999</v>
      </c>
      <c r="G2102" s="243"/>
    </row>
    <row r="2103" spans="1:7" s="62" customFormat="1" ht="13.5" customHeight="1" x14ac:dyDescent="0.2">
      <c r="A2103" s="423">
        <v>2011</v>
      </c>
      <c r="B2103" s="424" t="s">
        <v>37</v>
      </c>
      <c r="C2103" s="424" t="s">
        <v>98</v>
      </c>
      <c r="D2103" s="425">
        <v>1515.52</v>
      </c>
      <c r="E2103" s="425">
        <v>14294.748499999987</v>
      </c>
      <c r="F2103" s="426">
        <v>15810.268499999987</v>
      </c>
      <c r="G2103" s="243"/>
    </row>
    <row r="2104" spans="1:7" s="62" customFormat="1" ht="13.5" customHeight="1" x14ac:dyDescent="0.2">
      <c r="A2104" s="267">
        <v>2011</v>
      </c>
      <c r="B2104" s="443" t="s">
        <v>38</v>
      </c>
      <c r="C2104" s="443" t="s">
        <v>98</v>
      </c>
      <c r="D2104" s="268">
        <v>1692.0700000000002</v>
      </c>
      <c r="E2104" s="268">
        <v>14004.450999999999</v>
      </c>
      <c r="F2104" s="269">
        <v>15696.520999999999</v>
      </c>
      <c r="G2104" s="243"/>
    </row>
    <row r="2105" spans="1:7" s="62" customFormat="1" ht="13.5" customHeight="1" x14ac:dyDescent="0.2">
      <c r="A2105" s="423">
        <v>2011</v>
      </c>
      <c r="B2105" s="424" t="s">
        <v>39</v>
      </c>
      <c r="C2105" s="424" t="s">
        <v>98</v>
      </c>
      <c r="D2105" s="425">
        <v>1532.47</v>
      </c>
      <c r="E2105" s="425">
        <v>13463.204999999998</v>
      </c>
      <c r="F2105" s="426">
        <v>14995.674999999997</v>
      </c>
      <c r="G2105" s="243"/>
    </row>
    <row r="2106" spans="1:7" s="62" customFormat="1" ht="13.5" customHeight="1" x14ac:dyDescent="0.2">
      <c r="A2106" s="267">
        <v>2011</v>
      </c>
      <c r="B2106" s="443" t="s">
        <v>40</v>
      </c>
      <c r="C2106" s="443" t="s">
        <v>98</v>
      </c>
      <c r="D2106" s="268">
        <v>1930.5400000000004</v>
      </c>
      <c r="E2106" s="268">
        <v>15744.824499999992</v>
      </c>
      <c r="F2106" s="269">
        <v>17675.364499999992</v>
      </c>
      <c r="G2106" s="243"/>
    </row>
    <row r="2107" spans="1:7" s="62" customFormat="1" ht="13.5" customHeight="1" x14ac:dyDescent="0.2">
      <c r="A2107" s="423">
        <v>2011</v>
      </c>
      <c r="B2107" s="424" t="s">
        <v>41</v>
      </c>
      <c r="C2107" s="424" t="s">
        <v>98</v>
      </c>
      <c r="D2107" s="425">
        <v>1829.45</v>
      </c>
      <c r="E2107" s="425">
        <v>19987.14</v>
      </c>
      <c r="F2107" s="426">
        <v>21816.59</v>
      </c>
      <c r="G2107" s="243"/>
    </row>
    <row r="2108" spans="1:7" s="62" customFormat="1" ht="13.5" customHeight="1" x14ac:dyDescent="0.2">
      <c r="A2108" s="267">
        <v>2011</v>
      </c>
      <c r="B2108" s="443" t="s">
        <v>42</v>
      </c>
      <c r="C2108" s="443" t="s">
        <v>98</v>
      </c>
      <c r="D2108" s="268">
        <v>1422.1299999999999</v>
      </c>
      <c r="E2108" s="268">
        <v>17149.145500000035</v>
      </c>
      <c r="F2108" s="269">
        <v>18571.275500000032</v>
      </c>
      <c r="G2108" s="243"/>
    </row>
    <row r="2109" spans="1:7" s="62" customFormat="1" ht="13.5" customHeight="1" x14ac:dyDescent="0.2">
      <c r="A2109" s="423">
        <v>2012</v>
      </c>
      <c r="B2109" s="424" t="s">
        <v>43</v>
      </c>
      <c r="C2109" s="424" t="s">
        <v>98</v>
      </c>
      <c r="D2109" s="425">
        <v>1374.6899999999998</v>
      </c>
      <c r="E2109" s="425">
        <v>17163.148000000001</v>
      </c>
      <c r="F2109" s="426">
        <v>18537.838</v>
      </c>
      <c r="G2109" s="243"/>
    </row>
    <row r="2110" spans="1:7" s="62" customFormat="1" ht="13.5" customHeight="1" x14ac:dyDescent="0.2">
      <c r="A2110" s="267">
        <v>2012</v>
      </c>
      <c r="B2110" s="443" t="s">
        <v>44</v>
      </c>
      <c r="C2110" s="443" t="s">
        <v>98</v>
      </c>
      <c r="D2110" s="268">
        <v>1612.8499999999995</v>
      </c>
      <c r="E2110" s="268">
        <v>15202.016999999993</v>
      </c>
      <c r="F2110" s="269">
        <v>16814.866999999991</v>
      </c>
      <c r="G2110" s="243"/>
    </row>
    <row r="2111" spans="1:7" s="62" customFormat="1" ht="13.5" customHeight="1" x14ac:dyDescent="0.2">
      <c r="A2111" s="423">
        <v>2012</v>
      </c>
      <c r="B2111" s="424" t="s">
        <v>45</v>
      </c>
      <c r="C2111" s="424" t="s">
        <v>98</v>
      </c>
      <c r="D2111" s="425">
        <v>1999.36</v>
      </c>
      <c r="E2111" s="425">
        <v>18444.562500000025</v>
      </c>
      <c r="F2111" s="426">
        <v>20443.922500000026</v>
      </c>
      <c r="G2111" s="243"/>
    </row>
    <row r="2112" spans="1:7" s="62" customFormat="1" ht="13.5" customHeight="1" x14ac:dyDescent="0.2">
      <c r="A2112" s="267">
        <v>2012</v>
      </c>
      <c r="B2112" s="443" t="s">
        <v>33</v>
      </c>
      <c r="C2112" s="443" t="s">
        <v>98</v>
      </c>
      <c r="D2112" s="268">
        <v>1680.2800000000002</v>
      </c>
      <c r="E2112" s="268">
        <v>16605.942000000032</v>
      </c>
      <c r="F2112" s="269">
        <v>18286.222000000031</v>
      </c>
      <c r="G2112" s="243"/>
    </row>
    <row r="2113" spans="1:7" s="62" customFormat="1" ht="13.5" customHeight="1" x14ac:dyDescent="0.2">
      <c r="A2113" s="423">
        <v>2012</v>
      </c>
      <c r="B2113" s="424" t="s">
        <v>35</v>
      </c>
      <c r="C2113" s="424" t="s">
        <v>98</v>
      </c>
      <c r="D2113" s="425">
        <v>2375.6800000000003</v>
      </c>
      <c r="E2113" s="425">
        <v>19489.919000000016</v>
      </c>
      <c r="F2113" s="426">
        <v>21865.599000000017</v>
      </c>
      <c r="G2113" s="243"/>
    </row>
    <row r="2114" spans="1:7" s="62" customFormat="1" ht="13.5" customHeight="1" x14ac:dyDescent="0.2">
      <c r="A2114" s="267">
        <v>2012</v>
      </c>
      <c r="B2114" s="443" t="s">
        <v>36</v>
      </c>
      <c r="C2114" s="443" t="s">
        <v>98</v>
      </c>
      <c r="D2114" s="268">
        <v>1934.31</v>
      </c>
      <c r="E2114" s="268">
        <v>19018.185500000021</v>
      </c>
      <c r="F2114" s="269">
        <v>20952.495500000023</v>
      </c>
      <c r="G2114" s="243"/>
    </row>
    <row r="2115" spans="1:7" s="62" customFormat="1" ht="13.5" customHeight="1" x14ac:dyDescent="0.2">
      <c r="A2115" s="423">
        <v>2012</v>
      </c>
      <c r="B2115" s="424" t="s">
        <v>37</v>
      </c>
      <c r="C2115" s="424" t="s">
        <v>98</v>
      </c>
      <c r="D2115" s="425">
        <v>2189.9600000000005</v>
      </c>
      <c r="E2115" s="425">
        <v>16438.596000000012</v>
      </c>
      <c r="F2115" s="426">
        <v>18628.556000000015</v>
      </c>
      <c r="G2115" s="243"/>
    </row>
    <row r="2116" spans="1:7" s="62" customFormat="1" ht="13.5" customHeight="1" x14ac:dyDescent="0.2">
      <c r="A2116" s="267">
        <v>2012</v>
      </c>
      <c r="B2116" s="443" t="s">
        <v>38</v>
      </c>
      <c r="C2116" s="443" t="s">
        <v>98</v>
      </c>
      <c r="D2116" s="268">
        <v>1906.8899999999999</v>
      </c>
      <c r="E2116" s="268">
        <v>17355.788000000026</v>
      </c>
      <c r="F2116" s="269">
        <v>19262.678000000025</v>
      </c>
      <c r="G2116" s="243"/>
    </row>
    <row r="2117" spans="1:7" s="62" customFormat="1" ht="13.5" customHeight="1" x14ac:dyDescent="0.2">
      <c r="A2117" s="423">
        <v>2012</v>
      </c>
      <c r="B2117" s="424" t="s">
        <v>39</v>
      </c>
      <c r="C2117" s="424" t="s">
        <v>98</v>
      </c>
      <c r="D2117" s="425">
        <v>2831.5</v>
      </c>
      <c r="E2117" s="425">
        <v>15831.016499999998</v>
      </c>
      <c r="F2117" s="426">
        <v>18662.516499999998</v>
      </c>
      <c r="G2117" s="243"/>
    </row>
    <row r="2118" spans="1:7" s="62" customFormat="1" ht="13.5" customHeight="1" x14ac:dyDescent="0.2">
      <c r="A2118" s="267">
        <v>2012</v>
      </c>
      <c r="B2118" s="443" t="s">
        <v>40</v>
      </c>
      <c r="C2118" s="443" t="s">
        <v>98</v>
      </c>
      <c r="D2118" s="268">
        <v>3456.1200000000003</v>
      </c>
      <c r="E2118" s="268">
        <v>17244.732500000002</v>
      </c>
      <c r="F2118" s="269">
        <v>20700.852500000001</v>
      </c>
      <c r="G2118" s="243"/>
    </row>
    <row r="2119" spans="1:7" s="62" customFormat="1" ht="13.5" customHeight="1" x14ac:dyDescent="0.2">
      <c r="A2119" s="423">
        <v>2012</v>
      </c>
      <c r="B2119" s="424" t="s">
        <v>41</v>
      </c>
      <c r="C2119" s="424" t="s">
        <v>98</v>
      </c>
      <c r="D2119" s="425">
        <v>3141.6299999999997</v>
      </c>
      <c r="E2119" s="425">
        <v>17425.884500000015</v>
      </c>
      <c r="F2119" s="426">
        <v>20567.514500000019</v>
      </c>
      <c r="G2119" s="243"/>
    </row>
    <row r="2120" spans="1:7" s="62" customFormat="1" ht="13.5" customHeight="1" x14ac:dyDescent="0.2">
      <c r="A2120" s="267">
        <v>2012</v>
      </c>
      <c r="B2120" s="443" t="s">
        <v>42</v>
      </c>
      <c r="C2120" s="443" t="s">
        <v>98</v>
      </c>
      <c r="D2120" s="268">
        <v>2484.8099999999995</v>
      </c>
      <c r="E2120" s="268">
        <v>20490.633500000036</v>
      </c>
      <c r="F2120" s="269">
        <v>22975.443500000038</v>
      </c>
      <c r="G2120" s="243"/>
    </row>
    <row r="2121" spans="1:7" s="62" customFormat="1" ht="13.5" customHeight="1" x14ac:dyDescent="0.2">
      <c r="A2121" s="423">
        <v>2013</v>
      </c>
      <c r="B2121" s="424" t="s">
        <v>43</v>
      </c>
      <c r="C2121" s="424" t="s">
        <v>98</v>
      </c>
      <c r="D2121" s="425">
        <v>2077.64</v>
      </c>
      <c r="E2121" s="425">
        <v>12898.084499999999</v>
      </c>
      <c r="F2121" s="426">
        <v>14975.724499999998</v>
      </c>
      <c r="G2121" s="243"/>
    </row>
    <row r="2122" spans="1:7" s="62" customFormat="1" ht="13.5" customHeight="1" x14ac:dyDescent="0.2">
      <c r="A2122" s="267">
        <v>2013</v>
      </c>
      <c r="B2122" s="443" t="s">
        <v>44</v>
      </c>
      <c r="C2122" s="443" t="s">
        <v>98</v>
      </c>
      <c r="D2122" s="268">
        <v>1968.46</v>
      </c>
      <c r="E2122" s="268">
        <v>13949.758000000002</v>
      </c>
      <c r="F2122" s="269">
        <v>15918.218000000003</v>
      </c>
      <c r="G2122" s="243"/>
    </row>
    <row r="2123" spans="1:7" s="62" customFormat="1" ht="13.5" customHeight="1" x14ac:dyDescent="0.2">
      <c r="A2123" s="423">
        <v>2013</v>
      </c>
      <c r="B2123" s="424" t="s">
        <v>45</v>
      </c>
      <c r="C2123" s="424" t="s">
        <v>98</v>
      </c>
      <c r="D2123" s="425">
        <v>2161.46</v>
      </c>
      <c r="E2123" s="425">
        <v>13772.331500000002</v>
      </c>
      <c r="F2123" s="426">
        <v>15933.791500000001</v>
      </c>
      <c r="G2123" s="243"/>
    </row>
    <row r="2124" spans="1:7" s="62" customFormat="1" ht="13.5" customHeight="1" x14ac:dyDescent="0.2">
      <c r="A2124" s="267">
        <v>2013</v>
      </c>
      <c r="B2124" s="443" t="s">
        <v>33</v>
      </c>
      <c r="C2124" s="443" t="s">
        <v>98</v>
      </c>
      <c r="D2124" s="268">
        <v>2133.1400000000003</v>
      </c>
      <c r="E2124" s="268">
        <v>16940.742499999997</v>
      </c>
      <c r="F2124" s="269">
        <v>19073.882499999996</v>
      </c>
      <c r="G2124" s="243"/>
    </row>
    <row r="2125" spans="1:7" s="62" customFormat="1" ht="13.5" customHeight="1" x14ac:dyDescent="0.2">
      <c r="A2125" s="423">
        <v>2013</v>
      </c>
      <c r="B2125" s="424" t="s">
        <v>35</v>
      </c>
      <c r="C2125" s="424" t="s">
        <v>98</v>
      </c>
      <c r="D2125" s="425">
        <v>1905.11</v>
      </c>
      <c r="E2125" s="425">
        <v>16931.021499999995</v>
      </c>
      <c r="F2125" s="426">
        <v>18836.131499999996</v>
      </c>
      <c r="G2125" s="243"/>
    </row>
    <row r="2126" spans="1:7" s="62" customFormat="1" ht="13.5" customHeight="1" x14ac:dyDescent="0.2">
      <c r="A2126" s="267">
        <v>2013</v>
      </c>
      <c r="B2126" s="443" t="s">
        <v>36</v>
      </c>
      <c r="C2126" s="443" t="s">
        <v>98</v>
      </c>
      <c r="D2126" s="268">
        <v>2796.1800000000003</v>
      </c>
      <c r="E2126" s="268">
        <v>15096.660999999993</v>
      </c>
      <c r="F2126" s="269">
        <v>17892.840999999993</v>
      </c>
      <c r="G2126" s="243"/>
    </row>
    <row r="2127" spans="1:7" s="62" customFormat="1" ht="13.5" customHeight="1" x14ac:dyDescent="0.2">
      <c r="A2127" s="423">
        <v>2013</v>
      </c>
      <c r="B2127" s="424" t="s">
        <v>37</v>
      </c>
      <c r="C2127" s="424" t="s">
        <v>98</v>
      </c>
      <c r="D2127" s="425">
        <v>4280.34</v>
      </c>
      <c r="E2127" s="425">
        <v>22025.943000000003</v>
      </c>
      <c r="F2127" s="426">
        <v>26306.282999999999</v>
      </c>
      <c r="G2127" s="243"/>
    </row>
    <row r="2128" spans="1:7" s="62" customFormat="1" ht="13.5" customHeight="1" x14ac:dyDescent="0.2">
      <c r="A2128" s="267">
        <v>2013</v>
      </c>
      <c r="B2128" s="443" t="s">
        <v>38</v>
      </c>
      <c r="C2128" s="443" t="s">
        <v>98</v>
      </c>
      <c r="D2128" s="268">
        <v>3559.1700000000005</v>
      </c>
      <c r="E2128" s="268">
        <v>17278.711999999992</v>
      </c>
      <c r="F2128" s="269">
        <v>20837.881999999991</v>
      </c>
      <c r="G2128" s="243"/>
    </row>
    <row r="2129" spans="1:7" s="62" customFormat="1" ht="13.5" customHeight="1" x14ac:dyDescent="0.2">
      <c r="A2129" s="423">
        <v>2013</v>
      </c>
      <c r="B2129" s="424" t="s">
        <v>39</v>
      </c>
      <c r="C2129" s="424" t="s">
        <v>98</v>
      </c>
      <c r="D2129" s="425">
        <v>4326.47</v>
      </c>
      <c r="E2129" s="425">
        <v>24646.644499999999</v>
      </c>
      <c r="F2129" s="426">
        <v>28973.1145</v>
      </c>
      <c r="G2129" s="243"/>
    </row>
    <row r="2130" spans="1:7" s="62" customFormat="1" ht="13.5" customHeight="1" x14ac:dyDescent="0.2">
      <c r="A2130" s="267">
        <v>2013</v>
      </c>
      <c r="B2130" s="443" t="s">
        <v>40</v>
      </c>
      <c r="C2130" s="443" t="s">
        <v>98</v>
      </c>
      <c r="D2130" s="268">
        <v>4811.5549999999985</v>
      </c>
      <c r="E2130" s="268">
        <v>25192.6850000001</v>
      </c>
      <c r="F2130" s="269">
        <v>30004.2400000001</v>
      </c>
      <c r="G2130" s="243"/>
    </row>
    <row r="2131" spans="1:7" s="62" customFormat="1" ht="13.5" customHeight="1" x14ac:dyDescent="0.2">
      <c r="A2131" s="423">
        <v>2013</v>
      </c>
      <c r="B2131" s="424" t="s">
        <v>41</v>
      </c>
      <c r="C2131" s="424" t="s">
        <v>98</v>
      </c>
      <c r="D2131" s="425">
        <v>3859.5449999999992</v>
      </c>
      <c r="E2131" s="425">
        <v>24633.879500000083</v>
      </c>
      <c r="F2131" s="426">
        <v>28493.424500000081</v>
      </c>
      <c r="G2131" s="243"/>
    </row>
    <row r="2132" spans="1:7" s="62" customFormat="1" ht="13.5" customHeight="1" x14ac:dyDescent="0.2">
      <c r="A2132" s="267">
        <v>2013</v>
      </c>
      <c r="B2132" s="443" t="s">
        <v>42</v>
      </c>
      <c r="C2132" s="443" t="s">
        <v>98</v>
      </c>
      <c r="D2132" s="268">
        <v>3728.2699999999995</v>
      </c>
      <c r="E2132" s="268">
        <v>25700.080000000078</v>
      </c>
      <c r="F2132" s="269">
        <v>29428.350000000079</v>
      </c>
      <c r="G2132" s="243"/>
    </row>
    <row r="2133" spans="1:7" s="62" customFormat="1" ht="13.5" customHeight="1" x14ac:dyDescent="0.2">
      <c r="A2133" s="423">
        <v>2014</v>
      </c>
      <c r="B2133" s="424" t="s">
        <v>43</v>
      </c>
      <c r="C2133" s="424" t="s">
        <v>98</v>
      </c>
      <c r="D2133" s="425">
        <v>3161.63</v>
      </c>
      <c r="E2133" s="425">
        <v>17165.358000000029</v>
      </c>
      <c r="F2133" s="426">
        <v>20326.98800000003</v>
      </c>
      <c r="G2133" s="243"/>
    </row>
    <row r="2134" spans="1:7" s="62" customFormat="1" ht="13.5" customHeight="1" x14ac:dyDescent="0.2">
      <c r="A2134" s="267">
        <v>2014</v>
      </c>
      <c r="B2134" s="443" t="s">
        <v>44</v>
      </c>
      <c r="C2134" s="443" t="s">
        <v>98</v>
      </c>
      <c r="D2134" s="268">
        <v>3940.2</v>
      </c>
      <c r="E2134" s="268">
        <v>21039.135500000099</v>
      </c>
      <c r="F2134" s="269">
        <v>24979.335500000099</v>
      </c>
      <c r="G2134" s="243"/>
    </row>
    <row r="2135" spans="1:7" s="62" customFormat="1" ht="13.5" customHeight="1" x14ac:dyDescent="0.2">
      <c r="A2135" s="423">
        <v>2014</v>
      </c>
      <c r="B2135" s="424" t="s">
        <v>45</v>
      </c>
      <c r="C2135" s="424" t="s">
        <v>98</v>
      </c>
      <c r="D2135" s="425">
        <v>4141.09</v>
      </c>
      <c r="E2135" s="425">
        <v>25529.492000000115</v>
      </c>
      <c r="F2135" s="426">
        <v>29670.582000000111</v>
      </c>
      <c r="G2135" s="243"/>
    </row>
    <row r="2136" spans="1:7" s="62" customFormat="1" ht="13.5" customHeight="1" x14ac:dyDescent="0.2">
      <c r="A2136" s="267">
        <v>2014</v>
      </c>
      <c r="B2136" s="443" t="s">
        <v>33</v>
      </c>
      <c r="C2136" s="443" t="s">
        <v>98</v>
      </c>
      <c r="D2136" s="268">
        <v>3512.9199999999996</v>
      </c>
      <c r="E2136" s="268">
        <v>22301.393500000071</v>
      </c>
      <c r="F2136" s="269">
        <v>25814.313500000073</v>
      </c>
      <c r="G2136" s="243"/>
    </row>
    <row r="2137" spans="1:7" s="62" customFormat="1" ht="13.5" customHeight="1" x14ac:dyDescent="0.2">
      <c r="A2137" s="423">
        <v>2014</v>
      </c>
      <c r="B2137" s="424" t="s">
        <v>35</v>
      </c>
      <c r="C2137" s="424" t="s">
        <v>98</v>
      </c>
      <c r="D2137" s="425">
        <v>3671.91</v>
      </c>
      <c r="E2137" s="425">
        <v>23886.980500000125</v>
      </c>
      <c r="F2137" s="426">
        <v>27558.890500000121</v>
      </c>
      <c r="G2137" s="243"/>
    </row>
    <row r="2138" spans="1:7" s="62" customFormat="1" ht="13.5" customHeight="1" x14ac:dyDescent="0.2">
      <c r="A2138" s="267">
        <v>2014</v>
      </c>
      <c r="B2138" s="443" t="s">
        <v>36</v>
      </c>
      <c r="C2138" s="443" t="s">
        <v>98</v>
      </c>
      <c r="D2138" s="268">
        <v>3384.66</v>
      </c>
      <c r="E2138" s="268">
        <v>22442.889750000155</v>
      </c>
      <c r="F2138" s="269">
        <v>25827.549750000151</v>
      </c>
      <c r="G2138" s="243"/>
    </row>
    <row r="2139" spans="1:7" s="62" customFormat="1" ht="13.5" customHeight="1" x14ac:dyDescent="0.2">
      <c r="A2139" s="423">
        <v>2014</v>
      </c>
      <c r="B2139" s="424" t="s">
        <v>37</v>
      </c>
      <c r="C2139" s="424" t="s">
        <v>98</v>
      </c>
      <c r="D2139" s="425">
        <v>3661.29</v>
      </c>
      <c r="E2139" s="425">
        <v>22708.368000000082</v>
      </c>
      <c r="F2139" s="426">
        <v>26369.658000000083</v>
      </c>
      <c r="G2139" s="243"/>
    </row>
    <row r="2140" spans="1:7" s="62" customFormat="1" ht="13.5" customHeight="1" x14ac:dyDescent="0.2">
      <c r="A2140" s="267">
        <v>2014</v>
      </c>
      <c r="B2140" s="443" t="s">
        <v>38</v>
      </c>
      <c r="C2140" s="443" t="s">
        <v>98</v>
      </c>
      <c r="D2140" s="268">
        <v>2849.33</v>
      </c>
      <c r="E2140" s="268">
        <v>22849.808000000026</v>
      </c>
      <c r="F2140" s="269">
        <v>25699.138000000028</v>
      </c>
      <c r="G2140" s="243"/>
    </row>
    <row r="2141" spans="1:7" s="62" customFormat="1" ht="13.5" customHeight="1" x14ac:dyDescent="0.2">
      <c r="A2141" s="423">
        <v>2014</v>
      </c>
      <c r="B2141" s="424" t="s">
        <v>39</v>
      </c>
      <c r="C2141" s="424" t="s">
        <v>98</v>
      </c>
      <c r="D2141" s="425">
        <v>3579.96</v>
      </c>
      <c r="E2141" s="425">
        <v>26356.76350000011</v>
      </c>
      <c r="F2141" s="426">
        <v>29936.723500000109</v>
      </c>
      <c r="G2141" s="243"/>
    </row>
    <row r="2142" spans="1:7" s="62" customFormat="1" ht="13.5" customHeight="1" x14ac:dyDescent="0.2">
      <c r="A2142" s="267">
        <v>2014</v>
      </c>
      <c r="B2142" s="443" t="s">
        <v>40</v>
      </c>
      <c r="C2142" s="443" t="s">
        <v>98</v>
      </c>
      <c r="D2142" s="268">
        <v>2801.2799999999993</v>
      </c>
      <c r="E2142" s="268">
        <v>27007.55950000013</v>
      </c>
      <c r="F2142" s="269">
        <v>29808.839500000133</v>
      </c>
      <c r="G2142" s="243"/>
    </row>
    <row r="2143" spans="1:7" s="62" customFormat="1" ht="13.5" customHeight="1" x14ac:dyDescent="0.2">
      <c r="A2143" s="423">
        <v>2014</v>
      </c>
      <c r="B2143" s="424" t="s">
        <v>41</v>
      </c>
      <c r="C2143" s="424" t="s">
        <v>98</v>
      </c>
      <c r="D2143" s="425">
        <v>2722.3300000000004</v>
      </c>
      <c r="E2143" s="425">
        <v>23832.985000000048</v>
      </c>
      <c r="F2143" s="426">
        <v>26555.315000000046</v>
      </c>
      <c r="G2143" s="243"/>
    </row>
    <row r="2144" spans="1:7" s="62" customFormat="1" ht="13.5" customHeight="1" x14ac:dyDescent="0.2">
      <c r="A2144" s="267">
        <v>2014</v>
      </c>
      <c r="B2144" s="443" t="s">
        <v>42</v>
      </c>
      <c r="C2144" s="443" t="s">
        <v>98</v>
      </c>
      <c r="D2144" s="268">
        <v>3916.95</v>
      </c>
      <c r="E2144" s="268">
        <v>24628.677000000022</v>
      </c>
      <c r="F2144" s="269">
        <v>28545.627000000019</v>
      </c>
      <c r="G2144" s="243"/>
    </row>
    <row r="2145" spans="1:7" s="62" customFormat="1" ht="13.5" customHeight="1" x14ac:dyDescent="0.2">
      <c r="A2145" s="423">
        <v>2015</v>
      </c>
      <c r="B2145" s="424" t="s">
        <v>43</v>
      </c>
      <c r="C2145" s="424" t="s">
        <v>98</v>
      </c>
      <c r="D2145" s="425">
        <v>2733.69</v>
      </c>
      <c r="E2145" s="425">
        <v>16898.075500000028</v>
      </c>
      <c r="F2145" s="426">
        <v>19631.765500000027</v>
      </c>
      <c r="G2145" s="243"/>
    </row>
    <row r="2146" spans="1:7" s="62" customFormat="1" ht="13.5" customHeight="1" x14ac:dyDescent="0.2">
      <c r="A2146" s="267">
        <v>2015</v>
      </c>
      <c r="B2146" s="443" t="s">
        <v>44</v>
      </c>
      <c r="C2146" s="443" t="s">
        <v>98</v>
      </c>
      <c r="D2146" s="268">
        <v>3784.2299999999991</v>
      </c>
      <c r="E2146" s="268">
        <v>18171.616500000029</v>
      </c>
      <c r="F2146" s="269">
        <v>21955.846500000029</v>
      </c>
      <c r="G2146" s="243"/>
    </row>
    <row r="2147" spans="1:7" s="62" customFormat="1" ht="13.5" customHeight="1" x14ac:dyDescent="0.2">
      <c r="A2147" s="423">
        <v>2015</v>
      </c>
      <c r="B2147" s="424" t="s">
        <v>45</v>
      </c>
      <c r="C2147" s="424" t="s">
        <v>98</v>
      </c>
      <c r="D2147" s="425">
        <v>4106.0199999999995</v>
      </c>
      <c r="E2147" s="425">
        <v>22308.022999999954</v>
      </c>
      <c r="F2147" s="426">
        <v>26414.042999999951</v>
      </c>
      <c r="G2147" s="243"/>
    </row>
    <row r="2148" spans="1:7" s="62" customFormat="1" ht="13.5" customHeight="1" x14ac:dyDescent="0.2">
      <c r="A2148" s="267">
        <v>2015</v>
      </c>
      <c r="B2148" s="443" t="s">
        <v>33</v>
      </c>
      <c r="C2148" s="443" t="s">
        <v>98</v>
      </c>
      <c r="D2148" s="268">
        <v>4173.1399999999994</v>
      </c>
      <c r="E2148" s="268">
        <v>20375.697999999982</v>
      </c>
      <c r="F2148" s="269">
        <v>24548.837999999982</v>
      </c>
      <c r="G2148" s="243"/>
    </row>
    <row r="2149" spans="1:7" s="62" customFormat="1" ht="13.5" customHeight="1" x14ac:dyDescent="0.2">
      <c r="A2149" s="423">
        <v>2015</v>
      </c>
      <c r="B2149" s="424" t="s">
        <v>35</v>
      </c>
      <c r="C2149" s="424" t="s">
        <v>98</v>
      </c>
      <c r="D2149" s="425">
        <v>4736.6099999999988</v>
      </c>
      <c r="E2149" s="425">
        <v>21981.557000000012</v>
      </c>
      <c r="F2149" s="426">
        <v>26718.167000000012</v>
      </c>
      <c r="G2149" s="243"/>
    </row>
    <row r="2150" spans="1:7" s="62" customFormat="1" ht="13.5" customHeight="1" x14ac:dyDescent="0.2">
      <c r="A2150" s="267">
        <v>2015</v>
      </c>
      <c r="B2150" s="443" t="s">
        <v>36</v>
      </c>
      <c r="C2150" s="443" t="s">
        <v>98</v>
      </c>
      <c r="D2150" s="268">
        <v>5543.3599999999988</v>
      </c>
      <c r="E2150" s="268">
        <v>21852.41899999998</v>
      </c>
      <c r="F2150" s="269">
        <v>27395.778999999984</v>
      </c>
      <c r="G2150" s="243"/>
    </row>
    <row r="2151" spans="1:7" s="62" customFormat="1" ht="13.5" customHeight="1" x14ac:dyDescent="0.2">
      <c r="A2151" s="423">
        <v>2015</v>
      </c>
      <c r="B2151" s="424" t="s">
        <v>37</v>
      </c>
      <c r="C2151" s="424" t="s">
        <v>98</v>
      </c>
      <c r="D2151" s="425">
        <v>6121.0199999999986</v>
      </c>
      <c r="E2151" s="425">
        <v>22516.86250000001</v>
      </c>
      <c r="F2151" s="426">
        <v>28637.882500000011</v>
      </c>
      <c r="G2151" s="243"/>
    </row>
    <row r="2152" spans="1:7" s="62" customFormat="1" ht="13.5" customHeight="1" x14ac:dyDescent="0.2">
      <c r="A2152" s="267">
        <v>2015</v>
      </c>
      <c r="B2152" s="443" t="s">
        <v>38</v>
      </c>
      <c r="C2152" s="443" t="s">
        <v>98</v>
      </c>
      <c r="D2152" s="268">
        <v>5484.62</v>
      </c>
      <c r="E2152" s="268">
        <v>22791.467500000002</v>
      </c>
      <c r="F2152" s="269">
        <v>28276.087500000001</v>
      </c>
      <c r="G2152" s="243"/>
    </row>
    <row r="2153" spans="1:7" s="62" customFormat="1" ht="13.5" customHeight="1" x14ac:dyDescent="0.2">
      <c r="A2153" s="423">
        <v>2015</v>
      </c>
      <c r="B2153" s="424" t="s">
        <v>39</v>
      </c>
      <c r="C2153" s="424" t="s">
        <v>98</v>
      </c>
      <c r="D2153" s="425">
        <v>5637.7699999999995</v>
      </c>
      <c r="E2153" s="425">
        <v>20799.626000000004</v>
      </c>
      <c r="F2153" s="426">
        <v>26437.396000000004</v>
      </c>
      <c r="G2153" s="243"/>
    </row>
    <row r="2154" spans="1:7" s="62" customFormat="1" ht="13.5" customHeight="1" x14ac:dyDescent="0.2">
      <c r="A2154" s="267">
        <v>2015</v>
      </c>
      <c r="B2154" s="443" t="s">
        <v>40</v>
      </c>
      <c r="C2154" s="443" t="s">
        <v>98</v>
      </c>
      <c r="D2154" s="268">
        <v>6014.880000000001</v>
      </c>
      <c r="E2154" s="268">
        <v>30860.573500000239</v>
      </c>
      <c r="F2154" s="269">
        <v>36875.453500000236</v>
      </c>
      <c r="G2154" s="243"/>
    </row>
    <row r="2155" spans="1:7" s="62" customFormat="1" ht="13.5" customHeight="1" x14ac:dyDescent="0.2">
      <c r="A2155" s="423">
        <v>2015</v>
      </c>
      <c r="B2155" s="424" t="s">
        <v>41</v>
      </c>
      <c r="C2155" s="424" t="s">
        <v>98</v>
      </c>
      <c r="D2155" s="425">
        <v>5896.3900000000012</v>
      </c>
      <c r="E2155" s="425">
        <v>26192.231000000058</v>
      </c>
      <c r="F2155" s="426">
        <v>32088.621000000057</v>
      </c>
      <c r="G2155" s="243"/>
    </row>
    <row r="2156" spans="1:7" s="62" customFormat="1" ht="13.5" customHeight="1" x14ac:dyDescent="0.2">
      <c r="A2156" s="267">
        <v>2015</v>
      </c>
      <c r="B2156" s="443" t="s">
        <v>42</v>
      </c>
      <c r="C2156" s="443" t="s">
        <v>98</v>
      </c>
      <c r="D2156" s="268">
        <v>6471.3079999999991</v>
      </c>
      <c r="E2156" s="268">
        <v>38100.130500000239</v>
      </c>
      <c r="F2156" s="269">
        <v>44571.438500000244</v>
      </c>
      <c r="G2156" s="243"/>
    </row>
    <row r="2157" spans="1:7" s="62" customFormat="1" ht="13.5" customHeight="1" x14ac:dyDescent="0.2">
      <c r="A2157" s="423">
        <v>2016</v>
      </c>
      <c r="B2157" s="424" t="s">
        <v>43</v>
      </c>
      <c r="C2157" s="424" t="s">
        <v>98</v>
      </c>
      <c r="D2157" s="425">
        <v>4556.9599999999991</v>
      </c>
      <c r="E2157" s="425">
        <v>21655.421999999984</v>
      </c>
      <c r="F2157" s="426">
        <v>26212.381999999983</v>
      </c>
      <c r="G2157" s="243"/>
    </row>
    <row r="2158" spans="1:7" s="62" customFormat="1" ht="13.5" customHeight="1" x14ac:dyDescent="0.2">
      <c r="A2158" s="267">
        <v>2016</v>
      </c>
      <c r="B2158" s="443" t="s">
        <v>44</v>
      </c>
      <c r="C2158" s="443" t="s">
        <v>98</v>
      </c>
      <c r="D2158" s="268">
        <v>5698.6799999999994</v>
      </c>
      <c r="E2158" s="268">
        <v>17896.970999999987</v>
      </c>
      <c r="F2158" s="269">
        <v>23595.650999999983</v>
      </c>
      <c r="G2158" s="243"/>
    </row>
    <row r="2159" spans="1:7" s="62" customFormat="1" ht="13.5" customHeight="1" x14ac:dyDescent="0.2">
      <c r="A2159" s="423">
        <v>2016</v>
      </c>
      <c r="B2159" s="424" t="s">
        <v>45</v>
      </c>
      <c r="C2159" s="424" t="s">
        <v>98</v>
      </c>
      <c r="D2159" s="425">
        <v>5199.1400000000003</v>
      </c>
      <c r="E2159" s="425">
        <v>20300.303500000071</v>
      </c>
      <c r="F2159" s="426">
        <v>25499.44350000007</v>
      </c>
      <c r="G2159" s="243"/>
    </row>
    <row r="2160" spans="1:7" s="62" customFormat="1" ht="13.5" customHeight="1" x14ac:dyDescent="0.2">
      <c r="A2160" s="267">
        <v>2016</v>
      </c>
      <c r="B2160" s="443" t="s">
        <v>33</v>
      </c>
      <c r="C2160" s="443" t="s">
        <v>98</v>
      </c>
      <c r="D2160" s="268">
        <v>5131.8599999999997</v>
      </c>
      <c r="E2160" s="268">
        <v>24621.140500000096</v>
      </c>
      <c r="F2160" s="269">
        <v>29753.000500000097</v>
      </c>
      <c r="G2160" s="243"/>
    </row>
    <row r="2161" spans="1:7" s="62" customFormat="1" ht="13.5" customHeight="1" x14ac:dyDescent="0.2">
      <c r="A2161" s="423">
        <v>2016</v>
      </c>
      <c r="B2161" s="424" t="s">
        <v>35</v>
      </c>
      <c r="C2161" s="424" t="s">
        <v>98</v>
      </c>
      <c r="D2161" s="425">
        <v>5993.59</v>
      </c>
      <c r="E2161" s="425">
        <v>22818.100499999997</v>
      </c>
      <c r="F2161" s="426">
        <v>28811.690499999997</v>
      </c>
      <c r="G2161" s="243"/>
    </row>
    <row r="2162" spans="1:7" s="62" customFormat="1" ht="13.5" customHeight="1" x14ac:dyDescent="0.2">
      <c r="A2162" s="267">
        <v>2016</v>
      </c>
      <c r="B2162" s="443" t="s">
        <v>36</v>
      </c>
      <c r="C2162" s="443" t="s">
        <v>98</v>
      </c>
      <c r="D2162" s="268">
        <v>5462.65</v>
      </c>
      <c r="E2162" s="268">
        <v>25904.344499999992</v>
      </c>
      <c r="F2162" s="269">
        <v>31366.994499999993</v>
      </c>
      <c r="G2162" s="243"/>
    </row>
    <row r="2163" spans="1:7" s="62" customFormat="1" ht="13.5" customHeight="1" x14ac:dyDescent="0.2">
      <c r="A2163" s="423">
        <v>2016</v>
      </c>
      <c r="B2163" s="424" t="s">
        <v>37</v>
      </c>
      <c r="C2163" s="424" t="s">
        <v>98</v>
      </c>
      <c r="D2163" s="425">
        <v>5672.0099999999984</v>
      </c>
      <c r="E2163" s="425">
        <v>21300.661500000151</v>
      </c>
      <c r="F2163" s="426">
        <v>26972.67150000015</v>
      </c>
      <c r="G2163" s="243"/>
    </row>
    <row r="2164" spans="1:7" s="62" customFormat="1" ht="13.5" customHeight="1" x14ac:dyDescent="0.2">
      <c r="A2164" s="267">
        <v>2016</v>
      </c>
      <c r="B2164" s="443" t="s">
        <v>38</v>
      </c>
      <c r="C2164" s="443" t="s">
        <v>98</v>
      </c>
      <c r="D2164" s="268">
        <v>5423.43</v>
      </c>
      <c r="E2164" s="268">
        <v>26121.656000000206</v>
      </c>
      <c r="F2164" s="269">
        <v>31545.086000000207</v>
      </c>
      <c r="G2164" s="243"/>
    </row>
    <row r="2165" spans="1:7" s="62" customFormat="1" ht="13.5" customHeight="1" x14ac:dyDescent="0.2">
      <c r="A2165" s="423">
        <v>2016</v>
      </c>
      <c r="B2165" s="424" t="s">
        <v>39</v>
      </c>
      <c r="C2165" s="424" t="s">
        <v>98</v>
      </c>
      <c r="D2165" s="425">
        <v>4763.4800000000005</v>
      </c>
      <c r="E2165" s="425">
        <v>24277.632499999952</v>
      </c>
      <c r="F2165" s="426">
        <v>29041.112499999952</v>
      </c>
      <c r="G2165" s="243"/>
    </row>
    <row r="2166" spans="1:7" s="62" customFormat="1" ht="13.5" customHeight="1" x14ac:dyDescent="0.2">
      <c r="A2166" s="267">
        <v>2016</v>
      </c>
      <c r="B2166" s="443" t="s">
        <v>40</v>
      </c>
      <c r="C2166" s="443" t="s">
        <v>98</v>
      </c>
      <c r="D2166" s="268">
        <v>4751.7299999999996</v>
      </c>
      <c r="E2166" s="268">
        <v>25438.45750000012</v>
      </c>
      <c r="F2166" s="269">
        <v>30190.18750000012</v>
      </c>
      <c r="G2166" s="243"/>
    </row>
    <row r="2167" spans="1:7" s="62" customFormat="1" ht="13.5" customHeight="1" x14ac:dyDescent="0.2">
      <c r="A2167" s="423">
        <v>2016</v>
      </c>
      <c r="B2167" s="424" t="s">
        <v>41</v>
      </c>
      <c r="C2167" s="424" t="s">
        <v>98</v>
      </c>
      <c r="D2167" s="425">
        <v>4201.07</v>
      </c>
      <c r="E2167" s="425">
        <v>25297.463500000005</v>
      </c>
      <c r="F2167" s="426">
        <v>29498.533499999998</v>
      </c>
      <c r="G2167" s="243"/>
    </row>
    <row r="2168" spans="1:7" s="62" customFormat="1" ht="13.5" customHeight="1" x14ac:dyDescent="0.2">
      <c r="A2168" s="267">
        <v>2016</v>
      </c>
      <c r="B2168" s="443" t="s">
        <v>42</v>
      </c>
      <c r="C2168" s="443" t="s">
        <v>98</v>
      </c>
      <c r="D2168" s="268">
        <v>4230.5</v>
      </c>
      <c r="E2168" s="268">
        <v>24953.110000000066</v>
      </c>
      <c r="F2168" s="269">
        <v>29183.610000000066</v>
      </c>
      <c r="G2168" s="243"/>
    </row>
    <row r="2169" spans="1:7" s="62" customFormat="1" ht="13.5" customHeight="1" x14ac:dyDescent="0.2">
      <c r="A2169" s="423">
        <v>2017</v>
      </c>
      <c r="B2169" s="424" t="s">
        <v>43</v>
      </c>
      <c r="C2169" s="424" t="s">
        <v>98</v>
      </c>
      <c r="D2169" s="425">
        <v>3044.6799999999994</v>
      </c>
      <c r="E2169" s="425">
        <v>18544.924499999968</v>
      </c>
      <c r="F2169" s="426">
        <v>21589.604499999969</v>
      </c>
      <c r="G2169" s="243"/>
    </row>
    <row r="2170" spans="1:7" s="62" customFormat="1" ht="13.5" customHeight="1" x14ac:dyDescent="0.2">
      <c r="A2170" s="267">
        <v>2017</v>
      </c>
      <c r="B2170" s="443" t="s">
        <v>44</v>
      </c>
      <c r="C2170" s="443" t="s">
        <v>98</v>
      </c>
      <c r="D2170" s="268">
        <v>3518.8099999999995</v>
      </c>
      <c r="E2170" s="268">
        <v>16940.591499999977</v>
      </c>
      <c r="F2170" s="269">
        <v>20459.401499999974</v>
      </c>
      <c r="G2170" s="243"/>
    </row>
    <row r="2171" spans="1:7" s="62" customFormat="1" ht="13.5" customHeight="1" x14ac:dyDescent="0.2">
      <c r="A2171" s="423">
        <v>2017</v>
      </c>
      <c r="B2171" s="424" t="s">
        <v>45</v>
      </c>
      <c r="C2171" s="424" t="s">
        <v>98</v>
      </c>
      <c r="D2171" s="425">
        <v>4056.1599999999994</v>
      </c>
      <c r="E2171" s="425">
        <v>20895.822000000033</v>
      </c>
      <c r="F2171" s="426">
        <v>24951.982000000033</v>
      </c>
      <c r="G2171" s="243"/>
    </row>
    <row r="2172" spans="1:7" s="62" customFormat="1" ht="13.5" customHeight="1" x14ac:dyDescent="0.2">
      <c r="A2172" s="267">
        <v>2017</v>
      </c>
      <c r="B2172" s="443" t="s">
        <v>33</v>
      </c>
      <c r="C2172" s="443" t="s">
        <v>98</v>
      </c>
      <c r="D2172" s="268">
        <v>3324.9900000000002</v>
      </c>
      <c r="E2172" s="268">
        <v>19111.799499999986</v>
      </c>
      <c r="F2172" s="269">
        <v>22436.789499999992</v>
      </c>
      <c r="G2172" s="243"/>
    </row>
    <row r="2173" spans="1:7" s="62" customFormat="1" ht="13.5" customHeight="1" x14ac:dyDescent="0.2">
      <c r="A2173" s="423">
        <v>2017</v>
      </c>
      <c r="B2173" s="424" t="s">
        <v>35</v>
      </c>
      <c r="C2173" s="424" t="s">
        <v>98</v>
      </c>
      <c r="D2173" s="425">
        <v>3821.6200000000003</v>
      </c>
      <c r="E2173" s="425">
        <v>20663.390500000023</v>
      </c>
      <c r="F2173" s="426">
        <v>24485.010500000029</v>
      </c>
      <c r="G2173" s="243"/>
    </row>
    <row r="2174" spans="1:7" s="62" customFormat="1" ht="13.5" customHeight="1" x14ac:dyDescent="0.2">
      <c r="A2174" s="267">
        <v>2017</v>
      </c>
      <c r="B2174" s="443" t="s">
        <v>36</v>
      </c>
      <c r="C2174" s="443" t="s">
        <v>98</v>
      </c>
      <c r="D2174" s="268">
        <v>3447.5800000000008</v>
      </c>
      <c r="E2174" s="268">
        <v>20866.295500000011</v>
      </c>
      <c r="F2174" s="269">
        <v>24313.875500000009</v>
      </c>
      <c r="G2174" s="243"/>
    </row>
    <row r="2175" spans="1:7" s="62" customFormat="1" ht="13.5" customHeight="1" x14ac:dyDescent="0.2">
      <c r="A2175" s="423">
        <v>2017</v>
      </c>
      <c r="B2175" s="424" t="s">
        <v>37</v>
      </c>
      <c r="C2175" s="424" t="s">
        <v>98</v>
      </c>
      <c r="D2175" s="425">
        <v>4069.5699999999997</v>
      </c>
      <c r="E2175" s="425">
        <v>23751.472499999963</v>
      </c>
      <c r="F2175" s="426">
        <v>27821.04249999996</v>
      </c>
      <c r="G2175" s="243"/>
    </row>
    <row r="2176" spans="1:7" s="62" customFormat="1" ht="13.5" customHeight="1" x14ac:dyDescent="0.2">
      <c r="A2176" s="267">
        <v>2017</v>
      </c>
      <c r="B2176" s="443" t="s">
        <v>38</v>
      </c>
      <c r="C2176" s="443" t="s">
        <v>98</v>
      </c>
      <c r="D2176" s="268">
        <v>4288.78</v>
      </c>
      <c r="E2176" s="268">
        <v>22927.782499999979</v>
      </c>
      <c r="F2176" s="269">
        <v>27216.562499999978</v>
      </c>
      <c r="G2176" s="243"/>
    </row>
    <row r="2177" spans="1:7" s="62" customFormat="1" ht="13.5" customHeight="1" x14ac:dyDescent="0.2">
      <c r="A2177" s="423">
        <v>2017</v>
      </c>
      <c r="B2177" s="424" t="s">
        <v>39</v>
      </c>
      <c r="C2177" s="424" t="s">
        <v>98</v>
      </c>
      <c r="D2177" s="425">
        <v>4081.04</v>
      </c>
      <c r="E2177" s="425">
        <v>26740.61249999997</v>
      </c>
      <c r="F2177" s="426">
        <v>30821.652499999971</v>
      </c>
      <c r="G2177" s="243"/>
    </row>
    <row r="2178" spans="1:7" s="62" customFormat="1" ht="13.5" customHeight="1" x14ac:dyDescent="0.2">
      <c r="A2178" s="267">
        <v>2017</v>
      </c>
      <c r="B2178" s="443" t="s">
        <v>40</v>
      </c>
      <c r="C2178" s="443" t="s">
        <v>98</v>
      </c>
      <c r="D2178" s="268">
        <v>5175.2999999999993</v>
      </c>
      <c r="E2178" s="268">
        <v>23757.404999999977</v>
      </c>
      <c r="F2178" s="269">
        <v>28932.70499999998</v>
      </c>
      <c r="G2178" s="243"/>
    </row>
    <row r="2179" spans="1:7" s="62" customFormat="1" ht="13.5" customHeight="1" x14ac:dyDescent="0.2">
      <c r="A2179" s="423">
        <v>2017</v>
      </c>
      <c r="B2179" s="424" t="s">
        <v>41</v>
      </c>
      <c r="C2179" s="424" t="s">
        <v>98</v>
      </c>
      <c r="D2179" s="425">
        <v>5426.98</v>
      </c>
      <c r="E2179" s="425">
        <v>27570.258500000036</v>
      </c>
      <c r="F2179" s="426">
        <v>32997.238500000036</v>
      </c>
      <c r="G2179" s="243"/>
    </row>
    <row r="2180" spans="1:7" s="62" customFormat="1" ht="13.5" customHeight="1" x14ac:dyDescent="0.2">
      <c r="A2180" s="267">
        <v>2017</v>
      </c>
      <c r="B2180" s="443" t="s">
        <v>42</v>
      </c>
      <c r="C2180" s="443" t="s">
        <v>98</v>
      </c>
      <c r="D2180" s="268">
        <v>4599.4400000000005</v>
      </c>
      <c r="E2180" s="268">
        <v>27632.136999999995</v>
      </c>
      <c r="F2180" s="269">
        <v>32231.576999999997</v>
      </c>
      <c r="G2180" s="243"/>
    </row>
    <row r="2181" spans="1:7" s="62" customFormat="1" ht="13.5" customHeight="1" x14ac:dyDescent="0.2">
      <c r="A2181" s="423">
        <v>2018</v>
      </c>
      <c r="B2181" s="424" t="s">
        <v>43</v>
      </c>
      <c r="C2181" s="424" t="s">
        <v>98</v>
      </c>
      <c r="D2181" s="425">
        <v>4244.8799999999992</v>
      </c>
      <c r="E2181" s="425">
        <v>23019.670999999962</v>
      </c>
      <c r="F2181" s="426">
        <v>27264.550999999963</v>
      </c>
      <c r="G2181" s="243"/>
    </row>
    <row r="2182" spans="1:7" s="62" customFormat="1" ht="13.5" customHeight="1" x14ac:dyDescent="0.2">
      <c r="A2182" s="267">
        <v>2018</v>
      </c>
      <c r="B2182" s="443" t="s">
        <v>44</v>
      </c>
      <c r="C2182" s="443" t="s">
        <v>98</v>
      </c>
      <c r="D2182" s="268">
        <v>5119.2700000000004</v>
      </c>
      <c r="E2182" s="268">
        <v>24003.861999999968</v>
      </c>
      <c r="F2182" s="269">
        <v>29123.131999999972</v>
      </c>
      <c r="G2182" s="243"/>
    </row>
    <row r="2183" spans="1:7" s="62" customFormat="1" ht="13.5" customHeight="1" x14ac:dyDescent="0.2">
      <c r="A2183" s="423">
        <v>2018</v>
      </c>
      <c r="B2183" s="424" t="s">
        <v>45</v>
      </c>
      <c r="C2183" s="424" t="s">
        <v>98</v>
      </c>
      <c r="D2183" s="425">
        <v>4496.26</v>
      </c>
      <c r="E2183" s="425">
        <v>23543.604999999963</v>
      </c>
      <c r="F2183" s="426">
        <v>28039.864999999965</v>
      </c>
      <c r="G2183" s="243"/>
    </row>
    <row r="2184" spans="1:7" s="62" customFormat="1" ht="13.5" customHeight="1" x14ac:dyDescent="0.2">
      <c r="A2184" s="267">
        <v>2018</v>
      </c>
      <c r="B2184" s="443" t="s">
        <v>33</v>
      </c>
      <c r="C2184" s="443" t="s">
        <v>98</v>
      </c>
      <c r="D2184" s="268">
        <v>3363.4399999999996</v>
      </c>
      <c r="E2184" s="268">
        <v>22583.983499999966</v>
      </c>
      <c r="F2184" s="269">
        <v>25947.423499999964</v>
      </c>
      <c r="G2184" s="243"/>
    </row>
    <row r="2185" spans="1:7" s="62" customFormat="1" ht="13.5" customHeight="1" x14ac:dyDescent="0.2">
      <c r="A2185" s="423">
        <v>2018</v>
      </c>
      <c r="B2185" s="424" t="s">
        <v>35</v>
      </c>
      <c r="C2185" s="424" t="s">
        <v>98</v>
      </c>
      <c r="D2185" s="425">
        <v>3599.51</v>
      </c>
      <c r="E2185" s="425">
        <v>24412.214999999982</v>
      </c>
      <c r="F2185" s="426">
        <v>28011.724999999984</v>
      </c>
      <c r="G2185" s="243"/>
    </row>
    <row r="2186" spans="1:7" s="62" customFormat="1" ht="13.5" customHeight="1" x14ac:dyDescent="0.2">
      <c r="A2186" s="267">
        <v>2018</v>
      </c>
      <c r="B2186" s="443" t="s">
        <v>36</v>
      </c>
      <c r="C2186" s="443" t="s">
        <v>98</v>
      </c>
      <c r="D2186" s="268">
        <v>3572.5699999999997</v>
      </c>
      <c r="E2186" s="268">
        <v>22841.919499999982</v>
      </c>
      <c r="F2186" s="269">
        <v>26414.489499999981</v>
      </c>
      <c r="G2186" s="243"/>
    </row>
    <row r="2187" spans="1:7" s="62" customFormat="1" ht="13.5" customHeight="1" x14ac:dyDescent="0.2">
      <c r="A2187" s="423">
        <v>2018</v>
      </c>
      <c r="B2187" s="424" t="s">
        <v>37</v>
      </c>
      <c r="C2187" s="424" t="s">
        <v>98</v>
      </c>
      <c r="D2187" s="425">
        <v>3666.1600000000003</v>
      </c>
      <c r="E2187" s="425">
        <v>24649.902999999988</v>
      </c>
      <c r="F2187" s="426">
        <v>28316.062999999987</v>
      </c>
      <c r="G2187" s="243"/>
    </row>
    <row r="2188" spans="1:7" s="62" customFormat="1" ht="13.5" customHeight="1" x14ac:dyDescent="0.2">
      <c r="A2188" s="267">
        <v>2018</v>
      </c>
      <c r="B2188" s="443" t="s">
        <v>38</v>
      </c>
      <c r="C2188" s="443" t="s">
        <v>98</v>
      </c>
      <c r="D2188" s="268">
        <v>3569.33</v>
      </c>
      <c r="E2188" s="268">
        <v>25717.533500000016</v>
      </c>
      <c r="F2188" s="269">
        <v>29286.863500000018</v>
      </c>
      <c r="G2188" s="243"/>
    </row>
    <row r="2189" spans="1:7" s="62" customFormat="1" ht="13.5" customHeight="1" x14ac:dyDescent="0.2">
      <c r="A2189" s="423">
        <v>2018</v>
      </c>
      <c r="B2189" s="424" t="s">
        <v>39</v>
      </c>
      <c r="C2189" s="424" t="s">
        <v>98</v>
      </c>
      <c r="D2189" s="425">
        <v>3597.74</v>
      </c>
      <c r="E2189" s="425">
        <v>24553.439500000033</v>
      </c>
      <c r="F2189" s="426">
        <v>28151.179500000031</v>
      </c>
      <c r="G2189" s="243"/>
    </row>
    <row r="2190" spans="1:7" s="62" customFormat="1" ht="13.5" customHeight="1" x14ac:dyDescent="0.2">
      <c r="A2190" s="267">
        <v>2018</v>
      </c>
      <c r="B2190" s="443" t="s">
        <v>40</v>
      </c>
      <c r="C2190" s="443" t="s">
        <v>98</v>
      </c>
      <c r="D2190" s="268">
        <v>4089.7</v>
      </c>
      <c r="E2190" s="268">
        <v>26987.844500000043</v>
      </c>
      <c r="F2190" s="269">
        <v>31077.544500000044</v>
      </c>
      <c r="G2190" s="243"/>
    </row>
    <row r="2191" spans="1:7" s="62" customFormat="1" ht="13.5" customHeight="1" x14ac:dyDescent="0.2">
      <c r="A2191" s="423">
        <v>2018</v>
      </c>
      <c r="B2191" s="424" t="s">
        <v>41</v>
      </c>
      <c r="C2191" s="424" t="s">
        <v>98</v>
      </c>
      <c r="D2191" s="425">
        <v>3134.3700000000003</v>
      </c>
      <c r="E2191" s="425">
        <v>29387.899500000112</v>
      </c>
      <c r="F2191" s="426">
        <v>32522.269500000111</v>
      </c>
      <c r="G2191" s="243"/>
    </row>
    <row r="2192" spans="1:7" s="62" customFormat="1" ht="13.5" customHeight="1" x14ac:dyDescent="0.2">
      <c r="A2192" s="267">
        <v>2018</v>
      </c>
      <c r="B2192" s="443" t="s">
        <v>42</v>
      </c>
      <c r="C2192" s="443" t="s">
        <v>98</v>
      </c>
      <c r="D2192" s="268">
        <v>3009.21</v>
      </c>
      <c r="E2192" s="268">
        <v>26878.241000000056</v>
      </c>
      <c r="F2192" s="269">
        <v>29887.451000000056</v>
      </c>
      <c r="G2192" s="243"/>
    </row>
    <row r="2193" spans="1:7" s="62" customFormat="1" ht="13.5" customHeight="1" x14ac:dyDescent="0.2">
      <c r="A2193" s="423">
        <v>2019</v>
      </c>
      <c r="B2193" s="424" t="s">
        <v>43</v>
      </c>
      <c r="C2193" s="424" t="s">
        <v>98</v>
      </c>
      <c r="D2193" s="425">
        <v>2466.0500000000002</v>
      </c>
      <c r="E2193" s="425">
        <v>21979.104000000014</v>
      </c>
      <c r="F2193" s="426">
        <v>24445.154000000013</v>
      </c>
      <c r="G2193" s="243"/>
    </row>
    <row r="2194" spans="1:7" s="62" customFormat="1" ht="13.5" customHeight="1" x14ac:dyDescent="0.2">
      <c r="A2194" s="267">
        <v>2019</v>
      </c>
      <c r="B2194" s="443" t="s">
        <v>44</v>
      </c>
      <c r="C2194" s="443" t="s">
        <v>98</v>
      </c>
      <c r="D2194" s="268">
        <v>3346.8500000000004</v>
      </c>
      <c r="E2194" s="268">
        <v>21465.804999999986</v>
      </c>
      <c r="F2194" s="269">
        <v>24812.654999999988</v>
      </c>
      <c r="G2194" s="243"/>
    </row>
    <row r="2195" spans="1:7" s="62" customFormat="1" ht="13.5" customHeight="1" x14ac:dyDescent="0.2">
      <c r="A2195" s="423">
        <v>2019</v>
      </c>
      <c r="B2195" s="424" t="s">
        <v>45</v>
      </c>
      <c r="C2195" s="424" t="s">
        <v>98</v>
      </c>
      <c r="D2195" s="425">
        <v>3719.2400000000007</v>
      </c>
      <c r="E2195" s="425">
        <v>24350.594500000036</v>
      </c>
      <c r="F2195" s="426">
        <v>28069.834500000034</v>
      </c>
      <c r="G2195" s="243"/>
    </row>
    <row r="2196" spans="1:7" s="62" customFormat="1" ht="13.5" customHeight="1" x14ac:dyDescent="0.2">
      <c r="A2196" s="267">
        <v>2019</v>
      </c>
      <c r="B2196" s="443" t="s">
        <v>33</v>
      </c>
      <c r="C2196" s="443" t="s">
        <v>98</v>
      </c>
      <c r="D2196" s="268">
        <v>3191.7000000000007</v>
      </c>
      <c r="E2196" s="268">
        <v>24804.546000000064</v>
      </c>
      <c r="F2196" s="269">
        <v>27996.246000000065</v>
      </c>
      <c r="G2196" s="243"/>
    </row>
    <row r="2197" spans="1:7" s="62" customFormat="1" ht="13.5" customHeight="1" x14ac:dyDescent="0.2">
      <c r="A2197" s="423">
        <v>2019</v>
      </c>
      <c r="B2197" s="424" t="s">
        <v>35</v>
      </c>
      <c r="C2197" s="424" t="s">
        <v>98</v>
      </c>
      <c r="D2197" s="425">
        <v>4131.08</v>
      </c>
      <c r="E2197" s="425">
        <v>24537.199500000035</v>
      </c>
      <c r="F2197" s="426">
        <v>28668.279500000037</v>
      </c>
      <c r="G2197" s="243"/>
    </row>
    <row r="2198" spans="1:7" s="62" customFormat="1" ht="13.5" customHeight="1" x14ac:dyDescent="0.2">
      <c r="A2198" s="267">
        <v>2019</v>
      </c>
      <c r="B2198" s="443" t="s">
        <v>36</v>
      </c>
      <c r="C2198" s="443" t="s">
        <v>98</v>
      </c>
      <c r="D2198" s="268">
        <v>3780.95</v>
      </c>
      <c r="E2198" s="268">
        <v>23872.963000000011</v>
      </c>
      <c r="F2198" s="269">
        <v>27653.913000000015</v>
      </c>
      <c r="G2198" s="243"/>
    </row>
    <row r="2199" spans="1:7" s="62" customFormat="1" ht="13.5" customHeight="1" x14ac:dyDescent="0.2">
      <c r="A2199" s="423">
        <v>2019</v>
      </c>
      <c r="B2199" s="424" t="s">
        <v>37</v>
      </c>
      <c r="C2199" s="424" t="s">
        <v>98</v>
      </c>
      <c r="D2199" s="425">
        <v>4740.43</v>
      </c>
      <c r="E2199" s="425">
        <v>27045.898000000107</v>
      </c>
      <c r="F2199" s="426">
        <v>31786.32800000011</v>
      </c>
      <c r="G2199" s="243"/>
    </row>
    <row r="2200" spans="1:7" s="62" customFormat="1" ht="13.5" customHeight="1" x14ac:dyDescent="0.2">
      <c r="A2200" s="267">
        <v>2019</v>
      </c>
      <c r="B2200" s="443" t="s">
        <v>38</v>
      </c>
      <c r="C2200" s="443" t="s">
        <v>98</v>
      </c>
      <c r="D2200" s="268">
        <v>5520.0099999999984</v>
      </c>
      <c r="E2200" s="268">
        <v>26949.864000000049</v>
      </c>
      <c r="F2200" s="269">
        <v>32469.874000000047</v>
      </c>
      <c r="G2200" s="243"/>
    </row>
    <row r="2201" spans="1:7" s="62" customFormat="1" ht="13.5" customHeight="1" x14ac:dyDescent="0.2">
      <c r="A2201" s="423">
        <v>2019</v>
      </c>
      <c r="B2201" s="424" t="s">
        <v>39</v>
      </c>
      <c r="C2201" s="424" t="s">
        <v>98</v>
      </c>
      <c r="D2201" s="425">
        <v>5248.5199999999995</v>
      </c>
      <c r="E2201" s="425">
        <v>25427.947500000038</v>
      </c>
      <c r="F2201" s="426">
        <v>30676.467500000039</v>
      </c>
      <c r="G2201" s="243"/>
    </row>
    <row r="2202" spans="1:7" s="62" customFormat="1" ht="13.5" customHeight="1" x14ac:dyDescent="0.2">
      <c r="A2202" s="267">
        <v>2019</v>
      </c>
      <c r="B2202" s="443" t="s">
        <v>40</v>
      </c>
      <c r="C2202" s="443" t="s">
        <v>98</v>
      </c>
      <c r="D2202" s="268">
        <v>5826.0499999999993</v>
      </c>
      <c r="E2202" s="268">
        <v>27540.030500000099</v>
      </c>
      <c r="F2202" s="269">
        <v>33366.080500000098</v>
      </c>
      <c r="G2202" s="243"/>
    </row>
    <row r="2203" spans="1:7" s="62" customFormat="1" ht="13.5" customHeight="1" x14ac:dyDescent="0.2">
      <c r="A2203" s="423">
        <v>2019</v>
      </c>
      <c r="B2203" s="424" t="s">
        <v>41</v>
      </c>
      <c r="C2203" s="424" t="s">
        <v>98</v>
      </c>
      <c r="D2203" s="425">
        <v>6077.51</v>
      </c>
      <c r="E2203" s="425">
        <v>28730.889500000063</v>
      </c>
      <c r="F2203" s="426">
        <v>34808.399500000065</v>
      </c>
      <c r="G2203" s="243"/>
    </row>
    <row r="2204" spans="1:7" s="62" customFormat="1" ht="13.5" customHeight="1" x14ac:dyDescent="0.2">
      <c r="A2204" s="267">
        <v>2019</v>
      </c>
      <c r="B2204" s="443" t="s">
        <v>42</v>
      </c>
      <c r="C2204" s="443" t="s">
        <v>98</v>
      </c>
      <c r="D2204" s="268">
        <v>5933.77</v>
      </c>
      <c r="E2204" s="268">
        <v>28842.542500000032</v>
      </c>
      <c r="F2204" s="269">
        <v>34776.312500000036</v>
      </c>
      <c r="G2204" s="243"/>
    </row>
    <row r="2205" spans="1:7" s="62" customFormat="1" ht="13.5" customHeight="1" x14ac:dyDescent="0.2">
      <c r="A2205" s="423">
        <v>2020</v>
      </c>
      <c r="B2205" s="424" t="s">
        <v>43</v>
      </c>
      <c r="C2205" s="424" t="s">
        <v>98</v>
      </c>
      <c r="D2205" s="425">
        <v>4553.58</v>
      </c>
      <c r="E2205" s="425">
        <v>23888.017000000014</v>
      </c>
      <c r="F2205" s="426">
        <v>28441.597000000009</v>
      </c>
      <c r="G2205" s="243"/>
    </row>
    <row r="2206" spans="1:7" s="62" customFormat="1" ht="13.5" customHeight="1" x14ac:dyDescent="0.2">
      <c r="A2206" s="267">
        <v>2020</v>
      </c>
      <c r="B2206" s="443" t="s">
        <v>44</v>
      </c>
      <c r="C2206" s="443" t="s">
        <v>98</v>
      </c>
      <c r="D2206" s="268">
        <v>5298.62</v>
      </c>
      <c r="E2206" s="268">
        <v>23303.429000000004</v>
      </c>
      <c r="F2206" s="269">
        <v>28602.049000000006</v>
      </c>
      <c r="G2206" s="243"/>
    </row>
    <row r="2207" spans="1:7" s="62" customFormat="1" ht="13.5" customHeight="1" x14ac:dyDescent="0.2">
      <c r="A2207" s="423">
        <v>2020</v>
      </c>
      <c r="B2207" s="424" t="s">
        <v>45</v>
      </c>
      <c r="C2207" s="424" t="s">
        <v>98</v>
      </c>
      <c r="D2207" s="425">
        <v>3919.3799999999997</v>
      </c>
      <c r="E2207" s="425">
        <v>18032.4375</v>
      </c>
      <c r="F2207" s="426">
        <v>21951.817499999997</v>
      </c>
      <c r="G2207" s="243"/>
    </row>
    <row r="2208" spans="1:7" s="62" customFormat="1" ht="13.5" customHeight="1" x14ac:dyDescent="0.2">
      <c r="A2208" s="267">
        <v>2020</v>
      </c>
      <c r="B2208" s="443" t="s">
        <v>33</v>
      </c>
      <c r="C2208" s="443" t="s">
        <v>98</v>
      </c>
      <c r="D2208" s="268">
        <v>651.12</v>
      </c>
      <c r="E2208" s="268">
        <v>10974.417000000001</v>
      </c>
      <c r="F2208" s="269">
        <v>11625.537000000002</v>
      </c>
      <c r="G2208" s="243"/>
    </row>
    <row r="2209" spans="1:7" s="62" customFormat="1" ht="13.5" customHeight="1" x14ac:dyDescent="0.2">
      <c r="A2209" s="423">
        <v>2020</v>
      </c>
      <c r="B2209" s="424" t="s">
        <v>35</v>
      </c>
      <c r="C2209" s="424" t="s">
        <v>98</v>
      </c>
      <c r="D2209" s="425">
        <v>4219.7749999999996</v>
      </c>
      <c r="E2209" s="425">
        <v>20672.322486267098</v>
      </c>
      <c r="F2209" s="426">
        <v>24892.097486267099</v>
      </c>
      <c r="G2209" s="243"/>
    </row>
    <row r="2210" spans="1:7" s="62" customFormat="1" ht="13.5" customHeight="1" x14ac:dyDescent="0.2">
      <c r="A2210" s="267">
        <v>2020</v>
      </c>
      <c r="B2210" s="443" t="s">
        <v>36</v>
      </c>
      <c r="C2210" s="443" t="s">
        <v>98</v>
      </c>
      <c r="D2210" s="268">
        <v>6595.6900000000005</v>
      </c>
      <c r="E2210" s="268">
        <v>25784.434394821186</v>
      </c>
      <c r="F2210" s="269">
        <v>32380.124394821189</v>
      </c>
      <c r="G2210" s="243"/>
    </row>
    <row r="2211" spans="1:7" s="62" customFormat="1" ht="13.5" customHeight="1" x14ac:dyDescent="0.2">
      <c r="A2211" s="423">
        <v>2020</v>
      </c>
      <c r="B2211" s="424" t="s">
        <v>37</v>
      </c>
      <c r="C2211" s="424" t="s">
        <v>98</v>
      </c>
      <c r="D2211" s="425">
        <v>7425.2880000000005</v>
      </c>
      <c r="E2211" s="425">
        <v>31484.053076171898</v>
      </c>
      <c r="F2211" s="426">
        <v>38909.341076171891</v>
      </c>
      <c r="G2211" s="243"/>
    </row>
    <row r="2212" spans="1:7" s="62" customFormat="1" ht="13.5" customHeight="1" x14ac:dyDescent="0.2">
      <c r="A2212" s="267">
        <v>2020</v>
      </c>
      <c r="B2212" s="443" t="s">
        <v>38</v>
      </c>
      <c r="C2212" s="443" t="s">
        <v>98</v>
      </c>
      <c r="D2212" s="268">
        <v>6424.0029999999997</v>
      </c>
      <c r="E2212" s="268">
        <v>27371.136980346695</v>
      </c>
      <c r="F2212" s="269">
        <v>33795.139980346692</v>
      </c>
      <c r="G2212" s="243"/>
    </row>
    <row r="2213" spans="1:7" s="62" customFormat="1" ht="13.5" customHeight="1" x14ac:dyDescent="0.2">
      <c r="A2213" s="423">
        <v>2020</v>
      </c>
      <c r="B2213" s="424" t="s">
        <v>39</v>
      </c>
      <c r="C2213" s="424" t="s">
        <v>98</v>
      </c>
      <c r="D2213" s="425">
        <v>8024.8799999999992</v>
      </c>
      <c r="E2213" s="425">
        <v>30918.238361755422</v>
      </c>
      <c r="F2213" s="426">
        <v>38943.118361755427</v>
      </c>
      <c r="G2213" s="243"/>
    </row>
    <row r="2214" spans="1:7" s="62" customFormat="1" ht="13.5" customHeight="1" x14ac:dyDescent="0.2">
      <c r="A2214" s="267">
        <v>2020</v>
      </c>
      <c r="B2214" s="443" t="s">
        <v>40</v>
      </c>
      <c r="C2214" s="443" t="s">
        <v>98</v>
      </c>
      <c r="D2214" s="268">
        <v>8561.4719999999998</v>
      </c>
      <c r="E2214" s="268">
        <v>32680.246011596711</v>
      </c>
      <c r="F2214" s="269">
        <v>41241.718011596706</v>
      </c>
      <c r="G2214" s="243"/>
    </row>
    <row r="2215" spans="1:7" s="62" customFormat="1" ht="13.5" customHeight="1" x14ac:dyDescent="0.2">
      <c r="A2215" s="423">
        <v>2020</v>
      </c>
      <c r="B2215" s="424" t="s">
        <v>41</v>
      </c>
      <c r="C2215" s="424" t="s">
        <v>98</v>
      </c>
      <c r="D2215" s="425">
        <v>7075.496998474121</v>
      </c>
      <c r="E2215" s="425">
        <v>30972.298952087436</v>
      </c>
      <c r="F2215" s="426">
        <v>38047.795950561551</v>
      </c>
      <c r="G2215" s="243"/>
    </row>
    <row r="2216" spans="1:7" s="62" customFormat="1" ht="13.5" customHeight="1" x14ac:dyDescent="0.2">
      <c r="A2216" s="267">
        <v>2020</v>
      </c>
      <c r="B2216" s="443" t="s">
        <v>42</v>
      </c>
      <c r="C2216" s="443" t="s">
        <v>98</v>
      </c>
      <c r="D2216" s="268">
        <v>8345.9180000000015</v>
      </c>
      <c r="E2216" s="268">
        <v>28264.903486267111</v>
      </c>
      <c r="F2216" s="269">
        <v>36610.821486267108</v>
      </c>
      <c r="G2216" s="243"/>
    </row>
    <row r="2217" spans="1:7" s="62" customFormat="1" ht="13.5" customHeight="1" x14ac:dyDescent="0.2">
      <c r="A2217" s="423">
        <v>2021</v>
      </c>
      <c r="B2217" s="424" t="s">
        <v>43</v>
      </c>
      <c r="C2217" s="424" t="s">
        <v>98</v>
      </c>
      <c r="D2217" s="425">
        <v>7317.1840000000002</v>
      </c>
      <c r="E2217" s="425">
        <v>25032.164486267109</v>
      </c>
      <c r="F2217" s="426">
        <v>32349.348486267107</v>
      </c>
      <c r="G2217" s="243"/>
    </row>
    <row r="2218" spans="1:7" s="62" customFormat="1" ht="13.5" customHeight="1" x14ac:dyDescent="0.2">
      <c r="A2218" s="267">
        <v>2021</v>
      </c>
      <c r="B2218" s="443" t="s">
        <v>44</v>
      </c>
      <c r="C2218" s="443" t="s">
        <v>98</v>
      </c>
      <c r="D2218" s="268">
        <v>8320.3939999999984</v>
      </c>
      <c r="E2218" s="268">
        <v>30581.520511000039</v>
      </c>
      <c r="F2218" s="269">
        <v>38901.914511000046</v>
      </c>
      <c r="G2218" s="243"/>
    </row>
    <row r="2219" spans="1:7" s="62" customFormat="1" ht="13.5" customHeight="1" x14ac:dyDescent="0.2">
      <c r="A2219" s="423">
        <v>2021</v>
      </c>
      <c r="B2219" s="424" t="s">
        <v>45</v>
      </c>
      <c r="C2219" s="424" t="s">
        <v>98</v>
      </c>
      <c r="D2219" s="425">
        <v>9685.400999999998</v>
      </c>
      <c r="E2219" s="425">
        <v>34495.345518188522</v>
      </c>
      <c r="F2219" s="426">
        <v>44180.74651818852</v>
      </c>
      <c r="G2219" s="243"/>
    </row>
    <row r="2220" spans="1:7" s="62" customFormat="1" ht="13.5" customHeight="1" x14ac:dyDescent="0.2">
      <c r="A2220" s="267">
        <v>2021</v>
      </c>
      <c r="B2220" s="443" t="s">
        <v>33</v>
      </c>
      <c r="C2220" s="443" t="s">
        <v>98</v>
      </c>
      <c r="D2220" s="268">
        <v>9733.0189999999966</v>
      </c>
      <c r="E2220" s="268">
        <v>30049.382463531518</v>
      </c>
      <c r="F2220" s="269">
        <v>39782.401463531511</v>
      </c>
      <c r="G2220" s="243"/>
    </row>
    <row r="2221" spans="1:7" s="62" customFormat="1" ht="13.5" customHeight="1" x14ac:dyDescent="0.2">
      <c r="A2221" s="423">
        <v>2021</v>
      </c>
      <c r="B2221" s="424" t="s">
        <v>35</v>
      </c>
      <c r="C2221" s="424" t="s">
        <v>98</v>
      </c>
      <c r="D2221" s="425">
        <v>9397.4959999999992</v>
      </c>
      <c r="E2221" s="425">
        <v>24325.516524414099</v>
      </c>
      <c r="F2221" s="426">
        <v>33723.012524414102</v>
      </c>
      <c r="G2221" s="243"/>
    </row>
    <row r="2222" spans="1:7" s="62" customFormat="1" ht="13.5" customHeight="1" x14ac:dyDescent="0.2">
      <c r="A2222" s="267">
        <v>2021</v>
      </c>
      <c r="B2222" s="443" t="s">
        <v>36</v>
      </c>
      <c r="C2222" s="443" t="s">
        <v>98</v>
      </c>
      <c r="D2222" s="268">
        <v>9403.3059999999969</v>
      </c>
      <c r="E2222" s="268">
        <v>34370.951557472261</v>
      </c>
      <c r="F2222" s="269">
        <v>43774.257557472258</v>
      </c>
      <c r="G2222" s="243"/>
    </row>
    <row r="2223" spans="1:7" s="62" customFormat="1" ht="13.5" customHeight="1" x14ac:dyDescent="0.2">
      <c r="A2223" s="423">
        <v>2021</v>
      </c>
      <c r="B2223" s="424" t="s">
        <v>37</v>
      </c>
      <c r="C2223" s="424" t="s">
        <v>98</v>
      </c>
      <c r="D2223" s="425">
        <v>11465.717001373292</v>
      </c>
      <c r="E2223" s="425">
        <v>32931.4174890137</v>
      </c>
      <c r="F2223" s="426">
        <v>44397.13449038699</v>
      </c>
      <c r="G2223" s="243"/>
    </row>
    <row r="2224" spans="1:7" s="62" customFormat="1" ht="13.5" customHeight="1" x14ac:dyDescent="0.2">
      <c r="A2224" s="267">
        <v>2021</v>
      </c>
      <c r="B2224" s="443" t="s">
        <v>38</v>
      </c>
      <c r="C2224" s="443" t="s">
        <v>98</v>
      </c>
      <c r="D2224" s="268">
        <v>12030.241999999998</v>
      </c>
      <c r="E2224" s="268">
        <v>32044.731538452164</v>
      </c>
      <c r="F2224" s="269">
        <v>44074.97353845217</v>
      </c>
      <c r="G2224" s="243"/>
    </row>
    <row r="2225" spans="1:7" s="62" customFormat="1" ht="13.5" customHeight="1" x14ac:dyDescent="0.2">
      <c r="A2225" s="423">
        <v>2021</v>
      </c>
      <c r="B2225" s="424" t="s">
        <v>39</v>
      </c>
      <c r="C2225" s="424" t="s">
        <v>98</v>
      </c>
      <c r="D2225" s="425">
        <v>11298.064001525876</v>
      </c>
      <c r="E2225" s="425">
        <v>32740.022430725137</v>
      </c>
      <c r="F2225" s="426">
        <v>44038.086432251017</v>
      </c>
      <c r="G2225" s="243"/>
    </row>
    <row r="2226" spans="1:7" s="62" customFormat="1" ht="13.5" customHeight="1" x14ac:dyDescent="0.2">
      <c r="A2226" s="267">
        <v>2021</v>
      </c>
      <c r="B2226" s="443" t="s">
        <v>40</v>
      </c>
      <c r="C2226" s="443" t="s">
        <v>98</v>
      </c>
      <c r="D2226" s="268">
        <v>12130.007000000001</v>
      </c>
      <c r="E2226" s="268">
        <v>32319.021887695322</v>
      </c>
      <c r="F2226" s="269">
        <v>44449.028887695327</v>
      </c>
      <c r="G2226" s="243"/>
    </row>
    <row r="2227" spans="1:7" s="62" customFormat="1" ht="13.5" customHeight="1" x14ac:dyDescent="0.2">
      <c r="A2227" s="423">
        <v>2021</v>
      </c>
      <c r="B2227" s="424" t="s">
        <v>41</v>
      </c>
      <c r="C2227" s="424" t="s">
        <v>98</v>
      </c>
      <c r="D2227" s="425">
        <v>11413.421</v>
      </c>
      <c r="E2227" s="425">
        <v>31790.91940844732</v>
      </c>
      <c r="F2227" s="426">
        <v>43204.340408447315</v>
      </c>
      <c r="G2227" s="243"/>
    </row>
    <row r="2228" spans="1:7" s="62" customFormat="1" ht="13.5" customHeight="1" x14ac:dyDescent="0.2">
      <c r="A2228" s="267">
        <v>2021</v>
      </c>
      <c r="B2228" s="443" t="s">
        <v>42</v>
      </c>
      <c r="C2228" s="443" t="s">
        <v>98</v>
      </c>
      <c r="D2228" s="268">
        <v>9900.5040000000026</v>
      </c>
      <c r="E2228" s="268">
        <v>27740.275887695338</v>
      </c>
      <c r="F2228" s="269">
        <v>37640.779887695338</v>
      </c>
      <c r="G2228" s="243"/>
    </row>
    <row r="2229" spans="1:7" s="62" customFormat="1" ht="13.5" customHeight="1" x14ac:dyDescent="0.2">
      <c r="A2229" s="423">
        <v>2022</v>
      </c>
      <c r="B2229" s="424" t="s">
        <v>43</v>
      </c>
      <c r="C2229" s="424" t="s">
        <v>98</v>
      </c>
      <c r="D2229" s="425">
        <v>8207.4699999999993</v>
      </c>
      <c r="E2229" s="425">
        <v>25465.376921875024</v>
      </c>
      <c r="F2229" s="426">
        <v>33672.846921875025</v>
      </c>
      <c r="G2229" s="243"/>
    </row>
    <row r="2230" spans="1:7" s="62" customFormat="1" ht="13.5" customHeight="1" x14ac:dyDescent="0.2">
      <c r="A2230" s="267">
        <v>2022</v>
      </c>
      <c r="B2230" s="457" t="s">
        <v>44</v>
      </c>
      <c r="C2230" s="457" t="s">
        <v>98</v>
      </c>
      <c r="D2230" s="268">
        <v>8684.5859999999993</v>
      </c>
      <c r="E2230" s="268">
        <v>26988.022019531236</v>
      </c>
      <c r="F2230" s="269">
        <v>35672.608019531232</v>
      </c>
      <c r="G2230" s="243"/>
    </row>
    <row r="2231" spans="1:7" s="62" customFormat="1" ht="13.5" customHeight="1" x14ac:dyDescent="0.2">
      <c r="A2231" s="423">
        <v>2022</v>
      </c>
      <c r="B2231" s="424" t="s">
        <v>45</v>
      </c>
      <c r="C2231" s="424" t="s">
        <v>98</v>
      </c>
      <c r="D2231" s="425">
        <v>10334.923000000003</v>
      </c>
      <c r="E2231" s="425">
        <v>35854.841219726608</v>
      </c>
      <c r="F2231" s="426">
        <v>46189.76421972661</v>
      </c>
      <c r="G2231" s="243"/>
    </row>
    <row r="2232" spans="1:7" s="62" customFormat="1" ht="13.5" customHeight="1" x14ac:dyDescent="0.2">
      <c r="A2232" s="267">
        <v>2022</v>
      </c>
      <c r="B2232" s="469" t="s">
        <v>33</v>
      </c>
      <c r="C2232" s="469" t="s">
        <v>98</v>
      </c>
      <c r="D2232" s="459">
        <v>8081.4750000000013</v>
      </c>
      <c r="E2232" s="459">
        <v>27637.981447000016</v>
      </c>
      <c r="F2232" s="460">
        <v>35719.456447000019</v>
      </c>
      <c r="G2232" s="243"/>
    </row>
    <row r="2233" spans="1:7" s="62" customFormat="1" ht="13.5" customHeight="1" x14ac:dyDescent="0.2">
      <c r="A2233" s="423">
        <v>2022</v>
      </c>
      <c r="B2233" s="424" t="s">
        <v>35</v>
      </c>
      <c r="C2233" s="424" t="s">
        <v>98</v>
      </c>
      <c r="D2233" s="425">
        <v>7993.8719999999994</v>
      </c>
      <c r="E2233" s="425">
        <v>27534.221976562498</v>
      </c>
      <c r="F2233" s="426">
        <v>35528.093976562501</v>
      </c>
      <c r="G2233" s="243"/>
    </row>
    <row r="2234" spans="1:7" s="62" customFormat="1" ht="13.5" customHeight="1" x14ac:dyDescent="0.2">
      <c r="A2234" s="267">
        <v>2022</v>
      </c>
      <c r="B2234" s="477" t="s">
        <v>36</v>
      </c>
      <c r="C2234" s="477" t="s">
        <v>98</v>
      </c>
      <c r="D2234" s="459">
        <v>8770.2310000000016</v>
      </c>
      <c r="E2234" s="459">
        <v>28327.592412780799</v>
      </c>
      <c r="F2234" s="460">
        <v>37097.82341278081</v>
      </c>
      <c r="G2234" s="243"/>
    </row>
    <row r="2235" spans="1:7" s="62" customFormat="1" ht="13.5" customHeight="1" x14ac:dyDescent="0.2">
      <c r="A2235" s="423">
        <v>2009</v>
      </c>
      <c r="B2235" s="424" t="s">
        <v>33</v>
      </c>
      <c r="C2235" s="424" t="s">
        <v>99</v>
      </c>
      <c r="D2235" s="425">
        <v>570.52</v>
      </c>
      <c r="E2235" s="425">
        <v>4758.6499999999996</v>
      </c>
      <c r="F2235" s="426">
        <v>5329.17</v>
      </c>
      <c r="G2235" s="243"/>
    </row>
    <row r="2236" spans="1:7" s="62" customFormat="1" ht="13.5" customHeight="1" x14ac:dyDescent="0.2">
      <c r="A2236" s="267">
        <v>2009</v>
      </c>
      <c r="B2236" s="443" t="s">
        <v>35</v>
      </c>
      <c r="C2236" s="443" t="s">
        <v>99</v>
      </c>
      <c r="D2236" s="268">
        <v>781.77</v>
      </c>
      <c r="E2236" s="268">
        <v>4727.5249999999996</v>
      </c>
      <c r="F2236" s="269">
        <v>5509.2950000000001</v>
      </c>
      <c r="G2236" s="243"/>
    </row>
    <row r="2237" spans="1:7" s="62" customFormat="1" ht="13.5" customHeight="1" x14ac:dyDescent="0.2">
      <c r="A2237" s="423">
        <v>2009</v>
      </c>
      <c r="B2237" s="424" t="s">
        <v>36</v>
      </c>
      <c r="C2237" s="424" t="s">
        <v>99</v>
      </c>
      <c r="D2237" s="425">
        <v>525.20000000000005</v>
      </c>
      <c r="E2237" s="425">
        <v>4698.6750000000002</v>
      </c>
      <c r="F2237" s="426">
        <v>5223.875</v>
      </c>
      <c r="G2237" s="243"/>
    </row>
    <row r="2238" spans="1:7" s="62" customFormat="1" ht="13.5" customHeight="1" x14ac:dyDescent="0.2">
      <c r="A2238" s="267">
        <v>2009</v>
      </c>
      <c r="B2238" s="443" t="s">
        <v>37</v>
      </c>
      <c r="C2238" s="443" t="s">
        <v>99</v>
      </c>
      <c r="D2238" s="268">
        <v>442.15</v>
      </c>
      <c r="E2238" s="268">
        <v>6122.24</v>
      </c>
      <c r="F2238" s="269">
        <v>6564.3899999999994</v>
      </c>
      <c r="G2238" s="243"/>
    </row>
    <row r="2239" spans="1:7" s="62" customFormat="1" ht="13.5" customHeight="1" x14ac:dyDescent="0.2">
      <c r="A2239" s="423">
        <v>2009</v>
      </c>
      <c r="B2239" s="424" t="s">
        <v>38</v>
      </c>
      <c r="C2239" s="424" t="s">
        <v>99</v>
      </c>
      <c r="D2239" s="425">
        <v>579.24</v>
      </c>
      <c r="E2239" s="425">
        <v>5246.45</v>
      </c>
      <c r="F2239" s="426">
        <v>5825.69</v>
      </c>
      <c r="G2239" s="243"/>
    </row>
    <row r="2240" spans="1:7" s="62" customFormat="1" ht="13.5" customHeight="1" x14ac:dyDescent="0.2">
      <c r="A2240" s="267">
        <v>2009</v>
      </c>
      <c r="B2240" s="443" t="s">
        <v>39</v>
      </c>
      <c r="C2240" s="443" t="s">
        <v>99</v>
      </c>
      <c r="D2240" s="268">
        <v>694.63</v>
      </c>
      <c r="E2240" s="268">
        <v>5163.0300000000007</v>
      </c>
      <c r="F2240" s="269">
        <v>5857.6600000000008</v>
      </c>
      <c r="G2240" s="243"/>
    </row>
    <row r="2241" spans="1:7" s="62" customFormat="1" ht="13.5" customHeight="1" x14ac:dyDescent="0.2">
      <c r="A2241" s="423">
        <v>2009</v>
      </c>
      <c r="B2241" s="424" t="s">
        <v>40</v>
      </c>
      <c r="C2241" s="424" t="s">
        <v>99</v>
      </c>
      <c r="D2241" s="425">
        <v>669.03</v>
      </c>
      <c r="E2241" s="425">
        <v>5166.875</v>
      </c>
      <c r="F2241" s="426">
        <v>5835.9050000000007</v>
      </c>
      <c r="G2241" s="243"/>
    </row>
    <row r="2242" spans="1:7" s="62" customFormat="1" ht="13.5" customHeight="1" x14ac:dyDescent="0.2">
      <c r="A2242" s="267">
        <v>2009</v>
      </c>
      <c r="B2242" s="443" t="s">
        <v>41</v>
      </c>
      <c r="C2242" s="443" t="s">
        <v>99</v>
      </c>
      <c r="D2242" s="268">
        <v>390.82</v>
      </c>
      <c r="E2242" s="268">
        <v>5918.1</v>
      </c>
      <c r="F2242" s="269">
        <v>6308.92</v>
      </c>
      <c r="G2242" s="243"/>
    </row>
    <row r="2243" spans="1:7" s="62" customFormat="1" ht="13.5" customHeight="1" x14ac:dyDescent="0.2">
      <c r="A2243" s="423">
        <v>2009</v>
      </c>
      <c r="B2243" s="424" t="s">
        <v>42</v>
      </c>
      <c r="C2243" s="424" t="s">
        <v>99</v>
      </c>
      <c r="D2243" s="425">
        <v>389.03</v>
      </c>
      <c r="E2243" s="425">
        <v>5517.2675000000008</v>
      </c>
      <c r="F2243" s="426">
        <v>5906.2974999999997</v>
      </c>
      <c r="G2243" s="243"/>
    </row>
    <row r="2244" spans="1:7" s="62" customFormat="1" ht="13.5" customHeight="1" x14ac:dyDescent="0.2">
      <c r="A2244" s="267">
        <v>2010</v>
      </c>
      <c r="B2244" s="443" t="s">
        <v>43</v>
      </c>
      <c r="C2244" s="443" t="s">
        <v>99</v>
      </c>
      <c r="D2244" s="268">
        <v>355.2</v>
      </c>
      <c r="E2244" s="268">
        <v>6215.165</v>
      </c>
      <c r="F2244" s="269">
        <v>6570.3649999999998</v>
      </c>
      <c r="G2244" s="243"/>
    </row>
    <row r="2245" spans="1:7" s="62" customFormat="1" ht="13.5" customHeight="1" x14ac:dyDescent="0.2">
      <c r="A2245" s="423">
        <v>2010</v>
      </c>
      <c r="B2245" s="424" t="s">
        <v>44</v>
      </c>
      <c r="C2245" s="424" t="s">
        <v>99</v>
      </c>
      <c r="D2245" s="425">
        <v>384.5</v>
      </c>
      <c r="E2245" s="425">
        <v>5146.7649999999994</v>
      </c>
      <c r="F2245" s="426">
        <v>5531.2649999999994</v>
      </c>
      <c r="G2245" s="243"/>
    </row>
    <row r="2246" spans="1:7" s="62" customFormat="1" ht="13.5" customHeight="1" x14ac:dyDescent="0.2">
      <c r="A2246" s="267">
        <v>2010</v>
      </c>
      <c r="B2246" s="443" t="s">
        <v>45</v>
      </c>
      <c r="C2246" s="443" t="s">
        <v>99</v>
      </c>
      <c r="D2246" s="268">
        <v>399.13</v>
      </c>
      <c r="E2246" s="268">
        <v>5533.6875</v>
      </c>
      <c r="F2246" s="269">
        <v>5932.817500000001</v>
      </c>
      <c r="G2246" s="243"/>
    </row>
    <row r="2247" spans="1:7" s="62" customFormat="1" ht="13.5" customHeight="1" x14ac:dyDescent="0.2">
      <c r="A2247" s="423">
        <v>2010</v>
      </c>
      <c r="B2247" s="424" t="s">
        <v>33</v>
      </c>
      <c r="C2247" s="424" t="s">
        <v>99</v>
      </c>
      <c r="D2247" s="425">
        <v>458.36</v>
      </c>
      <c r="E2247" s="425">
        <v>5285.9</v>
      </c>
      <c r="F2247" s="426">
        <v>5744.26</v>
      </c>
      <c r="G2247" s="243"/>
    </row>
    <row r="2248" spans="1:7" s="62" customFormat="1" ht="13.5" customHeight="1" x14ac:dyDescent="0.2">
      <c r="A2248" s="267">
        <v>2010</v>
      </c>
      <c r="B2248" s="443" t="s">
        <v>35</v>
      </c>
      <c r="C2248" s="443" t="s">
        <v>99</v>
      </c>
      <c r="D2248" s="268">
        <v>657.94</v>
      </c>
      <c r="E2248" s="268">
        <v>5195.8999999999996</v>
      </c>
      <c r="F2248" s="269">
        <v>5853.84</v>
      </c>
      <c r="G2248" s="243"/>
    </row>
    <row r="2249" spans="1:7" s="62" customFormat="1" ht="13.5" customHeight="1" x14ac:dyDescent="0.2">
      <c r="A2249" s="423">
        <v>2010</v>
      </c>
      <c r="B2249" s="424" t="s">
        <v>36</v>
      </c>
      <c r="C2249" s="424" t="s">
        <v>99</v>
      </c>
      <c r="D2249" s="425">
        <v>786.23</v>
      </c>
      <c r="E2249" s="425">
        <v>4750.2300000000005</v>
      </c>
      <c r="F2249" s="426">
        <v>5536.4600000000009</v>
      </c>
      <c r="G2249" s="243"/>
    </row>
    <row r="2250" spans="1:7" s="62" customFormat="1" ht="13.5" customHeight="1" x14ac:dyDescent="0.2">
      <c r="A2250" s="267">
        <v>2010</v>
      </c>
      <c r="B2250" s="443" t="s">
        <v>37</v>
      </c>
      <c r="C2250" s="443" t="s">
        <v>99</v>
      </c>
      <c r="D2250" s="268">
        <v>454.42</v>
      </c>
      <c r="E2250" s="268">
        <v>6305.8325000000004</v>
      </c>
      <c r="F2250" s="269">
        <v>6760.2525000000005</v>
      </c>
      <c r="G2250" s="243"/>
    </row>
    <row r="2251" spans="1:7" s="62" customFormat="1" ht="13.5" customHeight="1" x14ac:dyDescent="0.2">
      <c r="A2251" s="423">
        <v>2010</v>
      </c>
      <c r="B2251" s="424" t="s">
        <v>38</v>
      </c>
      <c r="C2251" s="424" t="s">
        <v>99</v>
      </c>
      <c r="D2251" s="425">
        <v>612.65</v>
      </c>
      <c r="E2251" s="425">
        <v>5848.65</v>
      </c>
      <c r="F2251" s="426">
        <v>6461.3</v>
      </c>
      <c r="G2251" s="243"/>
    </row>
    <row r="2252" spans="1:7" s="62" customFormat="1" ht="13.5" customHeight="1" x14ac:dyDescent="0.2">
      <c r="A2252" s="267">
        <v>2010</v>
      </c>
      <c r="B2252" s="443" t="s">
        <v>39</v>
      </c>
      <c r="C2252" s="443" t="s">
        <v>99</v>
      </c>
      <c r="D2252" s="268">
        <v>708.8</v>
      </c>
      <c r="E2252" s="268">
        <v>5938.68</v>
      </c>
      <c r="F2252" s="269">
        <v>6647.4800000000005</v>
      </c>
      <c r="G2252" s="243"/>
    </row>
    <row r="2253" spans="1:7" s="62" customFormat="1" ht="13.5" customHeight="1" x14ac:dyDescent="0.2">
      <c r="A2253" s="423">
        <v>2010</v>
      </c>
      <c r="B2253" s="424" t="s">
        <v>40</v>
      </c>
      <c r="C2253" s="424" t="s">
        <v>99</v>
      </c>
      <c r="D2253" s="425">
        <v>576.84999999999991</v>
      </c>
      <c r="E2253" s="425">
        <v>6151.6675000000005</v>
      </c>
      <c r="F2253" s="426">
        <v>6728.5174999999999</v>
      </c>
      <c r="G2253" s="243"/>
    </row>
    <row r="2254" spans="1:7" s="62" customFormat="1" ht="13.5" customHeight="1" x14ac:dyDescent="0.2">
      <c r="A2254" s="267">
        <v>2010</v>
      </c>
      <c r="B2254" s="443" t="s">
        <v>41</v>
      </c>
      <c r="C2254" s="443" t="s">
        <v>99</v>
      </c>
      <c r="D2254" s="268">
        <v>424.3</v>
      </c>
      <c r="E2254" s="268">
        <v>6366.5999999999995</v>
      </c>
      <c r="F2254" s="269">
        <v>6790.9</v>
      </c>
      <c r="G2254" s="243"/>
    </row>
    <row r="2255" spans="1:7" s="62" customFormat="1" ht="13.5" customHeight="1" x14ac:dyDescent="0.2">
      <c r="A2255" s="423">
        <v>2010</v>
      </c>
      <c r="B2255" s="424" t="s">
        <v>42</v>
      </c>
      <c r="C2255" s="424" t="s">
        <v>99</v>
      </c>
      <c r="D2255" s="425">
        <v>503.12</v>
      </c>
      <c r="E2255" s="425">
        <v>7995.2300000000005</v>
      </c>
      <c r="F2255" s="426">
        <v>8498.35</v>
      </c>
      <c r="G2255" s="243"/>
    </row>
    <row r="2256" spans="1:7" s="62" customFormat="1" ht="13.5" customHeight="1" x14ac:dyDescent="0.2">
      <c r="A2256" s="267">
        <v>2011</v>
      </c>
      <c r="B2256" s="443" t="s">
        <v>43</v>
      </c>
      <c r="C2256" s="443" t="s">
        <v>99</v>
      </c>
      <c r="D2256" s="268">
        <v>733.13</v>
      </c>
      <c r="E2256" s="268">
        <v>5951.33</v>
      </c>
      <c r="F2256" s="269">
        <v>6684.46</v>
      </c>
      <c r="G2256" s="243"/>
    </row>
    <row r="2257" spans="1:7" s="62" customFormat="1" ht="13.5" customHeight="1" x14ac:dyDescent="0.2">
      <c r="A2257" s="423">
        <v>2011</v>
      </c>
      <c r="B2257" s="424" t="s">
        <v>44</v>
      </c>
      <c r="C2257" s="424" t="s">
        <v>99</v>
      </c>
      <c r="D2257" s="425">
        <v>765.17</v>
      </c>
      <c r="E2257" s="425">
        <v>6952.8</v>
      </c>
      <c r="F2257" s="426">
        <v>7717.97</v>
      </c>
      <c r="G2257" s="243"/>
    </row>
    <row r="2258" spans="1:7" s="62" customFormat="1" ht="13.5" customHeight="1" x14ac:dyDescent="0.2">
      <c r="A2258" s="267">
        <v>2011</v>
      </c>
      <c r="B2258" s="443" t="s">
        <v>45</v>
      </c>
      <c r="C2258" s="443" t="s">
        <v>99</v>
      </c>
      <c r="D2258" s="268">
        <v>926.5</v>
      </c>
      <c r="E2258" s="268">
        <v>7012.4524999999994</v>
      </c>
      <c r="F2258" s="269">
        <v>7938.9524999999994</v>
      </c>
      <c r="G2258" s="243"/>
    </row>
    <row r="2259" spans="1:7" s="62" customFormat="1" ht="13.5" customHeight="1" x14ac:dyDescent="0.2">
      <c r="A2259" s="423">
        <v>2011</v>
      </c>
      <c r="B2259" s="424" t="s">
        <v>33</v>
      </c>
      <c r="C2259" s="424" t="s">
        <v>99</v>
      </c>
      <c r="D2259" s="425">
        <v>780.78</v>
      </c>
      <c r="E2259" s="425">
        <v>5462.6674999999996</v>
      </c>
      <c r="F2259" s="426">
        <v>6243.4475000000002</v>
      </c>
      <c r="G2259" s="243"/>
    </row>
    <row r="2260" spans="1:7" s="62" customFormat="1" ht="13.5" customHeight="1" x14ac:dyDescent="0.2">
      <c r="A2260" s="267">
        <v>2011</v>
      </c>
      <c r="B2260" s="443" t="s">
        <v>35</v>
      </c>
      <c r="C2260" s="443" t="s">
        <v>99</v>
      </c>
      <c r="D2260" s="268">
        <v>1157.47</v>
      </c>
      <c r="E2260" s="268">
        <v>6612.0725000000002</v>
      </c>
      <c r="F2260" s="269">
        <v>7769.5424999999996</v>
      </c>
      <c r="G2260" s="243"/>
    </row>
    <row r="2261" spans="1:7" s="62" customFormat="1" ht="13.5" customHeight="1" x14ac:dyDescent="0.2">
      <c r="A2261" s="423">
        <v>2011</v>
      </c>
      <c r="B2261" s="424" t="s">
        <v>36</v>
      </c>
      <c r="C2261" s="424" t="s">
        <v>99</v>
      </c>
      <c r="D2261" s="425">
        <v>1484.22</v>
      </c>
      <c r="E2261" s="425">
        <v>5478.3424999999997</v>
      </c>
      <c r="F2261" s="426">
        <v>6962.5625</v>
      </c>
      <c r="G2261" s="243"/>
    </row>
    <row r="2262" spans="1:7" s="62" customFormat="1" ht="13.5" customHeight="1" x14ac:dyDescent="0.2">
      <c r="A2262" s="267">
        <v>2011</v>
      </c>
      <c r="B2262" s="443" t="s">
        <v>37</v>
      </c>
      <c r="C2262" s="443" t="s">
        <v>99</v>
      </c>
      <c r="D2262" s="268">
        <v>1429.1899999999998</v>
      </c>
      <c r="E2262" s="268">
        <v>6069.6</v>
      </c>
      <c r="F2262" s="269">
        <v>7498.79</v>
      </c>
      <c r="G2262" s="243"/>
    </row>
    <row r="2263" spans="1:7" s="62" customFormat="1" ht="13.5" customHeight="1" x14ac:dyDescent="0.2">
      <c r="A2263" s="423">
        <v>2011</v>
      </c>
      <c r="B2263" s="424" t="s">
        <v>38</v>
      </c>
      <c r="C2263" s="424" t="s">
        <v>99</v>
      </c>
      <c r="D2263" s="425">
        <v>1898.92</v>
      </c>
      <c r="E2263" s="425">
        <v>5878.8825000000006</v>
      </c>
      <c r="F2263" s="426">
        <v>7777.8025000000007</v>
      </c>
      <c r="G2263" s="243"/>
    </row>
    <row r="2264" spans="1:7" s="62" customFormat="1" ht="13.5" customHeight="1" x14ac:dyDescent="0.2">
      <c r="A2264" s="267">
        <v>2011</v>
      </c>
      <c r="B2264" s="443" t="s">
        <v>39</v>
      </c>
      <c r="C2264" s="443" t="s">
        <v>99</v>
      </c>
      <c r="D2264" s="268">
        <v>1981.58</v>
      </c>
      <c r="E2264" s="268">
        <v>6233.09</v>
      </c>
      <c r="F2264" s="269">
        <v>8214.67</v>
      </c>
      <c r="G2264" s="243"/>
    </row>
    <row r="2265" spans="1:7" s="62" customFormat="1" ht="13.5" customHeight="1" x14ac:dyDescent="0.2">
      <c r="A2265" s="423">
        <v>2011</v>
      </c>
      <c r="B2265" s="424" t="s">
        <v>40</v>
      </c>
      <c r="C2265" s="424" t="s">
        <v>99</v>
      </c>
      <c r="D2265" s="425">
        <v>1975.83</v>
      </c>
      <c r="E2265" s="425">
        <v>6042.8075000000008</v>
      </c>
      <c r="F2265" s="426">
        <v>8018.6375000000007</v>
      </c>
      <c r="G2265" s="243"/>
    </row>
    <row r="2266" spans="1:7" s="62" customFormat="1" ht="13.5" customHeight="1" x14ac:dyDescent="0.2">
      <c r="A2266" s="267">
        <v>2011</v>
      </c>
      <c r="B2266" s="443" t="s">
        <v>41</v>
      </c>
      <c r="C2266" s="443" t="s">
        <v>99</v>
      </c>
      <c r="D2266" s="268">
        <v>2412.41</v>
      </c>
      <c r="E2266" s="268">
        <v>6121.8025000000007</v>
      </c>
      <c r="F2266" s="269">
        <v>8534.2124999999996</v>
      </c>
      <c r="G2266" s="243"/>
    </row>
    <row r="2267" spans="1:7" s="62" customFormat="1" ht="13.5" customHeight="1" x14ac:dyDescent="0.2">
      <c r="A2267" s="423">
        <v>2011</v>
      </c>
      <c r="B2267" s="424" t="s">
        <v>42</v>
      </c>
      <c r="C2267" s="424" t="s">
        <v>99</v>
      </c>
      <c r="D2267" s="425">
        <v>2236.52</v>
      </c>
      <c r="E2267" s="425">
        <v>6762.9175000000005</v>
      </c>
      <c r="F2267" s="426">
        <v>8999.4375</v>
      </c>
      <c r="G2267" s="243"/>
    </row>
    <row r="2268" spans="1:7" s="62" customFormat="1" ht="13.5" customHeight="1" x14ac:dyDescent="0.2">
      <c r="A2268" s="267">
        <v>2012</v>
      </c>
      <c r="B2268" s="443" t="s">
        <v>43</v>
      </c>
      <c r="C2268" s="443" t="s">
        <v>99</v>
      </c>
      <c r="D2268" s="268">
        <v>2128</v>
      </c>
      <c r="E2268" s="268">
        <v>6440.2950000000001</v>
      </c>
      <c r="F2268" s="269">
        <v>8568.2950000000001</v>
      </c>
      <c r="G2268" s="243"/>
    </row>
    <row r="2269" spans="1:7" s="62" customFormat="1" ht="13.5" customHeight="1" x14ac:dyDescent="0.2">
      <c r="A2269" s="423">
        <v>2012</v>
      </c>
      <c r="B2269" s="424" t="s">
        <v>44</v>
      </c>
      <c r="C2269" s="424" t="s">
        <v>99</v>
      </c>
      <c r="D2269" s="425">
        <v>1947.32</v>
      </c>
      <c r="E2269" s="425">
        <v>5794.12</v>
      </c>
      <c r="F2269" s="426">
        <v>7741.44</v>
      </c>
      <c r="G2269" s="243"/>
    </row>
    <row r="2270" spans="1:7" s="62" customFormat="1" ht="13.5" customHeight="1" x14ac:dyDescent="0.2">
      <c r="A2270" s="267">
        <v>2012</v>
      </c>
      <c r="B2270" s="443" t="s">
        <v>45</v>
      </c>
      <c r="C2270" s="443" t="s">
        <v>99</v>
      </c>
      <c r="D2270" s="268">
        <v>1928.71</v>
      </c>
      <c r="E2270" s="268">
        <v>7067.7424999999994</v>
      </c>
      <c r="F2270" s="269">
        <v>8996.4524999999994</v>
      </c>
      <c r="G2270" s="243"/>
    </row>
    <row r="2271" spans="1:7" s="62" customFormat="1" ht="13.5" customHeight="1" x14ac:dyDescent="0.2">
      <c r="A2271" s="423">
        <v>2012</v>
      </c>
      <c r="B2271" s="424" t="s">
        <v>33</v>
      </c>
      <c r="C2271" s="424" t="s">
        <v>99</v>
      </c>
      <c r="D2271" s="425">
        <v>1896.21</v>
      </c>
      <c r="E2271" s="425">
        <v>6018.5874999999996</v>
      </c>
      <c r="F2271" s="426">
        <v>7914.7974999999997</v>
      </c>
      <c r="G2271" s="243"/>
    </row>
    <row r="2272" spans="1:7" s="62" customFormat="1" ht="13.5" customHeight="1" x14ac:dyDescent="0.2">
      <c r="A2272" s="267">
        <v>2012</v>
      </c>
      <c r="B2272" s="443" t="s">
        <v>35</v>
      </c>
      <c r="C2272" s="443" t="s">
        <v>99</v>
      </c>
      <c r="D2272" s="268">
        <v>2461.8000000000002</v>
      </c>
      <c r="E2272" s="268">
        <v>7070.8649999999998</v>
      </c>
      <c r="F2272" s="269">
        <v>9532.6650000000009</v>
      </c>
      <c r="G2272" s="243"/>
    </row>
    <row r="2273" spans="1:7" s="62" customFormat="1" ht="13.5" customHeight="1" x14ac:dyDescent="0.2">
      <c r="A2273" s="423">
        <v>2012</v>
      </c>
      <c r="B2273" s="424" t="s">
        <v>36</v>
      </c>
      <c r="C2273" s="424" t="s">
        <v>99</v>
      </c>
      <c r="D2273" s="425">
        <v>2948.95</v>
      </c>
      <c r="E2273" s="425">
        <v>5692.35</v>
      </c>
      <c r="F2273" s="426">
        <v>8641.2999999999993</v>
      </c>
      <c r="G2273" s="243"/>
    </row>
    <row r="2274" spans="1:7" s="62" customFormat="1" ht="13.5" customHeight="1" x14ac:dyDescent="0.2">
      <c r="A2274" s="267">
        <v>2012</v>
      </c>
      <c r="B2274" s="443" t="s">
        <v>37</v>
      </c>
      <c r="C2274" s="443" t="s">
        <v>99</v>
      </c>
      <c r="D2274" s="268">
        <v>2435.3700000000003</v>
      </c>
      <c r="E2274" s="268">
        <v>5900.2250000000004</v>
      </c>
      <c r="F2274" s="269">
        <v>8335.5950000000012</v>
      </c>
      <c r="G2274" s="243"/>
    </row>
    <row r="2275" spans="1:7" s="62" customFormat="1" ht="13.5" customHeight="1" x14ac:dyDescent="0.2">
      <c r="A2275" s="423">
        <v>2012</v>
      </c>
      <c r="B2275" s="424" t="s">
        <v>38</v>
      </c>
      <c r="C2275" s="424" t="s">
        <v>99</v>
      </c>
      <c r="D2275" s="425">
        <v>2531.5700000000002</v>
      </c>
      <c r="E2275" s="425">
        <v>6767.13</v>
      </c>
      <c r="F2275" s="426">
        <v>9298.7000000000007</v>
      </c>
      <c r="G2275" s="243"/>
    </row>
    <row r="2276" spans="1:7" s="62" customFormat="1" ht="13.5" customHeight="1" x14ac:dyDescent="0.2">
      <c r="A2276" s="267">
        <v>2012</v>
      </c>
      <c r="B2276" s="443" t="s">
        <v>39</v>
      </c>
      <c r="C2276" s="443" t="s">
        <v>99</v>
      </c>
      <c r="D2276" s="268">
        <v>2528.85</v>
      </c>
      <c r="E2276" s="268">
        <v>6284.04</v>
      </c>
      <c r="F2276" s="269">
        <v>8812.89</v>
      </c>
      <c r="G2276" s="243"/>
    </row>
    <row r="2277" spans="1:7" s="62" customFormat="1" ht="13.5" customHeight="1" x14ac:dyDescent="0.2">
      <c r="A2277" s="423">
        <v>2012</v>
      </c>
      <c r="B2277" s="424" t="s">
        <v>40</v>
      </c>
      <c r="C2277" s="424" t="s">
        <v>99</v>
      </c>
      <c r="D2277" s="425">
        <v>2322.2600000000002</v>
      </c>
      <c r="E2277" s="425">
        <v>6130.1775000000016</v>
      </c>
      <c r="F2277" s="426">
        <v>8452.4375000000018</v>
      </c>
      <c r="G2277" s="243"/>
    </row>
    <row r="2278" spans="1:7" s="62" customFormat="1" ht="13.5" customHeight="1" x14ac:dyDescent="0.2">
      <c r="A2278" s="267">
        <v>2012</v>
      </c>
      <c r="B2278" s="443" t="s">
        <v>41</v>
      </c>
      <c r="C2278" s="443" t="s">
        <v>99</v>
      </c>
      <c r="D2278" s="268">
        <v>1911.74</v>
      </c>
      <c r="E2278" s="268">
        <v>6288.0725000000011</v>
      </c>
      <c r="F2278" s="269">
        <v>8199.8125</v>
      </c>
      <c r="G2278" s="243"/>
    </row>
    <row r="2279" spans="1:7" s="62" customFormat="1" ht="13.5" customHeight="1" x14ac:dyDescent="0.2">
      <c r="A2279" s="423">
        <v>2012</v>
      </c>
      <c r="B2279" s="424" t="s">
        <v>42</v>
      </c>
      <c r="C2279" s="424" t="s">
        <v>99</v>
      </c>
      <c r="D2279" s="425">
        <v>1560.96</v>
      </c>
      <c r="E2279" s="425">
        <v>5743.1825000000008</v>
      </c>
      <c r="F2279" s="426">
        <v>7304.1424999999999</v>
      </c>
      <c r="G2279" s="243"/>
    </row>
    <row r="2280" spans="1:7" s="62" customFormat="1" ht="13.5" customHeight="1" x14ac:dyDescent="0.2">
      <c r="A2280" s="267">
        <v>2013</v>
      </c>
      <c r="B2280" s="443" t="s">
        <v>43</v>
      </c>
      <c r="C2280" s="443" t="s">
        <v>99</v>
      </c>
      <c r="D2280" s="268">
        <v>2088</v>
      </c>
      <c r="E2280" s="268">
        <v>5337.7300000000005</v>
      </c>
      <c r="F2280" s="269">
        <v>7425.7300000000005</v>
      </c>
      <c r="G2280" s="243"/>
    </row>
    <row r="2281" spans="1:7" s="62" customFormat="1" ht="13.5" customHeight="1" x14ac:dyDescent="0.2">
      <c r="A2281" s="423">
        <v>2013</v>
      </c>
      <c r="B2281" s="424" t="s">
        <v>44</v>
      </c>
      <c r="C2281" s="424" t="s">
        <v>99</v>
      </c>
      <c r="D2281" s="425">
        <v>2678</v>
      </c>
      <c r="E2281" s="425">
        <v>5487.1724999999997</v>
      </c>
      <c r="F2281" s="426">
        <v>8165.1724999999997</v>
      </c>
      <c r="G2281" s="243"/>
    </row>
    <row r="2282" spans="1:7" s="62" customFormat="1" ht="13.5" customHeight="1" x14ac:dyDescent="0.2">
      <c r="A2282" s="267">
        <v>2013</v>
      </c>
      <c r="B2282" s="443" t="s">
        <v>45</v>
      </c>
      <c r="C2282" s="443" t="s">
        <v>99</v>
      </c>
      <c r="D2282" s="268">
        <v>2775.86</v>
      </c>
      <c r="E2282" s="268">
        <v>4911.880000000001</v>
      </c>
      <c r="F2282" s="269">
        <v>7687.7400000000007</v>
      </c>
      <c r="G2282" s="243"/>
    </row>
    <row r="2283" spans="1:7" s="62" customFormat="1" ht="13.5" customHeight="1" x14ac:dyDescent="0.2">
      <c r="A2283" s="423">
        <v>2013</v>
      </c>
      <c r="B2283" s="424" t="s">
        <v>33</v>
      </c>
      <c r="C2283" s="424" t="s">
        <v>99</v>
      </c>
      <c r="D2283" s="425">
        <v>1951.42</v>
      </c>
      <c r="E2283" s="425">
        <v>6003.4750000000004</v>
      </c>
      <c r="F2283" s="426">
        <v>7954.8950000000004</v>
      </c>
      <c r="G2283" s="243"/>
    </row>
    <row r="2284" spans="1:7" s="62" customFormat="1" ht="13.5" customHeight="1" x14ac:dyDescent="0.2">
      <c r="A2284" s="267">
        <v>2013</v>
      </c>
      <c r="B2284" s="443" t="s">
        <v>35</v>
      </c>
      <c r="C2284" s="443" t="s">
        <v>99</v>
      </c>
      <c r="D2284" s="268">
        <v>1019.97</v>
      </c>
      <c r="E2284" s="268">
        <v>6359.8375000000005</v>
      </c>
      <c r="F2284" s="269">
        <v>7379.8074999999999</v>
      </c>
      <c r="G2284" s="243"/>
    </row>
    <row r="2285" spans="1:7" s="62" customFormat="1" ht="13.5" customHeight="1" x14ac:dyDescent="0.2">
      <c r="A2285" s="423">
        <v>2013</v>
      </c>
      <c r="B2285" s="424" t="s">
        <v>36</v>
      </c>
      <c r="C2285" s="424" t="s">
        <v>99</v>
      </c>
      <c r="D2285" s="425">
        <v>1287.43</v>
      </c>
      <c r="E2285" s="425">
        <v>6221.3424999999997</v>
      </c>
      <c r="F2285" s="426">
        <v>7508.7725</v>
      </c>
      <c r="G2285" s="243"/>
    </row>
    <row r="2286" spans="1:7" s="62" customFormat="1" ht="13.5" customHeight="1" x14ac:dyDescent="0.2">
      <c r="A2286" s="267">
        <v>2013</v>
      </c>
      <c r="B2286" s="443" t="s">
        <v>37</v>
      </c>
      <c r="C2286" s="443" t="s">
        <v>99</v>
      </c>
      <c r="D2286" s="268">
        <v>1882.74</v>
      </c>
      <c r="E2286" s="268">
        <v>5683.8499999999995</v>
      </c>
      <c r="F2286" s="269">
        <v>7566.59</v>
      </c>
      <c r="G2286" s="243"/>
    </row>
    <row r="2287" spans="1:7" s="62" customFormat="1" ht="13.5" customHeight="1" x14ac:dyDescent="0.2">
      <c r="A2287" s="423">
        <v>2013</v>
      </c>
      <c r="B2287" s="424" t="s">
        <v>38</v>
      </c>
      <c r="C2287" s="424" t="s">
        <v>99</v>
      </c>
      <c r="D2287" s="425">
        <v>1845.71</v>
      </c>
      <c r="E2287" s="425">
        <v>6046.2474999999995</v>
      </c>
      <c r="F2287" s="426">
        <v>7891.9575000000004</v>
      </c>
      <c r="G2287" s="243"/>
    </row>
    <row r="2288" spans="1:7" s="62" customFormat="1" ht="13.5" customHeight="1" x14ac:dyDescent="0.2">
      <c r="A2288" s="267">
        <v>2013</v>
      </c>
      <c r="B2288" s="443" t="s">
        <v>39</v>
      </c>
      <c r="C2288" s="443" t="s">
        <v>99</v>
      </c>
      <c r="D2288" s="268">
        <v>1710.47</v>
      </c>
      <c r="E2288" s="268">
        <v>5570.3050000000003</v>
      </c>
      <c r="F2288" s="269">
        <v>7280.7749999999996</v>
      </c>
      <c r="G2288" s="243"/>
    </row>
    <row r="2289" spans="1:7" s="62" customFormat="1" ht="13.5" customHeight="1" x14ac:dyDescent="0.2">
      <c r="A2289" s="423">
        <v>2013</v>
      </c>
      <c r="B2289" s="424" t="s">
        <v>40</v>
      </c>
      <c r="C2289" s="424" t="s">
        <v>99</v>
      </c>
      <c r="D2289" s="425">
        <v>1835.89</v>
      </c>
      <c r="E2289" s="425">
        <v>6425.2075000000004</v>
      </c>
      <c r="F2289" s="426">
        <v>8261.0974999999999</v>
      </c>
      <c r="G2289" s="243"/>
    </row>
    <row r="2290" spans="1:7" s="62" customFormat="1" ht="13.5" customHeight="1" x14ac:dyDescent="0.2">
      <c r="A2290" s="267">
        <v>2013</v>
      </c>
      <c r="B2290" s="443" t="s">
        <v>41</v>
      </c>
      <c r="C2290" s="443" t="s">
        <v>99</v>
      </c>
      <c r="D2290" s="268">
        <v>1419.57</v>
      </c>
      <c r="E2290" s="268">
        <v>6757.9125000000004</v>
      </c>
      <c r="F2290" s="269">
        <v>8177.4825000000001</v>
      </c>
      <c r="G2290" s="243"/>
    </row>
    <row r="2291" spans="1:7" s="62" customFormat="1" ht="13.5" customHeight="1" x14ac:dyDescent="0.2">
      <c r="A2291" s="423">
        <v>2013</v>
      </c>
      <c r="B2291" s="424" t="s">
        <v>42</v>
      </c>
      <c r="C2291" s="424" t="s">
        <v>99</v>
      </c>
      <c r="D2291" s="425">
        <v>1116.45</v>
      </c>
      <c r="E2291" s="425">
        <v>5640.1475</v>
      </c>
      <c r="F2291" s="426">
        <v>6756.5975000000008</v>
      </c>
      <c r="G2291" s="243"/>
    </row>
    <row r="2292" spans="1:7" s="62" customFormat="1" ht="13.5" customHeight="1" x14ac:dyDescent="0.2">
      <c r="A2292" s="267">
        <v>2014</v>
      </c>
      <c r="B2292" s="443" t="s">
        <v>43</v>
      </c>
      <c r="C2292" s="443" t="s">
        <v>99</v>
      </c>
      <c r="D2292" s="268">
        <v>983.07999999999993</v>
      </c>
      <c r="E2292" s="268">
        <v>5534.8025000000007</v>
      </c>
      <c r="F2292" s="269">
        <v>6517.8824999999997</v>
      </c>
      <c r="G2292" s="243"/>
    </row>
    <row r="2293" spans="1:7" s="62" customFormat="1" ht="13.5" customHeight="1" x14ac:dyDescent="0.2">
      <c r="A2293" s="423">
        <v>2014</v>
      </c>
      <c r="B2293" s="424" t="s">
        <v>44</v>
      </c>
      <c r="C2293" s="424" t="s">
        <v>99</v>
      </c>
      <c r="D2293" s="425">
        <v>1632.92</v>
      </c>
      <c r="E2293" s="425">
        <v>6527.8175000000001</v>
      </c>
      <c r="F2293" s="426">
        <v>8160.7375000000002</v>
      </c>
      <c r="G2293" s="243"/>
    </row>
    <row r="2294" spans="1:7" s="62" customFormat="1" ht="13.5" customHeight="1" x14ac:dyDescent="0.2">
      <c r="A2294" s="267">
        <v>2014</v>
      </c>
      <c r="B2294" s="443" t="s">
        <v>45</v>
      </c>
      <c r="C2294" s="443" t="s">
        <v>99</v>
      </c>
      <c r="D2294" s="268">
        <v>2385.0699999999997</v>
      </c>
      <c r="E2294" s="268">
        <v>6868.0875000000005</v>
      </c>
      <c r="F2294" s="269">
        <v>9253.1574999999993</v>
      </c>
      <c r="G2294" s="243"/>
    </row>
    <row r="2295" spans="1:7" s="62" customFormat="1" ht="13.5" customHeight="1" x14ac:dyDescent="0.2">
      <c r="A2295" s="423">
        <v>2014</v>
      </c>
      <c r="B2295" s="424" t="s">
        <v>33</v>
      </c>
      <c r="C2295" s="424" t="s">
        <v>99</v>
      </c>
      <c r="D2295" s="425">
        <v>1738.95</v>
      </c>
      <c r="E2295" s="425">
        <v>6960.2349999999997</v>
      </c>
      <c r="F2295" s="426">
        <v>8699.1849999999995</v>
      </c>
      <c r="G2295" s="243"/>
    </row>
    <row r="2296" spans="1:7" s="62" customFormat="1" ht="13.5" customHeight="1" x14ac:dyDescent="0.2">
      <c r="A2296" s="267">
        <v>2014</v>
      </c>
      <c r="B2296" s="443" t="s">
        <v>35</v>
      </c>
      <c r="C2296" s="443" t="s">
        <v>99</v>
      </c>
      <c r="D2296" s="268">
        <v>1796.9</v>
      </c>
      <c r="E2296" s="268">
        <v>7194.14</v>
      </c>
      <c r="F2296" s="269">
        <v>8991.0400000000009</v>
      </c>
      <c r="G2296" s="243"/>
    </row>
    <row r="2297" spans="1:7" s="62" customFormat="1" ht="13.5" customHeight="1" x14ac:dyDescent="0.2">
      <c r="A2297" s="423">
        <v>2014</v>
      </c>
      <c r="B2297" s="424" t="s">
        <v>36</v>
      </c>
      <c r="C2297" s="424" t="s">
        <v>99</v>
      </c>
      <c r="D2297" s="425">
        <v>2233.16</v>
      </c>
      <c r="E2297" s="425">
        <v>6233.3879999999999</v>
      </c>
      <c r="F2297" s="426">
        <v>8466.5479999999989</v>
      </c>
      <c r="G2297" s="243"/>
    </row>
    <row r="2298" spans="1:7" s="62" customFormat="1" ht="13.5" customHeight="1" x14ac:dyDescent="0.2">
      <c r="A2298" s="267">
        <v>2014</v>
      </c>
      <c r="B2298" s="443" t="s">
        <v>37</v>
      </c>
      <c r="C2298" s="443" t="s">
        <v>99</v>
      </c>
      <c r="D2298" s="268">
        <v>2552.8500000000004</v>
      </c>
      <c r="E2298" s="268">
        <v>9220.5105000000003</v>
      </c>
      <c r="F2298" s="269">
        <v>11773.360500000001</v>
      </c>
      <c r="G2298" s="243"/>
    </row>
    <row r="2299" spans="1:7" s="62" customFormat="1" ht="13.5" customHeight="1" x14ac:dyDescent="0.2">
      <c r="A2299" s="423">
        <v>2014</v>
      </c>
      <c r="B2299" s="424" t="s">
        <v>38</v>
      </c>
      <c r="C2299" s="424" t="s">
        <v>99</v>
      </c>
      <c r="D2299" s="425">
        <v>3339.3099999999995</v>
      </c>
      <c r="E2299" s="425">
        <v>8853.8780000000006</v>
      </c>
      <c r="F2299" s="426">
        <v>12193.188</v>
      </c>
      <c r="G2299" s="243"/>
    </row>
    <row r="2300" spans="1:7" s="62" customFormat="1" ht="13.5" customHeight="1" x14ac:dyDescent="0.2">
      <c r="A2300" s="267">
        <v>2014</v>
      </c>
      <c r="B2300" s="443" t="s">
        <v>39</v>
      </c>
      <c r="C2300" s="443" t="s">
        <v>99</v>
      </c>
      <c r="D2300" s="268">
        <v>3159.9700000000003</v>
      </c>
      <c r="E2300" s="268">
        <v>8365.2029999999995</v>
      </c>
      <c r="F2300" s="269">
        <v>11525.172999999999</v>
      </c>
      <c r="G2300" s="243"/>
    </row>
    <row r="2301" spans="1:7" s="62" customFormat="1" ht="13.5" customHeight="1" x14ac:dyDescent="0.2">
      <c r="A2301" s="423">
        <v>2014</v>
      </c>
      <c r="B2301" s="424" t="s">
        <v>40</v>
      </c>
      <c r="C2301" s="424" t="s">
        <v>99</v>
      </c>
      <c r="D2301" s="425">
        <v>2467.37</v>
      </c>
      <c r="E2301" s="425">
        <v>7428.5585000000001</v>
      </c>
      <c r="F2301" s="426">
        <v>9895.9285</v>
      </c>
      <c r="G2301" s="243"/>
    </row>
    <row r="2302" spans="1:7" s="62" customFormat="1" ht="13.5" customHeight="1" x14ac:dyDescent="0.2">
      <c r="A2302" s="267">
        <v>2014</v>
      </c>
      <c r="B2302" s="443" t="s">
        <v>41</v>
      </c>
      <c r="C2302" s="443" t="s">
        <v>99</v>
      </c>
      <c r="D2302" s="268">
        <v>2692.28</v>
      </c>
      <c r="E2302" s="268">
        <v>6606.2475000000004</v>
      </c>
      <c r="F2302" s="269">
        <v>9298.5275000000001</v>
      </c>
      <c r="G2302" s="243"/>
    </row>
    <row r="2303" spans="1:7" s="62" customFormat="1" ht="13.5" customHeight="1" x14ac:dyDescent="0.2">
      <c r="A2303" s="423">
        <v>2014</v>
      </c>
      <c r="B2303" s="424" t="s">
        <v>42</v>
      </c>
      <c r="C2303" s="424" t="s">
        <v>99</v>
      </c>
      <c r="D2303" s="425">
        <v>3045.75</v>
      </c>
      <c r="E2303" s="425">
        <v>7958.7049999999999</v>
      </c>
      <c r="F2303" s="426">
        <v>11004.455</v>
      </c>
      <c r="G2303" s="243"/>
    </row>
    <row r="2304" spans="1:7" s="62" customFormat="1" ht="13.5" customHeight="1" x14ac:dyDescent="0.2">
      <c r="A2304" s="267">
        <v>2015</v>
      </c>
      <c r="B2304" s="443" t="s">
        <v>43</v>
      </c>
      <c r="C2304" s="443" t="s">
        <v>99</v>
      </c>
      <c r="D2304" s="268">
        <v>3731.3999999999996</v>
      </c>
      <c r="E2304" s="268">
        <v>5355.0129999999999</v>
      </c>
      <c r="F2304" s="269">
        <v>9086.4130000000005</v>
      </c>
      <c r="G2304" s="243"/>
    </row>
    <row r="2305" spans="1:7" s="62" customFormat="1" ht="13.5" customHeight="1" x14ac:dyDescent="0.2">
      <c r="A2305" s="423">
        <v>2015</v>
      </c>
      <c r="B2305" s="424" t="s">
        <v>44</v>
      </c>
      <c r="C2305" s="424" t="s">
        <v>99</v>
      </c>
      <c r="D2305" s="425">
        <v>3104.2400000000002</v>
      </c>
      <c r="E2305" s="425">
        <v>5744.2950000000001</v>
      </c>
      <c r="F2305" s="426">
        <v>8848.5349999999999</v>
      </c>
      <c r="G2305" s="243"/>
    </row>
    <row r="2306" spans="1:7" s="62" customFormat="1" ht="13.5" customHeight="1" x14ac:dyDescent="0.2">
      <c r="A2306" s="267">
        <v>2015</v>
      </c>
      <c r="B2306" s="443" t="s">
        <v>45</v>
      </c>
      <c r="C2306" s="443" t="s">
        <v>99</v>
      </c>
      <c r="D2306" s="268">
        <v>3893.9300000000003</v>
      </c>
      <c r="E2306" s="268">
        <v>7743.1304999999993</v>
      </c>
      <c r="F2306" s="269">
        <v>11637.060500000001</v>
      </c>
      <c r="G2306" s="243"/>
    </row>
    <row r="2307" spans="1:7" s="62" customFormat="1" ht="13.5" customHeight="1" x14ac:dyDescent="0.2">
      <c r="A2307" s="423">
        <v>2015</v>
      </c>
      <c r="B2307" s="424" t="s">
        <v>33</v>
      </c>
      <c r="C2307" s="424" t="s">
        <v>99</v>
      </c>
      <c r="D2307" s="425">
        <v>4314.25</v>
      </c>
      <c r="E2307" s="425">
        <v>6911.7475000000004</v>
      </c>
      <c r="F2307" s="426">
        <v>11225.997499999999</v>
      </c>
      <c r="G2307" s="243"/>
    </row>
    <row r="2308" spans="1:7" s="62" customFormat="1" ht="13.5" customHeight="1" x14ac:dyDescent="0.2">
      <c r="A2308" s="267">
        <v>2015</v>
      </c>
      <c r="B2308" s="443" t="s">
        <v>35</v>
      </c>
      <c r="C2308" s="443" t="s">
        <v>99</v>
      </c>
      <c r="D2308" s="268">
        <v>6051.11</v>
      </c>
      <c r="E2308" s="268">
        <v>7509.5049999999992</v>
      </c>
      <c r="F2308" s="269">
        <v>13560.615000000002</v>
      </c>
      <c r="G2308" s="243"/>
    </row>
    <row r="2309" spans="1:7" s="62" customFormat="1" ht="13.5" customHeight="1" x14ac:dyDescent="0.2">
      <c r="A2309" s="423">
        <v>2015</v>
      </c>
      <c r="B2309" s="424" t="s">
        <v>36</v>
      </c>
      <c r="C2309" s="424" t="s">
        <v>99</v>
      </c>
      <c r="D2309" s="425">
        <v>5842.19</v>
      </c>
      <c r="E2309" s="425">
        <v>7479.3429999999998</v>
      </c>
      <c r="F2309" s="426">
        <v>13321.532999999999</v>
      </c>
      <c r="G2309" s="243"/>
    </row>
    <row r="2310" spans="1:7" s="62" customFormat="1" ht="13.5" customHeight="1" x14ac:dyDescent="0.2">
      <c r="A2310" s="267">
        <v>2015</v>
      </c>
      <c r="B2310" s="443" t="s">
        <v>37</v>
      </c>
      <c r="C2310" s="443" t="s">
        <v>99</v>
      </c>
      <c r="D2310" s="268">
        <v>6444.18</v>
      </c>
      <c r="E2310" s="268">
        <v>8289.3495000000003</v>
      </c>
      <c r="F2310" s="269">
        <v>14733.529500000001</v>
      </c>
      <c r="G2310" s="243"/>
    </row>
    <row r="2311" spans="1:7" s="62" customFormat="1" ht="13.5" customHeight="1" x14ac:dyDescent="0.2">
      <c r="A2311" s="423">
        <v>2015</v>
      </c>
      <c r="B2311" s="424" t="s">
        <v>38</v>
      </c>
      <c r="C2311" s="424" t="s">
        <v>99</v>
      </c>
      <c r="D2311" s="425">
        <v>5319.39</v>
      </c>
      <c r="E2311" s="425">
        <v>9199.7380000000012</v>
      </c>
      <c r="F2311" s="426">
        <v>14519.128000000001</v>
      </c>
      <c r="G2311" s="243"/>
    </row>
    <row r="2312" spans="1:7" s="62" customFormat="1" ht="13.5" customHeight="1" x14ac:dyDescent="0.2">
      <c r="A2312" s="267">
        <v>2015</v>
      </c>
      <c r="B2312" s="443" t="s">
        <v>39</v>
      </c>
      <c r="C2312" s="443" t="s">
        <v>99</v>
      </c>
      <c r="D2312" s="268">
        <v>4980.0599999999995</v>
      </c>
      <c r="E2312" s="268">
        <v>10240.24</v>
      </c>
      <c r="F2312" s="269">
        <v>15220.300000000001</v>
      </c>
      <c r="G2312" s="243"/>
    </row>
    <row r="2313" spans="1:7" s="62" customFormat="1" ht="13.5" customHeight="1" x14ac:dyDescent="0.2">
      <c r="A2313" s="423">
        <v>2015</v>
      </c>
      <c r="B2313" s="424" t="s">
        <v>40</v>
      </c>
      <c r="C2313" s="424" t="s">
        <v>99</v>
      </c>
      <c r="D2313" s="425">
        <v>5621.7199999999993</v>
      </c>
      <c r="E2313" s="425">
        <v>9329.268</v>
      </c>
      <c r="F2313" s="426">
        <v>14950.987999999999</v>
      </c>
      <c r="G2313" s="243"/>
    </row>
    <row r="2314" spans="1:7" s="62" customFormat="1" ht="13.5" customHeight="1" x14ac:dyDescent="0.2">
      <c r="A2314" s="267">
        <v>2015</v>
      </c>
      <c r="B2314" s="443" t="s">
        <v>41</v>
      </c>
      <c r="C2314" s="443" t="s">
        <v>99</v>
      </c>
      <c r="D2314" s="268">
        <v>4862.6400000000003</v>
      </c>
      <c r="E2314" s="268">
        <v>9154.9275000000016</v>
      </c>
      <c r="F2314" s="269">
        <v>14017.567499999999</v>
      </c>
      <c r="G2314" s="243"/>
    </row>
    <row r="2315" spans="1:7" s="62" customFormat="1" ht="13.5" customHeight="1" x14ac:dyDescent="0.2">
      <c r="A2315" s="423">
        <v>2015</v>
      </c>
      <c r="B2315" s="424" t="s">
        <v>42</v>
      </c>
      <c r="C2315" s="424" t="s">
        <v>99</v>
      </c>
      <c r="D2315" s="425">
        <v>3803.37</v>
      </c>
      <c r="E2315" s="425">
        <v>8921.450499999999</v>
      </c>
      <c r="F2315" s="426">
        <v>12724.8205</v>
      </c>
      <c r="G2315" s="243"/>
    </row>
    <row r="2316" spans="1:7" s="62" customFormat="1" ht="13.5" customHeight="1" x14ac:dyDescent="0.2">
      <c r="A2316" s="267">
        <v>2016</v>
      </c>
      <c r="B2316" s="443" t="s">
        <v>43</v>
      </c>
      <c r="C2316" s="443" t="s">
        <v>99</v>
      </c>
      <c r="D2316" s="268">
        <v>4259.3</v>
      </c>
      <c r="E2316" s="268">
        <v>7232.0899999999992</v>
      </c>
      <c r="F2316" s="269">
        <v>11491.389999999998</v>
      </c>
      <c r="G2316" s="243"/>
    </row>
    <row r="2317" spans="1:7" s="62" customFormat="1" ht="13.5" customHeight="1" x14ac:dyDescent="0.2">
      <c r="A2317" s="423">
        <v>2016</v>
      </c>
      <c r="B2317" s="424" t="s">
        <v>44</v>
      </c>
      <c r="C2317" s="424" t="s">
        <v>99</v>
      </c>
      <c r="D2317" s="425">
        <v>4568.1499999999996</v>
      </c>
      <c r="E2317" s="425">
        <v>8332.7324999999983</v>
      </c>
      <c r="F2317" s="426">
        <v>12900.882499999998</v>
      </c>
      <c r="G2317" s="243"/>
    </row>
    <row r="2318" spans="1:7" s="62" customFormat="1" ht="13.5" customHeight="1" x14ac:dyDescent="0.2">
      <c r="A2318" s="267">
        <v>2016</v>
      </c>
      <c r="B2318" s="443" t="s">
        <v>45</v>
      </c>
      <c r="C2318" s="443" t="s">
        <v>99</v>
      </c>
      <c r="D2318" s="268">
        <v>4177.0599999999995</v>
      </c>
      <c r="E2318" s="268">
        <v>8384.2849999999999</v>
      </c>
      <c r="F2318" s="269">
        <v>12561.344999999999</v>
      </c>
      <c r="G2318" s="243"/>
    </row>
    <row r="2319" spans="1:7" s="62" customFormat="1" ht="13.5" customHeight="1" x14ac:dyDescent="0.2">
      <c r="A2319" s="423">
        <v>2016</v>
      </c>
      <c r="B2319" s="424" t="s">
        <v>33</v>
      </c>
      <c r="C2319" s="424" t="s">
        <v>99</v>
      </c>
      <c r="D2319" s="425">
        <v>4407.7700000000004</v>
      </c>
      <c r="E2319" s="425">
        <v>8968.9274999999998</v>
      </c>
      <c r="F2319" s="426">
        <v>13376.6975</v>
      </c>
      <c r="G2319" s="243"/>
    </row>
    <row r="2320" spans="1:7" s="62" customFormat="1" ht="13.5" customHeight="1" x14ac:dyDescent="0.2">
      <c r="A2320" s="267">
        <v>2016</v>
      </c>
      <c r="B2320" s="443" t="s">
        <v>35</v>
      </c>
      <c r="C2320" s="443" t="s">
        <v>99</v>
      </c>
      <c r="D2320" s="268">
        <v>4675.0700000000006</v>
      </c>
      <c r="E2320" s="268">
        <v>8569.9329999999991</v>
      </c>
      <c r="F2320" s="269">
        <v>13245.003000000001</v>
      </c>
      <c r="G2320" s="243"/>
    </row>
    <row r="2321" spans="1:7" s="62" customFormat="1" ht="13.5" customHeight="1" x14ac:dyDescent="0.2">
      <c r="A2321" s="423">
        <v>2016</v>
      </c>
      <c r="B2321" s="424" t="s">
        <v>36</v>
      </c>
      <c r="C2321" s="424" t="s">
        <v>99</v>
      </c>
      <c r="D2321" s="425">
        <v>4506.96</v>
      </c>
      <c r="E2321" s="425">
        <v>8944.7349999999988</v>
      </c>
      <c r="F2321" s="426">
        <v>13451.695000000002</v>
      </c>
      <c r="G2321" s="243"/>
    </row>
    <row r="2322" spans="1:7" s="62" customFormat="1" ht="13.5" customHeight="1" x14ac:dyDescent="0.2">
      <c r="A2322" s="267">
        <v>2016</v>
      </c>
      <c r="B2322" s="443" t="s">
        <v>37</v>
      </c>
      <c r="C2322" s="443" t="s">
        <v>99</v>
      </c>
      <c r="D2322" s="268">
        <v>3684.83</v>
      </c>
      <c r="E2322" s="268">
        <v>8260.3649999999998</v>
      </c>
      <c r="F2322" s="269">
        <v>11945.195</v>
      </c>
      <c r="G2322" s="243"/>
    </row>
    <row r="2323" spans="1:7" s="62" customFormat="1" ht="13.5" customHeight="1" x14ac:dyDescent="0.2">
      <c r="A2323" s="423">
        <v>2016</v>
      </c>
      <c r="B2323" s="424" t="s">
        <v>38</v>
      </c>
      <c r="C2323" s="424" t="s">
        <v>99</v>
      </c>
      <c r="D2323" s="425">
        <v>4480.8</v>
      </c>
      <c r="E2323" s="425">
        <v>9818.1750000000011</v>
      </c>
      <c r="F2323" s="426">
        <v>14298.975000000002</v>
      </c>
      <c r="G2323" s="243"/>
    </row>
    <row r="2324" spans="1:7" s="62" customFormat="1" ht="13.5" customHeight="1" x14ac:dyDescent="0.2">
      <c r="A2324" s="267">
        <v>2016</v>
      </c>
      <c r="B2324" s="443" t="s">
        <v>39</v>
      </c>
      <c r="C2324" s="443" t="s">
        <v>99</v>
      </c>
      <c r="D2324" s="268">
        <v>5772.5300000000007</v>
      </c>
      <c r="E2324" s="268">
        <v>8736.9465000000018</v>
      </c>
      <c r="F2324" s="269">
        <v>14509.476500000001</v>
      </c>
      <c r="G2324" s="243"/>
    </row>
    <row r="2325" spans="1:7" s="62" customFormat="1" ht="13.5" customHeight="1" x14ac:dyDescent="0.2">
      <c r="A2325" s="423">
        <v>2016</v>
      </c>
      <c r="B2325" s="424" t="s">
        <v>40</v>
      </c>
      <c r="C2325" s="424" t="s">
        <v>99</v>
      </c>
      <c r="D2325" s="425">
        <v>5571.43</v>
      </c>
      <c r="E2325" s="425">
        <v>8749.2734999999975</v>
      </c>
      <c r="F2325" s="426">
        <v>14320.703499999998</v>
      </c>
      <c r="G2325" s="243"/>
    </row>
    <row r="2326" spans="1:7" s="62" customFormat="1" ht="13.5" customHeight="1" x14ac:dyDescent="0.2">
      <c r="A2326" s="267">
        <v>2016</v>
      </c>
      <c r="B2326" s="443" t="s">
        <v>41</v>
      </c>
      <c r="C2326" s="443" t="s">
        <v>99</v>
      </c>
      <c r="D2326" s="268">
        <v>5620.6900000000005</v>
      </c>
      <c r="E2326" s="268">
        <v>9522.4625000000015</v>
      </c>
      <c r="F2326" s="269">
        <v>15143.1525</v>
      </c>
      <c r="G2326" s="243"/>
    </row>
    <row r="2327" spans="1:7" s="62" customFormat="1" ht="13.5" customHeight="1" x14ac:dyDescent="0.2">
      <c r="A2327" s="423">
        <v>2016</v>
      </c>
      <c r="B2327" s="424" t="s">
        <v>42</v>
      </c>
      <c r="C2327" s="424" t="s">
        <v>99</v>
      </c>
      <c r="D2327" s="425">
        <v>3622.8</v>
      </c>
      <c r="E2327" s="425">
        <v>8291.68</v>
      </c>
      <c r="F2327" s="426">
        <v>11914.48</v>
      </c>
      <c r="G2327" s="243"/>
    </row>
    <row r="2328" spans="1:7" s="62" customFormat="1" ht="13.5" customHeight="1" x14ac:dyDescent="0.2">
      <c r="A2328" s="267">
        <v>2017</v>
      </c>
      <c r="B2328" s="443" t="s">
        <v>43</v>
      </c>
      <c r="C2328" s="443" t="s">
        <v>99</v>
      </c>
      <c r="D2328" s="268">
        <v>3411.2599999999998</v>
      </c>
      <c r="E2328" s="268">
        <v>8069.7999999999993</v>
      </c>
      <c r="F2328" s="269">
        <v>11481.06</v>
      </c>
      <c r="G2328" s="243"/>
    </row>
    <row r="2329" spans="1:7" s="62" customFormat="1" ht="13.5" customHeight="1" x14ac:dyDescent="0.2">
      <c r="A2329" s="423">
        <v>2017</v>
      </c>
      <c r="B2329" s="424" t="s">
        <v>44</v>
      </c>
      <c r="C2329" s="424" t="s">
        <v>99</v>
      </c>
      <c r="D2329" s="425">
        <v>4276.8999999999996</v>
      </c>
      <c r="E2329" s="425">
        <v>8921.0575000000008</v>
      </c>
      <c r="F2329" s="426">
        <v>13197.9575</v>
      </c>
      <c r="G2329" s="243"/>
    </row>
    <row r="2330" spans="1:7" s="62" customFormat="1" ht="13.5" customHeight="1" x14ac:dyDescent="0.2">
      <c r="A2330" s="267">
        <v>2017</v>
      </c>
      <c r="B2330" s="443" t="s">
        <v>45</v>
      </c>
      <c r="C2330" s="443" t="s">
        <v>99</v>
      </c>
      <c r="D2330" s="268">
        <v>3354.09</v>
      </c>
      <c r="E2330" s="268">
        <v>9563.9140000000007</v>
      </c>
      <c r="F2330" s="269">
        <v>12918.004000000001</v>
      </c>
      <c r="G2330" s="243"/>
    </row>
    <row r="2331" spans="1:7" s="62" customFormat="1" ht="13.5" customHeight="1" x14ac:dyDescent="0.2">
      <c r="A2331" s="423">
        <v>2017</v>
      </c>
      <c r="B2331" s="424" t="s">
        <v>33</v>
      </c>
      <c r="C2331" s="424" t="s">
        <v>99</v>
      </c>
      <c r="D2331" s="425">
        <v>2000.88</v>
      </c>
      <c r="E2331" s="425">
        <v>7929.2324999999992</v>
      </c>
      <c r="F2331" s="426">
        <v>9930.1124999999993</v>
      </c>
      <c r="G2331" s="243"/>
    </row>
    <row r="2332" spans="1:7" s="62" customFormat="1" ht="13.5" customHeight="1" x14ac:dyDescent="0.2">
      <c r="A2332" s="267">
        <v>2017</v>
      </c>
      <c r="B2332" s="443" t="s">
        <v>35</v>
      </c>
      <c r="C2332" s="443" t="s">
        <v>99</v>
      </c>
      <c r="D2332" s="268">
        <v>2405.8000000000002</v>
      </c>
      <c r="E2332" s="268">
        <v>9044.6124999999993</v>
      </c>
      <c r="F2332" s="269">
        <v>11450.4125</v>
      </c>
      <c r="G2332" s="243"/>
    </row>
    <row r="2333" spans="1:7" s="62" customFormat="1" ht="13.5" customHeight="1" x14ac:dyDescent="0.2">
      <c r="A2333" s="423">
        <v>2017</v>
      </c>
      <c r="B2333" s="424" t="s">
        <v>36</v>
      </c>
      <c r="C2333" s="424" t="s">
        <v>99</v>
      </c>
      <c r="D2333" s="425">
        <v>1962.6499999999999</v>
      </c>
      <c r="E2333" s="425">
        <v>8701.1525000000001</v>
      </c>
      <c r="F2333" s="426">
        <v>10663.8025</v>
      </c>
      <c r="G2333" s="243"/>
    </row>
    <row r="2334" spans="1:7" s="62" customFormat="1" ht="13.5" customHeight="1" x14ac:dyDescent="0.2">
      <c r="A2334" s="267">
        <v>2017</v>
      </c>
      <c r="B2334" s="443" t="s">
        <v>37</v>
      </c>
      <c r="C2334" s="443" t="s">
        <v>99</v>
      </c>
      <c r="D2334" s="268">
        <v>2130.73</v>
      </c>
      <c r="E2334" s="268">
        <v>9232.625</v>
      </c>
      <c r="F2334" s="269">
        <v>11363.354999999998</v>
      </c>
      <c r="G2334" s="243"/>
    </row>
    <row r="2335" spans="1:7" s="62" customFormat="1" ht="13.5" customHeight="1" x14ac:dyDescent="0.2">
      <c r="A2335" s="423">
        <v>2017</v>
      </c>
      <c r="B2335" s="424" t="s">
        <v>38</v>
      </c>
      <c r="C2335" s="424" t="s">
        <v>99</v>
      </c>
      <c r="D2335" s="425">
        <v>2008.77</v>
      </c>
      <c r="E2335" s="425">
        <v>9141.2525000000005</v>
      </c>
      <c r="F2335" s="426">
        <v>11150.022500000003</v>
      </c>
      <c r="G2335" s="243"/>
    </row>
    <row r="2336" spans="1:7" s="62" customFormat="1" ht="13.5" customHeight="1" x14ac:dyDescent="0.2">
      <c r="A2336" s="267">
        <v>2017</v>
      </c>
      <c r="B2336" s="443" t="s">
        <v>39</v>
      </c>
      <c r="C2336" s="443" t="s">
        <v>99</v>
      </c>
      <c r="D2336" s="268">
        <v>1917.5900000000001</v>
      </c>
      <c r="E2336" s="268">
        <v>7947.41</v>
      </c>
      <c r="F2336" s="269">
        <v>9865</v>
      </c>
      <c r="G2336" s="243"/>
    </row>
    <row r="2337" spans="1:7" s="62" customFormat="1" ht="13.5" customHeight="1" x14ac:dyDescent="0.2">
      <c r="A2337" s="423">
        <v>2017</v>
      </c>
      <c r="B2337" s="424" t="s">
        <v>40</v>
      </c>
      <c r="C2337" s="424" t="s">
        <v>99</v>
      </c>
      <c r="D2337" s="425">
        <v>2173.98</v>
      </c>
      <c r="E2337" s="425">
        <v>7810.192500000001</v>
      </c>
      <c r="F2337" s="426">
        <v>9984.1725000000006</v>
      </c>
      <c r="G2337" s="243"/>
    </row>
    <row r="2338" spans="1:7" s="62" customFormat="1" ht="13.5" customHeight="1" x14ac:dyDescent="0.2">
      <c r="A2338" s="267">
        <v>2017</v>
      </c>
      <c r="B2338" s="443" t="s">
        <v>41</v>
      </c>
      <c r="C2338" s="443" t="s">
        <v>99</v>
      </c>
      <c r="D2338" s="268">
        <v>2815.6000000000004</v>
      </c>
      <c r="E2338" s="268">
        <v>7455.0349999999989</v>
      </c>
      <c r="F2338" s="269">
        <v>10270.634999999998</v>
      </c>
      <c r="G2338" s="243"/>
    </row>
    <row r="2339" spans="1:7" s="62" customFormat="1" ht="13.5" customHeight="1" x14ac:dyDescent="0.2">
      <c r="A2339" s="423">
        <v>2017</v>
      </c>
      <c r="B2339" s="424" t="s">
        <v>42</v>
      </c>
      <c r="C2339" s="424" t="s">
        <v>99</v>
      </c>
      <c r="D2339" s="425">
        <v>3651.8</v>
      </c>
      <c r="E2339" s="425">
        <v>7549.9775000000009</v>
      </c>
      <c r="F2339" s="426">
        <v>11201.7775</v>
      </c>
      <c r="G2339" s="243"/>
    </row>
    <row r="2340" spans="1:7" s="62" customFormat="1" ht="13.5" customHeight="1" x14ac:dyDescent="0.2">
      <c r="A2340" s="267">
        <v>2018</v>
      </c>
      <c r="B2340" s="443" t="s">
        <v>43</v>
      </c>
      <c r="C2340" s="443" t="s">
        <v>99</v>
      </c>
      <c r="D2340" s="268">
        <v>2962.08</v>
      </c>
      <c r="E2340" s="268">
        <v>7290.4124999999995</v>
      </c>
      <c r="F2340" s="269">
        <v>10252.4925</v>
      </c>
      <c r="G2340" s="243"/>
    </row>
    <row r="2341" spans="1:7" s="62" customFormat="1" ht="13.5" customHeight="1" x14ac:dyDescent="0.2">
      <c r="A2341" s="423">
        <v>2018</v>
      </c>
      <c r="B2341" s="424" t="s">
        <v>44</v>
      </c>
      <c r="C2341" s="424" t="s">
        <v>99</v>
      </c>
      <c r="D2341" s="425">
        <v>2632.87</v>
      </c>
      <c r="E2341" s="425">
        <v>6953.130000000001</v>
      </c>
      <c r="F2341" s="426">
        <v>9586</v>
      </c>
      <c r="G2341" s="243"/>
    </row>
    <row r="2342" spans="1:7" s="62" customFormat="1" ht="13.5" customHeight="1" x14ac:dyDescent="0.2">
      <c r="A2342" s="267">
        <v>2018</v>
      </c>
      <c r="B2342" s="443" t="s">
        <v>45</v>
      </c>
      <c r="C2342" s="443" t="s">
        <v>99</v>
      </c>
      <c r="D2342" s="268">
        <v>2686.15</v>
      </c>
      <c r="E2342" s="268">
        <v>6938.8850000000002</v>
      </c>
      <c r="F2342" s="269">
        <v>9625.0349999999999</v>
      </c>
      <c r="G2342" s="243"/>
    </row>
    <row r="2343" spans="1:7" s="62" customFormat="1" ht="13.5" customHeight="1" x14ac:dyDescent="0.2">
      <c r="A2343" s="423">
        <v>2018</v>
      </c>
      <c r="B2343" s="424" t="s">
        <v>33</v>
      </c>
      <c r="C2343" s="424" t="s">
        <v>99</v>
      </c>
      <c r="D2343" s="425">
        <v>3026.2200000000003</v>
      </c>
      <c r="E2343" s="425">
        <v>7100.5650000000005</v>
      </c>
      <c r="F2343" s="426">
        <v>10126.785</v>
      </c>
      <c r="G2343" s="243"/>
    </row>
    <row r="2344" spans="1:7" s="62" customFormat="1" ht="13.5" customHeight="1" x14ac:dyDescent="0.2">
      <c r="A2344" s="267">
        <v>2018</v>
      </c>
      <c r="B2344" s="443" t="s">
        <v>35</v>
      </c>
      <c r="C2344" s="443" t="s">
        <v>99</v>
      </c>
      <c r="D2344" s="268">
        <v>3403.0299999999997</v>
      </c>
      <c r="E2344" s="268">
        <v>8051.6049999999996</v>
      </c>
      <c r="F2344" s="269">
        <v>11454.635</v>
      </c>
      <c r="G2344" s="243"/>
    </row>
    <row r="2345" spans="1:7" s="62" customFormat="1" ht="13.5" customHeight="1" x14ac:dyDescent="0.2">
      <c r="A2345" s="423">
        <v>2018</v>
      </c>
      <c r="B2345" s="424" t="s">
        <v>36</v>
      </c>
      <c r="C2345" s="424" t="s">
        <v>99</v>
      </c>
      <c r="D2345" s="425">
        <v>3164.43</v>
      </c>
      <c r="E2345" s="425">
        <v>9237.4699999999993</v>
      </c>
      <c r="F2345" s="426">
        <v>12401.899999999998</v>
      </c>
      <c r="G2345" s="243"/>
    </row>
    <row r="2346" spans="1:7" s="62" customFormat="1" ht="13.5" customHeight="1" x14ac:dyDescent="0.2">
      <c r="A2346" s="267">
        <v>2018</v>
      </c>
      <c r="B2346" s="443" t="s">
        <v>37</v>
      </c>
      <c r="C2346" s="443" t="s">
        <v>99</v>
      </c>
      <c r="D2346" s="268">
        <v>3017.88</v>
      </c>
      <c r="E2346" s="268">
        <v>8241.0375000000004</v>
      </c>
      <c r="F2346" s="269">
        <v>11258.9175</v>
      </c>
      <c r="G2346" s="243"/>
    </row>
    <row r="2347" spans="1:7" s="62" customFormat="1" ht="13.5" customHeight="1" x14ac:dyDescent="0.2">
      <c r="A2347" s="423">
        <v>2018</v>
      </c>
      <c r="B2347" s="424" t="s">
        <v>38</v>
      </c>
      <c r="C2347" s="424" t="s">
        <v>99</v>
      </c>
      <c r="D2347" s="425">
        <v>4079</v>
      </c>
      <c r="E2347" s="425">
        <v>9091.7510000000002</v>
      </c>
      <c r="F2347" s="426">
        <v>13170.751</v>
      </c>
      <c r="G2347" s="243"/>
    </row>
    <row r="2348" spans="1:7" s="62" customFormat="1" ht="13.5" customHeight="1" x14ac:dyDescent="0.2">
      <c r="A2348" s="267">
        <v>2018</v>
      </c>
      <c r="B2348" s="443" t="s">
        <v>39</v>
      </c>
      <c r="C2348" s="443" t="s">
        <v>99</v>
      </c>
      <c r="D2348" s="268">
        <v>4578.09</v>
      </c>
      <c r="E2348" s="268">
        <v>8903.5224999999991</v>
      </c>
      <c r="F2348" s="269">
        <v>13481.612499999999</v>
      </c>
      <c r="G2348" s="243"/>
    </row>
    <row r="2349" spans="1:7" s="62" customFormat="1" ht="13.5" customHeight="1" x14ac:dyDescent="0.2">
      <c r="A2349" s="423">
        <v>2018</v>
      </c>
      <c r="B2349" s="424" t="s">
        <v>40</v>
      </c>
      <c r="C2349" s="424" t="s">
        <v>99</v>
      </c>
      <c r="D2349" s="425">
        <v>5052.8600000000006</v>
      </c>
      <c r="E2349" s="425">
        <v>8446.6954999999998</v>
      </c>
      <c r="F2349" s="426">
        <v>13499.5555</v>
      </c>
      <c r="G2349" s="243"/>
    </row>
    <row r="2350" spans="1:7" s="62" customFormat="1" ht="13.5" customHeight="1" x14ac:dyDescent="0.2">
      <c r="A2350" s="267">
        <v>2018</v>
      </c>
      <c r="B2350" s="443" t="s">
        <v>41</v>
      </c>
      <c r="C2350" s="443" t="s">
        <v>99</v>
      </c>
      <c r="D2350" s="268">
        <v>4052.87</v>
      </c>
      <c r="E2350" s="268">
        <v>8323.4565000000002</v>
      </c>
      <c r="F2350" s="269">
        <v>12376.326499999999</v>
      </c>
      <c r="G2350" s="243"/>
    </row>
    <row r="2351" spans="1:7" s="62" customFormat="1" ht="13.5" customHeight="1" x14ac:dyDescent="0.2">
      <c r="A2351" s="423">
        <v>2018</v>
      </c>
      <c r="B2351" s="424" t="s">
        <v>42</v>
      </c>
      <c r="C2351" s="424" t="s">
        <v>99</v>
      </c>
      <c r="D2351" s="425">
        <v>4790.34</v>
      </c>
      <c r="E2351" s="425">
        <v>7659.9175000000005</v>
      </c>
      <c r="F2351" s="426">
        <v>12450.2575</v>
      </c>
      <c r="G2351" s="243"/>
    </row>
    <row r="2352" spans="1:7" s="62" customFormat="1" ht="13.5" customHeight="1" x14ac:dyDescent="0.2">
      <c r="A2352" s="267">
        <v>2019</v>
      </c>
      <c r="B2352" s="443" t="s">
        <v>43</v>
      </c>
      <c r="C2352" s="443" t="s">
        <v>99</v>
      </c>
      <c r="D2352" s="268">
        <v>5647.0599999999995</v>
      </c>
      <c r="E2352" s="268">
        <v>7120.1049999999996</v>
      </c>
      <c r="F2352" s="269">
        <v>12767.165000000001</v>
      </c>
      <c r="G2352" s="243"/>
    </row>
    <row r="2353" spans="1:7" s="62" customFormat="1" ht="13.5" customHeight="1" x14ac:dyDescent="0.2">
      <c r="A2353" s="423">
        <v>2019</v>
      </c>
      <c r="B2353" s="424" t="s">
        <v>44</v>
      </c>
      <c r="C2353" s="424" t="s">
        <v>99</v>
      </c>
      <c r="D2353" s="425">
        <v>3574.9399999999996</v>
      </c>
      <c r="E2353" s="425">
        <v>7808.0159999999996</v>
      </c>
      <c r="F2353" s="426">
        <v>11382.956</v>
      </c>
      <c r="G2353" s="243"/>
    </row>
    <row r="2354" spans="1:7" s="62" customFormat="1" ht="13.5" customHeight="1" x14ac:dyDescent="0.2">
      <c r="A2354" s="267">
        <v>2019</v>
      </c>
      <c r="B2354" s="443" t="s">
        <v>45</v>
      </c>
      <c r="C2354" s="443" t="s">
        <v>99</v>
      </c>
      <c r="D2354" s="268">
        <v>3159.7200000000003</v>
      </c>
      <c r="E2354" s="268">
        <v>7824.79</v>
      </c>
      <c r="F2354" s="269">
        <v>10984.51</v>
      </c>
      <c r="G2354" s="243"/>
    </row>
    <row r="2355" spans="1:7" s="62" customFormat="1" ht="13.5" customHeight="1" x14ac:dyDescent="0.2">
      <c r="A2355" s="423">
        <v>2019</v>
      </c>
      <c r="B2355" s="424" t="s">
        <v>33</v>
      </c>
      <c r="C2355" s="424" t="s">
        <v>99</v>
      </c>
      <c r="D2355" s="425">
        <v>2788.94</v>
      </c>
      <c r="E2355" s="425">
        <v>6895.7570000000005</v>
      </c>
      <c r="F2355" s="426">
        <v>9684.6970000000001</v>
      </c>
      <c r="G2355" s="243"/>
    </row>
    <row r="2356" spans="1:7" s="62" customFormat="1" ht="13.5" customHeight="1" x14ac:dyDescent="0.2">
      <c r="A2356" s="267">
        <v>2019</v>
      </c>
      <c r="B2356" s="443" t="s">
        <v>35</v>
      </c>
      <c r="C2356" s="443" t="s">
        <v>99</v>
      </c>
      <c r="D2356" s="268">
        <v>2884.7000000000003</v>
      </c>
      <c r="E2356" s="268">
        <v>7927.1524999999992</v>
      </c>
      <c r="F2356" s="269">
        <v>10811.852500000001</v>
      </c>
      <c r="G2356" s="243"/>
    </row>
    <row r="2357" spans="1:7" s="62" customFormat="1" ht="13.5" customHeight="1" x14ac:dyDescent="0.2">
      <c r="A2357" s="423">
        <v>2019</v>
      </c>
      <c r="B2357" s="424" t="s">
        <v>36</v>
      </c>
      <c r="C2357" s="424" t="s">
        <v>99</v>
      </c>
      <c r="D2357" s="425">
        <v>2305.4699999999998</v>
      </c>
      <c r="E2357" s="425">
        <v>6245.119999999999</v>
      </c>
      <c r="F2357" s="426">
        <v>8550.59</v>
      </c>
      <c r="G2357" s="243"/>
    </row>
    <row r="2358" spans="1:7" s="62" customFormat="1" ht="13.5" customHeight="1" x14ac:dyDescent="0.2">
      <c r="A2358" s="267">
        <v>2019</v>
      </c>
      <c r="B2358" s="443" t="s">
        <v>37</v>
      </c>
      <c r="C2358" s="443" t="s">
        <v>99</v>
      </c>
      <c r="D2358" s="268">
        <v>2804.39</v>
      </c>
      <c r="E2358" s="268">
        <v>7632.2425000000003</v>
      </c>
      <c r="F2358" s="269">
        <v>10436.6325</v>
      </c>
      <c r="G2358" s="243"/>
    </row>
    <row r="2359" spans="1:7" s="62" customFormat="1" ht="13.5" customHeight="1" x14ac:dyDescent="0.2">
      <c r="A2359" s="423">
        <v>2019</v>
      </c>
      <c r="B2359" s="424" t="s">
        <v>38</v>
      </c>
      <c r="C2359" s="424" t="s">
        <v>99</v>
      </c>
      <c r="D2359" s="425">
        <v>2541.7800000000002</v>
      </c>
      <c r="E2359" s="425">
        <v>6542.4095000000016</v>
      </c>
      <c r="F2359" s="426">
        <v>9084.1895000000004</v>
      </c>
      <c r="G2359" s="243"/>
    </row>
    <row r="2360" spans="1:7" s="62" customFormat="1" ht="13.5" customHeight="1" x14ac:dyDescent="0.2">
      <c r="A2360" s="267">
        <v>2019</v>
      </c>
      <c r="B2360" s="443" t="s">
        <v>39</v>
      </c>
      <c r="C2360" s="443" t="s">
        <v>99</v>
      </c>
      <c r="D2360" s="268">
        <v>2752.8300000000004</v>
      </c>
      <c r="E2360" s="268">
        <v>6867.7625000000007</v>
      </c>
      <c r="F2360" s="269">
        <v>9620.5925000000007</v>
      </c>
      <c r="G2360" s="243"/>
    </row>
    <row r="2361" spans="1:7" s="62" customFormat="1" ht="13.5" customHeight="1" x14ac:dyDescent="0.2">
      <c r="A2361" s="423">
        <v>2019</v>
      </c>
      <c r="B2361" s="424" t="s">
        <v>40</v>
      </c>
      <c r="C2361" s="424" t="s">
        <v>99</v>
      </c>
      <c r="D2361" s="425">
        <v>2592.7200000000003</v>
      </c>
      <c r="E2361" s="425">
        <v>8221.2849999999999</v>
      </c>
      <c r="F2361" s="426">
        <v>10814.005000000001</v>
      </c>
      <c r="G2361" s="243"/>
    </row>
    <row r="2362" spans="1:7" s="62" customFormat="1" ht="13.5" customHeight="1" x14ac:dyDescent="0.2">
      <c r="A2362" s="267">
        <v>2019</v>
      </c>
      <c r="B2362" s="443" t="s">
        <v>41</v>
      </c>
      <c r="C2362" s="443" t="s">
        <v>99</v>
      </c>
      <c r="D2362" s="268">
        <v>2898.02</v>
      </c>
      <c r="E2362" s="268">
        <v>6395.3125</v>
      </c>
      <c r="F2362" s="269">
        <v>9293.3325000000004</v>
      </c>
      <c r="G2362" s="243"/>
    </row>
    <row r="2363" spans="1:7" s="62" customFormat="1" ht="13.5" customHeight="1" x14ac:dyDescent="0.2">
      <c r="A2363" s="423">
        <v>2019</v>
      </c>
      <c r="B2363" s="424" t="s">
        <v>42</v>
      </c>
      <c r="C2363" s="424" t="s">
        <v>99</v>
      </c>
      <c r="D2363" s="425">
        <v>3397.63</v>
      </c>
      <c r="E2363" s="425">
        <v>6584.0109999999995</v>
      </c>
      <c r="F2363" s="426">
        <v>9981.6409999999996</v>
      </c>
      <c r="G2363" s="243"/>
    </row>
    <row r="2364" spans="1:7" s="62" customFormat="1" ht="13.5" customHeight="1" x14ac:dyDescent="0.2">
      <c r="A2364" s="267">
        <v>2020</v>
      </c>
      <c r="B2364" s="443" t="s">
        <v>43</v>
      </c>
      <c r="C2364" s="443" t="s">
        <v>99</v>
      </c>
      <c r="D2364" s="268">
        <v>3186.1499999999996</v>
      </c>
      <c r="E2364" s="268">
        <v>6559.1149999999998</v>
      </c>
      <c r="F2364" s="269">
        <v>9745.2649999999994</v>
      </c>
      <c r="G2364" s="243"/>
    </row>
    <row r="2365" spans="1:7" s="62" customFormat="1" ht="13.5" customHeight="1" x14ac:dyDescent="0.2">
      <c r="A2365" s="423">
        <v>2020</v>
      </c>
      <c r="B2365" s="424" t="s">
        <v>44</v>
      </c>
      <c r="C2365" s="424" t="s">
        <v>99</v>
      </c>
      <c r="D2365" s="425">
        <v>4005.83</v>
      </c>
      <c r="E2365" s="425">
        <v>6147.835</v>
      </c>
      <c r="F2365" s="426">
        <v>10153.665000000001</v>
      </c>
      <c r="G2365" s="243"/>
    </row>
    <row r="2366" spans="1:7" s="62" customFormat="1" ht="13.5" customHeight="1" x14ac:dyDescent="0.2">
      <c r="A2366" s="267">
        <v>2020</v>
      </c>
      <c r="B2366" s="443" t="s">
        <v>45</v>
      </c>
      <c r="C2366" s="443" t="s">
        <v>99</v>
      </c>
      <c r="D2366" s="268">
        <v>1976.8500000000001</v>
      </c>
      <c r="E2366" s="268">
        <v>3856.0374999999999</v>
      </c>
      <c r="F2366" s="269">
        <v>5832.8875000000007</v>
      </c>
      <c r="G2366" s="243"/>
    </row>
    <row r="2367" spans="1:7" s="62" customFormat="1" ht="13.5" customHeight="1" x14ac:dyDescent="0.2">
      <c r="A2367" s="423">
        <v>2020</v>
      </c>
      <c r="B2367" s="424" t="s">
        <v>33</v>
      </c>
      <c r="C2367" s="424" t="s">
        <v>99</v>
      </c>
      <c r="D2367" s="425">
        <v>718.97</v>
      </c>
      <c r="E2367" s="425">
        <v>765.7</v>
      </c>
      <c r="F2367" s="426">
        <v>1484.67</v>
      </c>
      <c r="G2367" s="243"/>
    </row>
    <row r="2368" spans="1:7" s="62" customFormat="1" ht="13.5" customHeight="1" x14ac:dyDescent="0.2">
      <c r="A2368" s="267">
        <v>2020</v>
      </c>
      <c r="B2368" s="443" t="s">
        <v>35</v>
      </c>
      <c r="C2368" s="443" t="s">
        <v>99</v>
      </c>
      <c r="D2368" s="268">
        <v>2493.4679609375003</v>
      </c>
      <c r="E2368" s="268">
        <v>2989.3199992370605</v>
      </c>
      <c r="F2368" s="269">
        <v>5482.7879601745608</v>
      </c>
      <c r="G2368" s="243"/>
    </row>
    <row r="2369" spans="1:7" s="62" customFormat="1" ht="13.5" customHeight="1" x14ac:dyDescent="0.2">
      <c r="A2369" s="423">
        <v>2020</v>
      </c>
      <c r="B2369" s="424" t="s">
        <v>36</v>
      </c>
      <c r="C2369" s="424" t="s">
        <v>99</v>
      </c>
      <c r="D2369" s="425">
        <v>3448.6499755859381</v>
      </c>
      <c r="E2369" s="425">
        <v>5272.5674969291686</v>
      </c>
      <c r="F2369" s="426">
        <v>8721.2174725151071</v>
      </c>
      <c r="G2369" s="243"/>
    </row>
    <row r="2370" spans="1:7" s="62" customFormat="1" ht="13.5" customHeight="1" x14ac:dyDescent="0.2">
      <c r="A2370" s="267">
        <v>2020</v>
      </c>
      <c r="B2370" s="443" t="s">
        <v>37</v>
      </c>
      <c r="C2370" s="443" t="s">
        <v>99</v>
      </c>
      <c r="D2370" s="268">
        <v>5186.1239560546901</v>
      </c>
      <c r="E2370" s="268">
        <v>7901.5025000000005</v>
      </c>
      <c r="F2370" s="269">
        <v>13087.626456054692</v>
      </c>
      <c r="G2370" s="243"/>
    </row>
    <row r="2371" spans="1:7" s="62" customFormat="1" ht="13.5" customHeight="1" x14ac:dyDescent="0.2">
      <c r="A2371" s="423">
        <v>2020</v>
      </c>
      <c r="B2371" s="424" t="s">
        <v>38</v>
      </c>
      <c r="C2371" s="424" t="s">
        <v>99</v>
      </c>
      <c r="D2371" s="425">
        <v>4376.3839902343752</v>
      </c>
      <c r="E2371" s="425">
        <v>6927.7875015258796</v>
      </c>
      <c r="F2371" s="426">
        <v>11304.171491760255</v>
      </c>
      <c r="G2371" s="243"/>
    </row>
    <row r="2372" spans="1:7" s="62" customFormat="1" ht="13.5" customHeight="1" x14ac:dyDescent="0.2">
      <c r="A2372" s="267">
        <v>2020</v>
      </c>
      <c r="B2372" s="443" t="s">
        <v>39</v>
      </c>
      <c r="C2372" s="443" t="s">
        <v>99</v>
      </c>
      <c r="D2372" s="268">
        <v>4910.8799926757811</v>
      </c>
      <c r="E2372" s="268">
        <v>7152.5499755859382</v>
      </c>
      <c r="F2372" s="269">
        <v>12063.42996826172</v>
      </c>
      <c r="G2372" s="243"/>
    </row>
    <row r="2373" spans="1:7" s="62" customFormat="1" ht="13.5" customHeight="1" x14ac:dyDescent="0.2">
      <c r="A2373" s="423">
        <v>2020</v>
      </c>
      <c r="B2373" s="424" t="s">
        <v>40</v>
      </c>
      <c r="C2373" s="424" t="s">
        <v>99</v>
      </c>
      <c r="D2373" s="425">
        <v>4364.5880195312502</v>
      </c>
      <c r="E2373" s="425">
        <v>6701.7539994049075</v>
      </c>
      <c r="F2373" s="426">
        <v>11066.342018936159</v>
      </c>
      <c r="G2373" s="243"/>
    </row>
    <row r="2374" spans="1:7" s="62" customFormat="1" ht="13.5" customHeight="1" x14ac:dyDescent="0.2">
      <c r="A2374" s="267">
        <v>2020</v>
      </c>
      <c r="B2374" s="443" t="s">
        <v>41</v>
      </c>
      <c r="C2374" s="443" t="s">
        <v>99</v>
      </c>
      <c r="D2374" s="268">
        <v>3997.2640097656249</v>
      </c>
      <c r="E2374" s="268">
        <v>7381.4600001907356</v>
      </c>
      <c r="F2374" s="269">
        <v>11378.724009956361</v>
      </c>
      <c r="G2374" s="243"/>
    </row>
    <row r="2375" spans="1:7" s="62" customFormat="1" ht="13.5" customHeight="1" x14ac:dyDescent="0.2">
      <c r="A2375" s="423">
        <v>2020</v>
      </c>
      <c r="B2375" s="424" t="s">
        <v>42</v>
      </c>
      <c r="C2375" s="424" t="s">
        <v>99</v>
      </c>
      <c r="D2375" s="425">
        <v>3546.8969999999999</v>
      </c>
      <c r="E2375" s="425">
        <v>6549.4324939537046</v>
      </c>
      <c r="F2375" s="426">
        <v>10096.329493953705</v>
      </c>
      <c r="G2375" s="243"/>
    </row>
    <row r="2376" spans="1:7" s="62" customFormat="1" ht="13.5" customHeight="1" x14ac:dyDescent="0.2">
      <c r="A2376" s="267">
        <v>2021</v>
      </c>
      <c r="B2376" s="443" t="s">
        <v>43</v>
      </c>
      <c r="C2376" s="443" t="s">
        <v>99</v>
      </c>
      <c r="D2376" s="268">
        <v>3754.1919877929686</v>
      </c>
      <c r="E2376" s="268">
        <v>6087.5749996185295</v>
      </c>
      <c r="F2376" s="269">
        <v>9841.7669874114981</v>
      </c>
      <c r="G2376" s="243"/>
    </row>
    <row r="2377" spans="1:7" s="62" customFormat="1" ht="13.5" customHeight="1" x14ac:dyDescent="0.2">
      <c r="A2377" s="423">
        <v>2021</v>
      </c>
      <c r="B2377" s="424" t="s">
        <v>44</v>
      </c>
      <c r="C2377" s="424" t="s">
        <v>99</v>
      </c>
      <c r="D2377" s="425">
        <v>4347.3780170999999</v>
      </c>
      <c r="E2377" s="425">
        <v>6913.8799989999998</v>
      </c>
      <c r="F2377" s="426">
        <v>11261.258016100001</v>
      </c>
      <c r="G2377" s="243"/>
    </row>
    <row r="2378" spans="1:7" s="62" customFormat="1" ht="13.5" customHeight="1" x14ac:dyDescent="0.2">
      <c r="A2378" s="267">
        <v>2021</v>
      </c>
      <c r="B2378" s="443" t="s">
        <v>45</v>
      </c>
      <c r="C2378" s="443" t="s">
        <v>99</v>
      </c>
      <c r="D2378" s="268">
        <v>3827.2690000000002</v>
      </c>
      <c r="E2378" s="268">
        <v>6274.2575030055632</v>
      </c>
      <c r="F2378" s="269">
        <v>10101.526503005563</v>
      </c>
      <c r="G2378" s="243"/>
    </row>
    <row r="2379" spans="1:7" s="62" customFormat="1" ht="13.5" customHeight="1" x14ac:dyDescent="0.2">
      <c r="A2379" s="423">
        <v>2021</v>
      </c>
      <c r="B2379" s="424" t="s">
        <v>33</v>
      </c>
      <c r="C2379" s="424" t="s">
        <v>99</v>
      </c>
      <c r="D2379" s="425">
        <v>4253.0490048828133</v>
      </c>
      <c r="E2379" s="425">
        <v>6519.6099938964844</v>
      </c>
      <c r="F2379" s="426">
        <v>10772.658998779298</v>
      </c>
      <c r="G2379" s="243"/>
    </row>
    <row r="2380" spans="1:7" s="62" customFormat="1" ht="13.5" customHeight="1" x14ac:dyDescent="0.2">
      <c r="A2380" s="267">
        <v>2021</v>
      </c>
      <c r="B2380" s="443" t="s">
        <v>35</v>
      </c>
      <c r="C2380" s="443" t="s">
        <v>99</v>
      </c>
      <c r="D2380" s="268">
        <v>2273.4850036621092</v>
      </c>
      <c r="E2380" s="268">
        <v>2147.5749984550475</v>
      </c>
      <c r="F2380" s="269">
        <v>4421.0600021171567</v>
      </c>
      <c r="G2380" s="243"/>
    </row>
    <row r="2381" spans="1:7" s="62" customFormat="1" ht="13.5" customHeight="1" x14ac:dyDescent="0.2">
      <c r="A2381" s="423">
        <v>2021</v>
      </c>
      <c r="B2381" s="424" t="s">
        <v>36</v>
      </c>
      <c r="C2381" s="424" t="s">
        <v>99</v>
      </c>
      <c r="D2381" s="425">
        <v>4226.2749780273443</v>
      </c>
      <c r="E2381" s="425">
        <v>8701.9724755978623</v>
      </c>
      <c r="F2381" s="426">
        <v>12928.247453625205</v>
      </c>
      <c r="G2381" s="243"/>
    </row>
    <row r="2382" spans="1:7" s="62" customFormat="1" ht="13.5" customHeight="1" x14ac:dyDescent="0.2">
      <c r="A2382" s="267">
        <v>2021</v>
      </c>
      <c r="B2382" s="443" t="s">
        <v>37</v>
      </c>
      <c r="C2382" s="443" t="s">
        <v>99</v>
      </c>
      <c r="D2382" s="268">
        <v>3896.3480244140601</v>
      </c>
      <c r="E2382" s="268">
        <v>7292.1999990835784</v>
      </c>
      <c r="F2382" s="269">
        <v>11188.548023497638</v>
      </c>
      <c r="G2382" s="243"/>
    </row>
    <row r="2383" spans="1:7" s="62" customFormat="1" ht="13.5" customHeight="1" x14ac:dyDescent="0.2">
      <c r="A2383" s="423">
        <v>2021</v>
      </c>
      <c r="B2383" s="424" t="s">
        <v>38</v>
      </c>
      <c r="C2383" s="424" t="s">
        <v>99</v>
      </c>
      <c r="D2383" s="425">
        <v>5065.1879414062496</v>
      </c>
      <c r="E2383" s="425">
        <v>7243.6825070810319</v>
      </c>
      <c r="F2383" s="426">
        <v>12308.870448487281</v>
      </c>
      <c r="G2383" s="243"/>
    </row>
    <row r="2384" spans="1:7" s="62" customFormat="1" ht="13.5" customHeight="1" x14ac:dyDescent="0.2">
      <c r="A2384" s="267">
        <v>2021</v>
      </c>
      <c r="B2384" s="443" t="s">
        <v>39</v>
      </c>
      <c r="C2384" s="443" t="s">
        <v>99</v>
      </c>
      <c r="D2384" s="268">
        <v>4882.0969658203103</v>
      </c>
      <c r="E2384" s="268">
        <v>7592.9374958038325</v>
      </c>
      <c r="F2384" s="269">
        <v>12475.034461624142</v>
      </c>
      <c r="G2384" s="243"/>
    </row>
    <row r="2385" spans="1:7" s="62" customFormat="1" ht="13.5" customHeight="1" x14ac:dyDescent="0.2">
      <c r="A2385" s="423">
        <v>2021</v>
      </c>
      <c r="B2385" s="424" t="s">
        <v>40</v>
      </c>
      <c r="C2385" s="424" t="s">
        <v>99</v>
      </c>
      <c r="D2385" s="425">
        <v>4169.9110122070306</v>
      </c>
      <c r="E2385" s="425">
        <v>6976.6175022888192</v>
      </c>
      <c r="F2385" s="426">
        <v>11146.528514495851</v>
      </c>
      <c r="G2385" s="243"/>
    </row>
    <row r="2386" spans="1:7" s="62" customFormat="1" ht="13.5" customHeight="1" x14ac:dyDescent="0.2">
      <c r="A2386" s="267">
        <v>2021</v>
      </c>
      <c r="B2386" s="443" t="s">
        <v>41</v>
      </c>
      <c r="C2386" s="443" t="s">
        <v>99</v>
      </c>
      <c r="D2386" s="268">
        <v>4272.7579780273445</v>
      </c>
      <c r="E2386" s="268">
        <v>7458.6474511718798</v>
      </c>
      <c r="F2386" s="269">
        <v>11731.405429199225</v>
      </c>
      <c r="G2386" s="243"/>
    </row>
    <row r="2387" spans="1:7" s="62" customFormat="1" ht="13.5" customHeight="1" x14ac:dyDescent="0.2">
      <c r="A2387" s="423">
        <v>2021</v>
      </c>
      <c r="B2387" s="424" t="s">
        <v>42</v>
      </c>
      <c r="C2387" s="424" t="s">
        <v>99</v>
      </c>
      <c r="D2387" s="425">
        <v>4113.8059951171872</v>
      </c>
      <c r="E2387" s="425">
        <v>6980.8224938964831</v>
      </c>
      <c r="F2387" s="426">
        <v>11094.62848901367</v>
      </c>
      <c r="G2387" s="243"/>
    </row>
    <row r="2388" spans="1:7" s="62" customFormat="1" ht="13.5" customHeight="1" x14ac:dyDescent="0.2">
      <c r="A2388" s="267">
        <v>2022</v>
      </c>
      <c r="B2388" s="457" t="s">
        <v>43</v>
      </c>
      <c r="C2388" s="457" t="s">
        <v>99</v>
      </c>
      <c r="D2388" s="459">
        <v>3541.0540048828134</v>
      </c>
      <c r="E2388" s="459">
        <v>6772.2100045776369</v>
      </c>
      <c r="F2388" s="460">
        <v>10313.26400946045</v>
      </c>
      <c r="G2388" s="243"/>
    </row>
    <row r="2389" spans="1:7" s="62" customFormat="1" ht="13.5" customHeight="1" x14ac:dyDescent="0.2">
      <c r="A2389" s="423">
        <v>2022</v>
      </c>
      <c r="B2389" s="424" t="s">
        <v>44</v>
      </c>
      <c r="C2389" s="424" t="s">
        <v>99</v>
      </c>
      <c r="D2389" s="425">
        <v>3219.0810061035158</v>
      </c>
      <c r="E2389" s="425">
        <v>6871.1250015258784</v>
      </c>
      <c r="F2389" s="426">
        <v>10090.206007629395</v>
      </c>
      <c r="G2389" s="243"/>
    </row>
    <row r="2390" spans="1:7" s="62" customFormat="1" ht="13.5" customHeight="1" x14ac:dyDescent="0.2">
      <c r="A2390" s="267">
        <v>2022</v>
      </c>
      <c r="B2390" s="469" t="s">
        <v>45</v>
      </c>
      <c r="C2390" s="469" t="s">
        <v>99</v>
      </c>
      <c r="D2390" s="459">
        <v>3722.4980085449215</v>
      </c>
      <c r="E2390" s="459">
        <v>8355.3050123023986</v>
      </c>
      <c r="F2390" s="460">
        <v>12077.803020847321</v>
      </c>
      <c r="G2390" s="243"/>
    </row>
    <row r="2391" spans="1:7" s="62" customFormat="1" ht="13.5" customHeight="1" x14ac:dyDescent="0.2">
      <c r="A2391" s="423">
        <v>2022</v>
      </c>
      <c r="B2391" s="424" t="s">
        <v>33</v>
      </c>
      <c r="C2391" s="424" t="s">
        <v>99</v>
      </c>
      <c r="D2391" s="425">
        <v>3626.6159981700002</v>
      </c>
      <c r="E2391" s="425">
        <v>6288.19</v>
      </c>
      <c r="F2391" s="426">
        <v>9914.8059981699989</v>
      </c>
      <c r="G2391" s="243"/>
    </row>
    <row r="2392" spans="1:7" s="62" customFormat="1" ht="13.5" customHeight="1" x14ac:dyDescent="0.2">
      <c r="A2392" s="267">
        <v>2022</v>
      </c>
      <c r="B2392" s="477" t="s">
        <v>35</v>
      </c>
      <c r="C2392" s="477" t="s">
        <v>99</v>
      </c>
      <c r="D2392" s="459">
        <v>4386.3970000000008</v>
      </c>
      <c r="E2392" s="459">
        <v>6774.015592514641</v>
      </c>
      <c r="F2392" s="460">
        <v>11160.41259251464</v>
      </c>
      <c r="G2392" s="243"/>
    </row>
    <row r="2393" spans="1:7" s="62" customFormat="1" ht="13.5" customHeight="1" x14ac:dyDescent="0.2">
      <c r="A2393" s="423">
        <v>2022</v>
      </c>
      <c r="B2393" s="424" t="s">
        <v>36</v>
      </c>
      <c r="C2393" s="424" t="s">
        <v>99</v>
      </c>
      <c r="D2393" s="425">
        <v>3884.4970000000003</v>
      </c>
      <c r="E2393" s="425">
        <v>7085.5121253452999</v>
      </c>
      <c r="F2393" s="426">
        <v>10970.009125345299</v>
      </c>
      <c r="G2393" s="243"/>
    </row>
    <row r="2394" spans="1:7" s="62" customFormat="1" ht="13.5" customHeight="1" x14ac:dyDescent="0.2">
      <c r="A2394" s="267">
        <v>2009</v>
      </c>
      <c r="B2394" s="443" t="s">
        <v>33</v>
      </c>
      <c r="C2394" s="443" t="s">
        <v>100</v>
      </c>
      <c r="D2394" s="268">
        <v>8393.36</v>
      </c>
      <c r="E2394" s="268">
        <v>26324.275000000001</v>
      </c>
      <c r="F2394" s="269">
        <v>34717.635000000002</v>
      </c>
      <c r="G2394" s="243"/>
    </row>
    <row r="2395" spans="1:7" s="62" customFormat="1" ht="13.5" customHeight="1" x14ac:dyDescent="0.2">
      <c r="A2395" s="423">
        <v>2009</v>
      </c>
      <c r="B2395" s="424" t="s">
        <v>35</v>
      </c>
      <c r="C2395" s="424" t="s">
        <v>100</v>
      </c>
      <c r="D2395" s="425">
        <v>8769.56</v>
      </c>
      <c r="E2395" s="425">
        <v>27412.382500000003</v>
      </c>
      <c r="F2395" s="426">
        <v>36181.942500000005</v>
      </c>
      <c r="G2395" s="243"/>
    </row>
    <row r="2396" spans="1:7" s="62" customFormat="1" ht="13.5" customHeight="1" x14ac:dyDescent="0.2">
      <c r="A2396" s="267">
        <v>2009</v>
      </c>
      <c r="B2396" s="443" t="s">
        <v>36</v>
      </c>
      <c r="C2396" s="443" t="s">
        <v>100</v>
      </c>
      <c r="D2396" s="268">
        <v>7928.66</v>
      </c>
      <c r="E2396" s="268">
        <v>24071.737499999999</v>
      </c>
      <c r="F2396" s="269">
        <v>32000.397499999999</v>
      </c>
      <c r="G2396" s="243"/>
    </row>
    <row r="2397" spans="1:7" s="62" customFormat="1" ht="13.5" customHeight="1" x14ac:dyDescent="0.2">
      <c r="A2397" s="423">
        <v>2009</v>
      </c>
      <c r="B2397" s="424" t="s">
        <v>37</v>
      </c>
      <c r="C2397" s="424" t="s">
        <v>100</v>
      </c>
      <c r="D2397" s="425">
        <v>8707.15</v>
      </c>
      <c r="E2397" s="425">
        <v>29879.9725</v>
      </c>
      <c r="F2397" s="426">
        <v>38587.122499999998</v>
      </c>
      <c r="G2397" s="243"/>
    </row>
    <row r="2398" spans="1:7" s="62" customFormat="1" ht="13.5" customHeight="1" x14ac:dyDescent="0.2">
      <c r="A2398" s="267">
        <v>2009</v>
      </c>
      <c r="B2398" s="443" t="s">
        <v>38</v>
      </c>
      <c r="C2398" s="443" t="s">
        <v>100</v>
      </c>
      <c r="D2398" s="268">
        <v>7378.4600000000009</v>
      </c>
      <c r="E2398" s="268">
        <v>28708.195</v>
      </c>
      <c r="F2398" s="269">
        <v>36086.654999999999</v>
      </c>
      <c r="G2398" s="243"/>
    </row>
    <row r="2399" spans="1:7" s="62" customFormat="1" ht="13.5" customHeight="1" x14ac:dyDescent="0.2">
      <c r="A2399" s="423">
        <v>2009</v>
      </c>
      <c r="B2399" s="424" t="s">
        <v>39</v>
      </c>
      <c r="C2399" s="424" t="s">
        <v>100</v>
      </c>
      <c r="D2399" s="425">
        <v>8990.0400000000009</v>
      </c>
      <c r="E2399" s="425">
        <v>27677.98</v>
      </c>
      <c r="F2399" s="426">
        <v>36668.020000000004</v>
      </c>
      <c r="G2399" s="243"/>
    </row>
    <row r="2400" spans="1:7" s="62" customFormat="1" ht="13.5" customHeight="1" x14ac:dyDescent="0.2">
      <c r="A2400" s="267">
        <v>2009</v>
      </c>
      <c r="B2400" s="443" t="s">
        <v>40</v>
      </c>
      <c r="C2400" s="443" t="s">
        <v>100</v>
      </c>
      <c r="D2400" s="268">
        <v>8258.6200000000008</v>
      </c>
      <c r="E2400" s="268">
        <v>28043.532500000001</v>
      </c>
      <c r="F2400" s="269">
        <v>36302.152499999997</v>
      </c>
      <c r="G2400" s="243"/>
    </row>
    <row r="2401" spans="1:7" s="62" customFormat="1" ht="13.5" customHeight="1" x14ac:dyDescent="0.2">
      <c r="A2401" s="423">
        <v>2009</v>
      </c>
      <c r="B2401" s="424" t="s">
        <v>41</v>
      </c>
      <c r="C2401" s="424" t="s">
        <v>100</v>
      </c>
      <c r="D2401" s="425">
        <v>8646.25</v>
      </c>
      <c r="E2401" s="425">
        <v>29686.167499999996</v>
      </c>
      <c r="F2401" s="426">
        <v>38332.417500000003</v>
      </c>
      <c r="G2401" s="243"/>
    </row>
    <row r="2402" spans="1:7" s="62" customFormat="1" ht="13.5" customHeight="1" x14ac:dyDescent="0.2">
      <c r="A2402" s="267">
        <v>2009</v>
      </c>
      <c r="B2402" s="443" t="s">
        <v>42</v>
      </c>
      <c r="C2402" s="443" t="s">
        <v>100</v>
      </c>
      <c r="D2402" s="268">
        <v>9800.48</v>
      </c>
      <c r="E2402" s="268">
        <v>28049.445</v>
      </c>
      <c r="F2402" s="269">
        <v>37849.925000000003</v>
      </c>
      <c r="G2402" s="243"/>
    </row>
    <row r="2403" spans="1:7" s="62" customFormat="1" ht="13.5" customHeight="1" x14ac:dyDescent="0.2">
      <c r="A2403" s="423">
        <v>2010</v>
      </c>
      <c r="B2403" s="424" t="s">
        <v>43</v>
      </c>
      <c r="C2403" s="424" t="s">
        <v>100</v>
      </c>
      <c r="D2403" s="425">
        <v>9023.5400000000009</v>
      </c>
      <c r="E2403" s="425">
        <v>27037.782500000001</v>
      </c>
      <c r="F2403" s="426">
        <v>36061.322499999995</v>
      </c>
      <c r="G2403" s="243"/>
    </row>
    <row r="2404" spans="1:7" s="62" customFormat="1" ht="13.5" customHeight="1" x14ac:dyDescent="0.2">
      <c r="A2404" s="267">
        <v>2010</v>
      </c>
      <c r="B2404" s="443" t="s">
        <v>44</v>
      </c>
      <c r="C2404" s="443" t="s">
        <v>100</v>
      </c>
      <c r="D2404" s="268">
        <v>10815.650000000001</v>
      </c>
      <c r="E2404" s="268">
        <v>30764.605</v>
      </c>
      <c r="F2404" s="269">
        <v>41580.254999999997</v>
      </c>
      <c r="G2404" s="243"/>
    </row>
    <row r="2405" spans="1:7" s="62" customFormat="1" ht="13.5" customHeight="1" x14ac:dyDescent="0.2">
      <c r="A2405" s="423">
        <v>2010</v>
      </c>
      <c r="B2405" s="424" t="s">
        <v>45</v>
      </c>
      <c r="C2405" s="424" t="s">
        <v>100</v>
      </c>
      <c r="D2405" s="425">
        <v>11989.2</v>
      </c>
      <c r="E2405" s="425">
        <v>33030.625</v>
      </c>
      <c r="F2405" s="426">
        <v>45019.824999999997</v>
      </c>
      <c r="G2405" s="243"/>
    </row>
    <row r="2406" spans="1:7" s="62" customFormat="1" ht="13.5" customHeight="1" x14ac:dyDescent="0.2">
      <c r="A2406" s="267">
        <v>2010</v>
      </c>
      <c r="B2406" s="443" t="s">
        <v>33</v>
      </c>
      <c r="C2406" s="443" t="s">
        <v>100</v>
      </c>
      <c r="D2406" s="268">
        <v>12610.14</v>
      </c>
      <c r="E2406" s="268">
        <v>29375.9025</v>
      </c>
      <c r="F2406" s="269">
        <v>41986.042499999996</v>
      </c>
      <c r="G2406" s="243"/>
    </row>
    <row r="2407" spans="1:7" s="62" customFormat="1" ht="13.5" customHeight="1" x14ac:dyDescent="0.2">
      <c r="A2407" s="423">
        <v>2010</v>
      </c>
      <c r="B2407" s="424" t="s">
        <v>35</v>
      </c>
      <c r="C2407" s="424" t="s">
        <v>100</v>
      </c>
      <c r="D2407" s="425">
        <v>13006.64</v>
      </c>
      <c r="E2407" s="425">
        <v>33051.942500000005</v>
      </c>
      <c r="F2407" s="426">
        <v>46058.582500000004</v>
      </c>
      <c r="G2407" s="243"/>
    </row>
    <row r="2408" spans="1:7" s="62" customFormat="1" ht="13.5" customHeight="1" x14ac:dyDescent="0.2">
      <c r="A2408" s="267">
        <v>2010</v>
      </c>
      <c r="B2408" s="443" t="s">
        <v>36</v>
      </c>
      <c r="C2408" s="443" t="s">
        <v>100</v>
      </c>
      <c r="D2408" s="268">
        <v>13218.67</v>
      </c>
      <c r="E2408" s="268">
        <v>32023.5975</v>
      </c>
      <c r="F2408" s="269">
        <v>45242.267500000002</v>
      </c>
      <c r="G2408" s="243"/>
    </row>
    <row r="2409" spans="1:7" s="62" customFormat="1" ht="13.5" customHeight="1" x14ac:dyDescent="0.2">
      <c r="A2409" s="423">
        <v>2010</v>
      </c>
      <c r="B2409" s="424" t="s">
        <v>37</v>
      </c>
      <c r="C2409" s="424" t="s">
        <v>100</v>
      </c>
      <c r="D2409" s="425">
        <v>15037.580000000002</v>
      </c>
      <c r="E2409" s="425">
        <v>32998.895000000004</v>
      </c>
      <c r="F2409" s="426">
        <v>48036.474999999999</v>
      </c>
      <c r="G2409" s="243"/>
    </row>
    <row r="2410" spans="1:7" s="62" customFormat="1" ht="13.5" customHeight="1" x14ac:dyDescent="0.2">
      <c r="A2410" s="267">
        <v>2010</v>
      </c>
      <c r="B2410" s="443" t="s">
        <v>38</v>
      </c>
      <c r="C2410" s="443" t="s">
        <v>100</v>
      </c>
      <c r="D2410" s="268">
        <v>15841.390000000001</v>
      </c>
      <c r="E2410" s="268">
        <v>31221.102500000001</v>
      </c>
      <c r="F2410" s="269">
        <v>47062.4925</v>
      </c>
      <c r="G2410" s="243"/>
    </row>
    <row r="2411" spans="1:7" s="62" customFormat="1" ht="13.5" customHeight="1" x14ac:dyDescent="0.2">
      <c r="A2411" s="423">
        <v>2010</v>
      </c>
      <c r="B2411" s="424" t="s">
        <v>39</v>
      </c>
      <c r="C2411" s="424" t="s">
        <v>100</v>
      </c>
      <c r="D2411" s="425">
        <v>16638.239999999998</v>
      </c>
      <c r="E2411" s="425">
        <v>31858.9</v>
      </c>
      <c r="F2411" s="426">
        <v>48497.14</v>
      </c>
      <c r="G2411" s="243"/>
    </row>
    <row r="2412" spans="1:7" s="62" customFormat="1" ht="13.5" customHeight="1" x14ac:dyDescent="0.2">
      <c r="A2412" s="267">
        <v>2010</v>
      </c>
      <c r="B2412" s="443" t="s">
        <v>40</v>
      </c>
      <c r="C2412" s="443" t="s">
        <v>100</v>
      </c>
      <c r="D2412" s="268">
        <v>20171.400000000001</v>
      </c>
      <c r="E2412" s="268">
        <v>32419.364999999998</v>
      </c>
      <c r="F2412" s="269">
        <v>52590.764999999999</v>
      </c>
      <c r="G2412" s="243"/>
    </row>
    <row r="2413" spans="1:7" s="62" customFormat="1" ht="13.5" customHeight="1" x14ac:dyDescent="0.2">
      <c r="A2413" s="423">
        <v>2010</v>
      </c>
      <c r="B2413" s="424" t="s">
        <v>41</v>
      </c>
      <c r="C2413" s="424" t="s">
        <v>100</v>
      </c>
      <c r="D2413" s="425">
        <v>18485.689999999999</v>
      </c>
      <c r="E2413" s="425">
        <v>31491.364999999998</v>
      </c>
      <c r="F2413" s="426">
        <v>49977.055</v>
      </c>
      <c r="G2413" s="243"/>
    </row>
    <row r="2414" spans="1:7" s="62" customFormat="1" ht="13.5" customHeight="1" x14ac:dyDescent="0.2">
      <c r="A2414" s="267">
        <v>2010</v>
      </c>
      <c r="B2414" s="443" t="s">
        <v>42</v>
      </c>
      <c r="C2414" s="443" t="s">
        <v>100</v>
      </c>
      <c r="D2414" s="268">
        <v>17521.07</v>
      </c>
      <c r="E2414" s="268">
        <v>31161.945</v>
      </c>
      <c r="F2414" s="269">
        <v>48683.014999999999</v>
      </c>
      <c r="G2414" s="243"/>
    </row>
    <row r="2415" spans="1:7" s="62" customFormat="1" ht="13.5" customHeight="1" x14ac:dyDescent="0.2">
      <c r="A2415" s="423">
        <v>2011</v>
      </c>
      <c r="B2415" s="424" t="s">
        <v>43</v>
      </c>
      <c r="C2415" s="424" t="s">
        <v>100</v>
      </c>
      <c r="D2415" s="425">
        <v>19341.809999999998</v>
      </c>
      <c r="E2415" s="425">
        <v>31248.807499999999</v>
      </c>
      <c r="F2415" s="426">
        <v>50590.617499999993</v>
      </c>
      <c r="G2415" s="243"/>
    </row>
    <row r="2416" spans="1:7" s="62" customFormat="1" ht="13.5" customHeight="1" x14ac:dyDescent="0.2">
      <c r="A2416" s="267">
        <v>2011</v>
      </c>
      <c r="B2416" s="443" t="s">
        <v>44</v>
      </c>
      <c r="C2416" s="443" t="s">
        <v>100</v>
      </c>
      <c r="D2416" s="268">
        <v>16055.009999999998</v>
      </c>
      <c r="E2416" s="268">
        <v>29942.7575</v>
      </c>
      <c r="F2416" s="269">
        <v>45997.767499999994</v>
      </c>
      <c r="G2416" s="243"/>
    </row>
    <row r="2417" spans="1:7" s="62" customFormat="1" ht="13.5" customHeight="1" x14ac:dyDescent="0.2">
      <c r="A2417" s="423">
        <v>2011</v>
      </c>
      <c r="B2417" s="424" t="s">
        <v>45</v>
      </c>
      <c r="C2417" s="424" t="s">
        <v>100</v>
      </c>
      <c r="D2417" s="425">
        <v>19230.8</v>
      </c>
      <c r="E2417" s="425">
        <v>36911.292500000003</v>
      </c>
      <c r="F2417" s="426">
        <v>56142.092499999999</v>
      </c>
      <c r="G2417" s="243"/>
    </row>
    <row r="2418" spans="1:7" s="62" customFormat="1" ht="13.5" customHeight="1" x14ac:dyDescent="0.2">
      <c r="A2418" s="267">
        <v>2011</v>
      </c>
      <c r="B2418" s="443" t="s">
        <v>33</v>
      </c>
      <c r="C2418" s="443" t="s">
        <v>100</v>
      </c>
      <c r="D2418" s="268">
        <v>16118.529999999999</v>
      </c>
      <c r="E2418" s="268">
        <v>31693.3125</v>
      </c>
      <c r="F2418" s="269">
        <v>47811.842499999999</v>
      </c>
      <c r="G2418" s="243"/>
    </row>
    <row r="2419" spans="1:7" s="62" customFormat="1" ht="13.5" customHeight="1" x14ac:dyDescent="0.2">
      <c r="A2419" s="423">
        <v>2011</v>
      </c>
      <c r="B2419" s="424" t="s">
        <v>35</v>
      </c>
      <c r="C2419" s="424" t="s">
        <v>100</v>
      </c>
      <c r="D2419" s="425">
        <v>17122.18</v>
      </c>
      <c r="E2419" s="425">
        <v>31026.6525</v>
      </c>
      <c r="F2419" s="426">
        <v>48148.832499999997</v>
      </c>
      <c r="G2419" s="243"/>
    </row>
    <row r="2420" spans="1:7" s="62" customFormat="1" ht="13.5" customHeight="1" x14ac:dyDescent="0.2">
      <c r="A2420" s="267">
        <v>2011</v>
      </c>
      <c r="B2420" s="443" t="s">
        <v>36</v>
      </c>
      <c r="C2420" s="443" t="s">
        <v>100</v>
      </c>
      <c r="D2420" s="268">
        <v>15926.75</v>
      </c>
      <c r="E2420" s="268">
        <v>35456.4375</v>
      </c>
      <c r="F2420" s="269">
        <v>51383.187499999993</v>
      </c>
      <c r="G2420" s="243"/>
    </row>
    <row r="2421" spans="1:7" s="62" customFormat="1" ht="13.5" customHeight="1" x14ac:dyDescent="0.2">
      <c r="A2421" s="423">
        <v>2011</v>
      </c>
      <c r="B2421" s="424" t="s">
        <v>37</v>
      </c>
      <c r="C2421" s="424" t="s">
        <v>100</v>
      </c>
      <c r="D2421" s="425">
        <v>17752.78</v>
      </c>
      <c r="E2421" s="425">
        <v>32235.652500000004</v>
      </c>
      <c r="F2421" s="426">
        <v>49988.432499999995</v>
      </c>
      <c r="G2421" s="243"/>
    </row>
    <row r="2422" spans="1:7" s="62" customFormat="1" ht="13.5" customHeight="1" x14ac:dyDescent="0.2">
      <c r="A2422" s="267">
        <v>2011</v>
      </c>
      <c r="B2422" s="443" t="s">
        <v>38</v>
      </c>
      <c r="C2422" s="443" t="s">
        <v>100</v>
      </c>
      <c r="D2422" s="268">
        <v>26786.91</v>
      </c>
      <c r="E2422" s="268">
        <v>35490.36</v>
      </c>
      <c r="F2422" s="269">
        <v>62277.27</v>
      </c>
      <c r="G2422" s="243"/>
    </row>
    <row r="2423" spans="1:7" s="62" customFormat="1" ht="13.5" customHeight="1" x14ac:dyDescent="0.2">
      <c r="A2423" s="423">
        <v>2011</v>
      </c>
      <c r="B2423" s="424" t="s">
        <v>39</v>
      </c>
      <c r="C2423" s="424" t="s">
        <v>100</v>
      </c>
      <c r="D2423" s="425">
        <v>26329.449999999997</v>
      </c>
      <c r="E2423" s="425">
        <v>38626.379999999997</v>
      </c>
      <c r="F2423" s="426">
        <v>64955.829999999987</v>
      </c>
      <c r="G2423" s="243"/>
    </row>
    <row r="2424" spans="1:7" s="62" customFormat="1" ht="13.5" customHeight="1" x14ac:dyDescent="0.2">
      <c r="A2424" s="267">
        <v>2011</v>
      </c>
      <c r="B2424" s="443" t="s">
        <v>40</v>
      </c>
      <c r="C2424" s="443" t="s">
        <v>100</v>
      </c>
      <c r="D2424" s="268">
        <v>18896.989999999998</v>
      </c>
      <c r="E2424" s="268">
        <v>35141.832500000004</v>
      </c>
      <c r="F2424" s="269">
        <v>54038.822499999995</v>
      </c>
      <c r="G2424" s="243"/>
    </row>
    <row r="2425" spans="1:7" s="62" customFormat="1" ht="13.5" customHeight="1" x14ac:dyDescent="0.2">
      <c r="A2425" s="423">
        <v>2011</v>
      </c>
      <c r="B2425" s="424" t="s">
        <v>41</v>
      </c>
      <c r="C2425" s="424" t="s">
        <v>100</v>
      </c>
      <c r="D2425" s="425">
        <v>21106.829999999998</v>
      </c>
      <c r="E2425" s="425">
        <v>36862.402500000004</v>
      </c>
      <c r="F2425" s="426">
        <v>57969.232500000006</v>
      </c>
      <c r="G2425" s="243"/>
    </row>
    <row r="2426" spans="1:7" s="62" customFormat="1" ht="13.5" customHeight="1" x14ac:dyDescent="0.2">
      <c r="A2426" s="267">
        <v>2011</v>
      </c>
      <c r="B2426" s="443" t="s">
        <v>42</v>
      </c>
      <c r="C2426" s="443" t="s">
        <v>100</v>
      </c>
      <c r="D2426" s="268">
        <v>20788.644999999997</v>
      </c>
      <c r="E2426" s="268">
        <v>34393.622499999998</v>
      </c>
      <c r="F2426" s="269">
        <v>55182.267500000002</v>
      </c>
      <c r="G2426" s="243"/>
    </row>
    <row r="2427" spans="1:7" s="62" customFormat="1" ht="13.5" customHeight="1" x14ac:dyDescent="0.2">
      <c r="A2427" s="423">
        <v>2012</v>
      </c>
      <c r="B2427" s="424" t="s">
        <v>43</v>
      </c>
      <c r="C2427" s="424" t="s">
        <v>100</v>
      </c>
      <c r="D2427" s="425">
        <v>20845.900000000001</v>
      </c>
      <c r="E2427" s="425">
        <v>35729.907500000001</v>
      </c>
      <c r="F2427" s="426">
        <v>56575.80750000001</v>
      </c>
      <c r="G2427" s="243"/>
    </row>
    <row r="2428" spans="1:7" s="62" customFormat="1" ht="13.5" customHeight="1" x14ac:dyDescent="0.2">
      <c r="A2428" s="267">
        <v>2012</v>
      </c>
      <c r="B2428" s="443" t="s">
        <v>44</v>
      </c>
      <c r="C2428" s="443" t="s">
        <v>100</v>
      </c>
      <c r="D2428" s="268">
        <v>23096.853000000003</v>
      </c>
      <c r="E2428" s="268">
        <v>35931.660000000003</v>
      </c>
      <c r="F2428" s="269">
        <v>59028.513000000006</v>
      </c>
      <c r="G2428" s="243"/>
    </row>
    <row r="2429" spans="1:7" s="62" customFormat="1" ht="13.5" customHeight="1" x14ac:dyDescent="0.2">
      <c r="A2429" s="423">
        <v>2012</v>
      </c>
      <c r="B2429" s="424" t="s">
        <v>45</v>
      </c>
      <c r="C2429" s="424" t="s">
        <v>100</v>
      </c>
      <c r="D2429" s="425">
        <v>28767.01</v>
      </c>
      <c r="E2429" s="425">
        <v>38171.699999999997</v>
      </c>
      <c r="F2429" s="426">
        <v>66938.709999999992</v>
      </c>
      <c r="G2429" s="243"/>
    </row>
    <row r="2430" spans="1:7" s="62" customFormat="1" ht="13.5" customHeight="1" x14ac:dyDescent="0.2">
      <c r="A2430" s="267">
        <v>2012</v>
      </c>
      <c r="B2430" s="443" t="s">
        <v>33</v>
      </c>
      <c r="C2430" s="443" t="s">
        <v>100</v>
      </c>
      <c r="D2430" s="268">
        <v>22252.299999999996</v>
      </c>
      <c r="E2430" s="268">
        <v>30494.424999999999</v>
      </c>
      <c r="F2430" s="269">
        <v>52746.724999999999</v>
      </c>
      <c r="G2430" s="243"/>
    </row>
    <row r="2431" spans="1:7" s="62" customFormat="1" ht="13.5" customHeight="1" x14ac:dyDescent="0.2">
      <c r="A2431" s="423">
        <v>2012</v>
      </c>
      <c r="B2431" s="424" t="s">
        <v>35</v>
      </c>
      <c r="C2431" s="424" t="s">
        <v>100</v>
      </c>
      <c r="D2431" s="425">
        <v>26855.405999999988</v>
      </c>
      <c r="E2431" s="425">
        <v>36289.182499999995</v>
      </c>
      <c r="F2431" s="426">
        <v>63144.588499999983</v>
      </c>
      <c r="G2431" s="243"/>
    </row>
    <row r="2432" spans="1:7" s="62" customFormat="1" ht="13.5" customHeight="1" x14ac:dyDescent="0.2">
      <c r="A2432" s="267">
        <v>2012</v>
      </c>
      <c r="B2432" s="443" t="s">
        <v>36</v>
      </c>
      <c r="C2432" s="443" t="s">
        <v>100</v>
      </c>
      <c r="D2432" s="268">
        <v>25620.878000000004</v>
      </c>
      <c r="E2432" s="268">
        <v>33692.654999999999</v>
      </c>
      <c r="F2432" s="269">
        <v>59313.53300000001</v>
      </c>
      <c r="G2432" s="243"/>
    </row>
    <row r="2433" spans="1:7" s="62" customFormat="1" ht="13.5" customHeight="1" x14ac:dyDescent="0.2">
      <c r="A2433" s="423">
        <v>2012</v>
      </c>
      <c r="B2433" s="424" t="s">
        <v>37</v>
      </c>
      <c r="C2433" s="424" t="s">
        <v>100</v>
      </c>
      <c r="D2433" s="425">
        <v>28751.402999999995</v>
      </c>
      <c r="E2433" s="425">
        <v>36586.572500000002</v>
      </c>
      <c r="F2433" s="426">
        <v>65337.9755</v>
      </c>
      <c r="G2433" s="243"/>
    </row>
    <row r="2434" spans="1:7" s="62" customFormat="1" ht="13.5" customHeight="1" x14ac:dyDescent="0.2">
      <c r="A2434" s="267">
        <v>2012</v>
      </c>
      <c r="B2434" s="443" t="s">
        <v>38</v>
      </c>
      <c r="C2434" s="443" t="s">
        <v>100</v>
      </c>
      <c r="D2434" s="268">
        <v>29908.75</v>
      </c>
      <c r="E2434" s="268">
        <v>36844.340000000004</v>
      </c>
      <c r="F2434" s="269">
        <v>66753.09</v>
      </c>
      <c r="G2434" s="243"/>
    </row>
    <row r="2435" spans="1:7" s="62" customFormat="1" ht="13.5" customHeight="1" x14ac:dyDescent="0.2">
      <c r="A2435" s="423">
        <v>2012</v>
      </c>
      <c r="B2435" s="424" t="s">
        <v>39</v>
      </c>
      <c r="C2435" s="424" t="s">
        <v>100</v>
      </c>
      <c r="D2435" s="425">
        <v>27755.170000000002</v>
      </c>
      <c r="E2435" s="425">
        <v>35024.457500000004</v>
      </c>
      <c r="F2435" s="426">
        <v>62779.627500000002</v>
      </c>
      <c r="G2435" s="243"/>
    </row>
    <row r="2436" spans="1:7" s="62" customFormat="1" ht="13.5" customHeight="1" x14ac:dyDescent="0.2">
      <c r="A2436" s="267">
        <v>2012</v>
      </c>
      <c r="B2436" s="443" t="s">
        <v>40</v>
      </c>
      <c r="C2436" s="443" t="s">
        <v>100</v>
      </c>
      <c r="D2436" s="268">
        <v>28431.730000000003</v>
      </c>
      <c r="E2436" s="268">
        <v>36777.702499999999</v>
      </c>
      <c r="F2436" s="269">
        <v>65209.432500000003</v>
      </c>
      <c r="G2436" s="243"/>
    </row>
    <row r="2437" spans="1:7" s="62" customFormat="1" ht="13.5" customHeight="1" x14ac:dyDescent="0.2">
      <c r="A2437" s="423">
        <v>2012</v>
      </c>
      <c r="B2437" s="424" t="s">
        <v>41</v>
      </c>
      <c r="C2437" s="424" t="s">
        <v>100</v>
      </c>
      <c r="D2437" s="425">
        <v>28220.195</v>
      </c>
      <c r="E2437" s="425">
        <v>36532.018000000004</v>
      </c>
      <c r="F2437" s="426">
        <v>64752.213000000003</v>
      </c>
      <c r="G2437" s="243"/>
    </row>
    <row r="2438" spans="1:7" s="62" customFormat="1" ht="13.5" customHeight="1" x14ac:dyDescent="0.2">
      <c r="A2438" s="267">
        <v>2012</v>
      </c>
      <c r="B2438" s="443" t="s">
        <v>42</v>
      </c>
      <c r="C2438" s="443" t="s">
        <v>100</v>
      </c>
      <c r="D2438" s="268">
        <v>24813.55</v>
      </c>
      <c r="E2438" s="268">
        <v>33230.515499999994</v>
      </c>
      <c r="F2438" s="269">
        <v>58044.06549999999</v>
      </c>
      <c r="G2438" s="243"/>
    </row>
    <row r="2439" spans="1:7" s="62" customFormat="1" ht="13.5" customHeight="1" x14ac:dyDescent="0.2">
      <c r="A2439" s="423">
        <v>2013</v>
      </c>
      <c r="B2439" s="424" t="s">
        <v>43</v>
      </c>
      <c r="C2439" s="424" t="s">
        <v>100</v>
      </c>
      <c r="D2439" s="425">
        <v>25718.210000000006</v>
      </c>
      <c r="E2439" s="425">
        <v>32442.482500000002</v>
      </c>
      <c r="F2439" s="426">
        <v>58160.692500000005</v>
      </c>
      <c r="G2439" s="243"/>
    </row>
    <row r="2440" spans="1:7" s="62" customFormat="1" ht="13.5" customHeight="1" x14ac:dyDescent="0.2">
      <c r="A2440" s="267">
        <v>2013</v>
      </c>
      <c r="B2440" s="443" t="s">
        <v>44</v>
      </c>
      <c r="C2440" s="443" t="s">
        <v>100</v>
      </c>
      <c r="D2440" s="268">
        <v>27136.742000000002</v>
      </c>
      <c r="E2440" s="268">
        <v>33620.965000000004</v>
      </c>
      <c r="F2440" s="269">
        <v>60757.707000000009</v>
      </c>
      <c r="G2440" s="243"/>
    </row>
    <row r="2441" spans="1:7" s="62" customFormat="1" ht="13.5" customHeight="1" x14ac:dyDescent="0.2">
      <c r="A2441" s="423">
        <v>2013</v>
      </c>
      <c r="B2441" s="424" t="s">
        <v>45</v>
      </c>
      <c r="C2441" s="424" t="s">
        <v>100</v>
      </c>
      <c r="D2441" s="425">
        <v>29622.360000000011</v>
      </c>
      <c r="E2441" s="425">
        <v>32492.467499999999</v>
      </c>
      <c r="F2441" s="426">
        <v>62114.827500000014</v>
      </c>
      <c r="G2441" s="243"/>
    </row>
    <row r="2442" spans="1:7" s="62" customFormat="1" ht="13.5" customHeight="1" x14ac:dyDescent="0.2">
      <c r="A2442" s="267">
        <v>2013</v>
      </c>
      <c r="B2442" s="443" t="s">
        <v>33</v>
      </c>
      <c r="C2442" s="443" t="s">
        <v>100</v>
      </c>
      <c r="D2442" s="268">
        <v>27794.640000000003</v>
      </c>
      <c r="E2442" s="268">
        <v>37718.112999999998</v>
      </c>
      <c r="F2442" s="269">
        <v>65512.753000000004</v>
      </c>
      <c r="G2442" s="243"/>
    </row>
    <row r="2443" spans="1:7" s="62" customFormat="1" ht="13.5" customHeight="1" x14ac:dyDescent="0.2">
      <c r="A2443" s="423">
        <v>2013</v>
      </c>
      <c r="B2443" s="424" t="s">
        <v>35</v>
      </c>
      <c r="C2443" s="424" t="s">
        <v>100</v>
      </c>
      <c r="D2443" s="425">
        <v>28433.480000000003</v>
      </c>
      <c r="E2443" s="425">
        <v>35734.747499999998</v>
      </c>
      <c r="F2443" s="426">
        <v>64168.227500000008</v>
      </c>
      <c r="G2443" s="243"/>
    </row>
    <row r="2444" spans="1:7" s="62" customFormat="1" ht="13.5" customHeight="1" x14ac:dyDescent="0.2">
      <c r="A2444" s="267">
        <v>2013</v>
      </c>
      <c r="B2444" s="443" t="s">
        <v>36</v>
      </c>
      <c r="C2444" s="443" t="s">
        <v>100</v>
      </c>
      <c r="D2444" s="268">
        <v>27885.589999999997</v>
      </c>
      <c r="E2444" s="268">
        <v>35802.395000000004</v>
      </c>
      <c r="F2444" s="269">
        <v>63687.985000000001</v>
      </c>
      <c r="G2444" s="243"/>
    </row>
    <row r="2445" spans="1:7" s="62" customFormat="1" ht="13.5" customHeight="1" x14ac:dyDescent="0.2">
      <c r="A2445" s="423">
        <v>2013</v>
      </c>
      <c r="B2445" s="424" t="s">
        <v>37</v>
      </c>
      <c r="C2445" s="424" t="s">
        <v>100</v>
      </c>
      <c r="D2445" s="425">
        <v>30433.190000000002</v>
      </c>
      <c r="E2445" s="425">
        <v>36168.94</v>
      </c>
      <c r="F2445" s="426">
        <v>66602.13</v>
      </c>
      <c r="G2445" s="243"/>
    </row>
    <row r="2446" spans="1:7" s="62" customFormat="1" ht="13.5" customHeight="1" x14ac:dyDescent="0.2">
      <c r="A2446" s="267">
        <v>2013</v>
      </c>
      <c r="B2446" s="443" t="s">
        <v>38</v>
      </c>
      <c r="C2446" s="443" t="s">
        <v>100</v>
      </c>
      <c r="D2446" s="268">
        <v>26519.61</v>
      </c>
      <c r="E2446" s="268">
        <v>34889.589999999997</v>
      </c>
      <c r="F2446" s="269">
        <v>61409.2</v>
      </c>
      <c r="G2446" s="243"/>
    </row>
    <row r="2447" spans="1:7" s="62" customFormat="1" ht="13.5" customHeight="1" x14ac:dyDescent="0.2">
      <c r="A2447" s="423">
        <v>2013</v>
      </c>
      <c r="B2447" s="424" t="s">
        <v>39</v>
      </c>
      <c r="C2447" s="424" t="s">
        <v>100</v>
      </c>
      <c r="D2447" s="425">
        <v>27138.319999999992</v>
      </c>
      <c r="E2447" s="425">
        <v>40972.777499999997</v>
      </c>
      <c r="F2447" s="426">
        <v>68111.097500000003</v>
      </c>
      <c r="G2447" s="243"/>
    </row>
    <row r="2448" spans="1:7" s="62" customFormat="1" ht="13.5" customHeight="1" x14ac:dyDescent="0.2">
      <c r="A2448" s="267">
        <v>2013</v>
      </c>
      <c r="B2448" s="443" t="s">
        <v>40</v>
      </c>
      <c r="C2448" s="443" t="s">
        <v>100</v>
      </c>
      <c r="D2448" s="268">
        <v>29678.223000000002</v>
      </c>
      <c r="E2448" s="268">
        <v>40437.027499999997</v>
      </c>
      <c r="F2448" s="269">
        <v>70115.250499999995</v>
      </c>
      <c r="G2448" s="243"/>
    </row>
    <row r="2449" spans="1:7" s="62" customFormat="1" ht="13.5" customHeight="1" x14ac:dyDescent="0.2">
      <c r="A2449" s="423">
        <v>2013</v>
      </c>
      <c r="B2449" s="424" t="s">
        <v>41</v>
      </c>
      <c r="C2449" s="424" t="s">
        <v>100</v>
      </c>
      <c r="D2449" s="425">
        <v>29158.879999999997</v>
      </c>
      <c r="E2449" s="425">
        <v>39890.938500000004</v>
      </c>
      <c r="F2449" s="426">
        <v>69049.818499999994</v>
      </c>
      <c r="G2449" s="243"/>
    </row>
    <row r="2450" spans="1:7" s="62" customFormat="1" ht="13.5" customHeight="1" x14ac:dyDescent="0.2">
      <c r="A2450" s="267">
        <v>2013</v>
      </c>
      <c r="B2450" s="443" t="s">
        <v>42</v>
      </c>
      <c r="C2450" s="443" t="s">
        <v>100</v>
      </c>
      <c r="D2450" s="268">
        <v>25008.520000000004</v>
      </c>
      <c r="E2450" s="268">
        <v>35888.622499999998</v>
      </c>
      <c r="F2450" s="269">
        <v>60897.142500000009</v>
      </c>
      <c r="G2450" s="243"/>
    </row>
    <row r="2451" spans="1:7" s="62" customFormat="1" ht="13.5" customHeight="1" x14ac:dyDescent="0.2">
      <c r="A2451" s="423">
        <v>2014</v>
      </c>
      <c r="B2451" s="424" t="s">
        <v>43</v>
      </c>
      <c r="C2451" s="424" t="s">
        <v>100</v>
      </c>
      <c r="D2451" s="425">
        <v>24678.249999999996</v>
      </c>
      <c r="E2451" s="425">
        <v>28959.625</v>
      </c>
      <c r="F2451" s="426">
        <v>53637.875</v>
      </c>
      <c r="G2451" s="243"/>
    </row>
    <row r="2452" spans="1:7" s="62" customFormat="1" ht="13.5" customHeight="1" x14ac:dyDescent="0.2">
      <c r="A2452" s="267">
        <v>2014</v>
      </c>
      <c r="B2452" s="443" t="s">
        <v>44</v>
      </c>
      <c r="C2452" s="443" t="s">
        <v>100</v>
      </c>
      <c r="D2452" s="268">
        <v>28368.05</v>
      </c>
      <c r="E2452" s="268">
        <v>31974.53</v>
      </c>
      <c r="F2452" s="269">
        <v>60342.58</v>
      </c>
      <c r="G2452" s="243"/>
    </row>
    <row r="2453" spans="1:7" s="62" customFormat="1" ht="13.5" customHeight="1" x14ac:dyDescent="0.2">
      <c r="A2453" s="423">
        <v>2014</v>
      </c>
      <c r="B2453" s="424" t="s">
        <v>45</v>
      </c>
      <c r="C2453" s="424" t="s">
        <v>100</v>
      </c>
      <c r="D2453" s="425">
        <v>28864.061000000002</v>
      </c>
      <c r="E2453" s="425">
        <v>40010.78</v>
      </c>
      <c r="F2453" s="426">
        <v>68874.841</v>
      </c>
      <c r="G2453" s="243"/>
    </row>
    <row r="2454" spans="1:7" s="62" customFormat="1" ht="13.5" customHeight="1" x14ac:dyDescent="0.2">
      <c r="A2454" s="267">
        <v>2014</v>
      </c>
      <c r="B2454" s="443" t="s">
        <v>33</v>
      </c>
      <c r="C2454" s="443" t="s">
        <v>100</v>
      </c>
      <c r="D2454" s="268">
        <v>27260.97</v>
      </c>
      <c r="E2454" s="268">
        <v>36792.505000000005</v>
      </c>
      <c r="F2454" s="269">
        <v>64053.475000000006</v>
      </c>
      <c r="G2454" s="243"/>
    </row>
    <row r="2455" spans="1:7" s="62" customFormat="1" ht="13.5" customHeight="1" x14ac:dyDescent="0.2">
      <c r="A2455" s="423">
        <v>2014</v>
      </c>
      <c r="B2455" s="424" t="s">
        <v>35</v>
      </c>
      <c r="C2455" s="424" t="s">
        <v>100</v>
      </c>
      <c r="D2455" s="425">
        <v>30517.850000000002</v>
      </c>
      <c r="E2455" s="425">
        <v>35739.667499999996</v>
      </c>
      <c r="F2455" s="426">
        <v>66257.517500000002</v>
      </c>
      <c r="G2455" s="243"/>
    </row>
    <row r="2456" spans="1:7" s="62" customFormat="1" ht="13.5" customHeight="1" x14ac:dyDescent="0.2">
      <c r="A2456" s="267">
        <v>2014</v>
      </c>
      <c r="B2456" s="443" t="s">
        <v>36</v>
      </c>
      <c r="C2456" s="443" t="s">
        <v>100</v>
      </c>
      <c r="D2456" s="268">
        <v>29154.43</v>
      </c>
      <c r="E2456" s="268">
        <v>35826.202495000005</v>
      </c>
      <c r="F2456" s="269">
        <v>64980.632494999998</v>
      </c>
      <c r="G2456" s="243"/>
    </row>
    <row r="2457" spans="1:7" s="62" customFormat="1" ht="13.5" customHeight="1" x14ac:dyDescent="0.2">
      <c r="A2457" s="423">
        <v>2014</v>
      </c>
      <c r="B2457" s="424" t="s">
        <v>37</v>
      </c>
      <c r="C2457" s="424" t="s">
        <v>100</v>
      </c>
      <c r="D2457" s="425">
        <v>30823.379999999994</v>
      </c>
      <c r="E2457" s="425">
        <v>39337.567499999997</v>
      </c>
      <c r="F2457" s="426">
        <v>70160.947499999995</v>
      </c>
      <c r="G2457" s="243"/>
    </row>
    <row r="2458" spans="1:7" s="62" customFormat="1" ht="13.5" customHeight="1" x14ac:dyDescent="0.2">
      <c r="A2458" s="267">
        <v>2014</v>
      </c>
      <c r="B2458" s="443" t="s">
        <v>38</v>
      </c>
      <c r="C2458" s="443" t="s">
        <v>100</v>
      </c>
      <c r="D2458" s="268">
        <v>28959.571000000007</v>
      </c>
      <c r="E2458" s="268">
        <v>41106.841</v>
      </c>
      <c r="F2458" s="269">
        <v>70066.412000000011</v>
      </c>
      <c r="G2458" s="243"/>
    </row>
    <row r="2459" spans="1:7" s="62" customFormat="1" ht="13.5" customHeight="1" x14ac:dyDescent="0.2">
      <c r="A2459" s="423">
        <v>2014</v>
      </c>
      <c r="B2459" s="424" t="s">
        <v>39</v>
      </c>
      <c r="C2459" s="424" t="s">
        <v>100</v>
      </c>
      <c r="D2459" s="425">
        <v>29811.570000000007</v>
      </c>
      <c r="E2459" s="425">
        <v>40264.075500000006</v>
      </c>
      <c r="F2459" s="426">
        <v>70075.645500000013</v>
      </c>
      <c r="G2459" s="243"/>
    </row>
    <row r="2460" spans="1:7" s="62" customFormat="1" ht="13.5" customHeight="1" x14ac:dyDescent="0.2">
      <c r="A2460" s="267">
        <v>2014</v>
      </c>
      <c r="B2460" s="443" t="s">
        <v>40</v>
      </c>
      <c r="C2460" s="443" t="s">
        <v>100</v>
      </c>
      <c r="D2460" s="268">
        <v>25043.249999999996</v>
      </c>
      <c r="E2460" s="268">
        <v>41943.964500000009</v>
      </c>
      <c r="F2460" s="269">
        <v>66987.214500000002</v>
      </c>
      <c r="G2460" s="243"/>
    </row>
    <row r="2461" spans="1:7" s="62" customFormat="1" ht="13.5" customHeight="1" x14ac:dyDescent="0.2">
      <c r="A2461" s="423">
        <v>2014</v>
      </c>
      <c r="B2461" s="424" t="s">
        <v>41</v>
      </c>
      <c r="C2461" s="424" t="s">
        <v>100</v>
      </c>
      <c r="D2461" s="425">
        <v>27064.23</v>
      </c>
      <c r="E2461" s="425">
        <v>42344.215500000006</v>
      </c>
      <c r="F2461" s="426">
        <v>69408.445500000002</v>
      </c>
      <c r="G2461" s="243"/>
    </row>
    <row r="2462" spans="1:7" s="62" customFormat="1" ht="13.5" customHeight="1" x14ac:dyDescent="0.2">
      <c r="A2462" s="267">
        <v>2014</v>
      </c>
      <c r="B2462" s="443" t="s">
        <v>42</v>
      </c>
      <c r="C2462" s="443" t="s">
        <v>100</v>
      </c>
      <c r="D2462" s="268">
        <v>22012.75</v>
      </c>
      <c r="E2462" s="268">
        <v>45979.085000000006</v>
      </c>
      <c r="F2462" s="269">
        <v>67991.835000000006</v>
      </c>
      <c r="G2462" s="243"/>
    </row>
    <row r="2463" spans="1:7" s="62" customFormat="1" ht="13.5" customHeight="1" x14ac:dyDescent="0.2">
      <c r="A2463" s="423">
        <v>2015</v>
      </c>
      <c r="B2463" s="424" t="s">
        <v>43</v>
      </c>
      <c r="C2463" s="424" t="s">
        <v>100</v>
      </c>
      <c r="D2463" s="425">
        <v>20222.600000000002</v>
      </c>
      <c r="E2463" s="425">
        <v>33363.627499999995</v>
      </c>
      <c r="F2463" s="426">
        <v>53586.227500000001</v>
      </c>
      <c r="G2463" s="243"/>
    </row>
    <row r="2464" spans="1:7" s="62" customFormat="1" ht="13.5" customHeight="1" x14ac:dyDescent="0.2">
      <c r="A2464" s="267">
        <v>2015</v>
      </c>
      <c r="B2464" s="443" t="s">
        <v>44</v>
      </c>
      <c r="C2464" s="443" t="s">
        <v>100</v>
      </c>
      <c r="D2464" s="268">
        <v>24280.225999999999</v>
      </c>
      <c r="E2464" s="268">
        <v>32986.964500000002</v>
      </c>
      <c r="F2464" s="269">
        <v>57267.190499999997</v>
      </c>
      <c r="G2464" s="243"/>
    </row>
    <row r="2465" spans="1:7" s="62" customFormat="1" ht="13.5" customHeight="1" x14ac:dyDescent="0.2">
      <c r="A2465" s="423">
        <v>2015</v>
      </c>
      <c r="B2465" s="424" t="s">
        <v>45</v>
      </c>
      <c r="C2465" s="424" t="s">
        <v>100</v>
      </c>
      <c r="D2465" s="425">
        <v>25650.078000000001</v>
      </c>
      <c r="E2465" s="425">
        <v>40462.344499999999</v>
      </c>
      <c r="F2465" s="426">
        <v>66112.422500000001</v>
      </c>
      <c r="G2465" s="243"/>
    </row>
    <row r="2466" spans="1:7" s="62" customFormat="1" ht="13.5" customHeight="1" x14ac:dyDescent="0.2">
      <c r="A2466" s="267">
        <v>2015</v>
      </c>
      <c r="B2466" s="443" t="s">
        <v>33</v>
      </c>
      <c r="C2466" s="443" t="s">
        <v>100</v>
      </c>
      <c r="D2466" s="268">
        <v>22860.370000000003</v>
      </c>
      <c r="E2466" s="268">
        <v>35911.525000000001</v>
      </c>
      <c r="F2466" s="269">
        <v>58771.895000000004</v>
      </c>
      <c r="G2466" s="243"/>
    </row>
    <row r="2467" spans="1:7" s="62" customFormat="1" ht="13.5" customHeight="1" x14ac:dyDescent="0.2">
      <c r="A2467" s="423">
        <v>2015</v>
      </c>
      <c r="B2467" s="424" t="s">
        <v>35</v>
      </c>
      <c r="C2467" s="424" t="s">
        <v>100</v>
      </c>
      <c r="D2467" s="425">
        <v>21936.219999999998</v>
      </c>
      <c r="E2467" s="425">
        <v>37597.878000000004</v>
      </c>
      <c r="F2467" s="426">
        <v>59534.097999999998</v>
      </c>
      <c r="G2467" s="243"/>
    </row>
    <row r="2468" spans="1:7" s="62" customFormat="1" ht="13.5" customHeight="1" x14ac:dyDescent="0.2">
      <c r="A2468" s="267">
        <v>2015</v>
      </c>
      <c r="B2468" s="443" t="s">
        <v>36</v>
      </c>
      <c r="C2468" s="443" t="s">
        <v>100</v>
      </c>
      <c r="D2468" s="268">
        <v>22408.7</v>
      </c>
      <c r="E2468" s="268">
        <v>35467.991499999996</v>
      </c>
      <c r="F2468" s="269">
        <v>57876.691499999994</v>
      </c>
      <c r="G2468" s="243"/>
    </row>
    <row r="2469" spans="1:7" s="62" customFormat="1" ht="13.5" customHeight="1" x14ac:dyDescent="0.2">
      <c r="A2469" s="423">
        <v>2015</v>
      </c>
      <c r="B2469" s="424" t="s">
        <v>37</v>
      </c>
      <c r="C2469" s="424" t="s">
        <v>100</v>
      </c>
      <c r="D2469" s="425">
        <v>25905.86</v>
      </c>
      <c r="E2469" s="425">
        <v>39399.079000000005</v>
      </c>
      <c r="F2469" s="426">
        <v>65304.938999999998</v>
      </c>
      <c r="G2469" s="243"/>
    </row>
    <row r="2470" spans="1:7" s="62" customFormat="1" ht="13.5" customHeight="1" x14ac:dyDescent="0.2">
      <c r="A2470" s="267">
        <v>2015</v>
      </c>
      <c r="B2470" s="443" t="s">
        <v>38</v>
      </c>
      <c r="C2470" s="443" t="s">
        <v>100</v>
      </c>
      <c r="D2470" s="268">
        <v>21599.77</v>
      </c>
      <c r="E2470" s="268">
        <v>39490.574000000001</v>
      </c>
      <c r="F2470" s="269">
        <v>61090.343999999997</v>
      </c>
      <c r="G2470" s="243"/>
    </row>
    <row r="2471" spans="1:7" s="62" customFormat="1" ht="13.5" customHeight="1" x14ac:dyDescent="0.2">
      <c r="A2471" s="423">
        <v>2015</v>
      </c>
      <c r="B2471" s="424" t="s">
        <v>39</v>
      </c>
      <c r="C2471" s="424" t="s">
        <v>100</v>
      </c>
      <c r="D2471" s="425">
        <v>25460.901999999998</v>
      </c>
      <c r="E2471" s="425">
        <v>38017.610999999997</v>
      </c>
      <c r="F2471" s="426">
        <v>63478.512999999999</v>
      </c>
      <c r="G2471" s="243"/>
    </row>
    <row r="2472" spans="1:7" s="62" customFormat="1" ht="13.5" customHeight="1" x14ac:dyDescent="0.2">
      <c r="A2472" s="267">
        <v>2015</v>
      </c>
      <c r="B2472" s="443" t="s">
        <v>40</v>
      </c>
      <c r="C2472" s="443" t="s">
        <v>100</v>
      </c>
      <c r="D2472" s="268">
        <v>25880.540000000008</v>
      </c>
      <c r="E2472" s="268">
        <v>40967.853500000012</v>
      </c>
      <c r="F2472" s="269">
        <v>66848.393500000006</v>
      </c>
      <c r="G2472" s="243"/>
    </row>
    <row r="2473" spans="1:7" s="62" customFormat="1" ht="13.5" customHeight="1" x14ac:dyDescent="0.2">
      <c r="A2473" s="423">
        <v>2015</v>
      </c>
      <c r="B2473" s="424" t="s">
        <v>41</v>
      </c>
      <c r="C2473" s="424" t="s">
        <v>100</v>
      </c>
      <c r="D2473" s="425">
        <v>23998.309999999998</v>
      </c>
      <c r="E2473" s="425">
        <v>38969.872000000003</v>
      </c>
      <c r="F2473" s="426">
        <v>62968.182000000001</v>
      </c>
      <c r="G2473" s="243"/>
    </row>
    <row r="2474" spans="1:7" s="62" customFormat="1" ht="13.5" customHeight="1" x14ac:dyDescent="0.2">
      <c r="A2474" s="267">
        <v>2015</v>
      </c>
      <c r="B2474" s="443" t="s">
        <v>42</v>
      </c>
      <c r="C2474" s="443" t="s">
        <v>100</v>
      </c>
      <c r="D2474" s="268">
        <v>20698.989999999998</v>
      </c>
      <c r="E2474" s="268">
        <v>41706.602500000001</v>
      </c>
      <c r="F2474" s="269">
        <v>62405.592499999999</v>
      </c>
      <c r="G2474" s="243"/>
    </row>
    <row r="2475" spans="1:7" s="62" customFormat="1" ht="13.5" customHeight="1" x14ac:dyDescent="0.2">
      <c r="A2475" s="423">
        <v>2016</v>
      </c>
      <c r="B2475" s="424" t="s">
        <v>43</v>
      </c>
      <c r="C2475" s="424" t="s">
        <v>100</v>
      </c>
      <c r="D2475" s="425">
        <v>18687.589999999993</v>
      </c>
      <c r="E2475" s="425">
        <v>31718.067000000003</v>
      </c>
      <c r="F2475" s="426">
        <v>50405.656999999992</v>
      </c>
      <c r="G2475" s="243"/>
    </row>
    <row r="2476" spans="1:7" s="62" customFormat="1" ht="13.5" customHeight="1" x14ac:dyDescent="0.2">
      <c r="A2476" s="267">
        <v>2016</v>
      </c>
      <c r="B2476" s="443" t="s">
        <v>44</v>
      </c>
      <c r="C2476" s="443" t="s">
        <v>100</v>
      </c>
      <c r="D2476" s="268">
        <v>23377.350000000009</v>
      </c>
      <c r="E2476" s="268">
        <v>34572.894500000002</v>
      </c>
      <c r="F2476" s="269">
        <v>57950.244500000015</v>
      </c>
      <c r="G2476" s="243"/>
    </row>
    <row r="2477" spans="1:7" s="62" customFormat="1" ht="13.5" customHeight="1" x14ac:dyDescent="0.2">
      <c r="A2477" s="423">
        <v>2016</v>
      </c>
      <c r="B2477" s="424" t="s">
        <v>45</v>
      </c>
      <c r="C2477" s="424" t="s">
        <v>100</v>
      </c>
      <c r="D2477" s="425">
        <v>20832.220000000008</v>
      </c>
      <c r="E2477" s="425">
        <v>30800.9015</v>
      </c>
      <c r="F2477" s="426">
        <v>51633.121500000008</v>
      </c>
      <c r="G2477" s="243"/>
    </row>
    <row r="2478" spans="1:7" s="62" customFormat="1" ht="13.5" customHeight="1" x14ac:dyDescent="0.2">
      <c r="A2478" s="267">
        <v>2016</v>
      </c>
      <c r="B2478" s="443" t="s">
        <v>33</v>
      </c>
      <c r="C2478" s="443" t="s">
        <v>100</v>
      </c>
      <c r="D2478" s="268">
        <v>22188.229999999992</v>
      </c>
      <c r="E2478" s="268">
        <v>35778.843500000003</v>
      </c>
      <c r="F2478" s="269">
        <v>57967.073499999999</v>
      </c>
      <c r="G2478" s="243"/>
    </row>
    <row r="2479" spans="1:7" s="62" customFormat="1" ht="13.5" customHeight="1" x14ac:dyDescent="0.2">
      <c r="A2479" s="423">
        <v>2016</v>
      </c>
      <c r="B2479" s="424" t="s">
        <v>35</v>
      </c>
      <c r="C2479" s="424" t="s">
        <v>100</v>
      </c>
      <c r="D2479" s="425">
        <v>20532.799999999996</v>
      </c>
      <c r="E2479" s="425">
        <v>30873.991500000004</v>
      </c>
      <c r="F2479" s="426">
        <v>51406.791499999999</v>
      </c>
      <c r="G2479" s="243"/>
    </row>
    <row r="2480" spans="1:7" s="62" customFormat="1" ht="13.5" customHeight="1" x14ac:dyDescent="0.2">
      <c r="A2480" s="267">
        <v>2016</v>
      </c>
      <c r="B2480" s="443" t="s">
        <v>36</v>
      </c>
      <c r="C2480" s="443" t="s">
        <v>100</v>
      </c>
      <c r="D2480" s="268">
        <v>19525.97</v>
      </c>
      <c r="E2480" s="268">
        <v>33250.7785</v>
      </c>
      <c r="F2480" s="269">
        <v>52776.748500000002</v>
      </c>
      <c r="G2480" s="243"/>
    </row>
    <row r="2481" spans="1:7" s="62" customFormat="1" ht="13.5" customHeight="1" x14ac:dyDescent="0.2">
      <c r="A2481" s="423">
        <v>2016</v>
      </c>
      <c r="B2481" s="424" t="s">
        <v>37</v>
      </c>
      <c r="C2481" s="424" t="s">
        <v>100</v>
      </c>
      <c r="D2481" s="425">
        <v>16606.560000000005</v>
      </c>
      <c r="E2481" s="425">
        <v>31105.184000000005</v>
      </c>
      <c r="F2481" s="426">
        <v>47711.744000000013</v>
      </c>
      <c r="G2481" s="243"/>
    </row>
    <row r="2482" spans="1:7" s="62" customFormat="1" ht="13.5" customHeight="1" x14ac:dyDescent="0.2">
      <c r="A2482" s="267">
        <v>2016</v>
      </c>
      <c r="B2482" s="443" t="s">
        <v>38</v>
      </c>
      <c r="C2482" s="443" t="s">
        <v>100</v>
      </c>
      <c r="D2482" s="268">
        <v>20361.789999999997</v>
      </c>
      <c r="E2482" s="268">
        <v>33526.273499999996</v>
      </c>
      <c r="F2482" s="269">
        <v>53888.063499999989</v>
      </c>
      <c r="G2482" s="243"/>
    </row>
    <row r="2483" spans="1:7" s="62" customFormat="1" ht="13.5" customHeight="1" x14ac:dyDescent="0.2">
      <c r="A2483" s="423">
        <v>2016</v>
      </c>
      <c r="B2483" s="424" t="s">
        <v>39</v>
      </c>
      <c r="C2483" s="424" t="s">
        <v>100</v>
      </c>
      <c r="D2483" s="425">
        <v>19990.57</v>
      </c>
      <c r="E2483" s="425">
        <v>32836.2425</v>
      </c>
      <c r="F2483" s="426">
        <v>52826.8125</v>
      </c>
      <c r="G2483" s="243"/>
    </row>
    <row r="2484" spans="1:7" s="62" customFormat="1" ht="13.5" customHeight="1" x14ac:dyDescent="0.2">
      <c r="A2484" s="267">
        <v>2016</v>
      </c>
      <c r="B2484" s="443" t="s">
        <v>40</v>
      </c>
      <c r="C2484" s="443" t="s">
        <v>100</v>
      </c>
      <c r="D2484" s="268">
        <v>18729.13</v>
      </c>
      <c r="E2484" s="268">
        <v>31619.068500000001</v>
      </c>
      <c r="F2484" s="269">
        <v>50348.198500000006</v>
      </c>
      <c r="G2484" s="243"/>
    </row>
    <row r="2485" spans="1:7" s="62" customFormat="1" ht="13.5" customHeight="1" x14ac:dyDescent="0.2">
      <c r="A2485" s="423">
        <v>2016</v>
      </c>
      <c r="B2485" s="424" t="s">
        <v>41</v>
      </c>
      <c r="C2485" s="424" t="s">
        <v>100</v>
      </c>
      <c r="D2485" s="425">
        <v>19036.46</v>
      </c>
      <c r="E2485" s="425">
        <v>32321.392999999996</v>
      </c>
      <c r="F2485" s="426">
        <v>51357.852999999996</v>
      </c>
      <c r="G2485" s="243"/>
    </row>
    <row r="2486" spans="1:7" s="62" customFormat="1" ht="13.5" customHeight="1" x14ac:dyDescent="0.2">
      <c r="A2486" s="267">
        <v>2016</v>
      </c>
      <c r="B2486" s="443" t="s">
        <v>42</v>
      </c>
      <c r="C2486" s="443" t="s">
        <v>100</v>
      </c>
      <c r="D2486" s="268">
        <v>17010.96</v>
      </c>
      <c r="E2486" s="268">
        <v>33371.288</v>
      </c>
      <c r="F2486" s="269">
        <v>50382.248</v>
      </c>
      <c r="G2486" s="243"/>
    </row>
    <row r="2487" spans="1:7" s="62" customFormat="1" ht="13.5" customHeight="1" x14ac:dyDescent="0.2">
      <c r="A2487" s="423">
        <v>2017</v>
      </c>
      <c r="B2487" s="424" t="s">
        <v>43</v>
      </c>
      <c r="C2487" s="424" t="s">
        <v>100</v>
      </c>
      <c r="D2487" s="425">
        <v>14539.079999999998</v>
      </c>
      <c r="E2487" s="425">
        <v>31351.767</v>
      </c>
      <c r="F2487" s="426">
        <v>45890.847000000002</v>
      </c>
      <c r="G2487" s="243"/>
    </row>
    <row r="2488" spans="1:7" s="62" customFormat="1" ht="13.5" customHeight="1" x14ac:dyDescent="0.2">
      <c r="A2488" s="267">
        <v>2017</v>
      </c>
      <c r="B2488" s="443" t="s">
        <v>44</v>
      </c>
      <c r="C2488" s="443" t="s">
        <v>100</v>
      </c>
      <c r="D2488" s="268">
        <v>18171.71</v>
      </c>
      <c r="E2488" s="268">
        <v>31546.705000000005</v>
      </c>
      <c r="F2488" s="269">
        <v>49718.415000000001</v>
      </c>
      <c r="G2488" s="243"/>
    </row>
    <row r="2489" spans="1:7" s="62" customFormat="1" ht="13.5" customHeight="1" x14ac:dyDescent="0.2">
      <c r="A2489" s="423">
        <v>2017</v>
      </c>
      <c r="B2489" s="424" t="s">
        <v>45</v>
      </c>
      <c r="C2489" s="424" t="s">
        <v>100</v>
      </c>
      <c r="D2489" s="425">
        <v>17276.960000000003</v>
      </c>
      <c r="E2489" s="425">
        <v>33777.822000000015</v>
      </c>
      <c r="F2489" s="426">
        <v>51054.782000000007</v>
      </c>
      <c r="G2489" s="243"/>
    </row>
    <row r="2490" spans="1:7" s="62" customFormat="1" ht="13.5" customHeight="1" x14ac:dyDescent="0.2">
      <c r="A2490" s="267">
        <v>2017</v>
      </c>
      <c r="B2490" s="443" t="s">
        <v>33</v>
      </c>
      <c r="C2490" s="443" t="s">
        <v>100</v>
      </c>
      <c r="D2490" s="268">
        <v>12955.5</v>
      </c>
      <c r="E2490" s="268">
        <v>28131.306499999992</v>
      </c>
      <c r="F2490" s="269">
        <v>41086.806499999992</v>
      </c>
      <c r="G2490" s="243"/>
    </row>
    <row r="2491" spans="1:7" s="62" customFormat="1" ht="13.5" customHeight="1" x14ac:dyDescent="0.2">
      <c r="A2491" s="423">
        <v>2017</v>
      </c>
      <c r="B2491" s="424" t="s">
        <v>35</v>
      </c>
      <c r="C2491" s="424" t="s">
        <v>100</v>
      </c>
      <c r="D2491" s="425">
        <v>16709.18</v>
      </c>
      <c r="E2491" s="425">
        <v>34646.822500000009</v>
      </c>
      <c r="F2491" s="426">
        <v>51356.00250000001</v>
      </c>
      <c r="G2491" s="243"/>
    </row>
    <row r="2492" spans="1:7" s="62" customFormat="1" ht="13.5" customHeight="1" x14ac:dyDescent="0.2">
      <c r="A2492" s="267">
        <v>2017</v>
      </c>
      <c r="B2492" s="443" t="s">
        <v>36</v>
      </c>
      <c r="C2492" s="443" t="s">
        <v>100</v>
      </c>
      <c r="D2492" s="268">
        <v>14297.330000000002</v>
      </c>
      <c r="E2492" s="268">
        <v>33805.727500000001</v>
      </c>
      <c r="F2492" s="269">
        <v>48103.057499999995</v>
      </c>
      <c r="G2492" s="243"/>
    </row>
    <row r="2493" spans="1:7" s="62" customFormat="1" ht="13.5" customHeight="1" x14ac:dyDescent="0.2">
      <c r="A2493" s="423">
        <v>2017</v>
      </c>
      <c r="B2493" s="424" t="s">
        <v>37</v>
      </c>
      <c r="C2493" s="424" t="s">
        <v>100</v>
      </c>
      <c r="D2493" s="425">
        <v>14965.689999999999</v>
      </c>
      <c r="E2493" s="425">
        <v>35327.682000000001</v>
      </c>
      <c r="F2493" s="426">
        <v>50293.372000000003</v>
      </c>
      <c r="G2493" s="243"/>
    </row>
    <row r="2494" spans="1:7" s="62" customFormat="1" ht="13.5" customHeight="1" x14ac:dyDescent="0.2">
      <c r="A2494" s="267">
        <v>2017</v>
      </c>
      <c r="B2494" s="443" t="s">
        <v>38</v>
      </c>
      <c r="C2494" s="443" t="s">
        <v>100</v>
      </c>
      <c r="D2494" s="268">
        <v>16573.509999999998</v>
      </c>
      <c r="E2494" s="268">
        <v>36431.396000000008</v>
      </c>
      <c r="F2494" s="269">
        <v>53004.90600000001</v>
      </c>
      <c r="G2494" s="243"/>
    </row>
    <row r="2495" spans="1:7" s="62" customFormat="1" ht="13.5" customHeight="1" x14ac:dyDescent="0.2">
      <c r="A2495" s="423">
        <v>2017</v>
      </c>
      <c r="B2495" s="424" t="s">
        <v>39</v>
      </c>
      <c r="C2495" s="424" t="s">
        <v>100</v>
      </c>
      <c r="D2495" s="425">
        <v>14190.64</v>
      </c>
      <c r="E2495" s="425">
        <v>34472.855000000003</v>
      </c>
      <c r="F2495" s="426">
        <v>48663.495000000003</v>
      </c>
      <c r="G2495" s="243"/>
    </row>
    <row r="2496" spans="1:7" s="62" customFormat="1" ht="13.5" customHeight="1" x14ac:dyDescent="0.2">
      <c r="A2496" s="267">
        <v>2017</v>
      </c>
      <c r="B2496" s="443" t="s">
        <v>40</v>
      </c>
      <c r="C2496" s="443" t="s">
        <v>100</v>
      </c>
      <c r="D2496" s="268">
        <v>13984.669999999998</v>
      </c>
      <c r="E2496" s="268">
        <v>35709.099500000004</v>
      </c>
      <c r="F2496" s="269">
        <v>49693.769500000002</v>
      </c>
      <c r="G2496" s="243"/>
    </row>
    <row r="2497" spans="1:7" s="62" customFormat="1" ht="13.5" customHeight="1" x14ac:dyDescent="0.2">
      <c r="A2497" s="423">
        <v>2017</v>
      </c>
      <c r="B2497" s="424" t="s">
        <v>41</v>
      </c>
      <c r="C2497" s="424" t="s">
        <v>100</v>
      </c>
      <c r="D2497" s="425">
        <v>14328.779999999999</v>
      </c>
      <c r="E2497" s="425">
        <v>33608.193999999996</v>
      </c>
      <c r="F2497" s="426">
        <v>47936.973999999995</v>
      </c>
      <c r="G2497" s="243"/>
    </row>
    <row r="2498" spans="1:7" s="62" customFormat="1" ht="13.5" customHeight="1" x14ac:dyDescent="0.2">
      <c r="A2498" s="267">
        <v>2017</v>
      </c>
      <c r="B2498" s="443" t="s">
        <v>42</v>
      </c>
      <c r="C2498" s="443" t="s">
        <v>100</v>
      </c>
      <c r="D2498" s="268">
        <v>13306.36</v>
      </c>
      <c r="E2498" s="268">
        <v>32192.7575</v>
      </c>
      <c r="F2498" s="269">
        <v>45499.117499999993</v>
      </c>
      <c r="G2498" s="243"/>
    </row>
    <row r="2499" spans="1:7" s="62" customFormat="1" ht="13.5" customHeight="1" x14ac:dyDescent="0.2">
      <c r="A2499" s="423">
        <v>2018</v>
      </c>
      <c r="B2499" s="424" t="s">
        <v>43</v>
      </c>
      <c r="C2499" s="424" t="s">
        <v>100</v>
      </c>
      <c r="D2499" s="425">
        <v>11820.470000000001</v>
      </c>
      <c r="E2499" s="425">
        <v>28448.925999999999</v>
      </c>
      <c r="F2499" s="426">
        <v>40269.396000000001</v>
      </c>
      <c r="G2499" s="243"/>
    </row>
    <row r="2500" spans="1:7" s="62" customFormat="1" ht="13.5" customHeight="1" x14ac:dyDescent="0.2">
      <c r="A2500" s="267">
        <v>2018</v>
      </c>
      <c r="B2500" s="443" t="s">
        <v>44</v>
      </c>
      <c r="C2500" s="443" t="s">
        <v>100</v>
      </c>
      <c r="D2500" s="268">
        <v>12269.07</v>
      </c>
      <c r="E2500" s="268">
        <v>29582.828500000003</v>
      </c>
      <c r="F2500" s="269">
        <v>41851.898500000003</v>
      </c>
      <c r="G2500" s="243"/>
    </row>
    <row r="2501" spans="1:7" s="62" customFormat="1" ht="13.5" customHeight="1" x14ac:dyDescent="0.2">
      <c r="A2501" s="423">
        <v>2018</v>
      </c>
      <c r="B2501" s="424" t="s">
        <v>45</v>
      </c>
      <c r="C2501" s="424" t="s">
        <v>100</v>
      </c>
      <c r="D2501" s="425">
        <v>13014.3</v>
      </c>
      <c r="E2501" s="425">
        <v>30118.088000000007</v>
      </c>
      <c r="F2501" s="426">
        <v>43132.388000000006</v>
      </c>
      <c r="G2501" s="243"/>
    </row>
    <row r="2502" spans="1:7" s="62" customFormat="1" ht="13.5" customHeight="1" x14ac:dyDescent="0.2">
      <c r="A2502" s="267">
        <v>2018</v>
      </c>
      <c r="B2502" s="443" t="s">
        <v>33</v>
      </c>
      <c r="C2502" s="443" t="s">
        <v>100</v>
      </c>
      <c r="D2502" s="268">
        <v>13415.92</v>
      </c>
      <c r="E2502" s="268">
        <v>33108.746999999988</v>
      </c>
      <c r="F2502" s="269">
        <v>46524.666999999987</v>
      </c>
      <c r="G2502" s="243"/>
    </row>
    <row r="2503" spans="1:7" s="62" customFormat="1" ht="13.5" customHeight="1" x14ac:dyDescent="0.2">
      <c r="A2503" s="423">
        <v>2018</v>
      </c>
      <c r="B2503" s="424" t="s">
        <v>35</v>
      </c>
      <c r="C2503" s="424" t="s">
        <v>100</v>
      </c>
      <c r="D2503" s="425">
        <v>13381.44</v>
      </c>
      <c r="E2503" s="425">
        <v>31781.854499999998</v>
      </c>
      <c r="F2503" s="426">
        <v>45163.294500000004</v>
      </c>
      <c r="G2503" s="243"/>
    </row>
    <row r="2504" spans="1:7" s="62" customFormat="1" ht="13.5" customHeight="1" x14ac:dyDescent="0.2">
      <c r="A2504" s="267">
        <v>2018</v>
      </c>
      <c r="B2504" s="443" t="s">
        <v>36</v>
      </c>
      <c r="C2504" s="443" t="s">
        <v>100</v>
      </c>
      <c r="D2504" s="268">
        <v>11923.56</v>
      </c>
      <c r="E2504" s="268">
        <v>31233.671499999997</v>
      </c>
      <c r="F2504" s="269">
        <v>43157.231499999994</v>
      </c>
      <c r="G2504" s="243"/>
    </row>
    <row r="2505" spans="1:7" s="62" customFormat="1" ht="13.5" customHeight="1" x14ac:dyDescent="0.2">
      <c r="A2505" s="423">
        <v>2018</v>
      </c>
      <c r="B2505" s="424" t="s">
        <v>37</v>
      </c>
      <c r="C2505" s="424" t="s">
        <v>100</v>
      </c>
      <c r="D2505" s="425">
        <v>13351.410000000002</v>
      </c>
      <c r="E2505" s="425">
        <v>32614.852500000001</v>
      </c>
      <c r="F2505" s="426">
        <v>45966.262499999997</v>
      </c>
      <c r="G2505" s="243"/>
    </row>
    <row r="2506" spans="1:7" s="62" customFormat="1" ht="13.5" customHeight="1" x14ac:dyDescent="0.2">
      <c r="A2506" s="267">
        <v>2018</v>
      </c>
      <c r="B2506" s="443" t="s">
        <v>38</v>
      </c>
      <c r="C2506" s="443" t="s">
        <v>100</v>
      </c>
      <c r="D2506" s="268">
        <v>12200.640000000001</v>
      </c>
      <c r="E2506" s="268">
        <v>33757.796500000004</v>
      </c>
      <c r="F2506" s="269">
        <v>45958.436500000003</v>
      </c>
      <c r="G2506" s="243"/>
    </row>
    <row r="2507" spans="1:7" s="62" customFormat="1" ht="13.5" customHeight="1" x14ac:dyDescent="0.2">
      <c r="A2507" s="423">
        <v>2018</v>
      </c>
      <c r="B2507" s="424" t="s">
        <v>39</v>
      </c>
      <c r="C2507" s="424" t="s">
        <v>100</v>
      </c>
      <c r="D2507" s="425">
        <v>12548.73</v>
      </c>
      <c r="E2507" s="425">
        <v>32048.980000000003</v>
      </c>
      <c r="F2507" s="426">
        <v>44597.709999999992</v>
      </c>
      <c r="G2507" s="243"/>
    </row>
    <row r="2508" spans="1:7" s="62" customFormat="1" ht="13.5" customHeight="1" x14ac:dyDescent="0.2">
      <c r="A2508" s="267">
        <v>2018</v>
      </c>
      <c r="B2508" s="443" t="s">
        <v>40</v>
      </c>
      <c r="C2508" s="443" t="s">
        <v>100</v>
      </c>
      <c r="D2508" s="268">
        <v>13496.619999999999</v>
      </c>
      <c r="E2508" s="268">
        <v>33368.368500000004</v>
      </c>
      <c r="F2508" s="269">
        <v>46864.988500000007</v>
      </c>
      <c r="G2508" s="243"/>
    </row>
    <row r="2509" spans="1:7" s="62" customFormat="1" ht="13.5" customHeight="1" x14ac:dyDescent="0.2">
      <c r="A2509" s="423">
        <v>2018</v>
      </c>
      <c r="B2509" s="424" t="s">
        <v>41</v>
      </c>
      <c r="C2509" s="424" t="s">
        <v>100</v>
      </c>
      <c r="D2509" s="425">
        <v>14797.65</v>
      </c>
      <c r="E2509" s="425">
        <v>34761.444000000003</v>
      </c>
      <c r="F2509" s="426">
        <v>49559.093999999997</v>
      </c>
      <c r="G2509" s="243"/>
    </row>
    <row r="2510" spans="1:7" s="62" customFormat="1" ht="13.5" customHeight="1" x14ac:dyDescent="0.2">
      <c r="A2510" s="267">
        <v>2018</v>
      </c>
      <c r="B2510" s="443" t="s">
        <v>42</v>
      </c>
      <c r="C2510" s="443" t="s">
        <v>100</v>
      </c>
      <c r="D2510" s="268">
        <v>13914.8</v>
      </c>
      <c r="E2510" s="268">
        <v>31389.483000000007</v>
      </c>
      <c r="F2510" s="269">
        <v>45304.283000000003</v>
      </c>
      <c r="G2510" s="243"/>
    </row>
    <row r="2511" spans="1:7" s="62" customFormat="1" ht="13.5" customHeight="1" x14ac:dyDescent="0.2">
      <c r="A2511" s="423">
        <v>2019</v>
      </c>
      <c r="B2511" s="424" t="s">
        <v>43</v>
      </c>
      <c r="C2511" s="424" t="s">
        <v>100</v>
      </c>
      <c r="D2511" s="425">
        <v>10558.73</v>
      </c>
      <c r="E2511" s="425">
        <v>29429.218999999994</v>
      </c>
      <c r="F2511" s="426">
        <v>39987.948999999993</v>
      </c>
      <c r="G2511" s="243"/>
    </row>
    <row r="2512" spans="1:7" s="62" customFormat="1" ht="13.5" customHeight="1" x14ac:dyDescent="0.2">
      <c r="A2512" s="267">
        <v>2019</v>
      </c>
      <c r="B2512" s="443" t="s">
        <v>44</v>
      </c>
      <c r="C2512" s="443" t="s">
        <v>100</v>
      </c>
      <c r="D2512" s="268">
        <v>14372.77</v>
      </c>
      <c r="E2512" s="268">
        <v>29623.272999999997</v>
      </c>
      <c r="F2512" s="269">
        <v>43996.042999999998</v>
      </c>
      <c r="G2512" s="243"/>
    </row>
    <row r="2513" spans="1:7" s="62" customFormat="1" ht="13.5" customHeight="1" x14ac:dyDescent="0.2">
      <c r="A2513" s="423">
        <v>2019</v>
      </c>
      <c r="B2513" s="424" t="s">
        <v>45</v>
      </c>
      <c r="C2513" s="424" t="s">
        <v>100</v>
      </c>
      <c r="D2513" s="425">
        <v>14105.77</v>
      </c>
      <c r="E2513" s="425">
        <v>33657.603499999997</v>
      </c>
      <c r="F2513" s="426">
        <v>47763.373500000009</v>
      </c>
      <c r="G2513" s="243"/>
    </row>
    <row r="2514" spans="1:7" s="62" customFormat="1" ht="13.5" customHeight="1" x14ac:dyDescent="0.2">
      <c r="A2514" s="267">
        <v>2019</v>
      </c>
      <c r="B2514" s="443" t="s">
        <v>33</v>
      </c>
      <c r="C2514" s="443" t="s">
        <v>100</v>
      </c>
      <c r="D2514" s="268">
        <v>13788.52</v>
      </c>
      <c r="E2514" s="268">
        <v>30561.568500000001</v>
      </c>
      <c r="F2514" s="269">
        <v>44350.088499999998</v>
      </c>
      <c r="G2514" s="243"/>
    </row>
    <row r="2515" spans="1:7" s="62" customFormat="1" ht="13.5" customHeight="1" x14ac:dyDescent="0.2">
      <c r="A2515" s="423">
        <v>2019</v>
      </c>
      <c r="B2515" s="424" t="s">
        <v>35</v>
      </c>
      <c r="C2515" s="424" t="s">
        <v>100</v>
      </c>
      <c r="D2515" s="425">
        <v>17309.989999999998</v>
      </c>
      <c r="E2515" s="425">
        <v>33689.366500000004</v>
      </c>
      <c r="F2515" s="426">
        <v>50999.356500000002</v>
      </c>
      <c r="G2515" s="243"/>
    </row>
    <row r="2516" spans="1:7" s="62" customFormat="1" ht="13.5" customHeight="1" x14ac:dyDescent="0.2">
      <c r="A2516" s="267">
        <v>2019</v>
      </c>
      <c r="B2516" s="443" t="s">
        <v>36</v>
      </c>
      <c r="C2516" s="443" t="s">
        <v>100</v>
      </c>
      <c r="D2516" s="268">
        <v>14510.23</v>
      </c>
      <c r="E2516" s="268">
        <v>32168.462999999996</v>
      </c>
      <c r="F2516" s="269">
        <v>46678.692999999999</v>
      </c>
      <c r="G2516" s="243"/>
    </row>
    <row r="2517" spans="1:7" s="62" customFormat="1" ht="13.5" customHeight="1" x14ac:dyDescent="0.2">
      <c r="A2517" s="423">
        <v>2019</v>
      </c>
      <c r="B2517" s="424" t="s">
        <v>37</v>
      </c>
      <c r="C2517" s="424" t="s">
        <v>100</v>
      </c>
      <c r="D2517" s="425">
        <v>16614.439999999999</v>
      </c>
      <c r="E2517" s="425">
        <v>35819.111499999992</v>
      </c>
      <c r="F2517" s="426">
        <v>52433.551499999987</v>
      </c>
      <c r="G2517" s="243"/>
    </row>
    <row r="2518" spans="1:7" s="62" customFormat="1" ht="13.5" customHeight="1" x14ac:dyDescent="0.2">
      <c r="A2518" s="267">
        <v>2019</v>
      </c>
      <c r="B2518" s="443" t="s">
        <v>38</v>
      </c>
      <c r="C2518" s="443" t="s">
        <v>100</v>
      </c>
      <c r="D2518" s="268">
        <v>17029.035000000003</v>
      </c>
      <c r="E2518" s="268">
        <v>35205.762000000002</v>
      </c>
      <c r="F2518" s="269">
        <v>52234.796999999999</v>
      </c>
      <c r="G2518" s="243"/>
    </row>
    <row r="2519" spans="1:7" s="62" customFormat="1" ht="13.5" customHeight="1" x14ac:dyDescent="0.2">
      <c r="A2519" s="423">
        <v>2019</v>
      </c>
      <c r="B2519" s="424" t="s">
        <v>39</v>
      </c>
      <c r="C2519" s="424" t="s">
        <v>100</v>
      </c>
      <c r="D2519" s="425">
        <v>15026.09</v>
      </c>
      <c r="E2519" s="425">
        <v>35798.527000000002</v>
      </c>
      <c r="F2519" s="426">
        <v>50824.616999999998</v>
      </c>
      <c r="G2519" s="243"/>
    </row>
    <row r="2520" spans="1:7" s="62" customFormat="1" ht="13.5" customHeight="1" x14ac:dyDescent="0.2">
      <c r="A2520" s="267">
        <v>2019</v>
      </c>
      <c r="B2520" s="443" t="s">
        <v>40</v>
      </c>
      <c r="C2520" s="443" t="s">
        <v>100</v>
      </c>
      <c r="D2520" s="268">
        <v>16760.84</v>
      </c>
      <c r="E2520" s="268">
        <v>39174.512499999997</v>
      </c>
      <c r="F2520" s="269">
        <v>55935.352500000008</v>
      </c>
      <c r="G2520" s="243"/>
    </row>
    <row r="2521" spans="1:7" s="62" customFormat="1" ht="13.5" customHeight="1" x14ac:dyDescent="0.2">
      <c r="A2521" s="423">
        <v>2019</v>
      </c>
      <c r="B2521" s="424" t="s">
        <v>41</v>
      </c>
      <c r="C2521" s="424" t="s">
        <v>100</v>
      </c>
      <c r="D2521" s="425">
        <v>17798.788</v>
      </c>
      <c r="E2521" s="425">
        <v>39228.055000000008</v>
      </c>
      <c r="F2521" s="426">
        <v>57026.843000000001</v>
      </c>
      <c r="G2521" s="243"/>
    </row>
    <row r="2522" spans="1:7" s="62" customFormat="1" ht="13.5" customHeight="1" x14ac:dyDescent="0.2">
      <c r="A2522" s="267">
        <v>2019</v>
      </c>
      <c r="B2522" s="443" t="s">
        <v>42</v>
      </c>
      <c r="C2522" s="443" t="s">
        <v>100</v>
      </c>
      <c r="D2522" s="268">
        <v>15269.525000000001</v>
      </c>
      <c r="E2522" s="268">
        <v>36070.421000000002</v>
      </c>
      <c r="F2522" s="269">
        <v>51339.945999999996</v>
      </c>
      <c r="G2522" s="243"/>
    </row>
    <row r="2523" spans="1:7" s="62" customFormat="1" ht="13.5" customHeight="1" x14ac:dyDescent="0.2">
      <c r="A2523" s="423">
        <v>2020</v>
      </c>
      <c r="B2523" s="424" t="s">
        <v>43</v>
      </c>
      <c r="C2523" s="424" t="s">
        <v>100</v>
      </c>
      <c r="D2523" s="425">
        <v>11650.95</v>
      </c>
      <c r="E2523" s="425">
        <v>34499.114499999996</v>
      </c>
      <c r="F2523" s="426">
        <v>46150.0645</v>
      </c>
      <c r="G2523" s="243"/>
    </row>
    <row r="2524" spans="1:7" s="62" customFormat="1" ht="13.5" customHeight="1" x14ac:dyDescent="0.2">
      <c r="A2524" s="267">
        <v>2020</v>
      </c>
      <c r="B2524" s="443" t="s">
        <v>44</v>
      </c>
      <c r="C2524" s="443" t="s">
        <v>100</v>
      </c>
      <c r="D2524" s="268">
        <v>16296.309999999998</v>
      </c>
      <c r="E2524" s="268">
        <v>31791.898499999996</v>
      </c>
      <c r="F2524" s="269">
        <v>48088.208500000001</v>
      </c>
      <c r="G2524" s="243"/>
    </row>
    <row r="2525" spans="1:7" s="62" customFormat="1" ht="13.5" customHeight="1" x14ac:dyDescent="0.2">
      <c r="A2525" s="423">
        <v>2020</v>
      </c>
      <c r="B2525" s="424" t="s">
        <v>45</v>
      </c>
      <c r="C2525" s="424" t="s">
        <v>100</v>
      </c>
      <c r="D2525" s="425">
        <v>10213.14</v>
      </c>
      <c r="E2525" s="425">
        <v>26154.624</v>
      </c>
      <c r="F2525" s="426">
        <v>36367.763999999996</v>
      </c>
      <c r="G2525" s="243"/>
    </row>
    <row r="2526" spans="1:7" s="62" customFormat="1" ht="13.5" customHeight="1" x14ac:dyDescent="0.2">
      <c r="A2526" s="267">
        <v>2020</v>
      </c>
      <c r="B2526" s="443" t="s">
        <v>33</v>
      </c>
      <c r="C2526" s="443" t="s">
        <v>100</v>
      </c>
      <c r="D2526" s="268">
        <v>1324.42</v>
      </c>
      <c r="E2526" s="268">
        <v>9228.1280000000006</v>
      </c>
      <c r="F2526" s="269">
        <v>10552.548000000001</v>
      </c>
      <c r="G2526" s="243"/>
    </row>
    <row r="2527" spans="1:7" s="62" customFormat="1" ht="13.5" customHeight="1" x14ac:dyDescent="0.2">
      <c r="A2527" s="423">
        <v>2020</v>
      </c>
      <c r="B2527" s="424" t="s">
        <v>35</v>
      </c>
      <c r="C2527" s="424" t="s">
        <v>100</v>
      </c>
      <c r="D2527" s="425">
        <v>8340.0970033569338</v>
      </c>
      <c r="E2527" s="425">
        <v>25783.571493801592</v>
      </c>
      <c r="F2527" s="426">
        <v>34123.668497158527</v>
      </c>
      <c r="G2527" s="243"/>
    </row>
    <row r="2528" spans="1:7" s="62" customFormat="1" ht="13.5" customHeight="1" x14ac:dyDescent="0.2">
      <c r="A2528" s="267">
        <v>2020</v>
      </c>
      <c r="B2528" s="443" t="s">
        <v>36</v>
      </c>
      <c r="C2528" s="443" t="s">
        <v>100</v>
      </c>
      <c r="D2528" s="268">
        <v>10600.784986572266</v>
      </c>
      <c r="E2528" s="268">
        <v>31824.639520670888</v>
      </c>
      <c r="F2528" s="269">
        <v>42425.424507243151</v>
      </c>
      <c r="G2528" s="243"/>
    </row>
    <row r="2529" spans="1:7" s="62" customFormat="1" ht="13.5" customHeight="1" x14ac:dyDescent="0.2">
      <c r="A2529" s="423">
        <v>2020</v>
      </c>
      <c r="B2529" s="424" t="s">
        <v>37</v>
      </c>
      <c r="C2529" s="424" t="s">
        <v>100</v>
      </c>
      <c r="D2529" s="425">
        <v>14574.099999542243</v>
      </c>
      <c r="E2529" s="425">
        <v>39017.301997886658</v>
      </c>
      <c r="F2529" s="426">
        <v>53591.401997428904</v>
      </c>
      <c r="G2529" s="243"/>
    </row>
    <row r="2530" spans="1:7" s="62" customFormat="1" ht="13.5" customHeight="1" x14ac:dyDescent="0.2">
      <c r="A2530" s="267">
        <v>2020</v>
      </c>
      <c r="B2530" s="443" t="s">
        <v>38</v>
      </c>
      <c r="C2530" s="443" t="s">
        <v>100</v>
      </c>
      <c r="D2530" s="268">
        <v>12923.314950561524</v>
      </c>
      <c r="E2530" s="268">
        <v>36130.114498591422</v>
      </c>
      <c r="F2530" s="269">
        <v>49053.429449152944</v>
      </c>
      <c r="G2530" s="243"/>
    </row>
    <row r="2531" spans="1:7" s="62" customFormat="1" ht="13.5" customHeight="1" x14ac:dyDescent="0.2">
      <c r="A2531" s="423">
        <v>2020</v>
      </c>
      <c r="B2531" s="424" t="s">
        <v>39</v>
      </c>
      <c r="C2531" s="424" t="s">
        <v>100</v>
      </c>
      <c r="D2531" s="425">
        <v>14650.539973144536</v>
      </c>
      <c r="E2531" s="425">
        <v>39251.959502847676</v>
      </c>
      <c r="F2531" s="426">
        <v>53902.499475992205</v>
      </c>
      <c r="G2531" s="243"/>
    </row>
    <row r="2532" spans="1:7" s="62" customFormat="1" ht="13.5" customHeight="1" x14ac:dyDescent="0.2">
      <c r="A2532" s="267">
        <v>2020</v>
      </c>
      <c r="B2532" s="443" t="s">
        <v>40</v>
      </c>
      <c r="C2532" s="443" t="s">
        <v>100</v>
      </c>
      <c r="D2532" s="268">
        <v>15219.999990444188</v>
      </c>
      <c r="E2532" s="268">
        <v>41240.711506153108</v>
      </c>
      <c r="F2532" s="269">
        <v>56460.711496597301</v>
      </c>
      <c r="G2532" s="243"/>
    </row>
    <row r="2533" spans="1:7" s="62" customFormat="1" ht="13.5" customHeight="1" x14ac:dyDescent="0.2">
      <c r="A2533" s="423">
        <v>2020</v>
      </c>
      <c r="B2533" s="424" t="s">
        <v>41</v>
      </c>
      <c r="C2533" s="424" t="s">
        <v>100</v>
      </c>
      <c r="D2533" s="425">
        <v>13955.857926147466</v>
      </c>
      <c r="E2533" s="425">
        <v>40541.337473043452</v>
      </c>
      <c r="F2533" s="426">
        <v>54497.19539919091</v>
      </c>
      <c r="G2533" s="243"/>
    </row>
    <row r="2534" spans="1:7" s="62" customFormat="1" ht="13.5" customHeight="1" x14ac:dyDescent="0.2">
      <c r="A2534" s="267">
        <v>2020</v>
      </c>
      <c r="B2534" s="443" t="s">
        <v>42</v>
      </c>
      <c r="C2534" s="443" t="s">
        <v>100</v>
      </c>
      <c r="D2534" s="268">
        <v>15137.007041065219</v>
      </c>
      <c r="E2534" s="268">
        <v>39776.185510525233</v>
      </c>
      <c r="F2534" s="269">
        <v>54913.192551590459</v>
      </c>
      <c r="G2534" s="243"/>
    </row>
    <row r="2535" spans="1:7" s="62" customFormat="1" ht="13.5" customHeight="1" x14ac:dyDescent="0.2">
      <c r="A2535" s="423">
        <v>2021</v>
      </c>
      <c r="B2535" s="424" t="s">
        <v>43</v>
      </c>
      <c r="C2535" s="424" t="s">
        <v>100</v>
      </c>
      <c r="D2535" s="425">
        <v>14206.938893169401</v>
      </c>
      <c r="E2535" s="425">
        <v>36451.506497066497</v>
      </c>
      <c r="F2535" s="426">
        <v>50658.445390235895</v>
      </c>
      <c r="G2535" s="243"/>
    </row>
    <row r="2536" spans="1:7" s="62" customFormat="1" ht="13.5" customHeight="1" x14ac:dyDescent="0.2">
      <c r="A2536" s="267">
        <v>2021</v>
      </c>
      <c r="B2536" s="443" t="s">
        <v>44</v>
      </c>
      <c r="C2536" s="443" t="s">
        <v>100</v>
      </c>
      <c r="D2536" s="268">
        <v>16368.1439746</v>
      </c>
      <c r="E2536" s="268">
        <v>39845.644496381996</v>
      </c>
      <c r="F2536" s="269">
        <v>56213.788470981999</v>
      </c>
      <c r="G2536" s="243"/>
    </row>
    <row r="2537" spans="1:7" s="62" customFormat="1" ht="13.5" customHeight="1" x14ac:dyDescent="0.2">
      <c r="A2537" s="423">
        <v>2021</v>
      </c>
      <c r="B2537" s="424" t="s">
        <v>45</v>
      </c>
      <c r="C2537" s="424" t="s">
        <v>100</v>
      </c>
      <c r="D2537" s="425">
        <v>17753.569913787851</v>
      </c>
      <c r="E2537" s="425">
        <v>44611.131998386059</v>
      </c>
      <c r="F2537" s="426">
        <v>62364.701912173907</v>
      </c>
      <c r="G2537" s="243"/>
    </row>
    <row r="2538" spans="1:7" s="62" customFormat="1" ht="13.5" customHeight="1" x14ac:dyDescent="0.2">
      <c r="A2538" s="267">
        <v>2021</v>
      </c>
      <c r="B2538" s="443" t="s">
        <v>33</v>
      </c>
      <c r="C2538" s="443" t="s">
        <v>100</v>
      </c>
      <c r="D2538" s="268">
        <v>14921.770899444578</v>
      </c>
      <c r="E2538" s="268">
        <v>40064.668001510625</v>
      </c>
      <c r="F2538" s="269">
        <v>54986.438900955196</v>
      </c>
      <c r="G2538" s="243"/>
    </row>
    <row r="2539" spans="1:7" s="62" customFormat="1" ht="13.5" customHeight="1" x14ac:dyDescent="0.2">
      <c r="A2539" s="423">
        <v>2021</v>
      </c>
      <c r="B2539" s="424" t="s">
        <v>35</v>
      </c>
      <c r="C2539" s="424" t="s">
        <v>100</v>
      </c>
      <c r="D2539" s="425">
        <v>13247.640984741214</v>
      </c>
      <c r="E2539" s="425">
        <v>36691.082005108052</v>
      </c>
      <c r="F2539" s="426">
        <v>49938.722989849273</v>
      </c>
      <c r="G2539" s="243"/>
    </row>
    <row r="2540" spans="1:7" s="62" customFormat="1" ht="13.5" customHeight="1" x14ac:dyDescent="0.2">
      <c r="A2540" s="267">
        <v>2021</v>
      </c>
      <c r="B2540" s="443" t="s">
        <v>36</v>
      </c>
      <c r="C2540" s="443" t="s">
        <v>100</v>
      </c>
      <c r="D2540" s="268">
        <v>14941.151043334958</v>
      </c>
      <c r="E2540" s="268">
        <v>36976.122501456382</v>
      </c>
      <c r="F2540" s="269">
        <v>51917.273544791351</v>
      </c>
      <c r="G2540" s="243"/>
    </row>
    <row r="2541" spans="1:7" s="62" customFormat="1" ht="13.5" customHeight="1" x14ac:dyDescent="0.2">
      <c r="A2541" s="423">
        <v>2021</v>
      </c>
      <c r="B2541" s="424" t="s">
        <v>37</v>
      </c>
      <c r="C2541" s="424" t="s">
        <v>100</v>
      </c>
      <c r="D2541" s="425">
        <v>16235.961996032715</v>
      </c>
      <c r="E2541" s="425">
        <v>38536.336524926897</v>
      </c>
      <c r="F2541" s="426">
        <v>54772.298520959615</v>
      </c>
      <c r="G2541" s="243"/>
    </row>
    <row r="2542" spans="1:7" s="62" customFormat="1" ht="13.5" customHeight="1" x14ac:dyDescent="0.2">
      <c r="A2542" s="267">
        <v>2021</v>
      </c>
      <c r="B2542" s="443" t="s">
        <v>38</v>
      </c>
      <c r="C2542" s="443" t="s">
        <v>100</v>
      </c>
      <c r="D2542" s="268">
        <v>15820.877989299777</v>
      </c>
      <c r="E2542" s="268">
        <v>36847.747023351672</v>
      </c>
      <c r="F2542" s="269">
        <v>52668.62501265145</v>
      </c>
      <c r="G2542" s="243"/>
    </row>
    <row r="2543" spans="1:7" s="62" customFormat="1" ht="13.5" customHeight="1" x14ac:dyDescent="0.2">
      <c r="A2543" s="423">
        <v>2021</v>
      </c>
      <c r="B2543" s="424" t="s">
        <v>39</v>
      </c>
      <c r="C2543" s="424" t="s">
        <v>100</v>
      </c>
      <c r="D2543" s="425">
        <v>17694.096986877441</v>
      </c>
      <c r="E2543" s="425">
        <v>42013.095502680779</v>
      </c>
      <c r="F2543" s="426">
        <v>59707.19248955822</v>
      </c>
      <c r="G2543" s="243"/>
    </row>
    <row r="2544" spans="1:7" s="62" customFormat="1" ht="13.5" customHeight="1" x14ac:dyDescent="0.2">
      <c r="A2544" s="267">
        <v>2021</v>
      </c>
      <c r="B2544" s="443" t="s">
        <v>40</v>
      </c>
      <c r="C2544" s="443" t="s">
        <v>100</v>
      </c>
      <c r="D2544" s="268">
        <v>17068.571045471192</v>
      </c>
      <c r="E2544" s="268">
        <v>40455.435024843217</v>
      </c>
      <c r="F2544" s="269">
        <v>57524.006070314404</v>
      </c>
      <c r="G2544" s="243"/>
    </row>
    <row r="2545" spans="1:7" s="62" customFormat="1" ht="13.5" customHeight="1" x14ac:dyDescent="0.2">
      <c r="A2545" s="423">
        <v>2021</v>
      </c>
      <c r="B2545" s="424" t="s">
        <v>41</v>
      </c>
      <c r="C2545" s="424" t="s">
        <v>100</v>
      </c>
      <c r="D2545" s="425">
        <v>15866.521074768069</v>
      </c>
      <c r="E2545" s="425">
        <v>42100.262994451521</v>
      </c>
      <c r="F2545" s="426">
        <v>57966.78406921959</v>
      </c>
      <c r="G2545" s="243"/>
    </row>
    <row r="2546" spans="1:7" s="62" customFormat="1" ht="13.5" customHeight="1" x14ac:dyDescent="0.2">
      <c r="A2546" s="267">
        <v>2021</v>
      </c>
      <c r="B2546" s="443" t="s">
        <v>42</v>
      </c>
      <c r="C2546" s="443" t="s">
        <v>100</v>
      </c>
      <c r="D2546" s="268">
        <v>16140.620932250982</v>
      </c>
      <c r="E2546" s="268">
        <v>37100.461446868896</v>
      </c>
      <c r="F2546" s="269">
        <v>53241.082379119885</v>
      </c>
      <c r="G2546" s="243"/>
    </row>
    <row r="2547" spans="1:7" s="62" customFormat="1" ht="13.5" customHeight="1" x14ac:dyDescent="0.2">
      <c r="A2547" s="423">
        <v>2022</v>
      </c>
      <c r="B2547" s="424" t="s">
        <v>43</v>
      </c>
      <c r="C2547" s="424" t="s">
        <v>100</v>
      </c>
      <c r="D2547" s="425">
        <v>14494.549924469</v>
      </c>
      <c r="E2547" s="425">
        <v>33820.209999424937</v>
      </c>
      <c r="F2547" s="426">
        <v>48314.759923893929</v>
      </c>
      <c r="G2547" s="243"/>
    </row>
    <row r="2548" spans="1:7" s="62" customFormat="1" ht="13.5" customHeight="1" x14ac:dyDescent="0.2">
      <c r="A2548" s="267">
        <v>2022</v>
      </c>
      <c r="B2548" s="457" t="s">
        <v>44</v>
      </c>
      <c r="C2548" s="457" t="s">
        <v>100</v>
      </c>
      <c r="D2548" s="268">
        <v>15151.991046234132</v>
      </c>
      <c r="E2548" s="268">
        <v>38205.735502505304</v>
      </c>
      <c r="F2548" s="269">
        <v>53357.72654873944</v>
      </c>
      <c r="G2548" s="243"/>
    </row>
    <row r="2549" spans="1:7" s="62" customFormat="1" ht="13.5" customHeight="1" x14ac:dyDescent="0.2">
      <c r="A2549" s="423">
        <v>2022</v>
      </c>
      <c r="B2549" s="424" t="s">
        <v>45</v>
      </c>
      <c r="C2549" s="424" t="s">
        <v>100</v>
      </c>
      <c r="D2549" s="425">
        <v>16185.266032958985</v>
      </c>
      <c r="E2549" s="425">
        <v>45323.636543184039</v>
      </c>
      <c r="F2549" s="426">
        <v>61508.902576143031</v>
      </c>
      <c r="G2549" s="243"/>
    </row>
    <row r="2550" spans="1:7" s="62" customFormat="1" ht="13.5" customHeight="1" x14ac:dyDescent="0.2">
      <c r="A2550" s="267">
        <v>2022</v>
      </c>
      <c r="B2550" s="469" t="s">
        <v>33</v>
      </c>
      <c r="C2550" s="469" t="s">
        <v>100</v>
      </c>
      <c r="D2550" s="467">
        <v>15470.095011710002</v>
      </c>
      <c r="E2550" s="467">
        <v>36072.938948299998</v>
      </c>
      <c r="F2550" s="468">
        <v>51543.033960009998</v>
      </c>
      <c r="G2550" s="243"/>
    </row>
    <row r="2551" spans="1:7" s="62" customFormat="1" ht="13.5" customHeight="1" x14ac:dyDescent="0.2">
      <c r="A2551" s="423">
        <v>2022</v>
      </c>
      <c r="B2551" s="424" t="s">
        <v>35</v>
      </c>
      <c r="C2551" s="424" t="s">
        <v>100</v>
      </c>
      <c r="D2551" s="425">
        <v>15225.374902343752</v>
      </c>
      <c r="E2551" s="425">
        <v>38559.703981392864</v>
      </c>
      <c r="F2551" s="426">
        <v>53785.078883736613</v>
      </c>
      <c r="G2551" s="243"/>
    </row>
    <row r="2552" spans="1:7" s="62" customFormat="1" ht="13.5" customHeight="1" x14ac:dyDescent="0.2">
      <c r="A2552" s="267">
        <v>2022</v>
      </c>
      <c r="B2552" s="477" t="s">
        <v>36</v>
      </c>
      <c r="C2552" s="477" t="s">
        <v>100</v>
      </c>
      <c r="D2552" s="467">
        <v>15477.267987945555</v>
      </c>
      <c r="E2552" s="467">
        <v>35872.856483317053</v>
      </c>
      <c r="F2552" s="468">
        <v>51350.124471262607</v>
      </c>
      <c r="G2552" s="243"/>
    </row>
    <row r="2553" spans="1:7" s="62" customFormat="1" ht="13.5" customHeight="1" x14ac:dyDescent="0.2">
      <c r="A2553" s="423">
        <v>2009</v>
      </c>
      <c r="B2553" s="424" t="s">
        <v>33</v>
      </c>
      <c r="C2553" s="424" t="s">
        <v>101</v>
      </c>
      <c r="D2553" s="425">
        <v>409.84</v>
      </c>
      <c r="E2553" s="425">
        <v>6848.3499999999995</v>
      </c>
      <c r="F2553" s="426">
        <v>7258.19</v>
      </c>
      <c r="G2553" s="243"/>
    </row>
    <row r="2554" spans="1:7" s="62" customFormat="1" ht="13.5" customHeight="1" x14ac:dyDescent="0.2">
      <c r="A2554" s="267">
        <v>2009</v>
      </c>
      <c r="B2554" s="443" t="s">
        <v>35</v>
      </c>
      <c r="C2554" s="443" t="s">
        <v>101</v>
      </c>
      <c r="D2554" s="268">
        <v>202.73</v>
      </c>
      <c r="E2554" s="268">
        <v>8464.7649999999994</v>
      </c>
      <c r="F2554" s="269">
        <v>8667.494999999999</v>
      </c>
      <c r="G2554" s="243"/>
    </row>
    <row r="2555" spans="1:7" s="62" customFormat="1" ht="13.5" customHeight="1" x14ac:dyDescent="0.2">
      <c r="A2555" s="423">
        <v>2009</v>
      </c>
      <c r="B2555" s="424" t="s">
        <v>36</v>
      </c>
      <c r="C2555" s="424" t="s">
        <v>101</v>
      </c>
      <c r="D2555" s="425">
        <v>137.61000000000001</v>
      </c>
      <c r="E2555" s="425">
        <v>6340.9150000000009</v>
      </c>
      <c r="F2555" s="426">
        <v>6478.5250000000005</v>
      </c>
      <c r="G2555" s="243"/>
    </row>
    <row r="2556" spans="1:7" s="62" customFormat="1" ht="13.5" customHeight="1" x14ac:dyDescent="0.2">
      <c r="A2556" s="267">
        <v>2009</v>
      </c>
      <c r="B2556" s="443" t="s">
        <v>37</v>
      </c>
      <c r="C2556" s="443" t="s">
        <v>101</v>
      </c>
      <c r="D2556" s="268">
        <v>33.25</v>
      </c>
      <c r="E2556" s="268">
        <v>7767.2049999999999</v>
      </c>
      <c r="F2556" s="269">
        <v>7800.4549999999999</v>
      </c>
      <c r="G2556" s="243"/>
    </row>
    <row r="2557" spans="1:7" s="62" customFormat="1" ht="13.5" customHeight="1" x14ac:dyDescent="0.2">
      <c r="A2557" s="423">
        <v>2009</v>
      </c>
      <c r="B2557" s="424" t="s">
        <v>38</v>
      </c>
      <c r="C2557" s="424" t="s">
        <v>101</v>
      </c>
      <c r="D2557" s="425">
        <v>215.05</v>
      </c>
      <c r="E2557" s="425">
        <v>7622.0124999999998</v>
      </c>
      <c r="F2557" s="426">
        <v>7837.0625</v>
      </c>
      <c r="G2557" s="243"/>
    </row>
    <row r="2558" spans="1:7" s="62" customFormat="1" ht="13.5" customHeight="1" x14ac:dyDescent="0.2">
      <c r="A2558" s="267">
        <v>2009</v>
      </c>
      <c r="B2558" s="443" t="s">
        <v>39</v>
      </c>
      <c r="C2558" s="443" t="s">
        <v>101</v>
      </c>
      <c r="D2558" s="268">
        <v>279.17</v>
      </c>
      <c r="E2558" s="268">
        <v>7436.7750000000005</v>
      </c>
      <c r="F2558" s="269">
        <v>7715.9450000000006</v>
      </c>
      <c r="G2558" s="243"/>
    </row>
    <row r="2559" spans="1:7" s="62" customFormat="1" ht="13.5" customHeight="1" x14ac:dyDescent="0.2">
      <c r="A2559" s="423">
        <v>2009</v>
      </c>
      <c r="B2559" s="424" t="s">
        <v>40</v>
      </c>
      <c r="C2559" s="424" t="s">
        <v>101</v>
      </c>
      <c r="D2559" s="425">
        <v>415.84</v>
      </c>
      <c r="E2559" s="425">
        <v>7350.5349999999999</v>
      </c>
      <c r="F2559" s="426">
        <v>7766.375</v>
      </c>
      <c r="G2559" s="243"/>
    </row>
    <row r="2560" spans="1:7" s="62" customFormat="1" ht="13.5" customHeight="1" x14ac:dyDescent="0.2">
      <c r="A2560" s="267">
        <v>2009</v>
      </c>
      <c r="B2560" s="443" t="s">
        <v>41</v>
      </c>
      <c r="C2560" s="443" t="s">
        <v>101</v>
      </c>
      <c r="D2560" s="268">
        <v>283.99</v>
      </c>
      <c r="E2560" s="268">
        <v>7203.1324999999997</v>
      </c>
      <c r="F2560" s="269">
        <v>7487.1224999999995</v>
      </c>
      <c r="G2560" s="243"/>
    </row>
    <row r="2561" spans="1:7" s="62" customFormat="1" ht="13.5" customHeight="1" x14ac:dyDescent="0.2">
      <c r="A2561" s="423">
        <v>2009</v>
      </c>
      <c r="B2561" s="424" t="s">
        <v>42</v>
      </c>
      <c r="C2561" s="424" t="s">
        <v>101</v>
      </c>
      <c r="D2561" s="425">
        <v>322.60000000000002</v>
      </c>
      <c r="E2561" s="425">
        <v>8135.57</v>
      </c>
      <c r="F2561" s="426">
        <v>8458.17</v>
      </c>
      <c r="G2561" s="243"/>
    </row>
    <row r="2562" spans="1:7" s="62" customFormat="1" ht="13.5" customHeight="1" x14ac:dyDescent="0.2">
      <c r="A2562" s="267">
        <v>2010</v>
      </c>
      <c r="B2562" s="443" t="s">
        <v>43</v>
      </c>
      <c r="C2562" s="443" t="s">
        <v>101</v>
      </c>
      <c r="D2562" s="268">
        <v>207.83</v>
      </c>
      <c r="E2562" s="268">
        <v>7257.9424999999992</v>
      </c>
      <c r="F2562" s="269">
        <v>7465.7724999999991</v>
      </c>
      <c r="G2562" s="243"/>
    </row>
    <row r="2563" spans="1:7" s="62" customFormat="1" ht="13.5" customHeight="1" x14ac:dyDescent="0.2">
      <c r="A2563" s="423">
        <v>2010</v>
      </c>
      <c r="B2563" s="424" t="s">
        <v>44</v>
      </c>
      <c r="C2563" s="424" t="s">
        <v>101</v>
      </c>
      <c r="D2563" s="425">
        <v>321.88</v>
      </c>
      <c r="E2563" s="425">
        <v>7379.4225000000006</v>
      </c>
      <c r="F2563" s="426">
        <v>7701.3025000000007</v>
      </c>
      <c r="G2563" s="243"/>
    </row>
    <row r="2564" spans="1:7" s="62" customFormat="1" ht="13.5" customHeight="1" x14ac:dyDescent="0.2">
      <c r="A2564" s="267">
        <v>2010</v>
      </c>
      <c r="B2564" s="443" t="s">
        <v>45</v>
      </c>
      <c r="C2564" s="443" t="s">
        <v>101</v>
      </c>
      <c r="D2564" s="268">
        <v>246.99</v>
      </c>
      <c r="E2564" s="268">
        <v>8721.0799999999981</v>
      </c>
      <c r="F2564" s="269">
        <v>8968.07</v>
      </c>
      <c r="G2564" s="243"/>
    </row>
    <row r="2565" spans="1:7" s="62" customFormat="1" ht="13.5" customHeight="1" x14ac:dyDescent="0.2">
      <c r="A2565" s="423">
        <v>2010</v>
      </c>
      <c r="B2565" s="424" t="s">
        <v>33</v>
      </c>
      <c r="C2565" s="424" t="s">
        <v>101</v>
      </c>
      <c r="D2565" s="425">
        <v>326.87</v>
      </c>
      <c r="E2565" s="425">
        <v>8207.4250000000011</v>
      </c>
      <c r="F2565" s="426">
        <v>8534.2950000000019</v>
      </c>
      <c r="G2565" s="243"/>
    </row>
    <row r="2566" spans="1:7" s="62" customFormat="1" ht="13.5" customHeight="1" x14ac:dyDescent="0.2">
      <c r="A2566" s="267">
        <v>2010</v>
      </c>
      <c r="B2566" s="443" t="s">
        <v>35</v>
      </c>
      <c r="C2566" s="443" t="s">
        <v>101</v>
      </c>
      <c r="D2566" s="268">
        <v>327.22000000000003</v>
      </c>
      <c r="E2566" s="268">
        <v>9235.8125</v>
      </c>
      <c r="F2566" s="269">
        <v>9563.0324999999993</v>
      </c>
      <c r="G2566" s="243"/>
    </row>
    <row r="2567" spans="1:7" s="62" customFormat="1" ht="13.5" customHeight="1" x14ac:dyDescent="0.2">
      <c r="A2567" s="423">
        <v>2010</v>
      </c>
      <c r="B2567" s="424" t="s">
        <v>36</v>
      </c>
      <c r="C2567" s="424" t="s">
        <v>101</v>
      </c>
      <c r="D2567" s="425">
        <v>323.91000000000003</v>
      </c>
      <c r="E2567" s="425">
        <v>7344.09</v>
      </c>
      <c r="F2567" s="426">
        <v>7668</v>
      </c>
      <c r="G2567" s="243"/>
    </row>
    <row r="2568" spans="1:7" s="62" customFormat="1" ht="13.5" customHeight="1" x14ac:dyDescent="0.2">
      <c r="A2568" s="267">
        <v>2010</v>
      </c>
      <c r="B2568" s="443" t="s">
        <v>37</v>
      </c>
      <c r="C2568" s="443" t="s">
        <v>101</v>
      </c>
      <c r="D2568" s="268">
        <v>325.82</v>
      </c>
      <c r="E2568" s="268">
        <v>7039.7574999999997</v>
      </c>
      <c r="F2568" s="269">
        <v>7365.5774999999994</v>
      </c>
      <c r="G2568" s="243"/>
    </row>
    <row r="2569" spans="1:7" s="62" customFormat="1" ht="13.5" customHeight="1" x14ac:dyDescent="0.2">
      <c r="A2569" s="423">
        <v>2010</v>
      </c>
      <c r="B2569" s="424" t="s">
        <v>38</v>
      </c>
      <c r="C2569" s="424" t="s">
        <v>101</v>
      </c>
      <c r="D2569" s="425">
        <v>357.91</v>
      </c>
      <c r="E2569" s="425">
        <v>6983.3</v>
      </c>
      <c r="F2569" s="426">
        <v>7341.21</v>
      </c>
      <c r="G2569" s="243"/>
    </row>
    <row r="2570" spans="1:7" s="62" customFormat="1" ht="13.5" customHeight="1" x14ac:dyDescent="0.2">
      <c r="A2570" s="267">
        <v>2010</v>
      </c>
      <c r="B2570" s="443" t="s">
        <v>39</v>
      </c>
      <c r="C2570" s="443" t="s">
        <v>101</v>
      </c>
      <c r="D2570" s="268">
        <v>205.1</v>
      </c>
      <c r="E2570" s="268">
        <v>6472.3525</v>
      </c>
      <c r="F2570" s="269">
        <v>6677.4525000000003</v>
      </c>
      <c r="G2570" s="243"/>
    </row>
    <row r="2571" spans="1:7" s="62" customFormat="1" ht="13.5" customHeight="1" x14ac:dyDescent="0.2">
      <c r="A2571" s="423">
        <v>2010</v>
      </c>
      <c r="B2571" s="424" t="s">
        <v>40</v>
      </c>
      <c r="C2571" s="424" t="s">
        <v>101</v>
      </c>
      <c r="D2571" s="425">
        <v>435.03</v>
      </c>
      <c r="E2571" s="425">
        <v>6116.6650000000009</v>
      </c>
      <c r="F2571" s="426">
        <v>6551.6950000000006</v>
      </c>
      <c r="G2571" s="243"/>
    </row>
    <row r="2572" spans="1:7" s="62" customFormat="1" ht="13.5" customHeight="1" x14ac:dyDescent="0.2">
      <c r="A2572" s="267">
        <v>2010</v>
      </c>
      <c r="B2572" s="443" t="s">
        <v>41</v>
      </c>
      <c r="C2572" s="443" t="s">
        <v>101</v>
      </c>
      <c r="D2572" s="268">
        <v>486.43</v>
      </c>
      <c r="E2572" s="268">
        <v>6551.8200000000006</v>
      </c>
      <c r="F2572" s="269">
        <v>7038.2500000000009</v>
      </c>
      <c r="G2572" s="243"/>
    </row>
    <row r="2573" spans="1:7" s="62" customFormat="1" ht="13.5" customHeight="1" x14ac:dyDescent="0.2">
      <c r="A2573" s="423">
        <v>2010</v>
      </c>
      <c r="B2573" s="424" t="s">
        <v>42</v>
      </c>
      <c r="C2573" s="424" t="s">
        <v>101</v>
      </c>
      <c r="D2573" s="425">
        <v>418.72</v>
      </c>
      <c r="E2573" s="425">
        <v>8753.9900000000016</v>
      </c>
      <c r="F2573" s="426">
        <v>9172.7100000000009</v>
      </c>
      <c r="G2573" s="243"/>
    </row>
    <row r="2574" spans="1:7" s="62" customFormat="1" ht="13.5" customHeight="1" x14ac:dyDescent="0.2">
      <c r="A2574" s="267">
        <v>2011</v>
      </c>
      <c r="B2574" s="443" t="s">
        <v>43</v>
      </c>
      <c r="C2574" s="443" t="s">
        <v>101</v>
      </c>
      <c r="D2574" s="268">
        <v>343.03</v>
      </c>
      <c r="E2574" s="268">
        <v>7987.8325000000004</v>
      </c>
      <c r="F2574" s="269">
        <v>8330.8624999999993</v>
      </c>
      <c r="G2574" s="243"/>
    </row>
    <row r="2575" spans="1:7" s="62" customFormat="1" ht="13.5" customHeight="1" x14ac:dyDescent="0.2">
      <c r="A2575" s="423">
        <v>2011</v>
      </c>
      <c r="B2575" s="424" t="s">
        <v>44</v>
      </c>
      <c r="C2575" s="424" t="s">
        <v>101</v>
      </c>
      <c r="D2575" s="425">
        <v>376.19</v>
      </c>
      <c r="E2575" s="425">
        <v>8487.08</v>
      </c>
      <c r="F2575" s="426">
        <v>8863.27</v>
      </c>
      <c r="G2575" s="243"/>
    </row>
    <row r="2576" spans="1:7" s="62" customFormat="1" ht="13.5" customHeight="1" x14ac:dyDescent="0.2">
      <c r="A2576" s="267">
        <v>2011</v>
      </c>
      <c r="B2576" s="443" t="s">
        <v>45</v>
      </c>
      <c r="C2576" s="443" t="s">
        <v>101</v>
      </c>
      <c r="D2576" s="268">
        <v>383.06</v>
      </c>
      <c r="E2576" s="268">
        <v>10070.76</v>
      </c>
      <c r="F2576" s="269">
        <v>10453.82</v>
      </c>
      <c r="G2576" s="243"/>
    </row>
    <row r="2577" spans="1:7" s="62" customFormat="1" ht="13.5" customHeight="1" x14ac:dyDescent="0.2">
      <c r="A2577" s="423">
        <v>2011</v>
      </c>
      <c r="B2577" s="424" t="s">
        <v>33</v>
      </c>
      <c r="C2577" s="424" t="s">
        <v>101</v>
      </c>
      <c r="D2577" s="425">
        <v>422.5</v>
      </c>
      <c r="E2577" s="425">
        <v>7642.5874999999996</v>
      </c>
      <c r="F2577" s="426">
        <v>8065.0874999999996</v>
      </c>
      <c r="G2577" s="243"/>
    </row>
    <row r="2578" spans="1:7" s="62" customFormat="1" ht="13.5" customHeight="1" x14ac:dyDescent="0.2">
      <c r="A2578" s="267">
        <v>2011</v>
      </c>
      <c r="B2578" s="443" t="s">
        <v>35</v>
      </c>
      <c r="C2578" s="443" t="s">
        <v>101</v>
      </c>
      <c r="D2578" s="268">
        <v>483.85</v>
      </c>
      <c r="E2578" s="268">
        <v>9598.3850000000002</v>
      </c>
      <c r="F2578" s="269">
        <v>10082.235000000001</v>
      </c>
      <c r="G2578" s="243"/>
    </row>
    <row r="2579" spans="1:7" s="62" customFormat="1" ht="13.5" customHeight="1" x14ac:dyDescent="0.2">
      <c r="A2579" s="423">
        <v>2011</v>
      </c>
      <c r="B2579" s="424" t="s">
        <v>36</v>
      </c>
      <c r="C2579" s="424" t="s">
        <v>101</v>
      </c>
      <c r="D2579" s="425">
        <v>423.24</v>
      </c>
      <c r="E2579" s="425">
        <v>9638.4499999999989</v>
      </c>
      <c r="F2579" s="426">
        <v>10061.689999999999</v>
      </c>
      <c r="G2579" s="243"/>
    </row>
    <row r="2580" spans="1:7" s="62" customFormat="1" ht="13.5" customHeight="1" x14ac:dyDescent="0.2">
      <c r="A2580" s="267">
        <v>2011</v>
      </c>
      <c r="B2580" s="443" t="s">
        <v>37</v>
      </c>
      <c r="C2580" s="443" t="s">
        <v>101</v>
      </c>
      <c r="D2580" s="268">
        <v>453.64</v>
      </c>
      <c r="E2580" s="268">
        <v>10093.257499999998</v>
      </c>
      <c r="F2580" s="269">
        <v>10546.897499999997</v>
      </c>
      <c r="G2580" s="243"/>
    </row>
    <row r="2581" spans="1:7" s="62" customFormat="1" ht="13.5" customHeight="1" x14ac:dyDescent="0.2">
      <c r="A2581" s="423">
        <v>2011</v>
      </c>
      <c r="B2581" s="424" t="s">
        <v>38</v>
      </c>
      <c r="C2581" s="424" t="s">
        <v>101</v>
      </c>
      <c r="D2581" s="425">
        <v>591.29</v>
      </c>
      <c r="E2581" s="425">
        <v>10807.9475</v>
      </c>
      <c r="F2581" s="426">
        <v>11399.237499999999</v>
      </c>
      <c r="G2581" s="243"/>
    </row>
    <row r="2582" spans="1:7" s="62" customFormat="1" ht="13.5" customHeight="1" x14ac:dyDescent="0.2">
      <c r="A2582" s="267">
        <v>2011</v>
      </c>
      <c r="B2582" s="443" t="s">
        <v>39</v>
      </c>
      <c r="C2582" s="443" t="s">
        <v>101</v>
      </c>
      <c r="D2582" s="268">
        <v>794.49</v>
      </c>
      <c r="E2582" s="268">
        <v>9994.5174999999999</v>
      </c>
      <c r="F2582" s="269">
        <v>10789.0075</v>
      </c>
      <c r="G2582" s="243"/>
    </row>
    <row r="2583" spans="1:7" s="62" customFormat="1" ht="13.5" customHeight="1" x14ac:dyDescent="0.2">
      <c r="A2583" s="423">
        <v>2011</v>
      </c>
      <c r="B2583" s="424" t="s">
        <v>40</v>
      </c>
      <c r="C2583" s="424" t="s">
        <v>101</v>
      </c>
      <c r="D2583" s="425">
        <v>1225.55</v>
      </c>
      <c r="E2583" s="425">
        <v>9447.0224999999991</v>
      </c>
      <c r="F2583" s="426">
        <v>10672.5725</v>
      </c>
      <c r="G2583" s="243"/>
    </row>
    <row r="2584" spans="1:7" s="62" customFormat="1" ht="13.5" customHeight="1" x14ac:dyDescent="0.2">
      <c r="A2584" s="267">
        <v>2011</v>
      </c>
      <c r="B2584" s="443" t="s">
        <v>41</v>
      </c>
      <c r="C2584" s="443" t="s">
        <v>101</v>
      </c>
      <c r="D2584" s="268">
        <v>702.43000000000006</v>
      </c>
      <c r="E2584" s="268">
        <v>10850.952499999999</v>
      </c>
      <c r="F2584" s="269">
        <v>11553.3825</v>
      </c>
      <c r="G2584" s="243"/>
    </row>
    <row r="2585" spans="1:7" s="62" customFormat="1" ht="13.5" customHeight="1" x14ac:dyDescent="0.2">
      <c r="A2585" s="423">
        <v>2011</v>
      </c>
      <c r="B2585" s="424" t="s">
        <v>42</v>
      </c>
      <c r="C2585" s="424" t="s">
        <v>101</v>
      </c>
      <c r="D2585" s="425">
        <v>618.74</v>
      </c>
      <c r="E2585" s="425">
        <v>13798.3825</v>
      </c>
      <c r="F2585" s="426">
        <v>14417.122499999999</v>
      </c>
      <c r="G2585" s="243"/>
    </row>
    <row r="2586" spans="1:7" s="62" customFormat="1" ht="13.5" customHeight="1" x14ac:dyDescent="0.2">
      <c r="A2586" s="267">
        <v>2012</v>
      </c>
      <c r="B2586" s="443" t="s">
        <v>43</v>
      </c>
      <c r="C2586" s="443" t="s">
        <v>101</v>
      </c>
      <c r="D2586" s="268">
        <v>273.70999999999998</v>
      </c>
      <c r="E2586" s="268">
        <v>12234.077500000001</v>
      </c>
      <c r="F2586" s="269">
        <v>12507.7875</v>
      </c>
      <c r="G2586" s="243"/>
    </row>
    <row r="2587" spans="1:7" s="62" customFormat="1" ht="13.5" customHeight="1" x14ac:dyDescent="0.2">
      <c r="A2587" s="423">
        <v>2012</v>
      </c>
      <c r="B2587" s="424" t="s">
        <v>44</v>
      </c>
      <c r="C2587" s="424" t="s">
        <v>101</v>
      </c>
      <c r="D2587" s="425">
        <v>571.04999999999995</v>
      </c>
      <c r="E2587" s="425">
        <v>11900.4125</v>
      </c>
      <c r="F2587" s="426">
        <v>12471.4625</v>
      </c>
      <c r="G2587" s="243"/>
    </row>
    <row r="2588" spans="1:7" s="62" customFormat="1" ht="13.5" customHeight="1" x14ac:dyDescent="0.2">
      <c r="A2588" s="267">
        <v>2012</v>
      </c>
      <c r="B2588" s="443" t="s">
        <v>45</v>
      </c>
      <c r="C2588" s="443" t="s">
        <v>101</v>
      </c>
      <c r="D2588" s="268">
        <v>592.45000000000005</v>
      </c>
      <c r="E2588" s="268">
        <v>12131.977500000001</v>
      </c>
      <c r="F2588" s="269">
        <v>12724.427500000002</v>
      </c>
      <c r="G2588" s="243"/>
    </row>
    <row r="2589" spans="1:7" s="62" customFormat="1" ht="13.5" customHeight="1" x14ac:dyDescent="0.2">
      <c r="A2589" s="423">
        <v>2012</v>
      </c>
      <c r="B2589" s="424" t="s">
        <v>33</v>
      </c>
      <c r="C2589" s="424" t="s">
        <v>101</v>
      </c>
      <c r="D2589" s="425">
        <v>477.96</v>
      </c>
      <c r="E2589" s="425">
        <v>10293.8675</v>
      </c>
      <c r="F2589" s="426">
        <v>10771.827499999999</v>
      </c>
      <c r="G2589" s="243"/>
    </row>
    <row r="2590" spans="1:7" s="62" customFormat="1" ht="13.5" customHeight="1" x14ac:dyDescent="0.2">
      <c r="A2590" s="267">
        <v>2012</v>
      </c>
      <c r="B2590" s="443" t="s">
        <v>35</v>
      </c>
      <c r="C2590" s="443" t="s">
        <v>101</v>
      </c>
      <c r="D2590" s="268">
        <v>626.76</v>
      </c>
      <c r="E2590" s="268">
        <v>9490.2625000000007</v>
      </c>
      <c r="F2590" s="269">
        <v>10117.022500000001</v>
      </c>
      <c r="G2590" s="243"/>
    </row>
    <row r="2591" spans="1:7" s="62" customFormat="1" ht="13.5" customHeight="1" x14ac:dyDescent="0.2">
      <c r="A2591" s="423">
        <v>2012</v>
      </c>
      <c r="B2591" s="424" t="s">
        <v>36</v>
      </c>
      <c r="C2591" s="424" t="s">
        <v>101</v>
      </c>
      <c r="D2591" s="425">
        <v>489.2</v>
      </c>
      <c r="E2591" s="425">
        <v>8764.4599999999991</v>
      </c>
      <c r="F2591" s="426">
        <v>9253.66</v>
      </c>
      <c r="G2591" s="243"/>
    </row>
    <row r="2592" spans="1:7" s="62" customFormat="1" ht="13.5" customHeight="1" x14ac:dyDescent="0.2">
      <c r="A2592" s="267">
        <v>2012</v>
      </c>
      <c r="B2592" s="443" t="s">
        <v>37</v>
      </c>
      <c r="C2592" s="443" t="s">
        <v>101</v>
      </c>
      <c r="D2592" s="268">
        <v>622.79999999999995</v>
      </c>
      <c r="E2592" s="268">
        <v>7664.0425000000005</v>
      </c>
      <c r="F2592" s="269">
        <v>8286.8425000000007</v>
      </c>
      <c r="G2592" s="243"/>
    </row>
    <row r="2593" spans="1:7" s="62" customFormat="1" ht="13.5" customHeight="1" x14ac:dyDescent="0.2">
      <c r="A2593" s="423">
        <v>2012</v>
      </c>
      <c r="B2593" s="424" t="s">
        <v>38</v>
      </c>
      <c r="C2593" s="424" t="s">
        <v>101</v>
      </c>
      <c r="D2593" s="425">
        <v>543.1</v>
      </c>
      <c r="E2593" s="425">
        <v>7409.6324999999997</v>
      </c>
      <c r="F2593" s="426">
        <v>7952.7325000000001</v>
      </c>
      <c r="G2593" s="243"/>
    </row>
    <row r="2594" spans="1:7" s="62" customFormat="1" ht="13.5" customHeight="1" x14ac:dyDescent="0.2">
      <c r="A2594" s="267">
        <v>2012</v>
      </c>
      <c r="B2594" s="443" t="s">
        <v>39</v>
      </c>
      <c r="C2594" s="443" t="s">
        <v>101</v>
      </c>
      <c r="D2594" s="268">
        <v>827.32</v>
      </c>
      <c r="E2594" s="268">
        <v>5974.53</v>
      </c>
      <c r="F2594" s="269">
        <v>6801.8499999999995</v>
      </c>
      <c r="G2594" s="243"/>
    </row>
    <row r="2595" spans="1:7" s="62" customFormat="1" ht="13.5" customHeight="1" x14ac:dyDescent="0.2">
      <c r="A2595" s="423">
        <v>2012</v>
      </c>
      <c r="B2595" s="424" t="s">
        <v>40</v>
      </c>
      <c r="C2595" s="424" t="s">
        <v>101</v>
      </c>
      <c r="D2595" s="425">
        <v>643.35</v>
      </c>
      <c r="E2595" s="425">
        <v>6356.5924999999997</v>
      </c>
      <c r="F2595" s="426">
        <v>6999.9425000000001</v>
      </c>
      <c r="G2595" s="243"/>
    </row>
    <row r="2596" spans="1:7" s="62" customFormat="1" ht="13.5" customHeight="1" x14ac:dyDescent="0.2">
      <c r="A2596" s="267">
        <v>2012</v>
      </c>
      <c r="B2596" s="443" t="s">
        <v>41</v>
      </c>
      <c r="C2596" s="443" t="s">
        <v>101</v>
      </c>
      <c r="D2596" s="268">
        <v>678.90000000000009</v>
      </c>
      <c r="E2596" s="268">
        <v>6386.4774999999991</v>
      </c>
      <c r="F2596" s="269">
        <v>7065.3774999999987</v>
      </c>
      <c r="G2596" s="243"/>
    </row>
    <row r="2597" spans="1:7" s="62" customFormat="1" ht="13.5" customHeight="1" x14ac:dyDescent="0.2">
      <c r="A2597" s="423">
        <v>2012</v>
      </c>
      <c r="B2597" s="424" t="s">
        <v>42</v>
      </c>
      <c r="C2597" s="424" t="s">
        <v>101</v>
      </c>
      <c r="D2597" s="425">
        <v>639.04</v>
      </c>
      <c r="E2597" s="425">
        <v>6967.6329999999989</v>
      </c>
      <c r="F2597" s="426">
        <v>7606.6729999999989</v>
      </c>
      <c r="G2597" s="243"/>
    </row>
    <row r="2598" spans="1:7" s="62" customFormat="1" ht="13.5" customHeight="1" x14ac:dyDescent="0.2">
      <c r="A2598" s="267">
        <v>2013</v>
      </c>
      <c r="B2598" s="443" t="s">
        <v>43</v>
      </c>
      <c r="C2598" s="443" t="s">
        <v>101</v>
      </c>
      <c r="D2598" s="268">
        <v>500.11</v>
      </c>
      <c r="E2598" s="268">
        <v>5227.4444999999996</v>
      </c>
      <c r="F2598" s="269">
        <v>5727.5545000000002</v>
      </c>
      <c r="G2598" s="243"/>
    </row>
    <row r="2599" spans="1:7" s="62" customFormat="1" ht="13.5" customHeight="1" x14ac:dyDescent="0.2">
      <c r="A2599" s="423">
        <v>2013</v>
      </c>
      <c r="B2599" s="424" t="s">
        <v>44</v>
      </c>
      <c r="C2599" s="424" t="s">
        <v>101</v>
      </c>
      <c r="D2599" s="425">
        <v>537.56999999999994</v>
      </c>
      <c r="E2599" s="425">
        <v>6171.0674999999992</v>
      </c>
      <c r="F2599" s="426">
        <v>6708.6374999999989</v>
      </c>
      <c r="G2599" s="243"/>
    </row>
    <row r="2600" spans="1:7" s="62" customFormat="1" ht="13.5" customHeight="1" x14ac:dyDescent="0.2">
      <c r="A2600" s="267">
        <v>2013</v>
      </c>
      <c r="B2600" s="443" t="s">
        <v>45</v>
      </c>
      <c r="C2600" s="443" t="s">
        <v>101</v>
      </c>
      <c r="D2600" s="268">
        <v>674.68000000000006</v>
      </c>
      <c r="E2600" s="268">
        <v>6238.3704999999991</v>
      </c>
      <c r="F2600" s="269">
        <v>6913.0504999999994</v>
      </c>
      <c r="G2600" s="243"/>
    </row>
    <row r="2601" spans="1:7" s="62" customFormat="1" ht="13.5" customHeight="1" x14ac:dyDescent="0.2">
      <c r="A2601" s="423">
        <v>2013</v>
      </c>
      <c r="B2601" s="424" t="s">
        <v>33</v>
      </c>
      <c r="C2601" s="424" t="s">
        <v>101</v>
      </c>
      <c r="D2601" s="425">
        <v>1100.92</v>
      </c>
      <c r="E2601" s="425">
        <v>7495.2025000000003</v>
      </c>
      <c r="F2601" s="426">
        <v>8596.1225000000013</v>
      </c>
      <c r="G2601" s="243"/>
    </row>
    <row r="2602" spans="1:7" s="62" customFormat="1" ht="13.5" customHeight="1" x14ac:dyDescent="0.2">
      <c r="A2602" s="267">
        <v>2013</v>
      </c>
      <c r="B2602" s="443" t="s">
        <v>35</v>
      </c>
      <c r="C2602" s="443" t="s">
        <v>101</v>
      </c>
      <c r="D2602" s="268">
        <v>803.8599999999999</v>
      </c>
      <c r="E2602" s="268">
        <v>7760.1974999999993</v>
      </c>
      <c r="F2602" s="269">
        <v>8564.057499999999</v>
      </c>
      <c r="G2602" s="243"/>
    </row>
    <row r="2603" spans="1:7" s="62" customFormat="1" ht="13.5" customHeight="1" x14ac:dyDescent="0.2">
      <c r="A2603" s="423">
        <v>2013</v>
      </c>
      <c r="B2603" s="424" t="s">
        <v>36</v>
      </c>
      <c r="C2603" s="424" t="s">
        <v>101</v>
      </c>
      <c r="D2603" s="425">
        <v>967.31999999999994</v>
      </c>
      <c r="E2603" s="425">
        <v>6809.9875000000002</v>
      </c>
      <c r="F2603" s="426">
        <v>7777.3074999999999</v>
      </c>
      <c r="G2603" s="243"/>
    </row>
    <row r="2604" spans="1:7" s="62" customFormat="1" ht="13.5" customHeight="1" x14ac:dyDescent="0.2">
      <c r="A2604" s="267">
        <v>2013</v>
      </c>
      <c r="B2604" s="443" t="s">
        <v>37</v>
      </c>
      <c r="C2604" s="443" t="s">
        <v>101</v>
      </c>
      <c r="D2604" s="268">
        <v>1829.76</v>
      </c>
      <c r="E2604" s="268">
        <v>7515.3549999999996</v>
      </c>
      <c r="F2604" s="269">
        <v>9345.1149999999998</v>
      </c>
      <c r="G2604" s="243"/>
    </row>
    <row r="2605" spans="1:7" s="62" customFormat="1" ht="13.5" customHeight="1" x14ac:dyDescent="0.2">
      <c r="A2605" s="423">
        <v>2013</v>
      </c>
      <c r="B2605" s="424" t="s">
        <v>38</v>
      </c>
      <c r="C2605" s="424" t="s">
        <v>101</v>
      </c>
      <c r="D2605" s="425">
        <v>2955.93</v>
      </c>
      <c r="E2605" s="425">
        <v>7449.1750000000002</v>
      </c>
      <c r="F2605" s="426">
        <v>10405.105</v>
      </c>
      <c r="G2605" s="243"/>
    </row>
    <row r="2606" spans="1:7" s="62" customFormat="1" ht="13.5" customHeight="1" x14ac:dyDescent="0.2">
      <c r="A2606" s="267">
        <v>2013</v>
      </c>
      <c r="B2606" s="443" t="s">
        <v>39</v>
      </c>
      <c r="C2606" s="443" t="s">
        <v>101</v>
      </c>
      <c r="D2606" s="268">
        <v>3318.8299999999995</v>
      </c>
      <c r="E2606" s="268">
        <v>8151.25</v>
      </c>
      <c r="F2606" s="269">
        <v>11470.08</v>
      </c>
      <c r="G2606" s="243"/>
    </row>
    <row r="2607" spans="1:7" s="62" customFormat="1" ht="13.5" customHeight="1" x14ac:dyDescent="0.2">
      <c r="A2607" s="423">
        <v>2013</v>
      </c>
      <c r="B2607" s="424" t="s">
        <v>40</v>
      </c>
      <c r="C2607" s="424" t="s">
        <v>101</v>
      </c>
      <c r="D2607" s="425">
        <v>3320.8999999999996</v>
      </c>
      <c r="E2607" s="425">
        <v>9918.5650000000005</v>
      </c>
      <c r="F2607" s="426">
        <v>13239.465</v>
      </c>
      <c r="G2607" s="243"/>
    </row>
    <row r="2608" spans="1:7" s="62" customFormat="1" ht="13.5" customHeight="1" x14ac:dyDescent="0.2">
      <c r="A2608" s="267">
        <v>2013</v>
      </c>
      <c r="B2608" s="443" t="s">
        <v>41</v>
      </c>
      <c r="C2608" s="443" t="s">
        <v>101</v>
      </c>
      <c r="D2608" s="268">
        <v>3482.6699999999996</v>
      </c>
      <c r="E2608" s="268">
        <v>8255.15</v>
      </c>
      <c r="F2608" s="269">
        <v>11737.82</v>
      </c>
      <c r="G2608" s="243"/>
    </row>
    <row r="2609" spans="1:7" s="62" customFormat="1" ht="13.5" customHeight="1" x14ac:dyDescent="0.2">
      <c r="A2609" s="423">
        <v>2013</v>
      </c>
      <c r="B2609" s="424" t="s">
        <v>42</v>
      </c>
      <c r="C2609" s="424" t="s">
        <v>101</v>
      </c>
      <c r="D2609" s="425">
        <v>1815.05</v>
      </c>
      <c r="E2609" s="425">
        <v>6488.8774999999996</v>
      </c>
      <c r="F2609" s="426">
        <v>8303.9274999999998</v>
      </c>
      <c r="G2609" s="243"/>
    </row>
    <row r="2610" spans="1:7" s="62" customFormat="1" ht="13.5" customHeight="1" x14ac:dyDescent="0.2">
      <c r="A2610" s="267">
        <v>2014</v>
      </c>
      <c r="B2610" s="443" t="s">
        <v>43</v>
      </c>
      <c r="C2610" s="443" t="s">
        <v>101</v>
      </c>
      <c r="D2610" s="268">
        <v>2084.2599999999998</v>
      </c>
      <c r="E2610" s="268">
        <v>4310.7999999999993</v>
      </c>
      <c r="F2610" s="269">
        <v>6395.0599999999995</v>
      </c>
      <c r="G2610" s="243"/>
    </row>
    <row r="2611" spans="1:7" s="62" customFormat="1" ht="13.5" customHeight="1" x14ac:dyDescent="0.2">
      <c r="A2611" s="423">
        <v>2014</v>
      </c>
      <c r="B2611" s="424" t="s">
        <v>44</v>
      </c>
      <c r="C2611" s="424" t="s">
        <v>101</v>
      </c>
      <c r="D2611" s="425">
        <v>2092.38</v>
      </c>
      <c r="E2611" s="425">
        <v>5509.8774999999996</v>
      </c>
      <c r="F2611" s="426">
        <v>7602.2574999999997</v>
      </c>
      <c r="G2611" s="243"/>
    </row>
    <row r="2612" spans="1:7" s="62" customFormat="1" ht="13.5" customHeight="1" x14ac:dyDescent="0.2">
      <c r="A2612" s="267">
        <v>2014</v>
      </c>
      <c r="B2612" s="443" t="s">
        <v>45</v>
      </c>
      <c r="C2612" s="443" t="s">
        <v>101</v>
      </c>
      <c r="D2612" s="268">
        <v>2374.7199999999998</v>
      </c>
      <c r="E2612" s="268">
        <v>12691.395</v>
      </c>
      <c r="F2612" s="269">
        <v>15066.115000000002</v>
      </c>
      <c r="G2612" s="243"/>
    </row>
    <row r="2613" spans="1:7" s="62" customFormat="1" ht="13.5" customHeight="1" x14ac:dyDescent="0.2">
      <c r="A2613" s="423">
        <v>2014</v>
      </c>
      <c r="B2613" s="424" t="s">
        <v>33</v>
      </c>
      <c r="C2613" s="424" t="s">
        <v>101</v>
      </c>
      <c r="D2613" s="425">
        <v>2359.41</v>
      </c>
      <c r="E2613" s="425">
        <v>11531.546999999999</v>
      </c>
      <c r="F2613" s="426">
        <v>13890.957</v>
      </c>
      <c r="G2613" s="243"/>
    </row>
    <row r="2614" spans="1:7" s="62" customFormat="1" ht="13.5" customHeight="1" x14ac:dyDescent="0.2">
      <c r="A2614" s="267">
        <v>2014</v>
      </c>
      <c r="B2614" s="443" t="s">
        <v>35</v>
      </c>
      <c r="C2614" s="443" t="s">
        <v>101</v>
      </c>
      <c r="D2614" s="268">
        <v>1142.6400000000001</v>
      </c>
      <c r="E2614" s="268">
        <v>11895.624249999999</v>
      </c>
      <c r="F2614" s="269">
        <v>13038.26425</v>
      </c>
      <c r="G2614" s="243"/>
    </row>
    <row r="2615" spans="1:7" s="62" customFormat="1" ht="13.5" customHeight="1" x14ac:dyDescent="0.2">
      <c r="A2615" s="423">
        <v>2014</v>
      </c>
      <c r="B2615" s="424" t="s">
        <v>36</v>
      </c>
      <c r="C2615" s="424" t="s">
        <v>101</v>
      </c>
      <c r="D2615" s="425">
        <v>1170.04</v>
      </c>
      <c r="E2615" s="425">
        <v>12971.150722499999</v>
      </c>
      <c r="F2615" s="426">
        <v>14141.1907225</v>
      </c>
      <c r="G2615" s="243"/>
    </row>
    <row r="2616" spans="1:7" s="62" customFormat="1" ht="13.5" customHeight="1" x14ac:dyDescent="0.2">
      <c r="A2616" s="267">
        <v>2014</v>
      </c>
      <c r="B2616" s="443" t="s">
        <v>37</v>
      </c>
      <c r="C2616" s="443" t="s">
        <v>101</v>
      </c>
      <c r="D2616" s="268">
        <v>1208.8400000000001</v>
      </c>
      <c r="E2616" s="268">
        <v>13843.5785</v>
      </c>
      <c r="F2616" s="269">
        <v>15052.4185</v>
      </c>
      <c r="G2616" s="243"/>
    </row>
    <row r="2617" spans="1:7" s="62" customFormat="1" ht="13.5" customHeight="1" x14ac:dyDescent="0.2">
      <c r="A2617" s="423">
        <v>2014</v>
      </c>
      <c r="B2617" s="424" t="s">
        <v>38</v>
      </c>
      <c r="C2617" s="424" t="s">
        <v>101</v>
      </c>
      <c r="D2617" s="425">
        <v>1078.1199999999999</v>
      </c>
      <c r="E2617" s="425">
        <v>11450.870500000001</v>
      </c>
      <c r="F2617" s="426">
        <v>12528.9905</v>
      </c>
      <c r="G2617" s="243"/>
    </row>
    <row r="2618" spans="1:7" s="62" customFormat="1" ht="13.5" customHeight="1" x14ac:dyDescent="0.2">
      <c r="A2618" s="267">
        <v>2014</v>
      </c>
      <c r="B2618" s="443" t="s">
        <v>39</v>
      </c>
      <c r="C2618" s="443" t="s">
        <v>101</v>
      </c>
      <c r="D2618" s="268">
        <v>1141.5900000000001</v>
      </c>
      <c r="E2618" s="268">
        <v>12194.91</v>
      </c>
      <c r="F2618" s="269">
        <v>13336.5</v>
      </c>
      <c r="G2618" s="243"/>
    </row>
    <row r="2619" spans="1:7" s="62" customFormat="1" ht="13.5" customHeight="1" x14ac:dyDescent="0.2">
      <c r="A2619" s="423">
        <v>2014</v>
      </c>
      <c r="B2619" s="424" t="s">
        <v>40</v>
      </c>
      <c r="C2619" s="424" t="s">
        <v>101</v>
      </c>
      <c r="D2619" s="425">
        <v>1228.69</v>
      </c>
      <c r="E2619" s="425">
        <v>14188.7935</v>
      </c>
      <c r="F2619" s="426">
        <v>15417.4835</v>
      </c>
      <c r="G2619" s="243"/>
    </row>
    <row r="2620" spans="1:7" s="62" customFormat="1" ht="13.5" customHeight="1" x14ac:dyDescent="0.2">
      <c r="A2620" s="267">
        <v>2014</v>
      </c>
      <c r="B2620" s="443" t="s">
        <v>41</v>
      </c>
      <c r="C2620" s="443" t="s">
        <v>101</v>
      </c>
      <c r="D2620" s="268">
        <v>1262.6500000000001</v>
      </c>
      <c r="E2620" s="268">
        <v>14106.480000000001</v>
      </c>
      <c r="F2620" s="269">
        <v>15369.130000000001</v>
      </c>
      <c r="G2620" s="243"/>
    </row>
    <row r="2621" spans="1:7" s="62" customFormat="1" ht="13.5" customHeight="1" x14ac:dyDescent="0.2">
      <c r="A2621" s="423">
        <v>2014</v>
      </c>
      <c r="B2621" s="424" t="s">
        <v>42</v>
      </c>
      <c r="C2621" s="424" t="s">
        <v>101</v>
      </c>
      <c r="D2621" s="425">
        <v>1377.49</v>
      </c>
      <c r="E2621" s="425">
        <v>14906.501</v>
      </c>
      <c r="F2621" s="426">
        <v>16283.991</v>
      </c>
      <c r="G2621" s="243"/>
    </row>
    <row r="2622" spans="1:7" s="62" customFormat="1" ht="13.5" customHeight="1" x14ac:dyDescent="0.2">
      <c r="A2622" s="267">
        <v>2015</v>
      </c>
      <c r="B2622" s="443" t="s">
        <v>43</v>
      </c>
      <c r="C2622" s="443" t="s">
        <v>101</v>
      </c>
      <c r="D2622" s="268">
        <v>1296.3200000000002</v>
      </c>
      <c r="E2622" s="268">
        <v>14135.166500000001</v>
      </c>
      <c r="F2622" s="269">
        <v>15431.486500000001</v>
      </c>
      <c r="G2622" s="243"/>
    </row>
    <row r="2623" spans="1:7" s="62" customFormat="1" ht="13.5" customHeight="1" x14ac:dyDescent="0.2">
      <c r="A2623" s="423">
        <v>2015</v>
      </c>
      <c r="B2623" s="424" t="s">
        <v>44</v>
      </c>
      <c r="C2623" s="424" t="s">
        <v>101</v>
      </c>
      <c r="D2623" s="425">
        <v>1411.4699999999998</v>
      </c>
      <c r="E2623" s="425">
        <v>13018.835999999999</v>
      </c>
      <c r="F2623" s="426">
        <v>14430.305999999999</v>
      </c>
      <c r="G2623" s="243"/>
    </row>
    <row r="2624" spans="1:7" s="62" customFormat="1" ht="13.5" customHeight="1" x14ac:dyDescent="0.2">
      <c r="A2624" s="267">
        <v>2015</v>
      </c>
      <c r="B2624" s="443" t="s">
        <v>45</v>
      </c>
      <c r="C2624" s="443" t="s">
        <v>101</v>
      </c>
      <c r="D2624" s="268">
        <v>1726.1</v>
      </c>
      <c r="E2624" s="268">
        <v>15407.706500000002</v>
      </c>
      <c r="F2624" s="269">
        <v>17133.806500000002</v>
      </c>
      <c r="G2624" s="243"/>
    </row>
    <row r="2625" spans="1:7" s="62" customFormat="1" ht="13.5" customHeight="1" x14ac:dyDescent="0.2">
      <c r="A2625" s="423">
        <v>2015</v>
      </c>
      <c r="B2625" s="424" t="s">
        <v>33</v>
      </c>
      <c r="C2625" s="424" t="s">
        <v>101</v>
      </c>
      <c r="D2625" s="425">
        <v>2219.63</v>
      </c>
      <c r="E2625" s="425">
        <v>12399.596500000001</v>
      </c>
      <c r="F2625" s="426">
        <v>14619.226500000001</v>
      </c>
      <c r="G2625" s="243"/>
    </row>
    <row r="2626" spans="1:7" s="62" customFormat="1" ht="13.5" customHeight="1" x14ac:dyDescent="0.2">
      <c r="A2626" s="267">
        <v>2015</v>
      </c>
      <c r="B2626" s="443" t="s">
        <v>35</v>
      </c>
      <c r="C2626" s="443" t="s">
        <v>101</v>
      </c>
      <c r="D2626" s="268">
        <v>2568.7299999999996</v>
      </c>
      <c r="E2626" s="268">
        <v>13360.9125</v>
      </c>
      <c r="F2626" s="269">
        <v>15929.6425</v>
      </c>
      <c r="G2626" s="243"/>
    </row>
    <row r="2627" spans="1:7" s="62" customFormat="1" ht="13.5" customHeight="1" x14ac:dyDescent="0.2">
      <c r="A2627" s="423">
        <v>2015</v>
      </c>
      <c r="B2627" s="424" t="s">
        <v>36</v>
      </c>
      <c r="C2627" s="424" t="s">
        <v>101</v>
      </c>
      <c r="D2627" s="425">
        <v>2390.48</v>
      </c>
      <c r="E2627" s="425">
        <v>12445.747499999999</v>
      </c>
      <c r="F2627" s="426">
        <v>14836.227499999999</v>
      </c>
      <c r="G2627" s="243"/>
    </row>
    <row r="2628" spans="1:7" s="62" customFormat="1" ht="13.5" customHeight="1" x14ac:dyDescent="0.2">
      <c r="A2628" s="267">
        <v>2015</v>
      </c>
      <c r="B2628" s="443" t="s">
        <v>37</v>
      </c>
      <c r="C2628" s="443" t="s">
        <v>101</v>
      </c>
      <c r="D2628" s="268">
        <v>2037.68</v>
      </c>
      <c r="E2628" s="268">
        <v>15078.879499999999</v>
      </c>
      <c r="F2628" s="269">
        <v>17116.559499999999</v>
      </c>
      <c r="G2628" s="243"/>
    </row>
    <row r="2629" spans="1:7" s="62" customFormat="1" ht="13.5" customHeight="1" x14ac:dyDescent="0.2">
      <c r="A2629" s="423">
        <v>2015</v>
      </c>
      <c r="B2629" s="424" t="s">
        <v>38</v>
      </c>
      <c r="C2629" s="424" t="s">
        <v>101</v>
      </c>
      <c r="D2629" s="425">
        <v>2266.92</v>
      </c>
      <c r="E2629" s="425">
        <v>12145.496000000001</v>
      </c>
      <c r="F2629" s="426">
        <v>14412.415999999999</v>
      </c>
      <c r="G2629" s="243"/>
    </row>
    <row r="2630" spans="1:7" s="62" customFormat="1" ht="13.5" customHeight="1" x14ac:dyDescent="0.2">
      <c r="A2630" s="267">
        <v>2015</v>
      </c>
      <c r="B2630" s="443" t="s">
        <v>39</v>
      </c>
      <c r="C2630" s="443" t="s">
        <v>101</v>
      </c>
      <c r="D2630" s="268">
        <v>3424.41</v>
      </c>
      <c r="E2630" s="268">
        <v>11652.079500000002</v>
      </c>
      <c r="F2630" s="269">
        <v>15076.489500000001</v>
      </c>
      <c r="G2630" s="243"/>
    </row>
    <row r="2631" spans="1:7" s="62" customFormat="1" ht="13.5" customHeight="1" x14ac:dyDescent="0.2">
      <c r="A2631" s="423">
        <v>2015</v>
      </c>
      <c r="B2631" s="424" t="s">
        <v>40</v>
      </c>
      <c r="C2631" s="424" t="s">
        <v>101</v>
      </c>
      <c r="D2631" s="425">
        <v>2093.4899999999998</v>
      </c>
      <c r="E2631" s="425">
        <v>11631.5975</v>
      </c>
      <c r="F2631" s="426">
        <v>13725.087500000001</v>
      </c>
      <c r="G2631" s="243"/>
    </row>
    <row r="2632" spans="1:7" s="62" customFormat="1" ht="13.5" customHeight="1" x14ac:dyDescent="0.2">
      <c r="A2632" s="267">
        <v>2015</v>
      </c>
      <c r="B2632" s="443" t="s">
        <v>41</v>
      </c>
      <c r="C2632" s="443" t="s">
        <v>101</v>
      </c>
      <c r="D2632" s="268">
        <v>2392.2799999999997</v>
      </c>
      <c r="E2632" s="268">
        <v>11991.683000000001</v>
      </c>
      <c r="F2632" s="269">
        <v>14383.963000000002</v>
      </c>
      <c r="G2632" s="243"/>
    </row>
    <row r="2633" spans="1:7" s="62" customFormat="1" ht="13.5" customHeight="1" x14ac:dyDescent="0.2">
      <c r="A2633" s="423">
        <v>2015</v>
      </c>
      <c r="B2633" s="424" t="s">
        <v>42</v>
      </c>
      <c r="C2633" s="424" t="s">
        <v>101</v>
      </c>
      <c r="D2633" s="425">
        <v>2764.07</v>
      </c>
      <c r="E2633" s="425">
        <v>13510.603000000001</v>
      </c>
      <c r="F2633" s="426">
        <v>16274.673000000001</v>
      </c>
      <c r="G2633" s="243"/>
    </row>
    <row r="2634" spans="1:7" s="62" customFormat="1" ht="13.5" customHeight="1" x14ac:dyDescent="0.2">
      <c r="A2634" s="267">
        <v>2016</v>
      </c>
      <c r="B2634" s="443" t="s">
        <v>43</v>
      </c>
      <c r="C2634" s="443" t="s">
        <v>101</v>
      </c>
      <c r="D2634" s="268">
        <v>2246.9</v>
      </c>
      <c r="E2634" s="268">
        <v>11606.268</v>
      </c>
      <c r="F2634" s="269">
        <v>13853.168000000001</v>
      </c>
      <c r="G2634" s="243"/>
    </row>
    <row r="2635" spans="1:7" s="62" customFormat="1" ht="13.5" customHeight="1" x14ac:dyDescent="0.2">
      <c r="A2635" s="423">
        <v>2016</v>
      </c>
      <c r="B2635" s="424" t="s">
        <v>44</v>
      </c>
      <c r="C2635" s="424" t="s">
        <v>101</v>
      </c>
      <c r="D2635" s="425">
        <v>2935.5600000000004</v>
      </c>
      <c r="E2635" s="425">
        <v>11951.563</v>
      </c>
      <c r="F2635" s="426">
        <v>14887.123</v>
      </c>
      <c r="G2635" s="243"/>
    </row>
    <row r="2636" spans="1:7" s="62" customFormat="1" ht="13.5" customHeight="1" x14ac:dyDescent="0.2">
      <c r="A2636" s="267">
        <v>2016</v>
      </c>
      <c r="B2636" s="443" t="s">
        <v>45</v>
      </c>
      <c r="C2636" s="443" t="s">
        <v>101</v>
      </c>
      <c r="D2636" s="268">
        <v>2647.59</v>
      </c>
      <c r="E2636" s="268">
        <v>12015.080999999998</v>
      </c>
      <c r="F2636" s="269">
        <v>14662.670999999998</v>
      </c>
      <c r="G2636" s="243"/>
    </row>
    <row r="2637" spans="1:7" s="62" customFormat="1" ht="13.5" customHeight="1" x14ac:dyDescent="0.2">
      <c r="A2637" s="423">
        <v>2016</v>
      </c>
      <c r="B2637" s="424" t="s">
        <v>33</v>
      </c>
      <c r="C2637" s="424" t="s">
        <v>101</v>
      </c>
      <c r="D2637" s="425">
        <v>2840.9700000000003</v>
      </c>
      <c r="E2637" s="425">
        <v>11481.5065</v>
      </c>
      <c r="F2637" s="426">
        <v>14322.476499999999</v>
      </c>
      <c r="G2637" s="243"/>
    </row>
    <row r="2638" spans="1:7" s="62" customFormat="1" ht="13.5" customHeight="1" x14ac:dyDescent="0.2">
      <c r="A2638" s="267">
        <v>2016</v>
      </c>
      <c r="B2638" s="443" t="s">
        <v>35</v>
      </c>
      <c r="C2638" s="443" t="s">
        <v>101</v>
      </c>
      <c r="D2638" s="268">
        <v>2597.87</v>
      </c>
      <c r="E2638" s="268">
        <v>10325.668</v>
      </c>
      <c r="F2638" s="269">
        <v>12923.538</v>
      </c>
      <c r="G2638" s="243"/>
    </row>
    <row r="2639" spans="1:7" s="62" customFormat="1" ht="13.5" customHeight="1" x14ac:dyDescent="0.2">
      <c r="A2639" s="423">
        <v>2016</v>
      </c>
      <c r="B2639" s="424" t="s">
        <v>36</v>
      </c>
      <c r="C2639" s="424" t="s">
        <v>101</v>
      </c>
      <c r="D2639" s="425">
        <v>2280.2800000000002</v>
      </c>
      <c r="E2639" s="425">
        <v>11946.703000000001</v>
      </c>
      <c r="F2639" s="426">
        <v>14226.983</v>
      </c>
      <c r="G2639" s="243"/>
    </row>
    <row r="2640" spans="1:7" s="62" customFormat="1" ht="13.5" customHeight="1" x14ac:dyDescent="0.2">
      <c r="A2640" s="267">
        <v>2016</v>
      </c>
      <c r="B2640" s="443" t="s">
        <v>37</v>
      </c>
      <c r="C2640" s="443" t="s">
        <v>101</v>
      </c>
      <c r="D2640" s="268">
        <v>2192.7399999999998</v>
      </c>
      <c r="E2640" s="268">
        <v>8789.3489999999983</v>
      </c>
      <c r="F2640" s="269">
        <v>10982.089</v>
      </c>
      <c r="G2640" s="243"/>
    </row>
    <row r="2641" spans="1:7" s="62" customFormat="1" ht="13.5" customHeight="1" x14ac:dyDescent="0.2">
      <c r="A2641" s="423">
        <v>2016</v>
      </c>
      <c r="B2641" s="424" t="s">
        <v>38</v>
      </c>
      <c r="C2641" s="424" t="s">
        <v>101</v>
      </c>
      <c r="D2641" s="425">
        <v>2466.54</v>
      </c>
      <c r="E2641" s="425">
        <v>7318.889000000001</v>
      </c>
      <c r="F2641" s="426">
        <v>9785.4290000000001</v>
      </c>
      <c r="G2641" s="243"/>
    </row>
    <row r="2642" spans="1:7" s="62" customFormat="1" ht="13.5" customHeight="1" x14ac:dyDescent="0.2">
      <c r="A2642" s="267">
        <v>2016</v>
      </c>
      <c r="B2642" s="443" t="s">
        <v>39</v>
      </c>
      <c r="C2642" s="443" t="s">
        <v>101</v>
      </c>
      <c r="D2642" s="268">
        <v>2243.37</v>
      </c>
      <c r="E2642" s="268">
        <v>8486.9890000000014</v>
      </c>
      <c r="F2642" s="269">
        <v>10730.359</v>
      </c>
      <c r="G2642" s="243"/>
    </row>
    <row r="2643" spans="1:7" s="62" customFormat="1" ht="13.5" customHeight="1" x14ac:dyDescent="0.2">
      <c r="A2643" s="423">
        <v>2016</v>
      </c>
      <c r="B2643" s="424" t="s">
        <v>40</v>
      </c>
      <c r="C2643" s="424" t="s">
        <v>101</v>
      </c>
      <c r="D2643" s="425">
        <v>2619.5700000000002</v>
      </c>
      <c r="E2643" s="425">
        <v>8202.6624999999985</v>
      </c>
      <c r="F2643" s="426">
        <v>10822.2325</v>
      </c>
      <c r="G2643" s="243"/>
    </row>
    <row r="2644" spans="1:7" s="62" customFormat="1" ht="13.5" customHeight="1" x14ac:dyDescent="0.2">
      <c r="A2644" s="267">
        <v>2016</v>
      </c>
      <c r="B2644" s="443" t="s">
        <v>41</v>
      </c>
      <c r="C2644" s="443" t="s">
        <v>101</v>
      </c>
      <c r="D2644" s="268">
        <v>2427.9499999999998</v>
      </c>
      <c r="E2644" s="268">
        <v>8911.9485000000004</v>
      </c>
      <c r="F2644" s="269">
        <v>11339.898499999999</v>
      </c>
      <c r="G2644" s="243"/>
    </row>
    <row r="2645" spans="1:7" s="62" customFormat="1" ht="13.5" customHeight="1" x14ac:dyDescent="0.2">
      <c r="A2645" s="423">
        <v>2016</v>
      </c>
      <c r="B2645" s="424" t="s">
        <v>42</v>
      </c>
      <c r="C2645" s="424" t="s">
        <v>101</v>
      </c>
      <c r="D2645" s="425">
        <v>1437.52</v>
      </c>
      <c r="E2645" s="425">
        <v>9104.6589999999997</v>
      </c>
      <c r="F2645" s="426">
        <v>10542.179</v>
      </c>
      <c r="G2645" s="243"/>
    </row>
    <row r="2646" spans="1:7" s="62" customFormat="1" ht="13.5" customHeight="1" x14ac:dyDescent="0.2">
      <c r="A2646" s="267">
        <v>2017</v>
      </c>
      <c r="B2646" s="443" t="s">
        <v>43</v>
      </c>
      <c r="C2646" s="443" t="s">
        <v>101</v>
      </c>
      <c r="D2646" s="268">
        <v>1150.9499999999998</v>
      </c>
      <c r="E2646" s="268">
        <v>8455.4030000000002</v>
      </c>
      <c r="F2646" s="269">
        <v>9606.3529999999992</v>
      </c>
      <c r="G2646" s="243"/>
    </row>
    <row r="2647" spans="1:7" s="62" customFormat="1" ht="13.5" customHeight="1" x14ac:dyDescent="0.2">
      <c r="A2647" s="423">
        <v>2017</v>
      </c>
      <c r="B2647" s="424" t="s">
        <v>44</v>
      </c>
      <c r="C2647" s="424" t="s">
        <v>101</v>
      </c>
      <c r="D2647" s="425">
        <v>1238.29</v>
      </c>
      <c r="E2647" s="425">
        <v>9513.5324999999993</v>
      </c>
      <c r="F2647" s="426">
        <v>10751.822499999998</v>
      </c>
      <c r="G2647" s="243"/>
    </row>
    <row r="2648" spans="1:7" s="62" customFormat="1" ht="13.5" customHeight="1" x14ac:dyDescent="0.2">
      <c r="A2648" s="267">
        <v>2017</v>
      </c>
      <c r="B2648" s="443" t="s">
        <v>45</v>
      </c>
      <c r="C2648" s="443" t="s">
        <v>101</v>
      </c>
      <c r="D2648" s="268">
        <v>1646.98</v>
      </c>
      <c r="E2648" s="268">
        <v>11952.826500000001</v>
      </c>
      <c r="F2648" s="269">
        <v>13599.806500000001</v>
      </c>
      <c r="G2648" s="243"/>
    </row>
    <row r="2649" spans="1:7" s="62" customFormat="1" ht="13.5" customHeight="1" x14ac:dyDescent="0.2">
      <c r="A2649" s="423">
        <v>2017</v>
      </c>
      <c r="B2649" s="424" t="s">
        <v>33</v>
      </c>
      <c r="C2649" s="424" t="s">
        <v>101</v>
      </c>
      <c r="D2649" s="425">
        <v>1149.9799999999998</v>
      </c>
      <c r="E2649" s="425">
        <v>9479.7950000000001</v>
      </c>
      <c r="F2649" s="426">
        <v>10629.775</v>
      </c>
      <c r="G2649" s="243"/>
    </row>
    <row r="2650" spans="1:7" s="62" customFormat="1" ht="13.5" customHeight="1" x14ac:dyDescent="0.2">
      <c r="A2650" s="267">
        <v>2017</v>
      </c>
      <c r="B2650" s="443" t="s">
        <v>35</v>
      </c>
      <c r="C2650" s="443" t="s">
        <v>101</v>
      </c>
      <c r="D2650" s="268">
        <v>1547.193</v>
      </c>
      <c r="E2650" s="268">
        <v>9998.1049999999996</v>
      </c>
      <c r="F2650" s="269">
        <v>11545.297999999999</v>
      </c>
      <c r="G2650" s="243"/>
    </row>
    <row r="2651" spans="1:7" s="62" customFormat="1" ht="13.5" customHeight="1" x14ac:dyDescent="0.2">
      <c r="A2651" s="423">
        <v>2017</v>
      </c>
      <c r="B2651" s="424" t="s">
        <v>36</v>
      </c>
      <c r="C2651" s="424" t="s">
        <v>101</v>
      </c>
      <c r="D2651" s="425">
        <v>1368.07</v>
      </c>
      <c r="E2651" s="425">
        <v>8735.6154999999999</v>
      </c>
      <c r="F2651" s="426">
        <v>10103.6855</v>
      </c>
      <c r="G2651" s="243"/>
    </row>
    <row r="2652" spans="1:7" s="62" customFormat="1" ht="13.5" customHeight="1" x14ac:dyDescent="0.2">
      <c r="A2652" s="267">
        <v>2017</v>
      </c>
      <c r="B2652" s="443" t="s">
        <v>37</v>
      </c>
      <c r="C2652" s="443" t="s">
        <v>101</v>
      </c>
      <c r="D2652" s="268">
        <v>1496.8600000000001</v>
      </c>
      <c r="E2652" s="268">
        <v>9728.8454999999994</v>
      </c>
      <c r="F2652" s="269">
        <v>11225.7055</v>
      </c>
      <c r="G2652" s="243"/>
    </row>
    <row r="2653" spans="1:7" s="62" customFormat="1" ht="13.5" customHeight="1" x14ac:dyDescent="0.2">
      <c r="A2653" s="423">
        <v>2017</v>
      </c>
      <c r="B2653" s="424" t="s">
        <v>38</v>
      </c>
      <c r="C2653" s="424" t="s">
        <v>101</v>
      </c>
      <c r="D2653" s="425">
        <v>1437.68</v>
      </c>
      <c r="E2653" s="425">
        <v>11461.073</v>
      </c>
      <c r="F2653" s="426">
        <v>12898.753000000001</v>
      </c>
      <c r="G2653" s="243"/>
    </row>
    <row r="2654" spans="1:7" s="62" customFormat="1" ht="13.5" customHeight="1" x14ac:dyDescent="0.2">
      <c r="A2654" s="267">
        <v>2017</v>
      </c>
      <c r="B2654" s="443" t="s">
        <v>39</v>
      </c>
      <c r="C2654" s="443" t="s">
        <v>101</v>
      </c>
      <c r="D2654" s="268">
        <v>1840.0900000000001</v>
      </c>
      <c r="E2654" s="268">
        <v>10302.527999999998</v>
      </c>
      <c r="F2654" s="269">
        <v>12142.617999999999</v>
      </c>
      <c r="G2654" s="243"/>
    </row>
    <row r="2655" spans="1:7" s="62" customFormat="1" ht="13.5" customHeight="1" x14ac:dyDescent="0.2">
      <c r="A2655" s="423">
        <v>2017</v>
      </c>
      <c r="B2655" s="424" t="s">
        <v>40</v>
      </c>
      <c r="C2655" s="424" t="s">
        <v>101</v>
      </c>
      <c r="D2655" s="425">
        <v>1092.1100000000001</v>
      </c>
      <c r="E2655" s="425">
        <v>11390.9745</v>
      </c>
      <c r="F2655" s="426">
        <v>12483.084500000001</v>
      </c>
      <c r="G2655" s="243"/>
    </row>
    <row r="2656" spans="1:7" s="62" customFormat="1" ht="13.5" customHeight="1" x14ac:dyDescent="0.2">
      <c r="A2656" s="267">
        <v>2017</v>
      </c>
      <c r="B2656" s="443" t="s">
        <v>41</v>
      </c>
      <c r="C2656" s="443" t="s">
        <v>101</v>
      </c>
      <c r="D2656" s="268">
        <v>1196.8900000000001</v>
      </c>
      <c r="E2656" s="268">
        <v>11433.751</v>
      </c>
      <c r="F2656" s="269">
        <v>12630.641</v>
      </c>
      <c r="G2656" s="243"/>
    </row>
    <row r="2657" spans="1:7" s="62" customFormat="1" ht="13.5" customHeight="1" x14ac:dyDescent="0.2">
      <c r="A2657" s="423">
        <v>2017</v>
      </c>
      <c r="B2657" s="424" t="s">
        <v>42</v>
      </c>
      <c r="C2657" s="424" t="s">
        <v>101</v>
      </c>
      <c r="D2657" s="425">
        <v>1712.35</v>
      </c>
      <c r="E2657" s="425">
        <v>11381.592999999999</v>
      </c>
      <c r="F2657" s="426">
        <v>13093.942999999999</v>
      </c>
      <c r="G2657" s="243"/>
    </row>
    <row r="2658" spans="1:7" s="62" customFormat="1" ht="13.5" customHeight="1" x14ac:dyDescent="0.2">
      <c r="A2658" s="267">
        <v>2018</v>
      </c>
      <c r="B2658" s="443" t="s">
        <v>43</v>
      </c>
      <c r="C2658" s="443" t="s">
        <v>101</v>
      </c>
      <c r="D2658" s="268">
        <v>1037.8200000000002</v>
      </c>
      <c r="E2658" s="268">
        <v>11176.709000000001</v>
      </c>
      <c r="F2658" s="269">
        <v>12214.529</v>
      </c>
      <c r="G2658" s="243"/>
    </row>
    <row r="2659" spans="1:7" s="62" customFormat="1" ht="13.5" customHeight="1" x14ac:dyDescent="0.2">
      <c r="A2659" s="423">
        <v>2018</v>
      </c>
      <c r="B2659" s="424" t="s">
        <v>44</v>
      </c>
      <c r="C2659" s="424" t="s">
        <v>101</v>
      </c>
      <c r="D2659" s="425">
        <v>1667.76</v>
      </c>
      <c r="E2659" s="425">
        <v>11332.380499999999</v>
      </c>
      <c r="F2659" s="426">
        <v>13000.1405</v>
      </c>
      <c r="G2659" s="243"/>
    </row>
    <row r="2660" spans="1:7" s="62" customFormat="1" ht="13.5" customHeight="1" x14ac:dyDescent="0.2">
      <c r="A2660" s="267">
        <v>2018</v>
      </c>
      <c r="B2660" s="443" t="s">
        <v>45</v>
      </c>
      <c r="C2660" s="443" t="s">
        <v>101</v>
      </c>
      <c r="D2660" s="268">
        <v>1529.99</v>
      </c>
      <c r="E2660" s="268">
        <v>11600.425999999999</v>
      </c>
      <c r="F2660" s="269">
        <v>13130.416000000001</v>
      </c>
      <c r="G2660" s="243"/>
    </row>
    <row r="2661" spans="1:7" s="62" customFormat="1" ht="13.5" customHeight="1" x14ac:dyDescent="0.2">
      <c r="A2661" s="423">
        <v>2018</v>
      </c>
      <c r="B2661" s="424" t="s">
        <v>33</v>
      </c>
      <c r="C2661" s="424" t="s">
        <v>101</v>
      </c>
      <c r="D2661" s="425">
        <v>1633.6000000000001</v>
      </c>
      <c r="E2661" s="425">
        <v>10622.807000000001</v>
      </c>
      <c r="F2661" s="426">
        <v>12256.406999999999</v>
      </c>
      <c r="G2661" s="243"/>
    </row>
    <row r="2662" spans="1:7" s="62" customFormat="1" ht="13.5" customHeight="1" x14ac:dyDescent="0.2">
      <c r="A2662" s="267">
        <v>2018</v>
      </c>
      <c r="B2662" s="443" t="s">
        <v>35</v>
      </c>
      <c r="C2662" s="443" t="s">
        <v>101</v>
      </c>
      <c r="D2662" s="268">
        <v>1457.4300000000003</v>
      </c>
      <c r="E2662" s="268">
        <v>8862.1895000000004</v>
      </c>
      <c r="F2662" s="269">
        <v>10319.619500000001</v>
      </c>
      <c r="G2662" s="243"/>
    </row>
    <row r="2663" spans="1:7" s="62" customFormat="1" ht="13.5" customHeight="1" x14ac:dyDescent="0.2">
      <c r="A2663" s="423">
        <v>2018</v>
      </c>
      <c r="B2663" s="424" t="s">
        <v>36</v>
      </c>
      <c r="C2663" s="424" t="s">
        <v>101</v>
      </c>
      <c r="D2663" s="425">
        <v>1628.9099999999999</v>
      </c>
      <c r="E2663" s="425">
        <v>9959.3095000000012</v>
      </c>
      <c r="F2663" s="426">
        <v>11588.219500000001</v>
      </c>
      <c r="G2663" s="243"/>
    </row>
    <row r="2664" spans="1:7" s="62" customFormat="1" ht="13.5" customHeight="1" x14ac:dyDescent="0.2">
      <c r="A2664" s="267">
        <v>2018</v>
      </c>
      <c r="B2664" s="443" t="s">
        <v>37</v>
      </c>
      <c r="C2664" s="443" t="s">
        <v>101</v>
      </c>
      <c r="D2664" s="268">
        <v>1894.99</v>
      </c>
      <c r="E2664" s="268">
        <v>10255.894499999999</v>
      </c>
      <c r="F2664" s="269">
        <v>12150.8845</v>
      </c>
      <c r="G2664" s="243"/>
    </row>
    <row r="2665" spans="1:7" s="62" customFormat="1" ht="13.5" customHeight="1" x14ac:dyDescent="0.2">
      <c r="A2665" s="423">
        <v>2018</v>
      </c>
      <c r="B2665" s="424" t="s">
        <v>38</v>
      </c>
      <c r="C2665" s="424" t="s">
        <v>101</v>
      </c>
      <c r="D2665" s="425">
        <v>2055.61</v>
      </c>
      <c r="E2665" s="425">
        <v>10683.276</v>
      </c>
      <c r="F2665" s="426">
        <v>12738.886</v>
      </c>
      <c r="G2665" s="243"/>
    </row>
    <row r="2666" spans="1:7" s="62" customFormat="1" ht="13.5" customHeight="1" x14ac:dyDescent="0.2">
      <c r="A2666" s="267">
        <v>2018</v>
      </c>
      <c r="B2666" s="443" t="s">
        <v>39</v>
      </c>
      <c r="C2666" s="443" t="s">
        <v>101</v>
      </c>
      <c r="D2666" s="268">
        <v>2333.09</v>
      </c>
      <c r="E2666" s="268">
        <v>9352.8804999999993</v>
      </c>
      <c r="F2666" s="269">
        <v>11685.970499999999</v>
      </c>
      <c r="G2666" s="243"/>
    </row>
    <row r="2667" spans="1:7" s="62" customFormat="1" ht="13.5" customHeight="1" x14ac:dyDescent="0.2">
      <c r="A2667" s="423">
        <v>2018</v>
      </c>
      <c r="B2667" s="424" t="s">
        <v>40</v>
      </c>
      <c r="C2667" s="424" t="s">
        <v>101</v>
      </c>
      <c r="D2667" s="425">
        <v>2473.7380000000003</v>
      </c>
      <c r="E2667" s="425">
        <v>10549.764999999999</v>
      </c>
      <c r="F2667" s="426">
        <v>13023.503000000001</v>
      </c>
      <c r="G2667" s="243"/>
    </row>
    <row r="2668" spans="1:7" s="62" customFormat="1" ht="13.5" customHeight="1" x14ac:dyDescent="0.2">
      <c r="A2668" s="267">
        <v>2018</v>
      </c>
      <c r="B2668" s="443" t="s">
        <v>41</v>
      </c>
      <c r="C2668" s="443" t="s">
        <v>101</v>
      </c>
      <c r="D2668" s="268">
        <v>1775.8400000000001</v>
      </c>
      <c r="E2668" s="268">
        <v>10096.823</v>
      </c>
      <c r="F2668" s="269">
        <v>11872.663</v>
      </c>
      <c r="G2668" s="243"/>
    </row>
    <row r="2669" spans="1:7" s="62" customFormat="1" ht="13.5" customHeight="1" x14ac:dyDescent="0.2">
      <c r="A2669" s="423">
        <v>2018</v>
      </c>
      <c r="B2669" s="424" t="s">
        <v>42</v>
      </c>
      <c r="C2669" s="424" t="s">
        <v>101</v>
      </c>
      <c r="D2669" s="425">
        <v>2078.25</v>
      </c>
      <c r="E2669" s="425">
        <v>10039.978499999999</v>
      </c>
      <c r="F2669" s="426">
        <v>12118.228499999999</v>
      </c>
      <c r="G2669" s="243"/>
    </row>
    <row r="2670" spans="1:7" s="62" customFormat="1" ht="13.5" customHeight="1" x14ac:dyDescent="0.2">
      <c r="A2670" s="267">
        <v>2019</v>
      </c>
      <c r="B2670" s="443" t="s">
        <v>43</v>
      </c>
      <c r="C2670" s="443" t="s">
        <v>101</v>
      </c>
      <c r="D2670" s="268">
        <v>1593.29</v>
      </c>
      <c r="E2670" s="268">
        <v>10725.67</v>
      </c>
      <c r="F2670" s="269">
        <v>12318.96</v>
      </c>
      <c r="G2670" s="243"/>
    </row>
    <row r="2671" spans="1:7" s="62" customFormat="1" ht="13.5" customHeight="1" x14ac:dyDescent="0.2">
      <c r="A2671" s="423">
        <v>2019</v>
      </c>
      <c r="B2671" s="424" t="s">
        <v>44</v>
      </c>
      <c r="C2671" s="424" t="s">
        <v>101</v>
      </c>
      <c r="D2671" s="425">
        <v>2093.73</v>
      </c>
      <c r="E2671" s="425">
        <v>9832.6634999999987</v>
      </c>
      <c r="F2671" s="426">
        <v>11926.3935</v>
      </c>
      <c r="G2671" s="243"/>
    </row>
    <row r="2672" spans="1:7" s="62" customFormat="1" ht="13.5" customHeight="1" x14ac:dyDescent="0.2">
      <c r="A2672" s="267">
        <v>2019</v>
      </c>
      <c r="B2672" s="443" t="s">
        <v>45</v>
      </c>
      <c r="C2672" s="443" t="s">
        <v>101</v>
      </c>
      <c r="D2672" s="268">
        <v>2259.16</v>
      </c>
      <c r="E2672" s="268">
        <v>11199.7685</v>
      </c>
      <c r="F2672" s="269">
        <v>13458.928499999998</v>
      </c>
      <c r="G2672" s="243"/>
    </row>
    <row r="2673" spans="1:7" s="62" customFormat="1" ht="13.5" customHeight="1" x14ac:dyDescent="0.2">
      <c r="A2673" s="423">
        <v>2019</v>
      </c>
      <c r="B2673" s="424" t="s">
        <v>33</v>
      </c>
      <c r="C2673" s="424" t="s">
        <v>101</v>
      </c>
      <c r="D2673" s="425">
        <v>1864.46</v>
      </c>
      <c r="E2673" s="425">
        <v>11346.307499999999</v>
      </c>
      <c r="F2673" s="426">
        <v>13210.7675</v>
      </c>
      <c r="G2673" s="243"/>
    </row>
    <row r="2674" spans="1:7" s="62" customFormat="1" ht="13.5" customHeight="1" x14ac:dyDescent="0.2">
      <c r="A2674" s="267">
        <v>2019</v>
      </c>
      <c r="B2674" s="443" t="s">
        <v>35</v>
      </c>
      <c r="C2674" s="443" t="s">
        <v>101</v>
      </c>
      <c r="D2674" s="268">
        <v>2228.8199999999997</v>
      </c>
      <c r="E2674" s="268">
        <v>10861.767</v>
      </c>
      <c r="F2674" s="269">
        <v>13090.587</v>
      </c>
      <c r="G2674" s="243"/>
    </row>
    <row r="2675" spans="1:7" s="62" customFormat="1" ht="13.5" customHeight="1" x14ac:dyDescent="0.2">
      <c r="A2675" s="423">
        <v>2019</v>
      </c>
      <c r="B2675" s="424" t="s">
        <v>36</v>
      </c>
      <c r="C2675" s="424" t="s">
        <v>101</v>
      </c>
      <c r="D2675" s="425">
        <v>2236.1</v>
      </c>
      <c r="E2675" s="425">
        <v>8888.5645000000004</v>
      </c>
      <c r="F2675" s="426">
        <v>11124.664499999999</v>
      </c>
      <c r="G2675" s="243"/>
    </row>
    <row r="2676" spans="1:7" s="62" customFormat="1" ht="13.5" customHeight="1" x14ac:dyDescent="0.2">
      <c r="A2676" s="267">
        <v>2019</v>
      </c>
      <c r="B2676" s="443" t="s">
        <v>37</v>
      </c>
      <c r="C2676" s="443" t="s">
        <v>101</v>
      </c>
      <c r="D2676" s="268">
        <v>2554.37</v>
      </c>
      <c r="E2676" s="268">
        <v>10086.581999999999</v>
      </c>
      <c r="F2676" s="269">
        <v>12640.951999999997</v>
      </c>
      <c r="G2676" s="243"/>
    </row>
    <row r="2677" spans="1:7" s="62" customFormat="1" ht="13.5" customHeight="1" x14ac:dyDescent="0.2">
      <c r="A2677" s="423">
        <v>2019</v>
      </c>
      <c r="B2677" s="424" t="s">
        <v>38</v>
      </c>
      <c r="C2677" s="424" t="s">
        <v>101</v>
      </c>
      <c r="D2677" s="425">
        <v>3264.6400000000003</v>
      </c>
      <c r="E2677" s="425">
        <v>9869.2840000000015</v>
      </c>
      <c r="F2677" s="426">
        <v>13133.923999999999</v>
      </c>
      <c r="G2677" s="243"/>
    </row>
    <row r="2678" spans="1:7" s="62" customFormat="1" ht="13.5" customHeight="1" x14ac:dyDescent="0.2">
      <c r="A2678" s="267">
        <v>2019</v>
      </c>
      <c r="B2678" s="443" t="s">
        <v>39</v>
      </c>
      <c r="C2678" s="443" t="s">
        <v>101</v>
      </c>
      <c r="D2678" s="268">
        <v>3129.6800000000003</v>
      </c>
      <c r="E2678" s="268">
        <v>10131.289000000001</v>
      </c>
      <c r="F2678" s="269">
        <v>13260.968999999999</v>
      </c>
      <c r="G2678" s="243"/>
    </row>
    <row r="2679" spans="1:7" s="62" customFormat="1" ht="13.5" customHeight="1" x14ac:dyDescent="0.2">
      <c r="A2679" s="423">
        <v>2019</v>
      </c>
      <c r="B2679" s="424" t="s">
        <v>40</v>
      </c>
      <c r="C2679" s="424" t="s">
        <v>101</v>
      </c>
      <c r="D2679" s="425">
        <v>3272.71</v>
      </c>
      <c r="E2679" s="425">
        <v>13102.155500000001</v>
      </c>
      <c r="F2679" s="426">
        <v>16374.8655</v>
      </c>
      <c r="G2679" s="243"/>
    </row>
    <row r="2680" spans="1:7" s="62" customFormat="1" ht="13.5" customHeight="1" x14ac:dyDescent="0.2">
      <c r="A2680" s="267">
        <v>2019</v>
      </c>
      <c r="B2680" s="443" t="s">
        <v>41</v>
      </c>
      <c r="C2680" s="443" t="s">
        <v>101</v>
      </c>
      <c r="D2680" s="268">
        <v>2806.91</v>
      </c>
      <c r="E2680" s="268">
        <v>15034.143499999998</v>
      </c>
      <c r="F2680" s="269">
        <v>17841.053499999998</v>
      </c>
      <c r="G2680" s="243"/>
    </row>
    <row r="2681" spans="1:7" s="62" customFormat="1" ht="13.5" customHeight="1" x14ac:dyDescent="0.2">
      <c r="A2681" s="423">
        <v>2019</v>
      </c>
      <c r="B2681" s="424" t="s">
        <v>42</v>
      </c>
      <c r="C2681" s="424" t="s">
        <v>101</v>
      </c>
      <c r="D2681" s="425">
        <v>2801.57</v>
      </c>
      <c r="E2681" s="425">
        <v>14815.708000000002</v>
      </c>
      <c r="F2681" s="426">
        <v>17617.278000000002</v>
      </c>
      <c r="G2681" s="243"/>
    </row>
    <row r="2682" spans="1:7" s="62" customFormat="1" ht="13.5" customHeight="1" x14ac:dyDescent="0.2">
      <c r="A2682" s="267">
        <v>2020</v>
      </c>
      <c r="B2682" s="443" t="s">
        <v>43</v>
      </c>
      <c r="C2682" s="443" t="s">
        <v>101</v>
      </c>
      <c r="D2682" s="268">
        <v>3464.4400000000005</v>
      </c>
      <c r="E2682" s="268">
        <v>13895.9355</v>
      </c>
      <c r="F2682" s="269">
        <v>17360.375499999998</v>
      </c>
      <c r="G2682" s="243"/>
    </row>
    <row r="2683" spans="1:7" s="62" customFormat="1" ht="13.5" customHeight="1" x14ac:dyDescent="0.2">
      <c r="A2683" s="423">
        <v>2020</v>
      </c>
      <c r="B2683" s="424" t="s">
        <v>44</v>
      </c>
      <c r="C2683" s="424" t="s">
        <v>101</v>
      </c>
      <c r="D2683" s="425">
        <v>3399.0499999999997</v>
      </c>
      <c r="E2683" s="425">
        <v>15263.614000000001</v>
      </c>
      <c r="F2683" s="426">
        <v>18662.664000000001</v>
      </c>
      <c r="G2683" s="243"/>
    </row>
    <row r="2684" spans="1:7" s="62" customFormat="1" ht="13.5" customHeight="1" x14ac:dyDescent="0.2">
      <c r="A2684" s="267">
        <v>2020</v>
      </c>
      <c r="B2684" s="443" t="s">
        <v>45</v>
      </c>
      <c r="C2684" s="443" t="s">
        <v>101</v>
      </c>
      <c r="D2684" s="268">
        <v>2272.62</v>
      </c>
      <c r="E2684" s="268">
        <v>13237.340000000004</v>
      </c>
      <c r="F2684" s="269">
        <v>15509.960000000003</v>
      </c>
      <c r="G2684" s="243"/>
    </row>
    <row r="2685" spans="1:7" s="62" customFormat="1" ht="13.5" customHeight="1" x14ac:dyDescent="0.2">
      <c r="A2685" s="423">
        <v>2020</v>
      </c>
      <c r="B2685" s="424" t="s">
        <v>33</v>
      </c>
      <c r="C2685" s="424" t="s">
        <v>101</v>
      </c>
      <c r="D2685" s="425">
        <v>134.63999999999999</v>
      </c>
      <c r="E2685" s="425">
        <v>6179.7260000000006</v>
      </c>
      <c r="F2685" s="426">
        <v>6314.366</v>
      </c>
      <c r="G2685" s="243"/>
    </row>
    <row r="2686" spans="1:7" s="62" customFormat="1" ht="13.5" customHeight="1" x14ac:dyDescent="0.2">
      <c r="A2686" s="267">
        <v>2020</v>
      </c>
      <c r="B2686" s="443" t="s">
        <v>35</v>
      </c>
      <c r="C2686" s="443" t="s">
        <v>101</v>
      </c>
      <c r="D2686" s="268">
        <v>1554.7499999999998</v>
      </c>
      <c r="E2686" s="268">
        <v>9642.2619999999988</v>
      </c>
      <c r="F2686" s="269">
        <v>11197.011999999999</v>
      </c>
      <c r="G2686" s="243"/>
    </row>
    <row r="2687" spans="1:7" s="62" customFormat="1" ht="13.5" customHeight="1" x14ac:dyDescent="0.2">
      <c r="A2687" s="423">
        <v>2020</v>
      </c>
      <c r="B2687" s="424" t="s">
        <v>36</v>
      </c>
      <c r="C2687" s="424" t="s">
        <v>101</v>
      </c>
      <c r="D2687" s="425">
        <v>1873.19</v>
      </c>
      <c r="E2687" s="425">
        <v>12504.300500000003</v>
      </c>
      <c r="F2687" s="426">
        <v>14377.490500000004</v>
      </c>
      <c r="G2687" s="243"/>
    </row>
    <row r="2688" spans="1:7" s="62" customFormat="1" ht="13.5" customHeight="1" x14ac:dyDescent="0.2">
      <c r="A2688" s="267">
        <v>2020</v>
      </c>
      <c r="B2688" s="443" t="s">
        <v>37</v>
      </c>
      <c r="C2688" s="443" t="s">
        <v>101</v>
      </c>
      <c r="D2688" s="268">
        <v>2397.62</v>
      </c>
      <c r="E2688" s="268">
        <v>13912.521000000004</v>
      </c>
      <c r="F2688" s="269">
        <v>16310.141000000003</v>
      </c>
      <c r="G2688" s="243"/>
    </row>
    <row r="2689" spans="1:7" s="62" customFormat="1" ht="13.5" customHeight="1" x14ac:dyDescent="0.2">
      <c r="A2689" s="423">
        <v>2020</v>
      </c>
      <c r="B2689" s="424" t="s">
        <v>38</v>
      </c>
      <c r="C2689" s="424" t="s">
        <v>101</v>
      </c>
      <c r="D2689" s="425">
        <v>2541.98</v>
      </c>
      <c r="E2689" s="425">
        <v>11638.968000000001</v>
      </c>
      <c r="F2689" s="426">
        <v>14180.948</v>
      </c>
      <c r="G2689" s="243"/>
    </row>
    <row r="2690" spans="1:7" s="62" customFormat="1" ht="13.5" customHeight="1" x14ac:dyDescent="0.2">
      <c r="A2690" s="267">
        <v>2020</v>
      </c>
      <c r="B2690" s="443" t="s">
        <v>39</v>
      </c>
      <c r="C2690" s="443" t="s">
        <v>101</v>
      </c>
      <c r="D2690" s="268">
        <v>1984.55</v>
      </c>
      <c r="E2690" s="268">
        <v>14390.808499999999</v>
      </c>
      <c r="F2690" s="269">
        <v>16375.358500000002</v>
      </c>
      <c r="G2690" s="243"/>
    </row>
    <row r="2691" spans="1:7" s="62" customFormat="1" ht="13.5" customHeight="1" x14ac:dyDescent="0.2">
      <c r="A2691" s="423">
        <v>2020</v>
      </c>
      <c r="B2691" s="424" t="s">
        <v>40</v>
      </c>
      <c r="C2691" s="424" t="s">
        <v>101</v>
      </c>
      <c r="D2691" s="425">
        <v>2244.06</v>
      </c>
      <c r="E2691" s="425">
        <v>15384.945499999998</v>
      </c>
      <c r="F2691" s="426">
        <v>17629.005499999999</v>
      </c>
      <c r="G2691" s="243"/>
    </row>
    <row r="2692" spans="1:7" s="62" customFormat="1" ht="13.5" customHeight="1" x14ac:dyDescent="0.2">
      <c r="A2692" s="267">
        <v>2020</v>
      </c>
      <c r="B2692" s="443" t="s">
        <v>41</v>
      </c>
      <c r="C2692" s="443" t="s">
        <v>101</v>
      </c>
      <c r="D2692" s="268">
        <v>1683.3400000000001</v>
      </c>
      <c r="E2692" s="268">
        <v>16289.861500000005</v>
      </c>
      <c r="F2692" s="269">
        <v>17973.201500000006</v>
      </c>
      <c r="G2692" s="243"/>
    </row>
    <row r="2693" spans="1:7" s="62" customFormat="1" ht="13.5" customHeight="1" x14ac:dyDescent="0.2">
      <c r="A2693" s="423">
        <v>2020</v>
      </c>
      <c r="B2693" s="424" t="s">
        <v>42</v>
      </c>
      <c r="C2693" s="424" t="s">
        <v>101</v>
      </c>
      <c r="D2693" s="425">
        <v>2403.6999975585941</v>
      </c>
      <c r="E2693" s="425">
        <v>17183.862499999999</v>
      </c>
      <c r="F2693" s="426">
        <v>19587.562497558596</v>
      </c>
      <c r="G2693" s="243"/>
    </row>
    <row r="2694" spans="1:7" s="62" customFormat="1" ht="13.5" customHeight="1" x14ac:dyDescent="0.2">
      <c r="A2694" s="267">
        <v>2021</v>
      </c>
      <c r="B2694" s="443" t="s">
        <v>43</v>
      </c>
      <c r="C2694" s="443" t="s">
        <v>101</v>
      </c>
      <c r="D2694" s="268">
        <v>2097.2999963378911</v>
      </c>
      <c r="E2694" s="268">
        <v>17144.934000000005</v>
      </c>
      <c r="F2694" s="269">
        <v>19242.233996337894</v>
      </c>
      <c r="G2694" s="243"/>
    </row>
    <row r="2695" spans="1:7" s="62" customFormat="1" ht="13.5" customHeight="1" x14ac:dyDescent="0.2">
      <c r="A2695" s="423">
        <v>2021</v>
      </c>
      <c r="B2695" s="424" t="s">
        <v>44</v>
      </c>
      <c r="C2695" s="424" t="s">
        <v>101</v>
      </c>
      <c r="D2695" s="425">
        <v>1871.1400005999999</v>
      </c>
      <c r="E2695" s="425">
        <v>14768.876</v>
      </c>
      <c r="F2695" s="426">
        <v>16640.016000600001</v>
      </c>
      <c r="G2695" s="243"/>
    </row>
    <row r="2696" spans="1:7" s="62" customFormat="1" ht="13.5" customHeight="1" x14ac:dyDescent="0.2">
      <c r="A2696" s="267">
        <v>2021</v>
      </c>
      <c r="B2696" s="443" t="s">
        <v>45</v>
      </c>
      <c r="C2696" s="443" t="s">
        <v>101</v>
      </c>
      <c r="D2696" s="268">
        <v>1945.5499999999997</v>
      </c>
      <c r="E2696" s="268">
        <v>19004.8305</v>
      </c>
      <c r="F2696" s="269">
        <v>20950.380499999999</v>
      </c>
      <c r="G2696" s="243"/>
    </row>
    <row r="2697" spans="1:7" s="62" customFormat="1" ht="13.5" customHeight="1" x14ac:dyDescent="0.2">
      <c r="A2697" s="423">
        <v>2021</v>
      </c>
      <c r="B2697" s="424" t="s">
        <v>33</v>
      </c>
      <c r="C2697" s="424" t="s">
        <v>101</v>
      </c>
      <c r="D2697" s="425">
        <v>1608.68</v>
      </c>
      <c r="E2697" s="425">
        <v>15431.847500000003</v>
      </c>
      <c r="F2697" s="426">
        <v>17040.527500000004</v>
      </c>
      <c r="G2697" s="243"/>
    </row>
    <row r="2698" spans="1:7" s="62" customFormat="1" ht="13.5" customHeight="1" x14ac:dyDescent="0.2">
      <c r="A2698" s="267">
        <v>2021</v>
      </c>
      <c r="B2698" s="443" t="s">
        <v>35</v>
      </c>
      <c r="C2698" s="443" t="s">
        <v>101</v>
      </c>
      <c r="D2698" s="268">
        <v>2323.89</v>
      </c>
      <c r="E2698" s="268">
        <v>15473.337500000005</v>
      </c>
      <c r="F2698" s="269">
        <v>17797.227500000005</v>
      </c>
      <c r="G2698" s="243"/>
    </row>
    <row r="2699" spans="1:7" s="62" customFormat="1" ht="13.5" customHeight="1" x14ac:dyDescent="0.2">
      <c r="A2699" s="423">
        <v>2021</v>
      </c>
      <c r="B2699" s="424" t="s">
        <v>36</v>
      </c>
      <c r="C2699" s="424" t="s">
        <v>101</v>
      </c>
      <c r="D2699" s="425">
        <v>1800.0499999999997</v>
      </c>
      <c r="E2699" s="425">
        <v>14234.337500000003</v>
      </c>
      <c r="F2699" s="426">
        <v>16034.387500000003</v>
      </c>
      <c r="G2699" s="243"/>
    </row>
    <row r="2700" spans="1:7" s="62" customFormat="1" ht="13.5" customHeight="1" x14ac:dyDescent="0.2">
      <c r="A2700" s="267">
        <v>2021</v>
      </c>
      <c r="B2700" s="443" t="s">
        <v>37</v>
      </c>
      <c r="C2700" s="443" t="s">
        <v>101</v>
      </c>
      <c r="D2700" s="268">
        <v>1924.5100000000002</v>
      </c>
      <c r="E2700" s="268">
        <v>16341.464000000005</v>
      </c>
      <c r="F2700" s="269">
        <v>18265.974000000006</v>
      </c>
      <c r="G2700" s="243"/>
    </row>
    <row r="2701" spans="1:7" s="62" customFormat="1" ht="13.5" customHeight="1" x14ac:dyDescent="0.2">
      <c r="A2701" s="423">
        <v>2021</v>
      </c>
      <c r="B2701" s="424" t="s">
        <v>38</v>
      </c>
      <c r="C2701" s="424" t="s">
        <v>101</v>
      </c>
      <c r="D2701" s="425">
        <v>1988.6799999999998</v>
      </c>
      <c r="E2701" s="425">
        <v>14022.215999999993</v>
      </c>
      <c r="F2701" s="426">
        <v>16010.895999999993</v>
      </c>
      <c r="G2701" s="243"/>
    </row>
    <row r="2702" spans="1:7" s="62" customFormat="1" ht="13.5" customHeight="1" x14ac:dyDescent="0.2">
      <c r="A2702" s="267">
        <v>2021</v>
      </c>
      <c r="B2702" s="443" t="s">
        <v>39</v>
      </c>
      <c r="C2702" s="443" t="s">
        <v>101</v>
      </c>
      <c r="D2702" s="268">
        <v>1693.3100024414061</v>
      </c>
      <c r="E2702" s="268">
        <v>13221.301999999996</v>
      </c>
      <c r="F2702" s="269">
        <v>14914.612002441401</v>
      </c>
      <c r="G2702" s="243"/>
    </row>
    <row r="2703" spans="1:7" s="62" customFormat="1" ht="13.5" customHeight="1" x14ac:dyDescent="0.2">
      <c r="A2703" s="423">
        <v>2021</v>
      </c>
      <c r="B2703" s="424" t="s">
        <v>40</v>
      </c>
      <c r="C2703" s="424" t="s">
        <v>101</v>
      </c>
      <c r="D2703" s="425">
        <v>1898.339998931885</v>
      </c>
      <c r="E2703" s="425">
        <v>11899.392999999995</v>
      </c>
      <c r="F2703" s="426">
        <v>13797.732998931879</v>
      </c>
      <c r="G2703" s="243"/>
    </row>
    <row r="2704" spans="1:7" s="62" customFormat="1" ht="13.5" customHeight="1" x14ac:dyDescent="0.2">
      <c r="A2704" s="267">
        <v>2021</v>
      </c>
      <c r="B2704" s="443" t="s">
        <v>41</v>
      </c>
      <c r="C2704" s="443" t="s">
        <v>101</v>
      </c>
      <c r="D2704" s="268">
        <v>2052.0199984741212</v>
      </c>
      <c r="E2704" s="268">
        <v>13070.922499999997</v>
      </c>
      <c r="F2704" s="269">
        <v>15122.942498474118</v>
      </c>
      <c r="G2704" s="243"/>
    </row>
    <row r="2705" spans="1:7" s="62" customFormat="1" ht="13.5" customHeight="1" x14ac:dyDescent="0.2">
      <c r="A2705" s="423">
        <v>2021</v>
      </c>
      <c r="B2705" s="424" t="s">
        <v>42</v>
      </c>
      <c r="C2705" s="424" t="s">
        <v>101</v>
      </c>
      <c r="D2705" s="425">
        <v>1966.42</v>
      </c>
      <c r="E2705" s="425">
        <v>13610.931999916078</v>
      </c>
      <c r="F2705" s="426">
        <v>15577.351999916078</v>
      </c>
      <c r="G2705" s="243"/>
    </row>
    <row r="2706" spans="1:7" s="62" customFormat="1" ht="13.5" customHeight="1" x14ac:dyDescent="0.2">
      <c r="A2706" s="267">
        <v>2022</v>
      </c>
      <c r="B2706" s="457" t="s">
        <v>43</v>
      </c>
      <c r="C2706" s="457" t="s">
        <v>101</v>
      </c>
      <c r="D2706" s="459">
        <v>953.01000366210906</v>
      </c>
      <c r="E2706" s="459">
        <v>9929.7615000000005</v>
      </c>
      <c r="F2706" s="460">
        <v>10882.771503662108</v>
      </c>
      <c r="G2706" s="243"/>
    </row>
    <row r="2707" spans="1:7" s="62" customFormat="1" ht="13.5" customHeight="1" x14ac:dyDescent="0.2">
      <c r="A2707" s="423">
        <v>2022</v>
      </c>
      <c r="B2707" s="424" t="s">
        <v>44</v>
      </c>
      <c r="C2707" s="424" t="s">
        <v>101</v>
      </c>
      <c r="D2707" s="425">
        <v>1768.3599999999997</v>
      </c>
      <c r="E2707" s="425">
        <v>12032.351999999999</v>
      </c>
      <c r="F2707" s="426">
        <v>13800.712</v>
      </c>
      <c r="G2707" s="243"/>
    </row>
    <row r="2708" spans="1:7" s="62" customFormat="1" ht="13.5" customHeight="1" x14ac:dyDescent="0.2">
      <c r="A2708" s="267">
        <v>2022</v>
      </c>
      <c r="B2708" s="469" t="s">
        <v>45</v>
      </c>
      <c r="C2708" s="469" t="s">
        <v>101</v>
      </c>
      <c r="D2708" s="459">
        <v>2094.4299999999998</v>
      </c>
      <c r="E2708" s="459">
        <v>14303.356</v>
      </c>
      <c r="F2708" s="460">
        <v>16397.786</v>
      </c>
      <c r="G2708" s="243"/>
    </row>
    <row r="2709" spans="1:7" s="62" customFormat="1" ht="13.5" customHeight="1" x14ac:dyDescent="0.2">
      <c r="A2709" s="423">
        <v>2022</v>
      </c>
      <c r="B2709" s="424" t="s">
        <v>33</v>
      </c>
      <c r="C2709" s="424" t="s">
        <v>101</v>
      </c>
      <c r="D2709" s="425">
        <v>1757.06</v>
      </c>
      <c r="E2709" s="425">
        <v>11418.221500000001</v>
      </c>
      <c r="F2709" s="426">
        <v>13175.281500000001</v>
      </c>
      <c r="G2709" s="243"/>
    </row>
    <row r="2710" spans="1:7" s="62" customFormat="1" ht="13.5" customHeight="1" x14ac:dyDescent="0.2">
      <c r="A2710" s="267">
        <v>2022</v>
      </c>
      <c r="B2710" s="477" t="s">
        <v>35</v>
      </c>
      <c r="C2710" s="477" t="s">
        <v>101</v>
      </c>
      <c r="D2710" s="459">
        <v>1378.7300012207033</v>
      </c>
      <c r="E2710" s="459">
        <v>11210.765500000001</v>
      </c>
      <c r="F2710" s="460">
        <v>12589.495501220703</v>
      </c>
      <c r="G2710" s="243"/>
    </row>
    <row r="2711" spans="1:7" s="62" customFormat="1" ht="13.5" customHeight="1" x14ac:dyDescent="0.2">
      <c r="A2711" s="423">
        <v>2022</v>
      </c>
      <c r="B2711" s="424" t="s">
        <v>36</v>
      </c>
      <c r="C2711" s="424" t="s">
        <v>101</v>
      </c>
      <c r="D2711" s="425">
        <v>2488.4300015258787</v>
      </c>
      <c r="E2711" s="425">
        <v>11334.826000000001</v>
      </c>
      <c r="F2711" s="426">
        <v>13823.256001525879</v>
      </c>
      <c r="G2711" s="243"/>
    </row>
    <row r="2712" spans="1:7" s="62" customFormat="1" ht="13.5" customHeight="1" x14ac:dyDescent="0.2">
      <c r="A2712" s="267">
        <v>2009</v>
      </c>
      <c r="B2712" s="443" t="s">
        <v>33</v>
      </c>
      <c r="C2712" s="443" t="s">
        <v>102</v>
      </c>
      <c r="D2712" s="268">
        <v>3248.34</v>
      </c>
      <c r="E2712" s="268">
        <v>17824.29</v>
      </c>
      <c r="F2712" s="269">
        <v>21072.630000000005</v>
      </c>
      <c r="G2712" s="243"/>
    </row>
    <row r="2713" spans="1:7" s="62" customFormat="1" ht="13.5" customHeight="1" x14ac:dyDescent="0.2">
      <c r="A2713" s="423">
        <v>2009</v>
      </c>
      <c r="B2713" s="424" t="s">
        <v>35</v>
      </c>
      <c r="C2713" s="424" t="s">
        <v>102</v>
      </c>
      <c r="D2713" s="425">
        <v>3932.6799999999994</v>
      </c>
      <c r="E2713" s="425">
        <v>20116.16</v>
      </c>
      <c r="F2713" s="426">
        <v>24048.84</v>
      </c>
      <c r="G2713" s="243"/>
    </row>
    <row r="2714" spans="1:7" s="62" customFormat="1" ht="13.5" customHeight="1" x14ac:dyDescent="0.2">
      <c r="A2714" s="267">
        <v>2009</v>
      </c>
      <c r="B2714" s="443" t="s">
        <v>36</v>
      </c>
      <c r="C2714" s="443" t="s">
        <v>102</v>
      </c>
      <c r="D2714" s="268">
        <v>4067.27</v>
      </c>
      <c r="E2714" s="268">
        <v>18476.705000000002</v>
      </c>
      <c r="F2714" s="269">
        <v>22543.975000000002</v>
      </c>
      <c r="G2714" s="243"/>
    </row>
    <row r="2715" spans="1:7" s="62" customFormat="1" ht="13.5" customHeight="1" x14ac:dyDescent="0.2">
      <c r="A2715" s="423">
        <v>2009</v>
      </c>
      <c r="B2715" s="424" t="s">
        <v>37</v>
      </c>
      <c r="C2715" s="424" t="s">
        <v>102</v>
      </c>
      <c r="D2715" s="425">
        <v>5214.84</v>
      </c>
      <c r="E2715" s="425">
        <v>23505.690000000002</v>
      </c>
      <c r="F2715" s="426">
        <v>28720.530000000002</v>
      </c>
      <c r="G2715" s="243"/>
    </row>
    <row r="2716" spans="1:7" s="62" customFormat="1" ht="13.5" customHeight="1" x14ac:dyDescent="0.2">
      <c r="A2716" s="267">
        <v>2009</v>
      </c>
      <c r="B2716" s="443" t="s">
        <v>38</v>
      </c>
      <c r="C2716" s="443" t="s">
        <v>102</v>
      </c>
      <c r="D2716" s="268">
        <v>5822.3700000000008</v>
      </c>
      <c r="E2716" s="268">
        <v>23662.624999999996</v>
      </c>
      <c r="F2716" s="269">
        <v>29484.994999999999</v>
      </c>
      <c r="G2716" s="243"/>
    </row>
    <row r="2717" spans="1:7" s="62" customFormat="1" ht="13.5" customHeight="1" x14ac:dyDescent="0.2">
      <c r="A2717" s="423">
        <v>2009</v>
      </c>
      <c r="B2717" s="424" t="s">
        <v>39</v>
      </c>
      <c r="C2717" s="424" t="s">
        <v>102</v>
      </c>
      <c r="D2717" s="425">
        <v>5943.55</v>
      </c>
      <c r="E2717" s="425">
        <v>19936.25</v>
      </c>
      <c r="F2717" s="426">
        <v>25879.800000000003</v>
      </c>
      <c r="G2717" s="243"/>
    </row>
    <row r="2718" spans="1:7" s="62" customFormat="1" ht="13.5" customHeight="1" x14ac:dyDescent="0.2">
      <c r="A2718" s="267">
        <v>2009</v>
      </c>
      <c r="B2718" s="443" t="s">
        <v>40</v>
      </c>
      <c r="C2718" s="443" t="s">
        <v>102</v>
      </c>
      <c r="D2718" s="268">
        <v>8062.16</v>
      </c>
      <c r="E2718" s="268">
        <v>22576.885000000002</v>
      </c>
      <c r="F2718" s="269">
        <v>30639.045000000002</v>
      </c>
      <c r="G2718" s="243"/>
    </row>
    <row r="2719" spans="1:7" s="62" customFormat="1" ht="13.5" customHeight="1" x14ac:dyDescent="0.2">
      <c r="A2719" s="423">
        <v>2009</v>
      </c>
      <c r="B2719" s="424" t="s">
        <v>41</v>
      </c>
      <c r="C2719" s="424" t="s">
        <v>102</v>
      </c>
      <c r="D2719" s="425">
        <v>7564.880000000001</v>
      </c>
      <c r="E2719" s="425">
        <v>20888.805</v>
      </c>
      <c r="F2719" s="426">
        <v>28453.685000000001</v>
      </c>
      <c r="G2719" s="243"/>
    </row>
    <row r="2720" spans="1:7" s="62" customFormat="1" ht="13.5" customHeight="1" x14ac:dyDescent="0.2">
      <c r="A2720" s="267">
        <v>2009</v>
      </c>
      <c r="B2720" s="443" t="s">
        <v>42</v>
      </c>
      <c r="C2720" s="443" t="s">
        <v>102</v>
      </c>
      <c r="D2720" s="268">
        <v>6934.86</v>
      </c>
      <c r="E2720" s="268">
        <v>20694.3125</v>
      </c>
      <c r="F2720" s="269">
        <v>27629.172500000001</v>
      </c>
      <c r="G2720" s="243"/>
    </row>
    <row r="2721" spans="1:7" s="62" customFormat="1" ht="13.5" customHeight="1" x14ac:dyDescent="0.2">
      <c r="A2721" s="423">
        <v>2010</v>
      </c>
      <c r="B2721" s="424" t="s">
        <v>43</v>
      </c>
      <c r="C2721" s="424" t="s">
        <v>102</v>
      </c>
      <c r="D2721" s="425">
        <v>5922.08</v>
      </c>
      <c r="E2721" s="425">
        <v>17150.03</v>
      </c>
      <c r="F2721" s="426">
        <v>23072.109999999997</v>
      </c>
      <c r="G2721" s="243"/>
    </row>
    <row r="2722" spans="1:7" s="62" customFormat="1" ht="13.5" customHeight="1" x14ac:dyDescent="0.2">
      <c r="A2722" s="267">
        <v>2010</v>
      </c>
      <c r="B2722" s="443" t="s">
        <v>44</v>
      </c>
      <c r="C2722" s="443" t="s">
        <v>102</v>
      </c>
      <c r="D2722" s="268">
        <v>7606.57</v>
      </c>
      <c r="E2722" s="268">
        <v>16804.427500000002</v>
      </c>
      <c r="F2722" s="269">
        <v>24410.997500000001</v>
      </c>
      <c r="G2722" s="243"/>
    </row>
    <row r="2723" spans="1:7" s="62" customFormat="1" ht="13.5" customHeight="1" x14ac:dyDescent="0.2">
      <c r="A2723" s="423">
        <v>2010</v>
      </c>
      <c r="B2723" s="424" t="s">
        <v>45</v>
      </c>
      <c r="C2723" s="424" t="s">
        <v>102</v>
      </c>
      <c r="D2723" s="425">
        <v>7809.2099999999991</v>
      </c>
      <c r="E2723" s="425">
        <v>19145.9385</v>
      </c>
      <c r="F2723" s="426">
        <v>26955.148499999999</v>
      </c>
      <c r="G2723" s="243"/>
    </row>
    <row r="2724" spans="1:7" s="62" customFormat="1" ht="13.5" customHeight="1" x14ac:dyDescent="0.2">
      <c r="A2724" s="267">
        <v>2010</v>
      </c>
      <c r="B2724" s="443" t="s">
        <v>33</v>
      </c>
      <c r="C2724" s="443" t="s">
        <v>102</v>
      </c>
      <c r="D2724" s="268">
        <v>4333.1000000000004</v>
      </c>
      <c r="E2724" s="268">
        <v>16720.089000000004</v>
      </c>
      <c r="F2724" s="269">
        <v>21053.189000000002</v>
      </c>
      <c r="G2724" s="243"/>
    </row>
    <row r="2725" spans="1:7" s="62" customFormat="1" ht="13.5" customHeight="1" x14ac:dyDescent="0.2">
      <c r="A2725" s="423">
        <v>2010</v>
      </c>
      <c r="B2725" s="424" t="s">
        <v>35</v>
      </c>
      <c r="C2725" s="424" t="s">
        <v>102</v>
      </c>
      <c r="D2725" s="425">
        <v>3458.6150000000002</v>
      </c>
      <c r="E2725" s="425">
        <v>17784.395</v>
      </c>
      <c r="F2725" s="426">
        <v>21243.010000000002</v>
      </c>
      <c r="G2725" s="243"/>
    </row>
    <row r="2726" spans="1:7" s="62" customFormat="1" ht="13.5" customHeight="1" x14ac:dyDescent="0.2">
      <c r="A2726" s="267">
        <v>2010</v>
      </c>
      <c r="B2726" s="443" t="s">
        <v>36</v>
      </c>
      <c r="C2726" s="443" t="s">
        <v>102</v>
      </c>
      <c r="D2726" s="268">
        <v>3358.63</v>
      </c>
      <c r="E2726" s="268">
        <v>18226.099999999999</v>
      </c>
      <c r="F2726" s="269">
        <v>21584.730000000003</v>
      </c>
      <c r="G2726" s="243"/>
    </row>
    <row r="2727" spans="1:7" s="62" customFormat="1" ht="13.5" customHeight="1" x14ac:dyDescent="0.2">
      <c r="A2727" s="423">
        <v>2010</v>
      </c>
      <c r="B2727" s="424" t="s">
        <v>37</v>
      </c>
      <c r="C2727" s="424" t="s">
        <v>102</v>
      </c>
      <c r="D2727" s="425">
        <v>3693.5299999999997</v>
      </c>
      <c r="E2727" s="425">
        <v>18895.174999999999</v>
      </c>
      <c r="F2727" s="426">
        <v>22588.705000000002</v>
      </c>
      <c r="G2727" s="243"/>
    </row>
    <row r="2728" spans="1:7" s="62" customFormat="1" ht="13.5" customHeight="1" x14ac:dyDescent="0.2">
      <c r="A2728" s="267">
        <v>2010</v>
      </c>
      <c r="B2728" s="443" t="s">
        <v>38</v>
      </c>
      <c r="C2728" s="443" t="s">
        <v>102</v>
      </c>
      <c r="D2728" s="268">
        <v>4322.74</v>
      </c>
      <c r="E2728" s="268">
        <v>18996.834999999999</v>
      </c>
      <c r="F2728" s="269">
        <v>23319.575000000001</v>
      </c>
      <c r="G2728" s="243"/>
    </row>
    <row r="2729" spans="1:7" s="62" customFormat="1" ht="13.5" customHeight="1" x14ac:dyDescent="0.2">
      <c r="A2729" s="423">
        <v>2010</v>
      </c>
      <c r="B2729" s="424" t="s">
        <v>39</v>
      </c>
      <c r="C2729" s="424" t="s">
        <v>102</v>
      </c>
      <c r="D2729" s="425">
        <v>4579.3899999999994</v>
      </c>
      <c r="E2729" s="425">
        <v>20552.567500000001</v>
      </c>
      <c r="F2729" s="426">
        <v>25131.9575</v>
      </c>
      <c r="G2729" s="243"/>
    </row>
    <row r="2730" spans="1:7" s="62" customFormat="1" ht="13.5" customHeight="1" x14ac:dyDescent="0.2">
      <c r="A2730" s="267">
        <v>2010</v>
      </c>
      <c r="B2730" s="443" t="s">
        <v>40</v>
      </c>
      <c r="C2730" s="443" t="s">
        <v>102</v>
      </c>
      <c r="D2730" s="268">
        <v>5408.28</v>
      </c>
      <c r="E2730" s="268">
        <v>19896.02</v>
      </c>
      <c r="F2730" s="269">
        <v>25304.300000000003</v>
      </c>
      <c r="G2730" s="243"/>
    </row>
    <row r="2731" spans="1:7" s="62" customFormat="1" ht="13.5" customHeight="1" x14ac:dyDescent="0.2">
      <c r="A2731" s="423">
        <v>2010</v>
      </c>
      <c r="B2731" s="424" t="s">
        <v>41</v>
      </c>
      <c r="C2731" s="424" t="s">
        <v>102</v>
      </c>
      <c r="D2731" s="425">
        <v>5752.6100000000006</v>
      </c>
      <c r="E2731" s="425">
        <v>19717.452499999999</v>
      </c>
      <c r="F2731" s="426">
        <v>25470.062500000004</v>
      </c>
      <c r="G2731" s="243"/>
    </row>
    <row r="2732" spans="1:7" s="62" customFormat="1" ht="13.5" customHeight="1" x14ac:dyDescent="0.2">
      <c r="A2732" s="267">
        <v>2010</v>
      </c>
      <c r="B2732" s="443" t="s">
        <v>42</v>
      </c>
      <c r="C2732" s="443" t="s">
        <v>102</v>
      </c>
      <c r="D2732" s="268">
        <v>4406.91</v>
      </c>
      <c r="E2732" s="268">
        <v>20455.275000000001</v>
      </c>
      <c r="F2732" s="269">
        <v>24862.184999999998</v>
      </c>
      <c r="G2732" s="243"/>
    </row>
    <row r="2733" spans="1:7" s="62" customFormat="1" ht="13.5" customHeight="1" x14ac:dyDescent="0.2">
      <c r="A2733" s="423">
        <v>2011</v>
      </c>
      <c r="B2733" s="424" t="s">
        <v>43</v>
      </c>
      <c r="C2733" s="424" t="s">
        <v>102</v>
      </c>
      <c r="D2733" s="425">
        <v>4399.4900000000007</v>
      </c>
      <c r="E2733" s="425">
        <v>16344.525</v>
      </c>
      <c r="F2733" s="426">
        <v>20744.014999999999</v>
      </c>
      <c r="G2733" s="243"/>
    </row>
    <row r="2734" spans="1:7" s="62" customFormat="1" ht="13.5" customHeight="1" x14ac:dyDescent="0.2">
      <c r="A2734" s="267">
        <v>2011</v>
      </c>
      <c r="B2734" s="443" t="s">
        <v>44</v>
      </c>
      <c r="C2734" s="443" t="s">
        <v>102</v>
      </c>
      <c r="D2734" s="268">
        <v>3271.89</v>
      </c>
      <c r="E2734" s="268">
        <v>16656.224999999999</v>
      </c>
      <c r="F2734" s="269">
        <v>19928.114999999998</v>
      </c>
      <c r="G2734" s="243"/>
    </row>
    <row r="2735" spans="1:7" s="62" customFormat="1" ht="13.5" customHeight="1" x14ac:dyDescent="0.2">
      <c r="A2735" s="423">
        <v>2011</v>
      </c>
      <c r="B2735" s="424" t="s">
        <v>45</v>
      </c>
      <c r="C2735" s="424" t="s">
        <v>102</v>
      </c>
      <c r="D2735" s="425">
        <v>4483.3499999999995</v>
      </c>
      <c r="E2735" s="425">
        <v>21797.06</v>
      </c>
      <c r="F2735" s="426">
        <v>26280.41</v>
      </c>
      <c r="G2735" s="243"/>
    </row>
    <row r="2736" spans="1:7" s="62" customFormat="1" ht="13.5" customHeight="1" x14ac:dyDescent="0.2">
      <c r="A2736" s="267">
        <v>2011</v>
      </c>
      <c r="B2736" s="443" t="s">
        <v>33</v>
      </c>
      <c r="C2736" s="443" t="s">
        <v>102</v>
      </c>
      <c r="D2736" s="268">
        <v>3599.85</v>
      </c>
      <c r="E2736" s="268">
        <v>17421.22</v>
      </c>
      <c r="F2736" s="269">
        <v>21021.07</v>
      </c>
      <c r="G2736" s="243"/>
    </row>
    <row r="2737" spans="1:7" s="62" customFormat="1" ht="13.5" customHeight="1" x14ac:dyDescent="0.2">
      <c r="A2737" s="423">
        <v>2011</v>
      </c>
      <c r="B2737" s="424" t="s">
        <v>35</v>
      </c>
      <c r="C2737" s="424" t="s">
        <v>102</v>
      </c>
      <c r="D2737" s="425">
        <v>4693.6799999999994</v>
      </c>
      <c r="E2737" s="425">
        <v>20161.654999999999</v>
      </c>
      <c r="F2737" s="426">
        <v>24855.334999999995</v>
      </c>
      <c r="G2737" s="243"/>
    </row>
    <row r="2738" spans="1:7" s="62" customFormat="1" ht="13.5" customHeight="1" x14ac:dyDescent="0.2">
      <c r="A2738" s="267">
        <v>2011</v>
      </c>
      <c r="B2738" s="443" t="s">
        <v>36</v>
      </c>
      <c r="C2738" s="443" t="s">
        <v>102</v>
      </c>
      <c r="D2738" s="268">
        <v>4297.0899999999992</v>
      </c>
      <c r="E2738" s="268">
        <v>19648.447499999998</v>
      </c>
      <c r="F2738" s="269">
        <v>23945.537500000002</v>
      </c>
      <c r="G2738" s="243"/>
    </row>
    <row r="2739" spans="1:7" s="62" customFormat="1" ht="13.5" customHeight="1" x14ac:dyDescent="0.2">
      <c r="A2739" s="423">
        <v>2011</v>
      </c>
      <c r="B2739" s="424" t="s">
        <v>37</v>
      </c>
      <c r="C2739" s="424" t="s">
        <v>102</v>
      </c>
      <c r="D2739" s="425">
        <v>4031.616</v>
      </c>
      <c r="E2739" s="425">
        <v>21748.337500000001</v>
      </c>
      <c r="F2739" s="426">
        <v>25779.953500000003</v>
      </c>
      <c r="G2739" s="243"/>
    </row>
    <row r="2740" spans="1:7" s="62" customFormat="1" ht="13.5" customHeight="1" x14ac:dyDescent="0.2">
      <c r="A2740" s="267">
        <v>2011</v>
      </c>
      <c r="B2740" s="443" t="s">
        <v>38</v>
      </c>
      <c r="C2740" s="443" t="s">
        <v>102</v>
      </c>
      <c r="D2740" s="268">
        <v>4873.3099999999995</v>
      </c>
      <c r="E2740" s="268">
        <v>23491.427499999998</v>
      </c>
      <c r="F2740" s="269">
        <v>28364.737499999996</v>
      </c>
      <c r="G2740" s="243"/>
    </row>
    <row r="2741" spans="1:7" s="62" customFormat="1" ht="13.5" customHeight="1" x14ac:dyDescent="0.2">
      <c r="A2741" s="423">
        <v>2011</v>
      </c>
      <c r="B2741" s="424" t="s">
        <v>39</v>
      </c>
      <c r="C2741" s="424" t="s">
        <v>102</v>
      </c>
      <c r="D2741" s="425">
        <v>5125.49</v>
      </c>
      <c r="E2741" s="425">
        <v>24338.3125</v>
      </c>
      <c r="F2741" s="426">
        <v>29463.802499999998</v>
      </c>
      <c r="G2741" s="243"/>
    </row>
    <row r="2742" spans="1:7" s="62" customFormat="1" ht="13.5" customHeight="1" x14ac:dyDescent="0.2">
      <c r="A2742" s="267">
        <v>2011</v>
      </c>
      <c r="B2742" s="443" t="s">
        <v>40</v>
      </c>
      <c r="C2742" s="443" t="s">
        <v>102</v>
      </c>
      <c r="D2742" s="268">
        <v>5152.16</v>
      </c>
      <c r="E2742" s="268">
        <v>21041.427500000002</v>
      </c>
      <c r="F2742" s="269">
        <v>26193.587500000001</v>
      </c>
      <c r="G2742" s="243"/>
    </row>
    <row r="2743" spans="1:7" s="62" customFormat="1" ht="13.5" customHeight="1" x14ac:dyDescent="0.2">
      <c r="A2743" s="423">
        <v>2011</v>
      </c>
      <c r="B2743" s="424" t="s">
        <v>41</v>
      </c>
      <c r="C2743" s="424" t="s">
        <v>102</v>
      </c>
      <c r="D2743" s="425">
        <v>4226.21</v>
      </c>
      <c r="E2743" s="425">
        <v>22952.3475</v>
      </c>
      <c r="F2743" s="426">
        <v>27178.557499999999</v>
      </c>
      <c r="G2743" s="243"/>
    </row>
    <row r="2744" spans="1:7" s="62" customFormat="1" ht="13.5" customHeight="1" x14ac:dyDescent="0.2">
      <c r="A2744" s="267">
        <v>2011</v>
      </c>
      <c r="B2744" s="443" t="s">
        <v>42</v>
      </c>
      <c r="C2744" s="443" t="s">
        <v>102</v>
      </c>
      <c r="D2744" s="268">
        <v>2816.7300000000005</v>
      </c>
      <c r="E2744" s="268">
        <v>23336.612499999996</v>
      </c>
      <c r="F2744" s="269">
        <v>26153.342499999995</v>
      </c>
      <c r="G2744" s="243"/>
    </row>
    <row r="2745" spans="1:7" s="62" customFormat="1" ht="13.5" customHeight="1" x14ac:dyDescent="0.2">
      <c r="A2745" s="423">
        <v>2012</v>
      </c>
      <c r="B2745" s="424" t="s">
        <v>43</v>
      </c>
      <c r="C2745" s="424" t="s">
        <v>102</v>
      </c>
      <c r="D2745" s="425">
        <v>3356.24</v>
      </c>
      <c r="E2745" s="425">
        <v>18068.82</v>
      </c>
      <c r="F2745" s="426">
        <v>21425.059999999998</v>
      </c>
      <c r="G2745" s="243"/>
    </row>
    <row r="2746" spans="1:7" s="62" customFormat="1" ht="13.5" customHeight="1" x14ac:dyDescent="0.2">
      <c r="A2746" s="267">
        <v>2012</v>
      </c>
      <c r="B2746" s="443" t="s">
        <v>44</v>
      </c>
      <c r="C2746" s="443" t="s">
        <v>102</v>
      </c>
      <c r="D2746" s="268">
        <v>3687.4700000000003</v>
      </c>
      <c r="E2746" s="268">
        <v>16825.36</v>
      </c>
      <c r="F2746" s="269">
        <v>20512.829999999998</v>
      </c>
      <c r="G2746" s="243"/>
    </row>
    <row r="2747" spans="1:7" s="62" customFormat="1" ht="13.5" customHeight="1" x14ac:dyDescent="0.2">
      <c r="A2747" s="423">
        <v>2012</v>
      </c>
      <c r="B2747" s="424" t="s">
        <v>45</v>
      </c>
      <c r="C2747" s="424" t="s">
        <v>102</v>
      </c>
      <c r="D2747" s="425">
        <v>3740.7900000000004</v>
      </c>
      <c r="E2747" s="425">
        <v>20316.800000000003</v>
      </c>
      <c r="F2747" s="426">
        <v>24057.59</v>
      </c>
      <c r="G2747" s="243"/>
    </row>
    <row r="2748" spans="1:7" s="62" customFormat="1" ht="13.5" customHeight="1" x14ac:dyDescent="0.2">
      <c r="A2748" s="267">
        <v>2012</v>
      </c>
      <c r="B2748" s="443" t="s">
        <v>33</v>
      </c>
      <c r="C2748" s="443" t="s">
        <v>102</v>
      </c>
      <c r="D2748" s="268">
        <v>4074.2</v>
      </c>
      <c r="E2748" s="268">
        <v>15911.38</v>
      </c>
      <c r="F2748" s="269">
        <v>19985.579999999998</v>
      </c>
      <c r="G2748" s="243"/>
    </row>
    <row r="2749" spans="1:7" s="62" customFormat="1" ht="13.5" customHeight="1" x14ac:dyDescent="0.2">
      <c r="A2749" s="423">
        <v>2012</v>
      </c>
      <c r="B2749" s="424" t="s">
        <v>35</v>
      </c>
      <c r="C2749" s="424" t="s">
        <v>102</v>
      </c>
      <c r="D2749" s="425">
        <v>6428.95</v>
      </c>
      <c r="E2749" s="425">
        <v>20340.352500000001</v>
      </c>
      <c r="F2749" s="426">
        <v>26769.302499999998</v>
      </c>
      <c r="G2749" s="243"/>
    </row>
    <row r="2750" spans="1:7" s="62" customFormat="1" ht="13.5" customHeight="1" x14ac:dyDescent="0.2">
      <c r="A2750" s="267">
        <v>2012</v>
      </c>
      <c r="B2750" s="443" t="s">
        <v>36</v>
      </c>
      <c r="C2750" s="443" t="s">
        <v>102</v>
      </c>
      <c r="D2750" s="268">
        <v>5964.3700000000008</v>
      </c>
      <c r="E2750" s="268">
        <v>18892.747499999998</v>
      </c>
      <c r="F2750" s="269">
        <v>24857.1175</v>
      </c>
      <c r="G2750" s="243"/>
    </row>
    <row r="2751" spans="1:7" s="62" customFormat="1" ht="13.5" customHeight="1" x14ac:dyDescent="0.2">
      <c r="A2751" s="423">
        <v>2012</v>
      </c>
      <c r="B2751" s="424" t="s">
        <v>37</v>
      </c>
      <c r="C2751" s="424" t="s">
        <v>102</v>
      </c>
      <c r="D2751" s="425">
        <v>6762.9199999999983</v>
      </c>
      <c r="E2751" s="425">
        <v>19491.14</v>
      </c>
      <c r="F2751" s="426">
        <v>26254.059999999998</v>
      </c>
      <c r="G2751" s="243"/>
    </row>
    <row r="2752" spans="1:7" s="62" customFormat="1" ht="13.5" customHeight="1" x14ac:dyDescent="0.2">
      <c r="A2752" s="267">
        <v>2012</v>
      </c>
      <c r="B2752" s="443" t="s">
        <v>38</v>
      </c>
      <c r="C2752" s="443" t="s">
        <v>102</v>
      </c>
      <c r="D2752" s="268">
        <v>7022.23</v>
      </c>
      <c r="E2752" s="268">
        <v>21630.722500000003</v>
      </c>
      <c r="F2752" s="269">
        <v>28652.952500000003</v>
      </c>
      <c r="G2752" s="243"/>
    </row>
    <row r="2753" spans="1:7" s="62" customFormat="1" ht="13.5" customHeight="1" x14ac:dyDescent="0.2">
      <c r="A2753" s="423">
        <v>2012</v>
      </c>
      <c r="B2753" s="424" t="s">
        <v>39</v>
      </c>
      <c r="C2753" s="424" t="s">
        <v>102</v>
      </c>
      <c r="D2753" s="425">
        <v>6173.07</v>
      </c>
      <c r="E2753" s="425">
        <v>19922.165000000001</v>
      </c>
      <c r="F2753" s="426">
        <v>26095.235000000004</v>
      </c>
      <c r="G2753" s="243"/>
    </row>
    <row r="2754" spans="1:7" s="62" customFormat="1" ht="13.5" customHeight="1" x14ac:dyDescent="0.2">
      <c r="A2754" s="267">
        <v>2012</v>
      </c>
      <c r="B2754" s="443" t="s">
        <v>40</v>
      </c>
      <c r="C2754" s="443" t="s">
        <v>102</v>
      </c>
      <c r="D2754" s="268">
        <v>6222.8100000000013</v>
      </c>
      <c r="E2754" s="268">
        <v>21128.86</v>
      </c>
      <c r="F2754" s="269">
        <v>27351.670000000002</v>
      </c>
      <c r="G2754" s="243"/>
    </row>
    <row r="2755" spans="1:7" s="62" customFormat="1" ht="13.5" customHeight="1" x14ac:dyDescent="0.2">
      <c r="A2755" s="423">
        <v>2012</v>
      </c>
      <c r="B2755" s="424" t="s">
        <v>41</v>
      </c>
      <c r="C2755" s="424" t="s">
        <v>102</v>
      </c>
      <c r="D2755" s="425">
        <v>6519.1200000000008</v>
      </c>
      <c r="E2755" s="425">
        <v>22209.785</v>
      </c>
      <c r="F2755" s="426">
        <v>28728.904999999999</v>
      </c>
      <c r="G2755" s="243"/>
    </row>
    <row r="2756" spans="1:7" s="62" customFormat="1" ht="13.5" customHeight="1" x14ac:dyDescent="0.2">
      <c r="A2756" s="267">
        <v>2012</v>
      </c>
      <c r="B2756" s="443" t="s">
        <v>42</v>
      </c>
      <c r="C2756" s="443" t="s">
        <v>102</v>
      </c>
      <c r="D2756" s="268">
        <v>5819.63</v>
      </c>
      <c r="E2756" s="268">
        <v>20011.077500000003</v>
      </c>
      <c r="F2756" s="269">
        <v>25830.7075</v>
      </c>
      <c r="G2756" s="243"/>
    </row>
    <row r="2757" spans="1:7" s="62" customFormat="1" ht="13.5" customHeight="1" x14ac:dyDescent="0.2">
      <c r="A2757" s="423">
        <v>2013</v>
      </c>
      <c r="B2757" s="424" t="s">
        <v>43</v>
      </c>
      <c r="C2757" s="424" t="s">
        <v>102</v>
      </c>
      <c r="D2757" s="425">
        <v>7090.8599999999988</v>
      </c>
      <c r="E2757" s="425">
        <v>17436.337500000001</v>
      </c>
      <c r="F2757" s="426">
        <v>24527.197500000002</v>
      </c>
      <c r="G2757" s="243"/>
    </row>
    <row r="2758" spans="1:7" s="62" customFormat="1" ht="13.5" customHeight="1" x14ac:dyDescent="0.2">
      <c r="A2758" s="267">
        <v>2013</v>
      </c>
      <c r="B2758" s="443" t="s">
        <v>44</v>
      </c>
      <c r="C2758" s="443" t="s">
        <v>102</v>
      </c>
      <c r="D2758" s="268">
        <v>6855.49</v>
      </c>
      <c r="E2758" s="268">
        <v>17760.37</v>
      </c>
      <c r="F2758" s="269">
        <v>24615.859999999997</v>
      </c>
      <c r="G2758" s="243"/>
    </row>
    <row r="2759" spans="1:7" s="62" customFormat="1" ht="13.5" customHeight="1" x14ac:dyDescent="0.2">
      <c r="A2759" s="423">
        <v>2013</v>
      </c>
      <c r="B2759" s="424" t="s">
        <v>45</v>
      </c>
      <c r="C2759" s="424" t="s">
        <v>102</v>
      </c>
      <c r="D2759" s="425">
        <v>5381.33</v>
      </c>
      <c r="E2759" s="425">
        <v>17159.689999999999</v>
      </c>
      <c r="F2759" s="426">
        <v>22541.019999999997</v>
      </c>
      <c r="G2759" s="243"/>
    </row>
    <row r="2760" spans="1:7" s="62" customFormat="1" ht="13.5" customHeight="1" x14ac:dyDescent="0.2">
      <c r="A2760" s="267">
        <v>2013</v>
      </c>
      <c r="B2760" s="443" t="s">
        <v>33</v>
      </c>
      <c r="C2760" s="443" t="s">
        <v>102</v>
      </c>
      <c r="D2760" s="268">
        <v>4875.82</v>
      </c>
      <c r="E2760" s="268">
        <v>20689.409999999996</v>
      </c>
      <c r="F2760" s="269">
        <v>25565.229999999996</v>
      </c>
      <c r="G2760" s="243"/>
    </row>
    <row r="2761" spans="1:7" s="62" customFormat="1" ht="13.5" customHeight="1" x14ac:dyDescent="0.2">
      <c r="A2761" s="423">
        <v>2013</v>
      </c>
      <c r="B2761" s="424" t="s">
        <v>35</v>
      </c>
      <c r="C2761" s="424" t="s">
        <v>102</v>
      </c>
      <c r="D2761" s="425">
        <v>5638.79</v>
      </c>
      <c r="E2761" s="425">
        <v>18699.717500000006</v>
      </c>
      <c r="F2761" s="426">
        <v>24338.507500000003</v>
      </c>
      <c r="G2761" s="243"/>
    </row>
    <row r="2762" spans="1:7" s="62" customFormat="1" ht="13.5" customHeight="1" x14ac:dyDescent="0.2">
      <c r="A2762" s="267">
        <v>2013</v>
      </c>
      <c r="B2762" s="443" t="s">
        <v>36</v>
      </c>
      <c r="C2762" s="443" t="s">
        <v>102</v>
      </c>
      <c r="D2762" s="268">
        <v>5715</v>
      </c>
      <c r="E2762" s="268">
        <v>19112.907499999998</v>
      </c>
      <c r="F2762" s="269">
        <v>24827.907499999998</v>
      </c>
      <c r="G2762" s="243"/>
    </row>
    <row r="2763" spans="1:7" s="62" customFormat="1" ht="13.5" customHeight="1" x14ac:dyDescent="0.2">
      <c r="A2763" s="423">
        <v>2013</v>
      </c>
      <c r="B2763" s="424" t="s">
        <v>37</v>
      </c>
      <c r="C2763" s="424" t="s">
        <v>102</v>
      </c>
      <c r="D2763" s="425">
        <v>6749.0700000000006</v>
      </c>
      <c r="E2763" s="425">
        <v>21107.43</v>
      </c>
      <c r="F2763" s="426">
        <v>27856.5</v>
      </c>
      <c r="G2763" s="243"/>
    </row>
    <row r="2764" spans="1:7" s="62" customFormat="1" ht="13.5" customHeight="1" x14ac:dyDescent="0.2">
      <c r="A2764" s="267">
        <v>2013</v>
      </c>
      <c r="B2764" s="443" t="s">
        <v>38</v>
      </c>
      <c r="C2764" s="443" t="s">
        <v>102</v>
      </c>
      <c r="D2764" s="268">
        <v>5988.71</v>
      </c>
      <c r="E2764" s="268">
        <v>22473.267500000002</v>
      </c>
      <c r="F2764" s="269">
        <v>28461.977500000001</v>
      </c>
      <c r="G2764" s="243"/>
    </row>
    <row r="2765" spans="1:7" s="62" customFormat="1" ht="13.5" customHeight="1" x14ac:dyDescent="0.2">
      <c r="A2765" s="423">
        <v>2013</v>
      </c>
      <c r="B2765" s="424" t="s">
        <v>39</v>
      </c>
      <c r="C2765" s="424" t="s">
        <v>102</v>
      </c>
      <c r="D2765" s="425">
        <v>7123.7980000000007</v>
      </c>
      <c r="E2765" s="425">
        <v>23508.527500000004</v>
      </c>
      <c r="F2765" s="426">
        <v>30632.325500000003</v>
      </c>
      <c r="G2765" s="243"/>
    </row>
    <row r="2766" spans="1:7" s="62" customFormat="1" ht="13.5" customHeight="1" x14ac:dyDescent="0.2">
      <c r="A2766" s="267">
        <v>2013</v>
      </c>
      <c r="B2766" s="443" t="s">
        <v>40</v>
      </c>
      <c r="C2766" s="443" t="s">
        <v>102</v>
      </c>
      <c r="D2766" s="268">
        <v>8503.89</v>
      </c>
      <c r="E2766" s="268">
        <v>24508.945</v>
      </c>
      <c r="F2766" s="269">
        <v>33012.834999999999</v>
      </c>
      <c r="G2766" s="243"/>
    </row>
    <row r="2767" spans="1:7" s="62" customFormat="1" ht="13.5" customHeight="1" x14ac:dyDescent="0.2">
      <c r="A2767" s="423">
        <v>2013</v>
      </c>
      <c r="B2767" s="424" t="s">
        <v>41</v>
      </c>
      <c r="C2767" s="424" t="s">
        <v>102</v>
      </c>
      <c r="D2767" s="425">
        <v>7252.28</v>
      </c>
      <c r="E2767" s="425">
        <v>23377.547500000001</v>
      </c>
      <c r="F2767" s="426">
        <v>30629.827499999999</v>
      </c>
      <c r="G2767" s="243"/>
    </row>
    <row r="2768" spans="1:7" s="62" customFormat="1" ht="13.5" customHeight="1" x14ac:dyDescent="0.2">
      <c r="A2768" s="267">
        <v>2013</v>
      </c>
      <c r="B2768" s="443" t="s">
        <v>42</v>
      </c>
      <c r="C2768" s="443" t="s">
        <v>102</v>
      </c>
      <c r="D2768" s="268">
        <v>7674.6899999999987</v>
      </c>
      <c r="E2768" s="268">
        <v>22688.65</v>
      </c>
      <c r="F2768" s="269">
        <v>30363.340000000004</v>
      </c>
      <c r="G2768" s="243"/>
    </row>
    <row r="2769" spans="1:7" s="62" customFormat="1" ht="13.5" customHeight="1" x14ac:dyDescent="0.2">
      <c r="A2769" s="423">
        <v>2014</v>
      </c>
      <c r="B2769" s="424" t="s">
        <v>43</v>
      </c>
      <c r="C2769" s="424" t="s">
        <v>102</v>
      </c>
      <c r="D2769" s="425">
        <v>9254.7300000000014</v>
      </c>
      <c r="E2769" s="425">
        <v>19269.412499999999</v>
      </c>
      <c r="F2769" s="426">
        <v>28524.142500000002</v>
      </c>
      <c r="G2769" s="243"/>
    </row>
    <row r="2770" spans="1:7" s="62" customFormat="1" ht="13.5" customHeight="1" x14ac:dyDescent="0.2">
      <c r="A2770" s="267">
        <v>2014</v>
      </c>
      <c r="B2770" s="443" t="s">
        <v>44</v>
      </c>
      <c r="C2770" s="443" t="s">
        <v>102</v>
      </c>
      <c r="D2770" s="268">
        <v>8942.61</v>
      </c>
      <c r="E2770" s="268">
        <v>20879.750000000007</v>
      </c>
      <c r="F2770" s="269">
        <v>29822.360000000004</v>
      </c>
      <c r="G2770" s="243"/>
    </row>
    <row r="2771" spans="1:7" s="62" customFormat="1" ht="13.5" customHeight="1" x14ac:dyDescent="0.2">
      <c r="A2771" s="423">
        <v>2014</v>
      </c>
      <c r="B2771" s="424" t="s">
        <v>45</v>
      </c>
      <c r="C2771" s="424" t="s">
        <v>102</v>
      </c>
      <c r="D2771" s="425">
        <v>9942.69</v>
      </c>
      <c r="E2771" s="425">
        <v>21761.476999999999</v>
      </c>
      <c r="F2771" s="426">
        <v>31704.166999999998</v>
      </c>
      <c r="G2771" s="243"/>
    </row>
    <row r="2772" spans="1:7" s="62" customFormat="1" ht="13.5" customHeight="1" x14ac:dyDescent="0.2">
      <c r="A2772" s="267">
        <v>2014</v>
      </c>
      <c r="B2772" s="443" t="s">
        <v>33</v>
      </c>
      <c r="C2772" s="443" t="s">
        <v>102</v>
      </c>
      <c r="D2772" s="268">
        <v>7181.85</v>
      </c>
      <c r="E2772" s="268">
        <v>20544.414000000001</v>
      </c>
      <c r="F2772" s="269">
        <v>27726.264000000003</v>
      </c>
      <c r="G2772" s="243"/>
    </row>
    <row r="2773" spans="1:7" s="62" customFormat="1" ht="13.5" customHeight="1" x14ac:dyDescent="0.2">
      <c r="A2773" s="423">
        <v>2014</v>
      </c>
      <c r="B2773" s="424" t="s">
        <v>35</v>
      </c>
      <c r="C2773" s="424" t="s">
        <v>102</v>
      </c>
      <c r="D2773" s="425">
        <v>7924.0300000000007</v>
      </c>
      <c r="E2773" s="425">
        <v>20568.658500000005</v>
      </c>
      <c r="F2773" s="426">
        <v>28492.6885</v>
      </c>
      <c r="G2773" s="243"/>
    </row>
    <row r="2774" spans="1:7" s="62" customFormat="1" ht="13.5" customHeight="1" x14ac:dyDescent="0.2">
      <c r="A2774" s="267">
        <v>2014</v>
      </c>
      <c r="B2774" s="443" t="s">
        <v>36</v>
      </c>
      <c r="C2774" s="443" t="s">
        <v>102</v>
      </c>
      <c r="D2774" s="268">
        <v>7959.53</v>
      </c>
      <c r="E2774" s="268">
        <v>17752.944</v>
      </c>
      <c r="F2774" s="269">
        <v>25712.473999999998</v>
      </c>
      <c r="G2774" s="243"/>
    </row>
    <row r="2775" spans="1:7" s="62" customFormat="1" ht="13.5" customHeight="1" x14ac:dyDescent="0.2">
      <c r="A2775" s="423">
        <v>2014</v>
      </c>
      <c r="B2775" s="424" t="s">
        <v>37</v>
      </c>
      <c r="C2775" s="424" t="s">
        <v>102</v>
      </c>
      <c r="D2775" s="425">
        <v>7775.97</v>
      </c>
      <c r="E2775" s="425">
        <v>22664.527500000007</v>
      </c>
      <c r="F2775" s="426">
        <v>30440.497500000005</v>
      </c>
      <c r="G2775" s="243"/>
    </row>
    <row r="2776" spans="1:7" s="62" customFormat="1" ht="13.5" customHeight="1" x14ac:dyDescent="0.2">
      <c r="A2776" s="267">
        <v>2014</v>
      </c>
      <c r="B2776" s="443" t="s">
        <v>38</v>
      </c>
      <c r="C2776" s="443" t="s">
        <v>102</v>
      </c>
      <c r="D2776" s="268">
        <v>7645.82</v>
      </c>
      <c r="E2776" s="268">
        <v>20448.959500000001</v>
      </c>
      <c r="F2776" s="269">
        <v>28094.779500000001</v>
      </c>
      <c r="G2776" s="243"/>
    </row>
    <row r="2777" spans="1:7" s="62" customFormat="1" ht="13.5" customHeight="1" x14ac:dyDescent="0.2">
      <c r="A2777" s="423">
        <v>2014</v>
      </c>
      <c r="B2777" s="424" t="s">
        <v>39</v>
      </c>
      <c r="C2777" s="424" t="s">
        <v>102</v>
      </c>
      <c r="D2777" s="425">
        <v>6345.76</v>
      </c>
      <c r="E2777" s="425">
        <v>22103.461000000003</v>
      </c>
      <c r="F2777" s="426">
        <v>28449.221000000005</v>
      </c>
      <c r="G2777" s="243"/>
    </row>
    <row r="2778" spans="1:7" s="62" customFormat="1" ht="13.5" customHeight="1" x14ac:dyDescent="0.2">
      <c r="A2778" s="267">
        <v>2014</v>
      </c>
      <c r="B2778" s="443" t="s">
        <v>40</v>
      </c>
      <c r="C2778" s="443" t="s">
        <v>102</v>
      </c>
      <c r="D2778" s="268">
        <v>6660.39</v>
      </c>
      <c r="E2778" s="268">
        <v>22763.022999999997</v>
      </c>
      <c r="F2778" s="269">
        <v>29423.412999999997</v>
      </c>
      <c r="G2778" s="243"/>
    </row>
    <row r="2779" spans="1:7" s="62" customFormat="1" ht="13.5" customHeight="1" x14ac:dyDescent="0.2">
      <c r="A2779" s="423">
        <v>2014</v>
      </c>
      <c r="B2779" s="424" t="s">
        <v>41</v>
      </c>
      <c r="C2779" s="424" t="s">
        <v>102</v>
      </c>
      <c r="D2779" s="425">
        <v>6109.88</v>
      </c>
      <c r="E2779" s="425">
        <v>22762.3315</v>
      </c>
      <c r="F2779" s="426">
        <v>28872.211499999998</v>
      </c>
      <c r="G2779" s="243"/>
    </row>
    <row r="2780" spans="1:7" s="62" customFormat="1" ht="13.5" customHeight="1" x14ac:dyDescent="0.2">
      <c r="A2780" s="267">
        <v>2014</v>
      </c>
      <c r="B2780" s="443" t="s">
        <v>42</v>
      </c>
      <c r="C2780" s="443" t="s">
        <v>102</v>
      </c>
      <c r="D2780" s="268">
        <v>4787.59</v>
      </c>
      <c r="E2780" s="268">
        <v>20668.290999999997</v>
      </c>
      <c r="F2780" s="269">
        <v>25455.880999999994</v>
      </c>
      <c r="G2780" s="243"/>
    </row>
    <row r="2781" spans="1:7" s="62" customFormat="1" ht="13.5" customHeight="1" x14ac:dyDescent="0.2">
      <c r="A2781" s="423">
        <v>2015</v>
      </c>
      <c r="B2781" s="424" t="s">
        <v>43</v>
      </c>
      <c r="C2781" s="424" t="s">
        <v>102</v>
      </c>
      <c r="D2781" s="425">
        <v>4847.88</v>
      </c>
      <c r="E2781" s="425">
        <v>18113.081999999999</v>
      </c>
      <c r="F2781" s="426">
        <v>22960.962</v>
      </c>
      <c r="G2781" s="243"/>
    </row>
    <row r="2782" spans="1:7" s="62" customFormat="1" ht="13.5" customHeight="1" x14ac:dyDescent="0.2">
      <c r="A2782" s="267">
        <v>2015</v>
      </c>
      <c r="B2782" s="443" t="s">
        <v>44</v>
      </c>
      <c r="C2782" s="443" t="s">
        <v>102</v>
      </c>
      <c r="D2782" s="268">
        <v>5334.79</v>
      </c>
      <c r="E2782" s="268">
        <v>18872.418999999998</v>
      </c>
      <c r="F2782" s="269">
        <v>24207.208999999995</v>
      </c>
      <c r="G2782" s="243"/>
    </row>
    <row r="2783" spans="1:7" s="62" customFormat="1" ht="13.5" customHeight="1" x14ac:dyDescent="0.2">
      <c r="A2783" s="423">
        <v>2015</v>
      </c>
      <c r="B2783" s="424" t="s">
        <v>45</v>
      </c>
      <c r="C2783" s="424" t="s">
        <v>102</v>
      </c>
      <c r="D2783" s="425">
        <v>5307.8700000000008</v>
      </c>
      <c r="E2783" s="425">
        <v>21053.368999999999</v>
      </c>
      <c r="F2783" s="426">
        <v>26361.239000000001</v>
      </c>
      <c r="G2783" s="243"/>
    </row>
    <row r="2784" spans="1:7" s="62" customFormat="1" ht="13.5" customHeight="1" x14ac:dyDescent="0.2">
      <c r="A2784" s="267">
        <v>2015</v>
      </c>
      <c r="B2784" s="443" t="s">
        <v>33</v>
      </c>
      <c r="C2784" s="443" t="s">
        <v>102</v>
      </c>
      <c r="D2784" s="268">
        <v>6376.55</v>
      </c>
      <c r="E2784" s="268">
        <v>19137.137500000001</v>
      </c>
      <c r="F2784" s="269">
        <v>25513.687500000004</v>
      </c>
      <c r="G2784" s="243"/>
    </row>
    <row r="2785" spans="1:7" s="62" customFormat="1" ht="13.5" customHeight="1" x14ac:dyDescent="0.2">
      <c r="A2785" s="423">
        <v>2015</v>
      </c>
      <c r="B2785" s="424" t="s">
        <v>35</v>
      </c>
      <c r="C2785" s="424" t="s">
        <v>102</v>
      </c>
      <c r="D2785" s="425">
        <v>8058.45</v>
      </c>
      <c r="E2785" s="425">
        <v>20896.164000000001</v>
      </c>
      <c r="F2785" s="426">
        <v>28954.613999999998</v>
      </c>
      <c r="G2785" s="243"/>
    </row>
    <row r="2786" spans="1:7" s="62" customFormat="1" ht="13.5" customHeight="1" x14ac:dyDescent="0.2">
      <c r="A2786" s="267">
        <v>2015</v>
      </c>
      <c r="B2786" s="443" t="s">
        <v>36</v>
      </c>
      <c r="C2786" s="443" t="s">
        <v>102</v>
      </c>
      <c r="D2786" s="268">
        <v>8578.75</v>
      </c>
      <c r="E2786" s="268">
        <v>19388.695</v>
      </c>
      <c r="F2786" s="269">
        <v>27967.444999999996</v>
      </c>
      <c r="G2786" s="243"/>
    </row>
    <row r="2787" spans="1:7" s="62" customFormat="1" ht="13.5" customHeight="1" x14ac:dyDescent="0.2">
      <c r="A2787" s="423">
        <v>2015</v>
      </c>
      <c r="B2787" s="424" t="s">
        <v>37</v>
      </c>
      <c r="C2787" s="424" t="s">
        <v>102</v>
      </c>
      <c r="D2787" s="425">
        <v>8479.23</v>
      </c>
      <c r="E2787" s="425">
        <v>21878.356</v>
      </c>
      <c r="F2787" s="426">
        <v>30357.585999999999</v>
      </c>
      <c r="G2787" s="243"/>
    </row>
    <row r="2788" spans="1:7" s="62" customFormat="1" ht="13.5" customHeight="1" x14ac:dyDescent="0.2">
      <c r="A2788" s="267">
        <v>2015</v>
      </c>
      <c r="B2788" s="443" t="s">
        <v>38</v>
      </c>
      <c r="C2788" s="443" t="s">
        <v>102</v>
      </c>
      <c r="D2788" s="268">
        <v>7227.97</v>
      </c>
      <c r="E2788" s="268">
        <v>25345.146500000003</v>
      </c>
      <c r="F2788" s="269">
        <v>32573.1165</v>
      </c>
      <c r="G2788" s="243"/>
    </row>
    <row r="2789" spans="1:7" s="62" customFormat="1" ht="13.5" customHeight="1" x14ac:dyDescent="0.2">
      <c r="A2789" s="423">
        <v>2015</v>
      </c>
      <c r="B2789" s="424" t="s">
        <v>39</v>
      </c>
      <c r="C2789" s="424" t="s">
        <v>102</v>
      </c>
      <c r="D2789" s="425">
        <v>7934.89</v>
      </c>
      <c r="E2789" s="425">
        <v>24509.223000000002</v>
      </c>
      <c r="F2789" s="426">
        <v>32444.113000000001</v>
      </c>
      <c r="G2789" s="243"/>
    </row>
    <row r="2790" spans="1:7" s="62" customFormat="1" ht="13.5" customHeight="1" x14ac:dyDescent="0.2">
      <c r="A2790" s="267">
        <v>2015</v>
      </c>
      <c r="B2790" s="443" t="s">
        <v>40</v>
      </c>
      <c r="C2790" s="443" t="s">
        <v>102</v>
      </c>
      <c r="D2790" s="268">
        <v>8776.24</v>
      </c>
      <c r="E2790" s="268">
        <v>23780.658499999998</v>
      </c>
      <c r="F2790" s="269">
        <v>32556.898499999999</v>
      </c>
      <c r="G2790" s="243"/>
    </row>
    <row r="2791" spans="1:7" s="62" customFormat="1" ht="13.5" customHeight="1" x14ac:dyDescent="0.2">
      <c r="A2791" s="423">
        <v>2015</v>
      </c>
      <c r="B2791" s="424" t="s">
        <v>41</v>
      </c>
      <c r="C2791" s="424" t="s">
        <v>102</v>
      </c>
      <c r="D2791" s="425">
        <v>7557.159999999998</v>
      </c>
      <c r="E2791" s="425">
        <v>21726.350999999995</v>
      </c>
      <c r="F2791" s="426">
        <v>29283.510999999999</v>
      </c>
      <c r="G2791" s="243"/>
    </row>
    <row r="2792" spans="1:7" s="62" customFormat="1" ht="13.5" customHeight="1" x14ac:dyDescent="0.2">
      <c r="A2792" s="267">
        <v>2015</v>
      </c>
      <c r="B2792" s="443" t="s">
        <v>42</v>
      </c>
      <c r="C2792" s="443" t="s">
        <v>102</v>
      </c>
      <c r="D2792" s="268">
        <v>7311.84</v>
      </c>
      <c r="E2792" s="268">
        <v>24366.191499999997</v>
      </c>
      <c r="F2792" s="269">
        <v>31678.031499999997</v>
      </c>
      <c r="G2792" s="243"/>
    </row>
    <row r="2793" spans="1:7" s="62" customFormat="1" ht="13.5" customHeight="1" x14ac:dyDescent="0.2">
      <c r="A2793" s="423">
        <v>2016</v>
      </c>
      <c r="B2793" s="424" t="s">
        <v>43</v>
      </c>
      <c r="C2793" s="424" t="s">
        <v>102</v>
      </c>
      <c r="D2793" s="425">
        <v>5629.22</v>
      </c>
      <c r="E2793" s="425">
        <v>17952.983500000002</v>
      </c>
      <c r="F2793" s="426">
        <v>23582.2035</v>
      </c>
      <c r="G2793" s="243"/>
    </row>
    <row r="2794" spans="1:7" s="62" customFormat="1" ht="13.5" customHeight="1" x14ac:dyDescent="0.2">
      <c r="A2794" s="267">
        <v>2016</v>
      </c>
      <c r="B2794" s="443" t="s">
        <v>44</v>
      </c>
      <c r="C2794" s="443" t="s">
        <v>102</v>
      </c>
      <c r="D2794" s="268">
        <v>7259.41</v>
      </c>
      <c r="E2794" s="268">
        <v>20592.464</v>
      </c>
      <c r="F2794" s="269">
        <v>27851.873999999996</v>
      </c>
      <c r="G2794" s="243"/>
    </row>
    <row r="2795" spans="1:7" s="62" customFormat="1" ht="13.5" customHeight="1" x14ac:dyDescent="0.2">
      <c r="A2795" s="423">
        <v>2016</v>
      </c>
      <c r="B2795" s="424" t="s">
        <v>45</v>
      </c>
      <c r="C2795" s="424" t="s">
        <v>102</v>
      </c>
      <c r="D2795" s="425">
        <v>7486.7099999999991</v>
      </c>
      <c r="E2795" s="425">
        <v>19941.1525</v>
      </c>
      <c r="F2795" s="426">
        <v>27427.862499999999</v>
      </c>
      <c r="G2795" s="243"/>
    </row>
    <row r="2796" spans="1:7" s="62" customFormat="1" ht="13.5" customHeight="1" x14ac:dyDescent="0.2">
      <c r="A2796" s="267">
        <v>2016</v>
      </c>
      <c r="B2796" s="443" t="s">
        <v>33</v>
      </c>
      <c r="C2796" s="443" t="s">
        <v>102</v>
      </c>
      <c r="D2796" s="268">
        <v>8117.7000000000007</v>
      </c>
      <c r="E2796" s="268">
        <v>19927.903999999999</v>
      </c>
      <c r="F2796" s="269">
        <v>28045.603999999999</v>
      </c>
      <c r="G2796" s="243"/>
    </row>
    <row r="2797" spans="1:7" s="62" customFormat="1" ht="13.5" customHeight="1" x14ac:dyDescent="0.2">
      <c r="A2797" s="423">
        <v>2016</v>
      </c>
      <c r="B2797" s="424" t="s">
        <v>35</v>
      </c>
      <c r="C2797" s="424" t="s">
        <v>102</v>
      </c>
      <c r="D2797" s="425">
        <v>10274.509999999998</v>
      </c>
      <c r="E2797" s="425">
        <v>18492.521000000001</v>
      </c>
      <c r="F2797" s="426">
        <v>28767.030999999995</v>
      </c>
      <c r="G2797" s="243"/>
    </row>
    <row r="2798" spans="1:7" s="62" customFormat="1" ht="13.5" customHeight="1" x14ac:dyDescent="0.2">
      <c r="A2798" s="267">
        <v>2016</v>
      </c>
      <c r="B2798" s="443" t="s">
        <v>36</v>
      </c>
      <c r="C2798" s="443" t="s">
        <v>102</v>
      </c>
      <c r="D2798" s="268">
        <v>10987.079999999998</v>
      </c>
      <c r="E2798" s="268">
        <v>20438.288000000004</v>
      </c>
      <c r="F2798" s="269">
        <v>31425.368000000002</v>
      </c>
      <c r="G2798" s="243"/>
    </row>
    <row r="2799" spans="1:7" s="62" customFormat="1" ht="13.5" customHeight="1" x14ac:dyDescent="0.2">
      <c r="A2799" s="423">
        <v>2016</v>
      </c>
      <c r="B2799" s="424" t="s">
        <v>37</v>
      </c>
      <c r="C2799" s="424" t="s">
        <v>102</v>
      </c>
      <c r="D2799" s="425">
        <v>7574.7699999999995</v>
      </c>
      <c r="E2799" s="425">
        <v>20657.343499999999</v>
      </c>
      <c r="F2799" s="426">
        <v>28232.113499999996</v>
      </c>
      <c r="G2799" s="243"/>
    </row>
    <row r="2800" spans="1:7" s="62" customFormat="1" ht="13.5" customHeight="1" x14ac:dyDescent="0.2">
      <c r="A2800" s="267">
        <v>2016</v>
      </c>
      <c r="B2800" s="443" t="s">
        <v>38</v>
      </c>
      <c r="C2800" s="443" t="s">
        <v>102</v>
      </c>
      <c r="D2800" s="268">
        <v>11507.55</v>
      </c>
      <c r="E2800" s="268">
        <v>24076.5985</v>
      </c>
      <c r="F2800" s="269">
        <v>35584.148500000003</v>
      </c>
      <c r="G2800" s="243"/>
    </row>
    <row r="2801" spans="1:7" s="62" customFormat="1" ht="13.5" customHeight="1" x14ac:dyDescent="0.2">
      <c r="A2801" s="423">
        <v>2016</v>
      </c>
      <c r="B2801" s="424" t="s">
        <v>39</v>
      </c>
      <c r="C2801" s="424" t="s">
        <v>102</v>
      </c>
      <c r="D2801" s="425">
        <v>12093.310000000001</v>
      </c>
      <c r="E2801" s="425">
        <v>20707.548499999997</v>
      </c>
      <c r="F2801" s="426">
        <v>32800.858499999995</v>
      </c>
      <c r="G2801" s="243"/>
    </row>
    <row r="2802" spans="1:7" s="62" customFormat="1" ht="13.5" customHeight="1" x14ac:dyDescent="0.2">
      <c r="A2802" s="267">
        <v>2016</v>
      </c>
      <c r="B2802" s="443" t="s">
        <v>40</v>
      </c>
      <c r="C2802" s="443" t="s">
        <v>102</v>
      </c>
      <c r="D2802" s="268">
        <v>13299.779999999999</v>
      </c>
      <c r="E2802" s="268">
        <v>20651.003000000001</v>
      </c>
      <c r="F2802" s="269">
        <v>33950.783000000003</v>
      </c>
      <c r="G2802" s="243"/>
    </row>
    <row r="2803" spans="1:7" s="62" customFormat="1" ht="13.5" customHeight="1" x14ac:dyDescent="0.2">
      <c r="A2803" s="423">
        <v>2016</v>
      </c>
      <c r="B2803" s="424" t="s">
        <v>41</v>
      </c>
      <c r="C2803" s="424" t="s">
        <v>102</v>
      </c>
      <c r="D2803" s="425">
        <v>12173.460000000001</v>
      </c>
      <c r="E2803" s="425">
        <v>20768.913</v>
      </c>
      <c r="F2803" s="426">
        <v>32942.373</v>
      </c>
      <c r="G2803" s="243"/>
    </row>
    <row r="2804" spans="1:7" s="62" customFormat="1" ht="13.5" customHeight="1" x14ac:dyDescent="0.2">
      <c r="A2804" s="267">
        <v>2016</v>
      </c>
      <c r="B2804" s="443" t="s">
        <v>42</v>
      </c>
      <c r="C2804" s="443" t="s">
        <v>102</v>
      </c>
      <c r="D2804" s="268">
        <v>8060.24</v>
      </c>
      <c r="E2804" s="268">
        <v>17442.227000000003</v>
      </c>
      <c r="F2804" s="269">
        <v>25502.467000000001</v>
      </c>
      <c r="G2804" s="243"/>
    </row>
    <row r="2805" spans="1:7" s="62" customFormat="1" ht="13.5" customHeight="1" x14ac:dyDescent="0.2">
      <c r="A2805" s="423">
        <v>2017</v>
      </c>
      <c r="B2805" s="424" t="s">
        <v>43</v>
      </c>
      <c r="C2805" s="424" t="s">
        <v>102</v>
      </c>
      <c r="D2805" s="425">
        <v>7761.72</v>
      </c>
      <c r="E2805" s="425">
        <v>17024.6885</v>
      </c>
      <c r="F2805" s="426">
        <v>24786.408500000001</v>
      </c>
      <c r="G2805" s="243"/>
    </row>
    <row r="2806" spans="1:7" s="62" customFormat="1" ht="13.5" customHeight="1" x14ac:dyDescent="0.2">
      <c r="A2806" s="267">
        <v>2017</v>
      </c>
      <c r="B2806" s="443" t="s">
        <v>44</v>
      </c>
      <c r="C2806" s="443" t="s">
        <v>102</v>
      </c>
      <c r="D2806" s="268">
        <v>9814.2900000000009</v>
      </c>
      <c r="E2806" s="268">
        <v>18214.881000000001</v>
      </c>
      <c r="F2806" s="269">
        <v>28029.170999999998</v>
      </c>
      <c r="G2806" s="243"/>
    </row>
    <row r="2807" spans="1:7" s="62" customFormat="1" ht="13.5" customHeight="1" x14ac:dyDescent="0.2">
      <c r="A2807" s="423">
        <v>2017</v>
      </c>
      <c r="B2807" s="424" t="s">
        <v>45</v>
      </c>
      <c r="C2807" s="424" t="s">
        <v>102</v>
      </c>
      <c r="D2807" s="425">
        <v>9973.09</v>
      </c>
      <c r="E2807" s="425">
        <v>18760.403500000004</v>
      </c>
      <c r="F2807" s="426">
        <v>28733.4935</v>
      </c>
      <c r="G2807" s="243"/>
    </row>
    <row r="2808" spans="1:7" s="62" customFormat="1" ht="13.5" customHeight="1" x14ac:dyDescent="0.2">
      <c r="A2808" s="267">
        <v>2017</v>
      </c>
      <c r="B2808" s="443" t="s">
        <v>33</v>
      </c>
      <c r="C2808" s="443" t="s">
        <v>102</v>
      </c>
      <c r="D2808" s="268">
        <v>8751.15</v>
      </c>
      <c r="E2808" s="268">
        <v>15540.761499999997</v>
      </c>
      <c r="F2808" s="269">
        <v>24291.911499999998</v>
      </c>
      <c r="G2808" s="243"/>
    </row>
    <row r="2809" spans="1:7" s="62" customFormat="1" ht="13.5" customHeight="1" x14ac:dyDescent="0.2">
      <c r="A2809" s="423">
        <v>2017</v>
      </c>
      <c r="B2809" s="424" t="s">
        <v>35</v>
      </c>
      <c r="C2809" s="424" t="s">
        <v>102</v>
      </c>
      <c r="D2809" s="425">
        <v>9351.58</v>
      </c>
      <c r="E2809" s="425">
        <v>17410.312000000002</v>
      </c>
      <c r="F2809" s="426">
        <v>26761.892</v>
      </c>
      <c r="G2809" s="243"/>
    </row>
    <row r="2810" spans="1:7" s="62" customFormat="1" ht="13.5" customHeight="1" x14ac:dyDescent="0.2">
      <c r="A2810" s="267">
        <v>2017</v>
      </c>
      <c r="B2810" s="443" t="s">
        <v>36</v>
      </c>
      <c r="C2810" s="443" t="s">
        <v>102</v>
      </c>
      <c r="D2810" s="268">
        <v>9135.84</v>
      </c>
      <c r="E2810" s="268">
        <v>17961.863000000001</v>
      </c>
      <c r="F2810" s="269">
        <v>27097.703000000001</v>
      </c>
      <c r="G2810" s="243"/>
    </row>
    <row r="2811" spans="1:7" s="62" customFormat="1" ht="13.5" customHeight="1" x14ac:dyDescent="0.2">
      <c r="A2811" s="423">
        <v>2017</v>
      </c>
      <c r="B2811" s="424" t="s">
        <v>37</v>
      </c>
      <c r="C2811" s="424" t="s">
        <v>102</v>
      </c>
      <c r="D2811" s="425">
        <v>10271.790000000001</v>
      </c>
      <c r="E2811" s="425">
        <v>21649.010999999999</v>
      </c>
      <c r="F2811" s="426">
        <v>31920.801000000003</v>
      </c>
      <c r="G2811" s="243"/>
    </row>
    <row r="2812" spans="1:7" s="62" customFormat="1" ht="13.5" customHeight="1" x14ac:dyDescent="0.2">
      <c r="A2812" s="267">
        <v>2017</v>
      </c>
      <c r="B2812" s="443" t="s">
        <v>38</v>
      </c>
      <c r="C2812" s="443" t="s">
        <v>102</v>
      </c>
      <c r="D2812" s="268">
        <v>10140.459999999999</v>
      </c>
      <c r="E2812" s="268">
        <v>19656.402499999997</v>
      </c>
      <c r="F2812" s="269">
        <v>29796.862500000003</v>
      </c>
      <c r="G2812" s="243"/>
    </row>
    <row r="2813" spans="1:7" s="62" customFormat="1" ht="13.5" customHeight="1" x14ac:dyDescent="0.2">
      <c r="A2813" s="423">
        <v>2017</v>
      </c>
      <c r="B2813" s="424" t="s">
        <v>39</v>
      </c>
      <c r="C2813" s="424" t="s">
        <v>102</v>
      </c>
      <c r="D2813" s="425">
        <v>10309.620000000001</v>
      </c>
      <c r="E2813" s="425">
        <v>19736.745000000003</v>
      </c>
      <c r="F2813" s="426">
        <v>30046.365000000005</v>
      </c>
      <c r="G2813" s="243"/>
    </row>
    <row r="2814" spans="1:7" s="62" customFormat="1" ht="13.5" customHeight="1" x14ac:dyDescent="0.2">
      <c r="A2814" s="267">
        <v>2017</v>
      </c>
      <c r="B2814" s="443" t="s">
        <v>40</v>
      </c>
      <c r="C2814" s="443" t="s">
        <v>102</v>
      </c>
      <c r="D2814" s="268">
        <v>9178.0099999999984</v>
      </c>
      <c r="E2814" s="268">
        <v>20519.319499999998</v>
      </c>
      <c r="F2814" s="269">
        <v>29697.329499999996</v>
      </c>
      <c r="G2814" s="243"/>
    </row>
    <row r="2815" spans="1:7" s="62" customFormat="1" ht="13.5" customHeight="1" x14ac:dyDescent="0.2">
      <c r="A2815" s="423">
        <v>2017</v>
      </c>
      <c r="B2815" s="424" t="s">
        <v>41</v>
      </c>
      <c r="C2815" s="424" t="s">
        <v>102</v>
      </c>
      <c r="D2815" s="425">
        <v>9031.2899999999972</v>
      </c>
      <c r="E2815" s="425">
        <v>20551.786499999998</v>
      </c>
      <c r="F2815" s="426">
        <v>29583.076499999996</v>
      </c>
      <c r="G2815" s="243"/>
    </row>
    <row r="2816" spans="1:7" s="62" customFormat="1" ht="13.5" customHeight="1" x14ac:dyDescent="0.2">
      <c r="A2816" s="267">
        <v>2017</v>
      </c>
      <c r="B2816" s="443" t="s">
        <v>42</v>
      </c>
      <c r="C2816" s="443" t="s">
        <v>102</v>
      </c>
      <c r="D2816" s="268">
        <v>9172.7799999999988</v>
      </c>
      <c r="E2816" s="268">
        <v>20220.857499999998</v>
      </c>
      <c r="F2816" s="269">
        <v>29393.637499999997</v>
      </c>
      <c r="G2816" s="243"/>
    </row>
    <row r="2817" spans="1:7" s="62" customFormat="1" ht="13.5" customHeight="1" x14ac:dyDescent="0.2">
      <c r="A2817" s="423">
        <v>2018</v>
      </c>
      <c r="B2817" s="424" t="s">
        <v>43</v>
      </c>
      <c r="C2817" s="424" t="s">
        <v>102</v>
      </c>
      <c r="D2817" s="425">
        <v>7807.41</v>
      </c>
      <c r="E2817" s="425">
        <v>18369.887999999999</v>
      </c>
      <c r="F2817" s="426">
        <v>26177.298000000003</v>
      </c>
      <c r="G2817" s="243"/>
    </row>
    <row r="2818" spans="1:7" s="62" customFormat="1" ht="13.5" customHeight="1" x14ac:dyDescent="0.2">
      <c r="A2818" s="267">
        <v>2018</v>
      </c>
      <c r="B2818" s="443" t="s">
        <v>44</v>
      </c>
      <c r="C2818" s="443" t="s">
        <v>102</v>
      </c>
      <c r="D2818" s="268">
        <v>9030.8100000000013</v>
      </c>
      <c r="E2818" s="268">
        <v>17606.175499999998</v>
      </c>
      <c r="F2818" s="269">
        <v>26636.985500000003</v>
      </c>
      <c r="G2818" s="243"/>
    </row>
    <row r="2819" spans="1:7" s="62" customFormat="1" ht="13.5" customHeight="1" x14ac:dyDescent="0.2">
      <c r="A2819" s="423">
        <v>2018</v>
      </c>
      <c r="B2819" s="424" t="s">
        <v>45</v>
      </c>
      <c r="C2819" s="424" t="s">
        <v>102</v>
      </c>
      <c r="D2819" s="425">
        <v>7629.2599999999993</v>
      </c>
      <c r="E2819" s="425">
        <v>18729.510999999999</v>
      </c>
      <c r="F2819" s="426">
        <v>26358.770999999997</v>
      </c>
      <c r="G2819" s="243"/>
    </row>
    <row r="2820" spans="1:7" s="62" customFormat="1" ht="13.5" customHeight="1" x14ac:dyDescent="0.2">
      <c r="A2820" s="267">
        <v>2018</v>
      </c>
      <c r="B2820" s="443" t="s">
        <v>33</v>
      </c>
      <c r="C2820" s="443" t="s">
        <v>102</v>
      </c>
      <c r="D2820" s="268">
        <v>8768.1039999999994</v>
      </c>
      <c r="E2820" s="268">
        <v>18811.9355</v>
      </c>
      <c r="F2820" s="269">
        <v>27580.039499999999</v>
      </c>
      <c r="G2820" s="243"/>
    </row>
    <row r="2821" spans="1:7" s="62" customFormat="1" ht="13.5" customHeight="1" x14ac:dyDescent="0.2">
      <c r="A2821" s="423">
        <v>2018</v>
      </c>
      <c r="B2821" s="424" t="s">
        <v>35</v>
      </c>
      <c r="C2821" s="424" t="s">
        <v>102</v>
      </c>
      <c r="D2821" s="425">
        <v>9028.4459999999999</v>
      </c>
      <c r="E2821" s="425">
        <v>17828.936000000002</v>
      </c>
      <c r="F2821" s="426">
        <v>26857.381999999998</v>
      </c>
      <c r="G2821" s="243"/>
    </row>
    <row r="2822" spans="1:7" s="62" customFormat="1" ht="13.5" customHeight="1" x14ac:dyDescent="0.2">
      <c r="A2822" s="267">
        <v>2018</v>
      </c>
      <c r="B2822" s="443" t="s">
        <v>36</v>
      </c>
      <c r="C2822" s="443" t="s">
        <v>102</v>
      </c>
      <c r="D2822" s="268">
        <v>8914.130000000001</v>
      </c>
      <c r="E2822" s="268">
        <v>16222.9455</v>
      </c>
      <c r="F2822" s="269">
        <v>25137.075499999999</v>
      </c>
      <c r="G2822" s="243"/>
    </row>
    <row r="2823" spans="1:7" s="62" customFormat="1" ht="13.5" customHeight="1" x14ac:dyDescent="0.2">
      <c r="A2823" s="423">
        <v>2018</v>
      </c>
      <c r="B2823" s="424" t="s">
        <v>37</v>
      </c>
      <c r="C2823" s="424" t="s">
        <v>102</v>
      </c>
      <c r="D2823" s="425">
        <v>9089.7799999999988</v>
      </c>
      <c r="E2823" s="425">
        <v>20171.778000000002</v>
      </c>
      <c r="F2823" s="426">
        <v>29261.558000000005</v>
      </c>
      <c r="G2823" s="243"/>
    </row>
    <row r="2824" spans="1:7" s="62" customFormat="1" ht="13.5" customHeight="1" x14ac:dyDescent="0.2">
      <c r="A2824" s="267">
        <v>2018</v>
      </c>
      <c r="B2824" s="443" t="s">
        <v>38</v>
      </c>
      <c r="C2824" s="443" t="s">
        <v>102</v>
      </c>
      <c r="D2824" s="268">
        <v>8987.93</v>
      </c>
      <c r="E2824" s="268">
        <v>21904.873000000007</v>
      </c>
      <c r="F2824" s="269">
        <v>30892.803000000004</v>
      </c>
      <c r="G2824" s="243"/>
    </row>
    <row r="2825" spans="1:7" s="62" customFormat="1" ht="13.5" customHeight="1" x14ac:dyDescent="0.2">
      <c r="A2825" s="423">
        <v>2018</v>
      </c>
      <c r="B2825" s="424" t="s">
        <v>39</v>
      </c>
      <c r="C2825" s="424" t="s">
        <v>102</v>
      </c>
      <c r="D2825" s="425">
        <v>8431.0400000000009</v>
      </c>
      <c r="E2825" s="425">
        <v>20700.255999999998</v>
      </c>
      <c r="F2825" s="426">
        <v>29131.295999999998</v>
      </c>
      <c r="G2825" s="243"/>
    </row>
    <row r="2826" spans="1:7" s="62" customFormat="1" ht="13.5" customHeight="1" x14ac:dyDescent="0.2">
      <c r="A2826" s="267">
        <v>2018</v>
      </c>
      <c r="B2826" s="443" t="s">
        <v>40</v>
      </c>
      <c r="C2826" s="443" t="s">
        <v>102</v>
      </c>
      <c r="D2826" s="268">
        <v>8847.77</v>
      </c>
      <c r="E2826" s="268">
        <v>21010.926999999996</v>
      </c>
      <c r="F2826" s="269">
        <v>29858.696999999996</v>
      </c>
      <c r="G2826" s="243"/>
    </row>
    <row r="2827" spans="1:7" s="62" customFormat="1" ht="13.5" customHeight="1" x14ac:dyDescent="0.2">
      <c r="A2827" s="423">
        <v>2018</v>
      </c>
      <c r="B2827" s="424" t="s">
        <v>41</v>
      </c>
      <c r="C2827" s="424" t="s">
        <v>102</v>
      </c>
      <c r="D2827" s="425">
        <v>8596.7900000000009</v>
      </c>
      <c r="E2827" s="425">
        <v>22517.107499999998</v>
      </c>
      <c r="F2827" s="426">
        <v>31113.897499999999</v>
      </c>
      <c r="G2827" s="243"/>
    </row>
    <row r="2828" spans="1:7" s="62" customFormat="1" ht="13.5" customHeight="1" x14ac:dyDescent="0.2">
      <c r="A2828" s="267">
        <v>2018</v>
      </c>
      <c r="B2828" s="443" t="s">
        <v>42</v>
      </c>
      <c r="C2828" s="443" t="s">
        <v>102</v>
      </c>
      <c r="D2828" s="268">
        <v>5314.0499999999993</v>
      </c>
      <c r="E2828" s="268">
        <v>17039.59</v>
      </c>
      <c r="F2828" s="269">
        <v>22353.64</v>
      </c>
      <c r="G2828" s="243"/>
    </row>
    <row r="2829" spans="1:7" s="62" customFormat="1" ht="13.5" customHeight="1" x14ac:dyDescent="0.2">
      <c r="A2829" s="423">
        <v>2019</v>
      </c>
      <c r="B2829" s="424" t="s">
        <v>43</v>
      </c>
      <c r="C2829" s="424" t="s">
        <v>102</v>
      </c>
      <c r="D2829" s="425">
        <v>4687.08</v>
      </c>
      <c r="E2829" s="425">
        <v>17763.262999999999</v>
      </c>
      <c r="F2829" s="426">
        <v>22450.343000000001</v>
      </c>
      <c r="G2829" s="243"/>
    </row>
    <row r="2830" spans="1:7" s="62" customFormat="1" ht="13.5" customHeight="1" x14ac:dyDescent="0.2">
      <c r="A2830" s="267">
        <v>2019</v>
      </c>
      <c r="B2830" s="443" t="s">
        <v>44</v>
      </c>
      <c r="C2830" s="443" t="s">
        <v>102</v>
      </c>
      <c r="D2830" s="268">
        <v>7046.22</v>
      </c>
      <c r="E2830" s="268">
        <v>16475.898999999998</v>
      </c>
      <c r="F2830" s="269">
        <v>23522.118999999999</v>
      </c>
      <c r="G2830" s="243"/>
    </row>
    <row r="2831" spans="1:7" s="62" customFormat="1" ht="13.5" customHeight="1" x14ac:dyDescent="0.2">
      <c r="A2831" s="423">
        <v>2019</v>
      </c>
      <c r="B2831" s="424" t="s">
        <v>45</v>
      </c>
      <c r="C2831" s="424" t="s">
        <v>102</v>
      </c>
      <c r="D2831" s="425">
        <v>8637.4400000000023</v>
      </c>
      <c r="E2831" s="425">
        <v>17669.875</v>
      </c>
      <c r="F2831" s="426">
        <v>26307.315000000002</v>
      </c>
      <c r="G2831" s="243"/>
    </row>
    <row r="2832" spans="1:7" s="62" customFormat="1" ht="13.5" customHeight="1" x14ac:dyDescent="0.2">
      <c r="A2832" s="267">
        <v>2019</v>
      </c>
      <c r="B2832" s="443" t="s">
        <v>33</v>
      </c>
      <c r="C2832" s="443" t="s">
        <v>102</v>
      </c>
      <c r="D2832" s="268">
        <v>8287.2200000000012</v>
      </c>
      <c r="E2832" s="268">
        <v>18020.885999999999</v>
      </c>
      <c r="F2832" s="269">
        <v>26308.106</v>
      </c>
      <c r="G2832" s="243"/>
    </row>
    <row r="2833" spans="1:7" s="62" customFormat="1" ht="13.5" customHeight="1" x14ac:dyDescent="0.2">
      <c r="A2833" s="423">
        <v>2019</v>
      </c>
      <c r="B2833" s="424" t="s">
        <v>35</v>
      </c>
      <c r="C2833" s="424" t="s">
        <v>102</v>
      </c>
      <c r="D2833" s="425">
        <v>7471.07</v>
      </c>
      <c r="E2833" s="425">
        <v>20435.982999999993</v>
      </c>
      <c r="F2833" s="426">
        <v>27907.052999999996</v>
      </c>
      <c r="G2833" s="243"/>
    </row>
    <row r="2834" spans="1:7" s="62" customFormat="1" ht="13.5" customHeight="1" x14ac:dyDescent="0.2">
      <c r="A2834" s="267">
        <v>2019</v>
      </c>
      <c r="B2834" s="443" t="s">
        <v>36</v>
      </c>
      <c r="C2834" s="443" t="s">
        <v>102</v>
      </c>
      <c r="D2834" s="268">
        <v>6552.5499999999993</v>
      </c>
      <c r="E2834" s="268">
        <v>17966.186000000002</v>
      </c>
      <c r="F2834" s="269">
        <v>24518.736000000004</v>
      </c>
      <c r="G2834" s="243"/>
    </row>
    <row r="2835" spans="1:7" s="62" customFormat="1" ht="13.5" customHeight="1" x14ac:dyDescent="0.2">
      <c r="A2835" s="423">
        <v>2019</v>
      </c>
      <c r="B2835" s="424" t="s">
        <v>37</v>
      </c>
      <c r="C2835" s="424" t="s">
        <v>102</v>
      </c>
      <c r="D2835" s="425">
        <v>8320.65</v>
      </c>
      <c r="E2835" s="425">
        <v>23772.519499999999</v>
      </c>
      <c r="F2835" s="426">
        <v>32093.169500000004</v>
      </c>
      <c r="G2835" s="243"/>
    </row>
    <row r="2836" spans="1:7" s="62" customFormat="1" ht="13.5" customHeight="1" x14ac:dyDescent="0.2">
      <c r="A2836" s="267">
        <v>2019</v>
      </c>
      <c r="B2836" s="443" t="s">
        <v>38</v>
      </c>
      <c r="C2836" s="443" t="s">
        <v>102</v>
      </c>
      <c r="D2836" s="268">
        <v>8719.5299999999988</v>
      </c>
      <c r="E2836" s="268">
        <v>22391.056499999995</v>
      </c>
      <c r="F2836" s="269">
        <v>31110.586499999998</v>
      </c>
      <c r="G2836" s="243"/>
    </row>
    <row r="2837" spans="1:7" s="62" customFormat="1" ht="13.5" customHeight="1" x14ac:dyDescent="0.2">
      <c r="A2837" s="423">
        <v>2019</v>
      </c>
      <c r="B2837" s="424" t="s">
        <v>39</v>
      </c>
      <c r="C2837" s="424" t="s">
        <v>102</v>
      </c>
      <c r="D2837" s="425">
        <v>8933.6</v>
      </c>
      <c r="E2837" s="425">
        <v>21396.7765</v>
      </c>
      <c r="F2837" s="426">
        <v>30330.376499999998</v>
      </c>
      <c r="G2837" s="243"/>
    </row>
    <row r="2838" spans="1:7" s="62" customFormat="1" ht="13.5" customHeight="1" x14ac:dyDescent="0.2">
      <c r="A2838" s="267">
        <v>2019</v>
      </c>
      <c r="B2838" s="443" t="s">
        <v>40</v>
      </c>
      <c r="C2838" s="443" t="s">
        <v>102</v>
      </c>
      <c r="D2838" s="268">
        <v>9009.93</v>
      </c>
      <c r="E2838" s="268">
        <v>25804.875500000002</v>
      </c>
      <c r="F2838" s="269">
        <v>34814.805500000002</v>
      </c>
      <c r="G2838" s="243"/>
    </row>
    <row r="2839" spans="1:7" s="62" customFormat="1" ht="13.5" customHeight="1" x14ac:dyDescent="0.2">
      <c r="A2839" s="423">
        <v>2019</v>
      </c>
      <c r="B2839" s="424" t="s">
        <v>41</v>
      </c>
      <c r="C2839" s="424" t="s">
        <v>102</v>
      </c>
      <c r="D2839" s="425">
        <v>10600.31</v>
      </c>
      <c r="E2839" s="425">
        <v>24153.594999999998</v>
      </c>
      <c r="F2839" s="426">
        <v>34753.904999999999</v>
      </c>
      <c r="G2839" s="243"/>
    </row>
    <row r="2840" spans="1:7" s="62" customFormat="1" ht="13.5" customHeight="1" x14ac:dyDescent="0.2">
      <c r="A2840" s="267">
        <v>2019</v>
      </c>
      <c r="B2840" s="443" t="s">
        <v>42</v>
      </c>
      <c r="C2840" s="443" t="s">
        <v>102</v>
      </c>
      <c r="D2840" s="268">
        <v>9284.0199999999986</v>
      </c>
      <c r="E2840" s="268">
        <v>22701.454999999998</v>
      </c>
      <c r="F2840" s="269">
        <v>31985.474999999999</v>
      </c>
      <c r="G2840" s="243"/>
    </row>
    <row r="2841" spans="1:7" s="62" customFormat="1" ht="13.5" customHeight="1" x14ac:dyDescent="0.2">
      <c r="A2841" s="423">
        <v>2020</v>
      </c>
      <c r="B2841" s="424" t="s">
        <v>43</v>
      </c>
      <c r="C2841" s="424" t="s">
        <v>102</v>
      </c>
      <c r="D2841" s="425">
        <v>7257.4250000000002</v>
      </c>
      <c r="E2841" s="425">
        <v>20169.981499999998</v>
      </c>
      <c r="F2841" s="426">
        <v>27427.406500000001</v>
      </c>
      <c r="G2841" s="243"/>
    </row>
    <row r="2842" spans="1:7" s="62" customFormat="1" ht="13.5" customHeight="1" x14ac:dyDescent="0.2">
      <c r="A2842" s="267">
        <v>2020</v>
      </c>
      <c r="B2842" s="443" t="s">
        <v>44</v>
      </c>
      <c r="C2842" s="443" t="s">
        <v>102</v>
      </c>
      <c r="D2842" s="268">
        <v>8333.08</v>
      </c>
      <c r="E2842" s="268">
        <v>20905.6505</v>
      </c>
      <c r="F2842" s="269">
        <v>29238.730500000001</v>
      </c>
      <c r="G2842" s="243"/>
    </row>
    <row r="2843" spans="1:7" s="62" customFormat="1" ht="13.5" customHeight="1" x14ac:dyDescent="0.2">
      <c r="A2843" s="423">
        <v>2020</v>
      </c>
      <c r="B2843" s="424" t="s">
        <v>45</v>
      </c>
      <c r="C2843" s="424" t="s">
        <v>102</v>
      </c>
      <c r="D2843" s="425">
        <v>6620.4070000000011</v>
      </c>
      <c r="E2843" s="425">
        <v>12116.09</v>
      </c>
      <c r="F2843" s="426">
        <v>18736.496999999999</v>
      </c>
      <c r="G2843" s="243"/>
    </row>
    <row r="2844" spans="1:7" s="62" customFormat="1" ht="13.5" customHeight="1" x14ac:dyDescent="0.2">
      <c r="A2844" s="267">
        <v>2020</v>
      </c>
      <c r="B2844" s="443" t="s">
        <v>33</v>
      </c>
      <c r="C2844" s="443" t="s">
        <v>102</v>
      </c>
      <c r="D2844" s="268">
        <v>524.97</v>
      </c>
      <c r="E2844" s="268">
        <v>4994.97</v>
      </c>
      <c r="F2844" s="269">
        <v>5519.9400000000005</v>
      </c>
      <c r="G2844" s="243"/>
    </row>
    <row r="2845" spans="1:7" s="62" customFormat="1" ht="13.5" customHeight="1" x14ac:dyDescent="0.2">
      <c r="A2845" s="423">
        <v>2020</v>
      </c>
      <c r="B2845" s="424" t="s">
        <v>35</v>
      </c>
      <c r="C2845" s="424" t="s">
        <v>102</v>
      </c>
      <c r="D2845" s="425">
        <v>4635.9239819946297</v>
      </c>
      <c r="E2845" s="425">
        <v>14214.836999141691</v>
      </c>
      <c r="F2845" s="426">
        <v>18850.760981136322</v>
      </c>
      <c r="G2845" s="243"/>
    </row>
    <row r="2846" spans="1:7" s="62" customFormat="1" ht="13.5" customHeight="1" x14ac:dyDescent="0.2">
      <c r="A2846" s="267">
        <v>2020</v>
      </c>
      <c r="B2846" s="443" t="s">
        <v>36</v>
      </c>
      <c r="C2846" s="443" t="s">
        <v>102</v>
      </c>
      <c r="D2846" s="268">
        <v>6886.2120271606445</v>
      </c>
      <c r="E2846" s="268">
        <v>19777.88850171661</v>
      </c>
      <c r="F2846" s="269">
        <v>26664.100528877258</v>
      </c>
      <c r="G2846" s="243"/>
    </row>
    <row r="2847" spans="1:7" s="62" customFormat="1" ht="13.5" customHeight="1" x14ac:dyDescent="0.2">
      <c r="A2847" s="423">
        <v>2020</v>
      </c>
      <c r="B2847" s="424" t="s">
        <v>37</v>
      </c>
      <c r="C2847" s="424" t="s">
        <v>102</v>
      </c>
      <c r="D2847" s="425">
        <v>8560.6599826049805</v>
      </c>
      <c r="E2847" s="425">
        <v>22747.926502288821</v>
      </c>
      <c r="F2847" s="426">
        <v>31308.5864848938</v>
      </c>
      <c r="G2847" s="243"/>
    </row>
    <row r="2848" spans="1:7" s="62" customFormat="1" ht="13.5" customHeight="1" x14ac:dyDescent="0.2">
      <c r="A2848" s="267">
        <v>2020</v>
      </c>
      <c r="B2848" s="443" t="s">
        <v>38</v>
      </c>
      <c r="C2848" s="443" t="s">
        <v>102</v>
      </c>
      <c r="D2848" s="268">
        <v>8434.1600210571287</v>
      </c>
      <c r="E2848" s="268">
        <v>23462.904500000001</v>
      </c>
      <c r="F2848" s="269">
        <v>31897.064521057131</v>
      </c>
      <c r="G2848" s="243"/>
    </row>
    <row r="2849" spans="1:7" s="62" customFormat="1" ht="13.5" customHeight="1" x14ac:dyDescent="0.2">
      <c r="A2849" s="423">
        <v>2020</v>
      </c>
      <c r="B2849" s="424" t="s">
        <v>39</v>
      </c>
      <c r="C2849" s="424" t="s">
        <v>102</v>
      </c>
      <c r="D2849" s="425">
        <v>9579.4799819946293</v>
      </c>
      <c r="E2849" s="425">
        <v>24320.6</v>
      </c>
      <c r="F2849" s="426">
        <v>33900.079981994626</v>
      </c>
      <c r="G2849" s="243"/>
    </row>
    <row r="2850" spans="1:7" s="62" customFormat="1" ht="13.5" customHeight="1" x14ac:dyDescent="0.2">
      <c r="A2850" s="267">
        <v>2020</v>
      </c>
      <c r="B2850" s="443" t="s">
        <v>40</v>
      </c>
      <c r="C2850" s="443" t="s">
        <v>102</v>
      </c>
      <c r="D2850" s="268">
        <v>9556.9369725341821</v>
      </c>
      <c r="E2850" s="268">
        <v>25451.232010681149</v>
      </c>
      <c r="F2850" s="269">
        <v>35008.168983215335</v>
      </c>
      <c r="G2850" s="243"/>
    </row>
    <row r="2851" spans="1:7" s="62" customFormat="1" ht="13.5" customHeight="1" x14ac:dyDescent="0.2">
      <c r="A2851" s="423">
        <v>2020</v>
      </c>
      <c r="B2851" s="424" t="s">
        <v>41</v>
      </c>
      <c r="C2851" s="424" t="s">
        <v>102</v>
      </c>
      <c r="D2851" s="425">
        <v>7656.3730164794924</v>
      </c>
      <c r="E2851" s="425">
        <v>25829.347500004769</v>
      </c>
      <c r="F2851" s="426">
        <v>33485.72051648426</v>
      </c>
      <c r="G2851" s="243"/>
    </row>
    <row r="2852" spans="1:7" s="62" customFormat="1" ht="13.5" customHeight="1" x14ac:dyDescent="0.2">
      <c r="A2852" s="267">
        <v>2020</v>
      </c>
      <c r="B2852" s="443" t="s">
        <v>42</v>
      </c>
      <c r="C2852" s="443" t="s">
        <v>102</v>
      </c>
      <c r="D2852" s="268">
        <v>6337.2249884033208</v>
      </c>
      <c r="E2852" s="268">
        <v>25018.97</v>
      </c>
      <c r="F2852" s="269">
        <v>31356.194988403317</v>
      </c>
      <c r="G2852" s="243"/>
    </row>
    <row r="2853" spans="1:7" s="62" customFormat="1" ht="13.5" customHeight="1" x14ac:dyDescent="0.2">
      <c r="A2853" s="423">
        <v>2021</v>
      </c>
      <c r="B2853" s="424" t="s">
        <v>43</v>
      </c>
      <c r="C2853" s="424" t="s">
        <v>102</v>
      </c>
      <c r="D2853" s="425">
        <v>5840.3459963378909</v>
      </c>
      <c r="E2853" s="425">
        <v>20686.357512207029</v>
      </c>
      <c r="F2853" s="426">
        <v>26526.703508544921</v>
      </c>
      <c r="G2853" s="243"/>
    </row>
    <row r="2854" spans="1:7" s="62" customFormat="1" ht="13.5" customHeight="1" x14ac:dyDescent="0.2">
      <c r="A2854" s="267">
        <v>2021</v>
      </c>
      <c r="B2854" s="443" t="s">
        <v>44</v>
      </c>
      <c r="C2854" s="443" t="s">
        <v>102</v>
      </c>
      <c r="D2854" s="268">
        <v>6064.6459802999998</v>
      </c>
      <c r="E2854" s="268">
        <v>22514.893999999997</v>
      </c>
      <c r="F2854" s="269">
        <v>28579.539980299996</v>
      </c>
      <c r="G2854" s="243"/>
    </row>
    <row r="2855" spans="1:7" s="62" customFormat="1" ht="13.5" customHeight="1" x14ac:dyDescent="0.2">
      <c r="A2855" s="423">
        <v>2021</v>
      </c>
      <c r="B2855" s="424" t="s">
        <v>45</v>
      </c>
      <c r="C2855" s="424" t="s">
        <v>102</v>
      </c>
      <c r="D2855" s="425">
        <v>5753.8290163269039</v>
      </c>
      <c r="E2855" s="425">
        <v>23969.195515354157</v>
      </c>
      <c r="F2855" s="426">
        <v>29723.024531681061</v>
      </c>
      <c r="G2855" s="243"/>
    </row>
    <row r="2856" spans="1:7" s="62" customFormat="1" ht="13.5" customHeight="1" x14ac:dyDescent="0.2">
      <c r="A2856" s="267">
        <v>2021</v>
      </c>
      <c r="B2856" s="443" t="s">
        <v>33</v>
      </c>
      <c r="C2856" s="443" t="s">
        <v>102</v>
      </c>
      <c r="D2856" s="268">
        <v>4306.9059948120121</v>
      </c>
      <c r="E2856" s="268">
        <v>22376.849500699667</v>
      </c>
      <c r="F2856" s="269">
        <v>26683.755495511683</v>
      </c>
      <c r="G2856" s="243"/>
    </row>
    <row r="2857" spans="1:7" s="62" customFormat="1" ht="13.5" customHeight="1" x14ac:dyDescent="0.2">
      <c r="A2857" s="423">
        <v>2021</v>
      </c>
      <c r="B2857" s="424" t="s">
        <v>35</v>
      </c>
      <c r="C2857" s="424" t="s">
        <v>102</v>
      </c>
      <c r="D2857" s="425">
        <v>4714.8890059509276</v>
      </c>
      <c r="E2857" s="425">
        <v>20222.206000000297</v>
      </c>
      <c r="F2857" s="426">
        <v>24937.095005951225</v>
      </c>
      <c r="G2857" s="243"/>
    </row>
    <row r="2858" spans="1:7" s="62" customFormat="1" ht="13.5" customHeight="1" x14ac:dyDescent="0.2">
      <c r="A2858" s="267">
        <v>2021</v>
      </c>
      <c r="B2858" s="443" t="s">
        <v>36</v>
      </c>
      <c r="C2858" s="443" t="s">
        <v>102</v>
      </c>
      <c r="D2858" s="268">
        <v>6009.7029902343747</v>
      </c>
      <c r="E2858" s="268">
        <v>22063.626974851963</v>
      </c>
      <c r="F2858" s="269">
        <v>28073.329965086341</v>
      </c>
      <c r="G2858" s="243"/>
    </row>
    <row r="2859" spans="1:7" s="62" customFormat="1" ht="13.5" customHeight="1" x14ac:dyDescent="0.2">
      <c r="A2859" s="423">
        <v>2021</v>
      </c>
      <c r="B2859" s="424" t="s">
        <v>37</v>
      </c>
      <c r="C2859" s="424" t="s">
        <v>102</v>
      </c>
      <c r="D2859" s="425">
        <v>7432.1710228881839</v>
      </c>
      <c r="E2859" s="425">
        <v>25243.390499832152</v>
      </c>
      <c r="F2859" s="426">
        <v>32675.561522720338</v>
      </c>
      <c r="G2859" s="243"/>
    </row>
    <row r="2860" spans="1:7" s="62" customFormat="1" ht="13.5" customHeight="1" x14ac:dyDescent="0.2">
      <c r="A2860" s="267">
        <v>2021</v>
      </c>
      <c r="B2860" s="443" t="s">
        <v>38</v>
      </c>
      <c r="C2860" s="443" t="s">
        <v>102</v>
      </c>
      <c r="D2860" s="268">
        <v>7525.7679963378905</v>
      </c>
      <c r="E2860" s="268">
        <v>26187.600997230529</v>
      </c>
      <c r="F2860" s="269">
        <v>33713.368993568423</v>
      </c>
      <c r="G2860" s="243"/>
    </row>
    <row r="2861" spans="1:7" s="62" customFormat="1" ht="13.5" customHeight="1" x14ac:dyDescent="0.2">
      <c r="A2861" s="423">
        <v>2021</v>
      </c>
      <c r="B2861" s="424" t="s">
        <v>39</v>
      </c>
      <c r="C2861" s="424" t="s">
        <v>102</v>
      </c>
      <c r="D2861" s="425">
        <v>8087.2159966430654</v>
      </c>
      <c r="E2861" s="425">
        <v>28163.374993090751</v>
      </c>
      <c r="F2861" s="426">
        <v>36250.590989733813</v>
      </c>
      <c r="G2861" s="243"/>
    </row>
    <row r="2862" spans="1:7" s="62" customFormat="1" ht="13.5" customHeight="1" x14ac:dyDescent="0.2">
      <c r="A2862" s="267">
        <v>2021</v>
      </c>
      <c r="B2862" s="443" t="s">
        <v>40</v>
      </c>
      <c r="C2862" s="443" t="s">
        <v>102</v>
      </c>
      <c r="D2862" s="268">
        <v>8648.1829929809574</v>
      </c>
      <c r="E2862" s="268">
        <v>25598.384499420165</v>
      </c>
      <c r="F2862" s="269">
        <v>34246.567492401125</v>
      </c>
      <c r="G2862" s="243"/>
    </row>
    <row r="2863" spans="1:7" s="62" customFormat="1" ht="13.5" customHeight="1" x14ac:dyDescent="0.2">
      <c r="A2863" s="423">
        <v>2021</v>
      </c>
      <c r="B2863" s="424" t="s">
        <v>41</v>
      </c>
      <c r="C2863" s="424" t="s">
        <v>102</v>
      </c>
      <c r="D2863" s="425">
        <v>8586.0690164794923</v>
      </c>
      <c r="E2863" s="425">
        <v>27773.736549446108</v>
      </c>
      <c r="F2863" s="426">
        <v>36359.805565925599</v>
      </c>
      <c r="G2863" s="243"/>
    </row>
    <row r="2864" spans="1:7" s="62" customFormat="1" ht="13.5" customHeight="1" x14ac:dyDescent="0.2">
      <c r="A2864" s="267">
        <v>2021</v>
      </c>
      <c r="B2864" s="443" t="s">
        <v>42</v>
      </c>
      <c r="C2864" s="443" t="s">
        <v>102</v>
      </c>
      <c r="D2864" s="268">
        <v>8587.0959777221688</v>
      </c>
      <c r="E2864" s="268">
        <v>25895.15249949646</v>
      </c>
      <c r="F2864" s="269">
        <v>34482.248477218629</v>
      </c>
      <c r="G2864" s="243"/>
    </row>
    <row r="2865" spans="1:7" s="62" customFormat="1" ht="13.5" customHeight="1" x14ac:dyDescent="0.2">
      <c r="A2865" s="423">
        <v>2022</v>
      </c>
      <c r="B2865" s="424" t="s">
        <v>43</v>
      </c>
      <c r="C2865" s="424" t="s">
        <v>102</v>
      </c>
      <c r="D2865" s="425">
        <v>6945.0470137329094</v>
      </c>
      <c r="E2865" s="425">
        <v>21173.775500473024</v>
      </c>
      <c r="F2865" s="426">
        <v>28118.822514205931</v>
      </c>
      <c r="G2865" s="243"/>
    </row>
    <row r="2866" spans="1:7" s="62" customFormat="1" ht="13.5" customHeight="1" x14ac:dyDescent="0.2">
      <c r="A2866" s="267">
        <v>2022</v>
      </c>
      <c r="B2866" s="457" t="s">
        <v>44</v>
      </c>
      <c r="C2866" s="457" t="s">
        <v>102</v>
      </c>
      <c r="D2866" s="268">
        <v>9642.4859954223612</v>
      </c>
      <c r="E2866" s="268">
        <v>23725.189493797301</v>
      </c>
      <c r="F2866" s="269">
        <v>33367.675489219662</v>
      </c>
      <c r="G2866" s="243"/>
    </row>
    <row r="2867" spans="1:7" s="62" customFormat="1" ht="13.5" customHeight="1" x14ac:dyDescent="0.2">
      <c r="A2867" s="423">
        <v>2022</v>
      </c>
      <c r="B2867" s="424" t="s">
        <v>45</v>
      </c>
      <c r="C2867" s="424" t="s">
        <v>102</v>
      </c>
      <c r="D2867" s="425">
        <v>10612.632951171876</v>
      </c>
      <c r="E2867" s="425">
        <v>27958.271448974614</v>
      </c>
      <c r="F2867" s="426">
        <v>38570.904400146486</v>
      </c>
      <c r="G2867" s="243"/>
    </row>
    <row r="2868" spans="1:7" s="62" customFormat="1" ht="13.5" customHeight="1" x14ac:dyDescent="0.2">
      <c r="A2868" s="267">
        <v>2022</v>
      </c>
      <c r="B2868" s="469" t="s">
        <v>33</v>
      </c>
      <c r="C2868" s="469" t="s">
        <v>102</v>
      </c>
      <c r="D2868" s="467">
        <v>9203.8669833800013</v>
      </c>
      <c r="E2868" s="467">
        <v>21201.2285238</v>
      </c>
      <c r="F2868" s="468">
        <v>30405.095507179998</v>
      </c>
      <c r="G2868" s="243"/>
    </row>
    <row r="2869" spans="1:7" s="62" customFormat="1" ht="13.5" customHeight="1" x14ac:dyDescent="0.2">
      <c r="A2869" s="423">
        <v>2022</v>
      </c>
      <c r="B2869" s="424" t="s">
        <v>35</v>
      </c>
      <c r="C2869" s="424" t="s">
        <v>102</v>
      </c>
      <c r="D2869" s="425">
        <v>9774.0050007629397</v>
      </c>
      <c r="E2869" s="425">
        <v>23993.679884509289</v>
      </c>
      <c r="F2869" s="426">
        <v>33767.684885272232</v>
      </c>
      <c r="G2869" s="243"/>
    </row>
    <row r="2870" spans="1:7" s="62" customFormat="1" ht="13.5" customHeight="1" x14ac:dyDescent="0.2">
      <c r="A2870" s="267">
        <v>2022</v>
      </c>
      <c r="B2870" s="477" t="s">
        <v>36</v>
      </c>
      <c r="C2870" s="477" t="s">
        <v>102</v>
      </c>
      <c r="D2870" s="467">
        <v>9536.2959891662613</v>
      </c>
      <c r="E2870" s="467">
        <v>23381.843540597489</v>
      </c>
      <c r="F2870" s="468">
        <v>32918.13952976375</v>
      </c>
      <c r="G2870" s="243"/>
    </row>
    <row r="2871" spans="1:7" s="62" customFormat="1" ht="13.5" customHeight="1" x14ac:dyDescent="0.2">
      <c r="A2871" s="423">
        <v>2009</v>
      </c>
      <c r="B2871" s="424" t="s">
        <v>33</v>
      </c>
      <c r="C2871" s="424" t="s">
        <v>103</v>
      </c>
      <c r="D2871" s="425">
        <v>14727.06</v>
      </c>
      <c r="E2871" s="425">
        <v>55784.009999999995</v>
      </c>
      <c r="F2871" s="426">
        <v>70511.069999999992</v>
      </c>
      <c r="G2871" s="243"/>
    </row>
    <row r="2872" spans="1:7" s="62" customFormat="1" ht="13.5" customHeight="1" x14ac:dyDescent="0.2">
      <c r="A2872" s="267">
        <v>2009</v>
      </c>
      <c r="B2872" s="443" t="s">
        <v>35</v>
      </c>
      <c r="C2872" s="443" t="s">
        <v>103</v>
      </c>
      <c r="D2872" s="268">
        <v>13539.080000000002</v>
      </c>
      <c r="E2872" s="268">
        <v>52245.745000000003</v>
      </c>
      <c r="F2872" s="269">
        <v>65784.825000000012</v>
      </c>
      <c r="G2872" s="243"/>
    </row>
    <row r="2873" spans="1:7" s="62" customFormat="1" ht="13.5" customHeight="1" x14ac:dyDescent="0.2">
      <c r="A2873" s="423">
        <v>2009</v>
      </c>
      <c r="B2873" s="424" t="s">
        <v>36</v>
      </c>
      <c r="C2873" s="424" t="s">
        <v>103</v>
      </c>
      <c r="D2873" s="425">
        <v>10902.205</v>
      </c>
      <c r="E2873" s="425">
        <v>46626.457499999997</v>
      </c>
      <c r="F2873" s="426">
        <v>57528.662499999999</v>
      </c>
      <c r="G2873" s="243"/>
    </row>
    <row r="2874" spans="1:7" s="62" customFormat="1" ht="13.5" customHeight="1" x14ac:dyDescent="0.2">
      <c r="A2874" s="267">
        <v>2009</v>
      </c>
      <c r="B2874" s="443" t="s">
        <v>37</v>
      </c>
      <c r="C2874" s="443" t="s">
        <v>103</v>
      </c>
      <c r="D2874" s="268">
        <v>14717.82</v>
      </c>
      <c r="E2874" s="268">
        <v>52695.992499999993</v>
      </c>
      <c r="F2874" s="269">
        <v>67413.8125</v>
      </c>
      <c r="G2874" s="243"/>
    </row>
    <row r="2875" spans="1:7" s="62" customFormat="1" ht="13.5" customHeight="1" x14ac:dyDescent="0.2">
      <c r="A2875" s="423">
        <v>2009</v>
      </c>
      <c r="B2875" s="424" t="s">
        <v>38</v>
      </c>
      <c r="C2875" s="424" t="s">
        <v>103</v>
      </c>
      <c r="D2875" s="425">
        <v>13834.65</v>
      </c>
      <c r="E2875" s="425">
        <v>51873.125</v>
      </c>
      <c r="F2875" s="426">
        <v>65707.775000000009</v>
      </c>
      <c r="G2875" s="243"/>
    </row>
    <row r="2876" spans="1:7" s="62" customFormat="1" ht="13.5" customHeight="1" x14ac:dyDescent="0.2">
      <c r="A2876" s="267">
        <v>2009</v>
      </c>
      <c r="B2876" s="443" t="s">
        <v>39</v>
      </c>
      <c r="C2876" s="443" t="s">
        <v>103</v>
      </c>
      <c r="D2876" s="268">
        <v>13987.55</v>
      </c>
      <c r="E2876" s="268">
        <v>53774.577499999999</v>
      </c>
      <c r="F2876" s="269">
        <v>67762.127500000002</v>
      </c>
      <c r="G2876" s="243"/>
    </row>
    <row r="2877" spans="1:7" s="62" customFormat="1" ht="13.5" customHeight="1" x14ac:dyDescent="0.2">
      <c r="A2877" s="423">
        <v>2009</v>
      </c>
      <c r="B2877" s="424" t="s">
        <v>40</v>
      </c>
      <c r="C2877" s="424" t="s">
        <v>103</v>
      </c>
      <c r="D2877" s="425">
        <v>13592.44</v>
      </c>
      <c r="E2877" s="425">
        <v>49512.142499999994</v>
      </c>
      <c r="F2877" s="426">
        <v>63104.582500000004</v>
      </c>
      <c r="G2877" s="243"/>
    </row>
    <row r="2878" spans="1:7" s="62" customFormat="1" ht="13.5" customHeight="1" x14ac:dyDescent="0.2">
      <c r="A2878" s="267">
        <v>2009</v>
      </c>
      <c r="B2878" s="443" t="s">
        <v>41</v>
      </c>
      <c r="C2878" s="443" t="s">
        <v>103</v>
      </c>
      <c r="D2878" s="268">
        <v>14003.539999999999</v>
      </c>
      <c r="E2878" s="268">
        <v>52696.974999999999</v>
      </c>
      <c r="F2878" s="269">
        <v>66700.514999999999</v>
      </c>
      <c r="G2878" s="243"/>
    </row>
    <row r="2879" spans="1:7" s="62" customFormat="1" ht="13.5" customHeight="1" x14ac:dyDescent="0.2">
      <c r="A2879" s="423">
        <v>2009</v>
      </c>
      <c r="B2879" s="424" t="s">
        <v>42</v>
      </c>
      <c r="C2879" s="424" t="s">
        <v>103</v>
      </c>
      <c r="D2879" s="425">
        <v>13148.599999999999</v>
      </c>
      <c r="E2879" s="425">
        <v>44380.492499999993</v>
      </c>
      <c r="F2879" s="426">
        <v>57529.092499999999</v>
      </c>
      <c r="G2879" s="243"/>
    </row>
    <row r="2880" spans="1:7" s="62" customFormat="1" ht="13.5" customHeight="1" x14ac:dyDescent="0.2">
      <c r="A2880" s="267">
        <v>2010</v>
      </c>
      <c r="B2880" s="443" t="s">
        <v>43</v>
      </c>
      <c r="C2880" s="443" t="s">
        <v>103</v>
      </c>
      <c r="D2880" s="268">
        <v>14952.486999999999</v>
      </c>
      <c r="E2880" s="268">
        <v>47138.877500000002</v>
      </c>
      <c r="F2880" s="269">
        <v>62091.364499999996</v>
      </c>
      <c r="G2880" s="243"/>
    </row>
    <row r="2881" spans="1:7" s="62" customFormat="1" ht="13.5" customHeight="1" x14ac:dyDescent="0.2">
      <c r="A2881" s="423">
        <v>2010</v>
      </c>
      <c r="B2881" s="424" t="s">
        <v>44</v>
      </c>
      <c r="C2881" s="424" t="s">
        <v>103</v>
      </c>
      <c r="D2881" s="425">
        <v>14021.54</v>
      </c>
      <c r="E2881" s="425">
        <v>48314.252499999995</v>
      </c>
      <c r="F2881" s="426">
        <v>62335.792500000003</v>
      </c>
      <c r="G2881" s="243"/>
    </row>
    <row r="2882" spans="1:7" s="62" customFormat="1" ht="13.5" customHeight="1" x14ac:dyDescent="0.2">
      <c r="A2882" s="267">
        <v>2010</v>
      </c>
      <c r="B2882" s="443" t="s">
        <v>45</v>
      </c>
      <c r="C2882" s="443" t="s">
        <v>103</v>
      </c>
      <c r="D2882" s="268">
        <v>15227.210000000003</v>
      </c>
      <c r="E2882" s="268">
        <v>51083.212499999994</v>
      </c>
      <c r="F2882" s="269">
        <v>66310.422500000001</v>
      </c>
      <c r="G2882" s="243"/>
    </row>
    <row r="2883" spans="1:7" s="62" customFormat="1" ht="13.5" customHeight="1" x14ac:dyDescent="0.2">
      <c r="A2883" s="423">
        <v>2010</v>
      </c>
      <c r="B2883" s="424" t="s">
        <v>33</v>
      </c>
      <c r="C2883" s="424" t="s">
        <v>103</v>
      </c>
      <c r="D2883" s="425">
        <v>12373.470000000001</v>
      </c>
      <c r="E2883" s="425">
        <v>47835.774999999994</v>
      </c>
      <c r="F2883" s="426">
        <v>60209.245000000003</v>
      </c>
      <c r="G2883" s="243"/>
    </row>
    <row r="2884" spans="1:7" s="62" customFormat="1" ht="13.5" customHeight="1" x14ac:dyDescent="0.2">
      <c r="A2884" s="267">
        <v>2010</v>
      </c>
      <c r="B2884" s="443" t="s">
        <v>35</v>
      </c>
      <c r="C2884" s="443" t="s">
        <v>103</v>
      </c>
      <c r="D2884" s="268">
        <v>15108.16</v>
      </c>
      <c r="E2884" s="268">
        <v>55366.417499999996</v>
      </c>
      <c r="F2884" s="269">
        <v>70474.577499999985</v>
      </c>
      <c r="G2884" s="243"/>
    </row>
    <row r="2885" spans="1:7" s="62" customFormat="1" ht="13.5" customHeight="1" x14ac:dyDescent="0.2">
      <c r="A2885" s="423">
        <v>2010</v>
      </c>
      <c r="B2885" s="424" t="s">
        <v>36</v>
      </c>
      <c r="C2885" s="424" t="s">
        <v>103</v>
      </c>
      <c r="D2885" s="425">
        <v>13361.249999999998</v>
      </c>
      <c r="E2885" s="425">
        <v>50221.67</v>
      </c>
      <c r="F2885" s="426">
        <v>63582.919999999991</v>
      </c>
      <c r="G2885" s="243"/>
    </row>
    <row r="2886" spans="1:7" s="62" customFormat="1" ht="13.5" customHeight="1" x14ac:dyDescent="0.2">
      <c r="A2886" s="267">
        <v>2010</v>
      </c>
      <c r="B2886" s="443" t="s">
        <v>37</v>
      </c>
      <c r="C2886" s="443" t="s">
        <v>103</v>
      </c>
      <c r="D2886" s="268">
        <v>13907.189999999999</v>
      </c>
      <c r="E2886" s="268">
        <v>55617.24</v>
      </c>
      <c r="F2886" s="269">
        <v>69524.429999999993</v>
      </c>
      <c r="G2886" s="243"/>
    </row>
    <row r="2887" spans="1:7" s="62" customFormat="1" ht="13.5" customHeight="1" x14ac:dyDescent="0.2">
      <c r="A2887" s="423">
        <v>2010</v>
      </c>
      <c r="B2887" s="424" t="s">
        <v>38</v>
      </c>
      <c r="C2887" s="424" t="s">
        <v>103</v>
      </c>
      <c r="D2887" s="425">
        <v>14769.210000000003</v>
      </c>
      <c r="E2887" s="425">
        <v>52947.75</v>
      </c>
      <c r="F2887" s="426">
        <v>67716.960000000006</v>
      </c>
      <c r="G2887" s="243"/>
    </row>
    <row r="2888" spans="1:7" s="62" customFormat="1" ht="13.5" customHeight="1" x14ac:dyDescent="0.2">
      <c r="A2888" s="267">
        <v>2010</v>
      </c>
      <c r="B2888" s="443" t="s">
        <v>39</v>
      </c>
      <c r="C2888" s="443" t="s">
        <v>103</v>
      </c>
      <c r="D2888" s="268">
        <v>16806.099999999999</v>
      </c>
      <c r="E2888" s="268">
        <v>53810.262500000004</v>
      </c>
      <c r="F2888" s="269">
        <v>70616.362499999988</v>
      </c>
      <c r="G2888" s="243"/>
    </row>
    <row r="2889" spans="1:7" s="62" customFormat="1" ht="13.5" customHeight="1" x14ac:dyDescent="0.2">
      <c r="A2889" s="423">
        <v>2010</v>
      </c>
      <c r="B2889" s="424" t="s">
        <v>40</v>
      </c>
      <c r="C2889" s="424" t="s">
        <v>103</v>
      </c>
      <c r="D2889" s="425">
        <v>18429.999999999996</v>
      </c>
      <c r="E2889" s="425">
        <v>51250.332499999997</v>
      </c>
      <c r="F2889" s="426">
        <v>69680.33249999999</v>
      </c>
      <c r="G2889" s="243"/>
    </row>
    <row r="2890" spans="1:7" s="62" customFormat="1" ht="13.5" customHeight="1" x14ac:dyDescent="0.2">
      <c r="A2890" s="267">
        <v>2010</v>
      </c>
      <c r="B2890" s="443" t="s">
        <v>41</v>
      </c>
      <c r="C2890" s="443" t="s">
        <v>103</v>
      </c>
      <c r="D2890" s="268">
        <v>16912.59</v>
      </c>
      <c r="E2890" s="268">
        <v>54429.315000000002</v>
      </c>
      <c r="F2890" s="269">
        <v>71341.905000000013</v>
      </c>
      <c r="G2890" s="243"/>
    </row>
    <row r="2891" spans="1:7" s="62" customFormat="1" ht="13.5" customHeight="1" x14ac:dyDescent="0.2">
      <c r="A2891" s="423">
        <v>2010</v>
      </c>
      <c r="B2891" s="424" t="s">
        <v>42</v>
      </c>
      <c r="C2891" s="424" t="s">
        <v>103</v>
      </c>
      <c r="D2891" s="425">
        <v>15593.710000000001</v>
      </c>
      <c r="E2891" s="425">
        <v>53150.717499999999</v>
      </c>
      <c r="F2891" s="426">
        <v>68744.427500000005</v>
      </c>
      <c r="G2891" s="243"/>
    </row>
    <row r="2892" spans="1:7" s="62" customFormat="1" ht="13.5" customHeight="1" x14ac:dyDescent="0.2">
      <c r="A2892" s="267">
        <v>2011</v>
      </c>
      <c r="B2892" s="443" t="s">
        <v>43</v>
      </c>
      <c r="C2892" s="443" t="s">
        <v>103</v>
      </c>
      <c r="D2892" s="268">
        <v>17830.590000000004</v>
      </c>
      <c r="E2892" s="268">
        <v>46762.577499999999</v>
      </c>
      <c r="F2892" s="269">
        <v>64593.167500000003</v>
      </c>
      <c r="G2892" s="243"/>
    </row>
    <row r="2893" spans="1:7" s="62" customFormat="1" ht="13.5" customHeight="1" x14ac:dyDescent="0.2">
      <c r="A2893" s="423">
        <v>2011</v>
      </c>
      <c r="B2893" s="424" t="s">
        <v>44</v>
      </c>
      <c r="C2893" s="424" t="s">
        <v>103</v>
      </c>
      <c r="D2893" s="425">
        <v>18565.219999999998</v>
      </c>
      <c r="E2893" s="425">
        <v>43558.890000000007</v>
      </c>
      <c r="F2893" s="426">
        <v>62124.11</v>
      </c>
      <c r="G2893" s="243"/>
    </row>
    <row r="2894" spans="1:7" s="62" customFormat="1" ht="13.5" customHeight="1" x14ac:dyDescent="0.2">
      <c r="A2894" s="267">
        <v>2011</v>
      </c>
      <c r="B2894" s="443" t="s">
        <v>45</v>
      </c>
      <c r="C2894" s="443" t="s">
        <v>103</v>
      </c>
      <c r="D2894" s="268">
        <v>18048.920000000002</v>
      </c>
      <c r="E2894" s="268">
        <v>60111.005000000005</v>
      </c>
      <c r="F2894" s="269">
        <v>78159.925000000017</v>
      </c>
      <c r="G2894" s="243"/>
    </row>
    <row r="2895" spans="1:7" s="62" customFormat="1" ht="13.5" customHeight="1" x14ac:dyDescent="0.2">
      <c r="A2895" s="423">
        <v>2011</v>
      </c>
      <c r="B2895" s="424" t="s">
        <v>33</v>
      </c>
      <c r="C2895" s="424" t="s">
        <v>103</v>
      </c>
      <c r="D2895" s="425">
        <v>16179.17</v>
      </c>
      <c r="E2895" s="425">
        <v>51469.184999999998</v>
      </c>
      <c r="F2895" s="426">
        <v>67648.354999999996</v>
      </c>
      <c r="G2895" s="243"/>
    </row>
    <row r="2896" spans="1:7" s="62" customFormat="1" ht="13.5" customHeight="1" x14ac:dyDescent="0.2">
      <c r="A2896" s="267">
        <v>2011</v>
      </c>
      <c r="B2896" s="443" t="s">
        <v>35</v>
      </c>
      <c r="C2896" s="443" t="s">
        <v>103</v>
      </c>
      <c r="D2896" s="268">
        <v>19138.419999999998</v>
      </c>
      <c r="E2896" s="268">
        <v>60150.822499999995</v>
      </c>
      <c r="F2896" s="269">
        <v>79289.242499999993</v>
      </c>
      <c r="G2896" s="243"/>
    </row>
    <row r="2897" spans="1:7" s="62" customFormat="1" ht="13.5" customHeight="1" x14ac:dyDescent="0.2">
      <c r="A2897" s="423">
        <v>2011</v>
      </c>
      <c r="B2897" s="424" t="s">
        <v>36</v>
      </c>
      <c r="C2897" s="424" t="s">
        <v>103</v>
      </c>
      <c r="D2897" s="425">
        <v>16475.850000000002</v>
      </c>
      <c r="E2897" s="425">
        <v>50152.19</v>
      </c>
      <c r="F2897" s="426">
        <v>66628.039999999994</v>
      </c>
      <c r="G2897" s="243"/>
    </row>
    <row r="2898" spans="1:7" s="62" customFormat="1" ht="13.5" customHeight="1" x14ac:dyDescent="0.2">
      <c r="A2898" s="267">
        <v>2011</v>
      </c>
      <c r="B2898" s="443" t="s">
        <v>37</v>
      </c>
      <c r="C2898" s="443" t="s">
        <v>103</v>
      </c>
      <c r="D2898" s="268">
        <v>17688.814000000002</v>
      </c>
      <c r="E2898" s="268">
        <v>57754.8125</v>
      </c>
      <c r="F2898" s="269">
        <v>75443.626500000013</v>
      </c>
      <c r="G2898" s="243"/>
    </row>
    <row r="2899" spans="1:7" s="62" customFormat="1" ht="13.5" customHeight="1" x14ac:dyDescent="0.2">
      <c r="A2899" s="423">
        <v>2011</v>
      </c>
      <c r="B2899" s="424" t="s">
        <v>38</v>
      </c>
      <c r="C2899" s="424" t="s">
        <v>103</v>
      </c>
      <c r="D2899" s="425">
        <v>18746.320000000003</v>
      </c>
      <c r="E2899" s="425">
        <v>58136.275000000001</v>
      </c>
      <c r="F2899" s="426">
        <v>76882.595000000001</v>
      </c>
      <c r="G2899" s="243"/>
    </row>
    <row r="2900" spans="1:7" s="62" customFormat="1" ht="13.5" customHeight="1" x14ac:dyDescent="0.2">
      <c r="A2900" s="267">
        <v>2011</v>
      </c>
      <c r="B2900" s="443" t="s">
        <v>39</v>
      </c>
      <c r="C2900" s="443" t="s">
        <v>103</v>
      </c>
      <c r="D2900" s="268">
        <v>19487.7</v>
      </c>
      <c r="E2900" s="268">
        <v>58924.897499999999</v>
      </c>
      <c r="F2900" s="269">
        <v>78412.597500000003</v>
      </c>
      <c r="G2900" s="243"/>
    </row>
    <row r="2901" spans="1:7" s="62" customFormat="1" ht="13.5" customHeight="1" x14ac:dyDescent="0.2">
      <c r="A2901" s="423">
        <v>2011</v>
      </c>
      <c r="B2901" s="424" t="s">
        <v>40</v>
      </c>
      <c r="C2901" s="424" t="s">
        <v>103</v>
      </c>
      <c r="D2901" s="425">
        <v>18301.100000000002</v>
      </c>
      <c r="E2901" s="425">
        <v>59805.372500000005</v>
      </c>
      <c r="F2901" s="426">
        <v>78106.472499999989</v>
      </c>
      <c r="G2901" s="243"/>
    </row>
    <row r="2902" spans="1:7" s="62" customFormat="1" ht="13.5" customHeight="1" x14ac:dyDescent="0.2">
      <c r="A2902" s="267">
        <v>2011</v>
      </c>
      <c r="B2902" s="443" t="s">
        <v>41</v>
      </c>
      <c r="C2902" s="443" t="s">
        <v>103</v>
      </c>
      <c r="D2902" s="268">
        <v>17838.900000000001</v>
      </c>
      <c r="E2902" s="268">
        <v>56385.264999999999</v>
      </c>
      <c r="F2902" s="269">
        <v>74224.164999999994</v>
      </c>
      <c r="G2902" s="243"/>
    </row>
    <row r="2903" spans="1:7" s="62" customFormat="1" ht="13.5" customHeight="1" x14ac:dyDescent="0.2">
      <c r="A2903" s="423">
        <v>2011</v>
      </c>
      <c r="B2903" s="424" t="s">
        <v>42</v>
      </c>
      <c r="C2903" s="424" t="s">
        <v>103</v>
      </c>
      <c r="D2903" s="425">
        <v>15429.049999999997</v>
      </c>
      <c r="E2903" s="425">
        <v>58802.322500000002</v>
      </c>
      <c r="F2903" s="426">
        <v>74231.372499999998</v>
      </c>
      <c r="G2903" s="243"/>
    </row>
    <row r="2904" spans="1:7" s="62" customFormat="1" ht="13.5" customHeight="1" x14ac:dyDescent="0.2">
      <c r="A2904" s="267">
        <v>2012</v>
      </c>
      <c r="B2904" s="443" t="s">
        <v>43</v>
      </c>
      <c r="C2904" s="443" t="s">
        <v>103</v>
      </c>
      <c r="D2904" s="268">
        <v>16071.819999999998</v>
      </c>
      <c r="E2904" s="268">
        <v>45077.555</v>
      </c>
      <c r="F2904" s="269">
        <v>61149.375</v>
      </c>
      <c r="G2904" s="243"/>
    </row>
    <row r="2905" spans="1:7" s="62" customFormat="1" ht="13.5" customHeight="1" x14ac:dyDescent="0.2">
      <c r="A2905" s="423">
        <v>2012</v>
      </c>
      <c r="B2905" s="424" t="s">
        <v>44</v>
      </c>
      <c r="C2905" s="424" t="s">
        <v>103</v>
      </c>
      <c r="D2905" s="425">
        <v>17717.45</v>
      </c>
      <c r="E2905" s="425">
        <v>49251.117499999993</v>
      </c>
      <c r="F2905" s="426">
        <v>66968.567500000005</v>
      </c>
      <c r="G2905" s="243"/>
    </row>
    <row r="2906" spans="1:7" s="62" customFormat="1" ht="13.5" customHeight="1" x14ac:dyDescent="0.2">
      <c r="A2906" s="267">
        <v>2012</v>
      </c>
      <c r="B2906" s="443" t="s">
        <v>45</v>
      </c>
      <c r="C2906" s="443" t="s">
        <v>103</v>
      </c>
      <c r="D2906" s="268">
        <v>17475.07</v>
      </c>
      <c r="E2906" s="268">
        <v>54576.672500000015</v>
      </c>
      <c r="F2906" s="269">
        <v>72051.742500000022</v>
      </c>
      <c r="G2906" s="243"/>
    </row>
    <row r="2907" spans="1:7" s="62" customFormat="1" ht="13.5" customHeight="1" x14ac:dyDescent="0.2">
      <c r="A2907" s="423">
        <v>2012</v>
      </c>
      <c r="B2907" s="424" t="s">
        <v>33</v>
      </c>
      <c r="C2907" s="424" t="s">
        <v>103</v>
      </c>
      <c r="D2907" s="425">
        <v>15012.280000000002</v>
      </c>
      <c r="E2907" s="425">
        <v>48640.009999999995</v>
      </c>
      <c r="F2907" s="426">
        <v>63652.29</v>
      </c>
      <c r="G2907" s="243"/>
    </row>
    <row r="2908" spans="1:7" s="62" customFormat="1" ht="13.5" customHeight="1" x14ac:dyDescent="0.2">
      <c r="A2908" s="267">
        <v>2012</v>
      </c>
      <c r="B2908" s="443" t="s">
        <v>35</v>
      </c>
      <c r="C2908" s="443" t="s">
        <v>103</v>
      </c>
      <c r="D2908" s="268">
        <v>19297.12</v>
      </c>
      <c r="E2908" s="268">
        <v>52218.280000000013</v>
      </c>
      <c r="F2908" s="269">
        <v>71515.400000000009</v>
      </c>
      <c r="G2908" s="243"/>
    </row>
    <row r="2909" spans="1:7" s="62" customFormat="1" ht="13.5" customHeight="1" x14ac:dyDescent="0.2">
      <c r="A2909" s="423">
        <v>2012</v>
      </c>
      <c r="B2909" s="424" t="s">
        <v>36</v>
      </c>
      <c r="C2909" s="424" t="s">
        <v>103</v>
      </c>
      <c r="D2909" s="425">
        <v>18149.91</v>
      </c>
      <c r="E2909" s="425">
        <v>53329.134999999995</v>
      </c>
      <c r="F2909" s="426">
        <v>71479.045000000013</v>
      </c>
      <c r="G2909" s="243"/>
    </row>
    <row r="2910" spans="1:7" s="62" customFormat="1" ht="13.5" customHeight="1" x14ac:dyDescent="0.2">
      <c r="A2910" s="267">
        <v>2012</v>
      </c>
      <c r="B2910" s="443" t="s">
        <v>37</v>
      </c>
      <c r="C2910" s="443" t="s">
        <v>103</v>
      </c>
      <c r="D2910" s="268">
        <v>16799.130000000005</v>
      </c>
      <c r="E2910" s="268">
        <v>55132.497500000005</v>
      </c>
      <c r="F2910" s="269">
        <v>71931.627500000017</v>
      </c>
      <c r="G2910" s="243"/>
    </row>
    <row r="2911" spans="1:7" s="62" customFormat="1" ht="13.5" customHeight="1" x14ac:dyDescent="0.2">
      <c r="A2911" s="423">
        <v>2012</v>
      </c>
      <c r="B2911" s="424" t="s">
        <v>38</v>
      </c>
      <c r="C2911" s="424" t="s">
        <v>103</v>
      </c>
      <c r="D2911" s="425">
        <v>17934.629000000001</v>
      </c>
      <c r="E2911" s="425">
        <v>55266.767500000002</v>
      </c>
      <c r="F2911" s="426">
        <v>73201.396500000003</v>
      </c>
      <c r="G2911" s="243"/>
    </row>
    <row r="2912" spans="1:7" s="62" customFormat="1" ht="13.5" customHeight="1" x14ac:dyDescent="0.2">
      <c r="A2912" s="267">
        <v>2012</v>
      </c>
      <c r="B2912" s="443" t="s">
        <v>39</v>
      </c>
      <c r="C2912" s="443" t="s">
        <v>103</v>
      </c>
      <c r="D2912" s="268">
        <v>18382.344000000001</v>
      </c>
      <c r="E2912" s="268">
        <v>52466.640000000007</v>
      </c>
      <c r="F2912" s="269">
        <v>70848.984000000011</v>
      </c>
      <c r="G2912" s="243"/>
    </row>
    <row r="2913" spans="1:7" s="62" customFormat="1" ht="13.5" customHeight="1" x14ac:dyDescent="0.2">
      <c r="A2913" s="423">
        <v>2012</v>
      </c>
      <c r="B2913" s="424" t="s">
        <v>40</v>
      </c>
      <c r="C2913" s="424" t="s">
        <v>103</v>
      </c>
      <c r="D2913" s="425">
        <v>21133.08</v>
      </c>
      <c r="E2913" s="425">
        <v>56220.21</v>
      </c>
      <c r="F2913" s="426">
        <v>77353.290000000008</v>
      </c>
      <c r="G2913" s="243"/>
    </row>
    <row r="2914" spans="1:7" s="62" customFormat="1" ht="13.5" customHeight="1" x14ac:dyDescent="0.2">
      <c r="A2914" s="267">
        <v>2012</v>
      </c>
      <c r="B2914" s="443" t="s">
        <v>41</v>
      </c>
      <c r="C2914" s="443" t="s">
        <v>103</v>
      </c>
      <c r="D2914" s="268">
        <v>16715.987000000005</v>
      </c>
      <c r="E2914" s="268">
        <v>57434.442500000005</v>
      </c>
      <c r="F2914" s="269">
        <v>74150.429499999998</v>
      </c>
      <c r="G2914" s="243"/>
    </row>
    <row r="2915" spans="1:7" s="62" customFormat="1" ht="13.5" customHeight="1" x14ac:dyDescent="0.2">
      <c r="A2915" s="423">
        <v>2012</v>
      </c>
      <c r="B2915" s="424" t="s">
        <v>42</v>
      </c>
      <c r="C2915" s="424" t="s">
        <v>103</v>
      </c>
      <c r="D2915" s="425">
        <v>13692.570000000003</v>
      </c>
      <c r="E2915" s="425">
        <v>54047.582500000004</v>
      </c>
      <c r="F2915" s="426">
        <v>67740.152500000011</v>
      </c>
      <c r="G2915" s="243"/>
    </row>
    <row r="2916" spans="1:7" s="62" customFormat="1" ht="13.5" customHeight="1" x14ac:dyDescent="0.2">
      <c r="A2916" s="267">
        <v>2013</v>
      </c>
      <c r="B2916" s="443" t="s">
        <v>43</v>
      </c>
      <c r="C2916" s="443" t="s">
        <v>103</v>
      </c>
      <c r="D2916" s="268">
        <v>16086.364999999998</v>
      </c>
      <c r="E2916" s="268">
        <v>45088.482500000006</v>
      </c>
      <c r="F2916" s="269">
        <v>61174.847500000003</v>
      </c>
      <c r="G2916" s="243"/>
    </row>
    <row r="2917" spans="1:7" s="62" customFormat="1" ht="13.5" customHeight="1" x14ac:dyDescent="0.2">
      <c r="A2917" s="423">
        <v>2013</v>
      </c>
      <c r="B2917" s="424" t="s">
        <v>44</v>
      </c>
      <c r="C2917" s="424" t="s">
        <v>103</v>
      </c>
      <c r="D2917" s="425">
        <v>16819.03</v>
      </c>
      <c r="E2917" s="425">
        <v>53554.803999999996</v>
      </c>
      <c r="F2917" s="426">
        <v>70373.834000000003</v>
      </c>
      <c r="G2917" s="243"/>
    </row>
    <row r="2918" spans="1:7" s="62" customFormat="1" ht="13.5" customHeight="1" x14ac:dyDescent="0.2">
      <c r="A2918" s="267">
        <v>2013</v>
      </c>
      <c r="B2918" s="443" t="s">
        <v>45</v>
      </c>
      <c r="C2918" s="443" t="s">
        <v>103</v>
      </c>
      <c r="D2918" s="268">
        <v>15325.304999999998</v>
      </c>
      <c r="E2918" s="268">
        <v>46944.1345</v>
      </c>
      <c r="F2918" s="269">
        <v>62269.439500000008</v>
      </c>
      <c r="G2918" s="243"/>
    </row>
    <row r="2919" spans="1:7" s="62" customFormat="1" ht="13.5" customHeight="1" x14ac:dyDescent="0.2">
      <c r="A2919" s="423">
        <v>2013</v>
      </c>
      <c r="B2919" s="424" t="s">
        <v>33</v>
      </c>
      <c r="C2919" s="424" t="s">
        <v>103</v>
      </c>
      <c r="D2919" s="425">
        <v>19130.849999999999</v>
      </c>
      <c r="E2919" s="425">
        <v>53483.777500000004</v>
      </c>
      <c r="F2919" s="426">
        <v>72614.627500000002</v>
      </c>
      <c r="G2919" s="243"/>
    </row>
    <row r="2920" spans="1:7" s="62" customFormat="1" ht="13.5" customHeight="1" x14ac:dyDescent="0.2">
      <c r="A2920" s="267">
        <v>2013</v>
      </c>
      <c r="B2920" s="443" t="s">
        <v>35</v>
      </c>
      <c r="C2920" s="443" t="s">
        <v>103</v>
      </c>
      <c r="D2920" s="268">
        <v>19973.98</v>
      </c>
      <c r="E2920" s="268">
        <v>53670.069500000012</v>
      </c>
      <c r="F2920" s="269">
        <v>73644.049500000008</v>
      </c>
      <c r="G2920" s="243"/>
    </row>
    <row r="2921" spans="1:7" s="62" customFormat="1" ht="13.5" customHeight="1" x14ac:dyDescent="0.2">
      <c r="A2921" s="423">
        <v>2013</v>
      </c>
      <c r="B2921" s="424" t="s">
        <v>36</v>
      </c>
      <c r="C2921" s="424" t="s">
        <v>103</v>
      </c>
      <c r="D2921" s="425">
        <v>18096.569</v>
      </c>
      <c r="E2921" s="425">
        <v>54891.579000000005</v>
      </c>
      <c r="F2921" s="426">
        <v>72988.148000000001</v>
      </c>
      <c r="G2921" s="243"/>
    </row>
    <row r="2922" spans="1:7" s="62" customFormat="1" ht="13.5" customHeight="1" x14ac:dyDescent="0.2">
      <c r="A2922" s="267">
        <v>2013</v>
      </c>
      <c r="B2922" s="443" t="s">
        <v>37</v>
      </c>
      <c r="C2922" s="443" t="s">
        <v>103</v>
      </c>
      <c r="D2922" s="268">
        <v>21405.38</v>
      </c>
      <c r="E2922" s="268">
        <v>59591.936999999998</v>
      </c>
      <c r="F2922" s="269">
        <v>80997.316999999995</v>
      </c>
      <c r="G2922" s="243"/>
    </row>
    <row r="2923" spans="1:7" s="62" customFormat="1" ht="13.5" customHeight="1" x14ac:dyDescent="0.2">
      <c r="A2923" s="423">
        <v>2013</v>
      </c>
      <c r="B2923" s="424" t="s">
        <v>38</v>
      </c>
      <c r="C2923" s="424" t="s">
        <v>103</v>
      </c>
      <c r="D2923" s="425">
        <v>21348.629999999997</v>
      </c>
      <c r="E2923" s="425">
        <v>57379.659500000016</v>
      </c>
      <c r="F2923" s="426">
        <v>78728.289500000014</v>
      </c>
      <c r="G2923" s="243"/>
    </row>
    <row r="2924" spans="1:7" s="62" customFormat="1" ht="13.5" customHeight="1" x14ac:dyDescent="0.2">
      <c r="A2924" s="267">
        <v>2013</v>
      </c>
      <c r="B2924" s="443" t="s">
        <v>39</v>
      </c>
      <c r="C2924" s="443" t="s">
        <v>103</v>
      </c>
      <c r="D2924" s="268">
        <v>20842.539999999997</v>
      </c>
      <c r="E2924" s="268">
        <v>54741.603000000003</v>
      </c>
      <c r="F2924" s="269">
        <v>75584.142999999996</v>
      </c>
      <c r="G2924" s="243"/>
    </row>
    <row r="2925" spans="1:7" s="62" customFormat="1" ht="13.5" customHeight="1" x14ac:dyDescent="0.2">
      <c r="A2925" s="423">
        <v>2013</v>
      </c>
      <c r="B2925" s="424" t="s">
        <v>40</v>
      </c>
      <c r="C2925" s="424" t="s">
        <v>103</v>
      </c>
      <c r="D2925" s="425">
        <v>20225.719000000001</v>
      </c>
      <c r="E2925" s="425">
        <v>62305.494499999993</v>
      </c>
      <c r="F2925" s="426">
        <v>82531.213499999998</v>
      </c>
      <c r="G2925" s="243"/>
    </row>
    <row r="2926" spans="1:7" s="62" customFormat="1" ht="13.5" customHeight="1" x14ac:dyDescent="0.2">
      <c r="A2926" s="267">
        <v>2013</v>
      </c>
      <c r="B2926" s="443" t="s">
        <v>41</v>
      </c>
      <c r="C2926" s="443" t="s">
        <v>103</v>
      </c>
      <c r="D2926" s="268">
        <v>19741.690000000002</v>
      </c>
      <c r="E2926" s="268">
        <v>60257.807000000001</v>
      </c>
      <c r="F2926" s="269">
        <v>79999.497000000003</v>
      </c>
      <c r="G2926" s="243"/>
    </row>
    <row r="2927" spans="1:7" s="62" customFormat="1" ht="13.5" customHeight="1" x14ac:dyDescent="0.2">
      <c r="A2927" s="423">
        <v>2013</v>
      </c>
      <c r="B2927" s="424" t="s">
        <v>42</v>
      </c>
      <c r="C2927" s="424" t="s">
        <v>103</v>
      </c>
      <c r="D2927" s="425">
        <v>17367.61</v>
      </c>
      <c r="E2927" s="425">
        <v>53691.507500000007</v>
      </c>
      <c r="F2927" s="426">
        <v>71059.117500000008</v>
      </c>
      <c r="G2927" s="243"/>
    </row>
    <row r="2928" spans="1:7" s="62" customFormat="1" ht="13.5" customHeight="1" x14ac:dyDescent="0.2">
      <c r="A2928" s="267">
        <v>2014</v>
      </c>
      <c r="B2928" s="443" t="s">
        <v>43</v>
      </c>
      <c r="C2928" s="443" t="s">
        <v>103</v>
      </c>
      <c r="D2928" s="268">
        <v>18232.370999999999</v>
      </c>
      <c r="E2928" s="268">
        <v>46877.228000000003</v>
      </c>
      <c r="F2928" s="269">
        <v>65109.599000000002</v>
      </c>
      <c r="G2928" s="243"/>
    </row>
    <row r="2929" spans="1:7" s="62" customFormat="1" ht="13.5" customHeight="1" x14ac:dyDescent="0.2">
      <c r="A2929" s="423">
        <v>2014</v>
      </c>
      <c r="B2929" s="424" t="s">
        <v>44</v>
      </c>
      <c r="C2929" s="424" t="s">
        <v>103</v>
      </c>
      <c r="D2929" s="425">
        <v>20126.43</v>
      </c>
      <c r="E2929" s="425">
        <v>57801.0075</v>
      </c>
      <c r="F2929" s="426">
        <v>77927.4375</v>
      </c>
      <c r="G2929" s="243"/>
    </row>
    <row r="2930" spans="1:7" s="62" customFormat="1" ht="13.5" customHeight="1" x14ac:dyDescent="0.2">
      <c r="A2930" s="267">
        <v>2014</v>
      </c>
      <c r="B2930" s="443" t="s">
        <v>45</v>
      </c>
      <c r="C2930" s="443" t="s">
        <v>103</v>
      </c>
      <c r="D2930" s="268">
        <v>17641.169999999998</v>
      </c>
      <c r="E2930" s="268">
        <v>60742.264999999999</v>
      </c>
      <c r="F2930" s="269">
        <v>78383.434999999983</v>
      </c>
      <c r="G2930" s="243"/>
    </row>
    <row r="2931" spans="1:7" s="62" customFormat="1" ht="13.5" customHeight="1" x14ac:dyDescent="0.2">
      <c r="A2931" s="423">
        <v>2014</v>
      </c>
      <c r="B2931" s="424" t="s">
        <v>33</v>
      </c>
      <c r="C2931" s="424" t="s">
        <v>103</v>
      </c>
      <c r="D2931" s="425">
        <v>17074.131000000001</v>
      </c>
      <c r="E2931" s="425">
        <v>52187.100000000013</v>
      </c>
      <c r="F2931" s="426">
        <v>69261.231000000014</v>
      </c>
      <c r="G2931" s="243"/>
    </row>
    <row r="2932" spans="1:7" s="62" customFormat="1" ht="13.5" customHeight="1" x14ac:dyDescent="0.2">
      <c r="A2932" s="267">
        <v>2014</v>
      </c>
      <c r="B2932" s="443" t="s">
        <v>35</v>
      </c>
      <c r="C2932" s="443" t="s">
        <v>103</v>
      </c>
      <c r="D2932" s="268">
        <v>18642.43</v>
      </c>
      <c r="E2932" s="268">
        <v>59084.10500000001</v>
      </c>
      <c r="F2932" s="269">
        <v>77726.535000000003</v>
      </c>
      <c r="G2932" s="243"/>
    </row>
    <row r="2933" spans="1:7" s="62" customFormat="1" ht="13.5" customHeight="1" x14ac:dyDescent="0.2">
      <c r="A2933" s="423">
        <v>2014</v>
      </c>
      <c r="B2933" s="424" t="s">
        <v>36</v>
      </c>
      <c r="C2933" s="424" t="s">
        <v>103</v>
      </c>
      <c r="D2933" s="425">
        <v>19641.84</v>
      </c>
      <c r="E2933" s="425">
        <v>51168.082999999991</v>
      </c>
      <c r="F2933" s="426">
        <v>70809.922999999995</v>
      </c>
      <c r="G2933" s="243"/>
    </row>
    <row r="2934" spans="1:7" s="62" customFormat="1" ht="13.5" customHeight="1" x14ac:dyDescent="0.2">
      <c r="A2934" s="267">
        <v>2014</v>
      </c>
      <c r="B2934" s="443" t="s">
        <v>37</v>
      </c>
      <c r="C2934" s="443" t="s">
        <v>103</v>
      </c>
      <c r="D2934" s="268">
        <v>18916.490000000002</v>
      </c>
      <c r="E2934" s="268">
        <v>63815.556499999992</v>
      </c>
      <c r="F2934" s="269">
        <v>82732.046499999982</v>
      </c>
      <c r="G2934" s="243"/>
    </row>
    <row r="2935" spans="1:7" s="62" customFormat="1" ht="13.5" customHeight="1" x14ac:dyDescent="0.2">
      <c r="A2935" s="423">
        <v>2014</v>
      </c>
      <c r="B2935" s="424" t="s">
        <v>38</v>
      </c>
      <c r="C2935" s="424" t="s">
        <v>103</v>
      </c>
      <c r="D2935" s="425">
        <v>16276.01</v>
      </c>
      <c r="E2935" s="425">
        <v>60912.718000000001</v>
      </c>
      <c r="F2935" s="426">
        <v>77188.728000000003</v>
      </c>
      <c r="G2935" s="243"/>
    </row>
    <row r="2936" spans="1:7" s="62" customFormat="1" ht="13.5" customHeight="1" x14ac:dyDescent="0.2">
      <c r="A2936" s="267">
        <v>2014</v>
      </c>
      <c r="B2936" s="443" t="s">
        <v>39</v>
      </c>
      <c r="C2936" s="443" t="s">
        <v>103</v>
      </c>
      <c r="D2936" s="268">
        <v>17058.509999999998</v>
      </c>
      <c r="E2936" s="268">
        <v>66717.260000000009</v>
      </c>
      <c r="F2936" s="269">
        <v>83775.77</v>
      </c>
      <c r="G2936" s="243"/>
    </row>
    <row r="2937" spans="1:7" s="62" customFormat="1" ht="13.5" customHeight="1" x14ac:dyDescent="0.2">
      <c r="A2937" s="423">
        <v>2014</v>
      </c>
      <c r="B2937" s="424" t="s">
        <v>40</v>
      </c>
      <c r="C2937" s="424" t="s">
        <v>103</v>
      </c>
      <c r="D2937" s="425">
        <v>18339.23</v>
      </c>
      <c r="E2937" s="425">
        <v>65430.334500000012</v>
      </c>
      <c r="F2937" s="426">
        <v>83769.564500000008</v>
      </c>
      <c r="G2937" s="243"/>
    </row>
    <row r="2938" spans="1:7" s="62" customFormat="1" ht="13.5" customHeight="1" x14ac:dyDescent="0.2">
      <c r="A2938" s="267">
        <v>2014</v>
      </c>
      <c r="B2938" s="443" t="s">
        <v>41</v>
      </c>
      <c r="C2938" s="443" t="s">
        <v>103</v>
      </c>
      <c r="D2938" s="268">
        <v>17847.93</v>
      </c>
      <c r="E2938" s="268">
        <v>60294.390500000009</v>
      </c>
      <c r="F2938" s="269">
        <v>78142.320500000002</v>
      </c>
      <c r="G2938" s="243"/>
    </row>
    <row r="2939" spans="1:7" s="62" customFormat="1" ht="13.5" customHeight="1" x14ac:dyDescent="0.2">
      <c r="A2939" s="423">
        <v>2014</v>
      </c>
      <c r="B2939" s="424" t="s">
        <v>42</v>
      </c>
      <c r="C2939" s="424" t="s">
        <v>103</v>
      </c>
      <c r="D2939" s="425">
        <v>14062.43</v>
      </c>
      <c r="E2939" s="425">
        <v>61580.331500000008</v>
      </c>
      <c r="F2939" s="426">
        <v>75642.761499999993</v>
      </c>
      <c r="G2939" s="243"/>
    </row>
    <row r="2940" spans="1:7" s="62" customFormat="1" ht="13.5" customHeight="1" x14ac:dyDescent="0.2">
      <c r="A2940" s="267">
        <v>2015</v>
      </c>
      <c r="B2940" s="443" t="s">
        <v>43</v>
      </c>
      <c r="C2940" s="443" t="s">
        <v>103</v>
      </c>
      <c r="D2940" s="268">
        <v>15407.2</v>
      </c>
      <c r="E2940" s="268">
        <v>59414.7</v>
      </c>
      <c r="F2940" s="269">
        <v>74821.899999999994</v>
      </c>
      <c r="G2940" s="243"/>
    </row>
    <row r="2941" spans="1:7" s="62" customFormat="1" ht="13.5" customHeight="1" x14ac:dyDescent="0.2">
      <c r="A2941" s="423">
        <v>2015</v>
      </c>
      <c r="B2941" s="424" t="s">
        <v>44</v>
      </c>
      <c r="C2941" s="424" t="s">
        <v>103</v>
      </c>
      <c r="D2941" s="425">
        <v>20024.82</v>
      </c>
      <c r="E2941" s="425">
        <v>55412.986500000006</v>
      </c>
      <c r="F2941" s="426">
        <v>75437.806500000006</v>
      </c>
      <c r="G2941" s="243"/>
    </row>
    <row r="2942" spans="1:7" s="62" customFormat="1" ht="13.5" customHeight="1" x14ac:dyDescent="0.2">
      <c r="A2942" s="267">
        <v>2015</v>
      </c>
      <c r="B2942" s="443" t="s">
        <v>45</v>
      </c>
      <c r="C2942" s="443" t="s">
        <v>103</v>
      </c>
      <c r="D2942" s="268">
        <v>20859.591</v>
      </c>
      <c r="E2942" s="268">
        <v>61584.030500000001</v>
      </c>
      <c r="F2942" s="269">
        <v>82443.621500000008</v>
      </c>
      <c r="G2942" s="243"/>
    </row>
    <row r="2943" spans="1:7" s="62" customFormat="1" ht="13.5" customHeight="1" x14ac:dyDescent="0.2">
      <c r="A2943" s="423">
        <v>2015</v>
      </c>
      <c r="B2943" s="424" t="s">
        <v>33</v>
      </c>
      <c r="C2943" s="424" t="s">
        <v>103</v>
      </c>
      <c r="D2943" s="425">
        <v>17820.07</v>
      </c>
      <c r="E2943" s="425">
        <v>57338.288000000008</v>
      </c>
      <c r="F2943" s="426">
        <v>75158.358000000007</v>
      </c>
      <c r="G2943" s="243"/>
    </row>
    <row r="2944" spans="1:7" s="62" customFormat="1" ht="13.5" customHeight="1" x14ac:dyDescent="0.2">
      <c r="A2944" s="267">
        <v>2015</v>
      </c>
      <c r="B2944" s="443" t="s">
        <v>35</v>
      </c>
      <c r="C2944" s="443" t="s">
        <v>103</v>
      </c>
      <c r="D2944" s="268">
        <v>21240.539999999997</v>
      </c>
      <c r="E2944" s="268">
        <v>59339.468000000001</v>
      </c>
      <c r="F2944" s="269">
        <v>80580.008000000002</v>
      </c>
      <c r="G2944" s="243"/>
    </row>
    <row r="2945" spans="1:7" s="62" customFormat="1" ht="13.5" customHeight="1" x14ac:dyDescent="0.2">
      <c r="A2945" s="423">
        <v>2015</v>
      </c>
      <c r="B2945" s="424" t="s">
        <v>36</v>
      </c>
      <c r="C2945" s="424" t="s">
        <v>103</v>
      </c>
      <c r="D2945" s="425">
        <v>20651.830000000002</v>
      </c>
      <c r="E2945" s="425">
        <v>56673.609000000004</v>
      </c>
      <c r="F2945" s="426">
        <v>77325.438999999998</v>
      </c>
      <c r="G2945" s="243"/>
    </row>
    <row r="2946" spans="1:7" s="62" customFormat="1" ht="13.5" customHeight="1" x14ac:dyDescent="0.2">
      <c r="A2946" s="267">
        <v>2015</v>
      </c>
      <c r="B2946" s="443" t="s">
        <v>37</v>
      </c>
      <c r="C2946" s="443" t="s">
        <v>103</v>
      </c>
      <c r="D2946" s="268">
        <v>22208.199999999997</v>
      </c>
      <c r="E2946" s="268">
        <v>62705.583000000006</v>
      </c>
      <c r="F2946" s="269">
        <v>84913.78300000001</v>
      </c>
      <c r="G2946" s="243"/>
    </row>
    <row r="2947" spans="1:7" s="62" customFormat="1" ht="13.5" customHeight="1" x14ac:dyDescent="0.2">
      <c r="A2947" s="423">
        <v>2015</v>
      </c>
      <c r="B2947" s="424" t="s">
        <v>38</v>
      </c>
      <c r="C2947" s="424" t="s">
        <v>103</v>
      </c>
      <c r="D2947" s="425">
        <v>22514.18</v>
      </c>
      <c r="E2947" s="425">
        <v>64876.626499999991</v>
      </c>
      <c r="F2947" s="426">
        <v>87390.806499999992</v>
      </c>
      <c r="G2947" s="243"/>
    </row>
    <row r="2948" spans="1:7" s="62" customFormat="1" ht="13.5" customHeight="1" x14ac:dyDescent="0.2">
      <c r="A2948" s="267">
        <v>2015</v>
      </c>
      <c r="B2948" s="443" t="s">
        <v>39</v>
      </c>
      <c r="C2948" s="443" t="s">
        <v>103</v>
      </c>
      <c r="D2948" s="268">
        <v>21401.370000000003</v>
      </c>
      <c r="E2948" s="268">
        <v>65150.616999999991</v>
      </c>
      <c r="F2948" s="269">
        <v>86551.986999999994</v>
      </c>
      <c r="G2948" s="243"/>
    </row>
    <row r="2949" spans="1:7" s="62" customFormat="1" ht="13.5" customHeight="1" x14ac:dyDescent="0.2">
      <c r="A2949" s="423">
        <v>2015</v>
      </c>
      <c r="B2949" s="424" t="s">
        <v>40</v>
      </c>
      <c r="C2949" s="424" t="s">
        <v>103</v>
      </c>
      <c r="D2949" s="425">
        <v>23974.880000000001</v>
      </c>
      <c r="E2949" s="425">
        <v>67252.689500000008</v>
      </c>
      <c r="F2949" s="426">
        <v>91227.569500000012</v>
      </c>
      <c r="G2949" s="243"/>
    </row>
    <row r="2950" spans="1:7" s="62" customFormat="1" ht="13.5" customHeight="1" x14ac:dyDescent="0.2">
      <c r="A2950" s="267">
        <v>2015</v>
      </c>
      <c r="B2950" s="443" t="s">
        <v>41</v>
      </c>
      <c r="C2950" s="443" t="s">
        <v>103</v>
      </c>
      <c r="D2950" s="268">
        <v>21347.01</v>
      </c>
      <c r="E2950" s="268">
        <v>61088.078000000001</v>
      </c>
      <c r="F2950" s="269">
        <v>82435.087999999989</v>
      </c>
      <c r="G2950" s="243"/>
    </row>
    <row r="2951" spans="1:7" s="62" customFormat="1" ht="13.5" customHeight="1" x14ac:dyDescent="0.2">
      <c r="A2951" s="423">
        <v>2015</v>
      </c>
      <c r="B2951" s="424" t="s">
        <v>42</v>
      </c>
      <c r="C2951" s="424" t="s">
        <v>103</v>
      </c>
      <c r="D2951" s="425">
        <v>21426.280000000002</v>
      </c>
      <c r="E2951" s="425">
        <v>63846.078499999996</v>
      </c>
      <c r="F2951" s="426">
        <v>85272.358500000002</v>
      </c>
      <c r="G2951" s="243"/>
    </row>
    <row r="2952" spans="1:7" s="62" customFormat="1" ht="13.5" customHeight="1" x14ac:dyDescent="0.2">
      <c r="A2952" s="267">
        <v>2016</v>
      </c>
      <c r="B2952" s="443" t="s">
        <v>43</v>
      </c>
      <c r="C2952" s="443" t="s">
        <v>103</v>
      </c>
      <c r="D2952" s="268">
        <v>22043.19</v>
      </c>
      <c r="E2952" s="268">
        <v>57296.644499999995</v>
      </c>
      <c r="F2952" s="269">
        <v>79339.834499999997</v>
      </c>
      <c r="G2952" s="243"/>
    </row>
    <row r="2953" spans="1:7" s="62" customFormat="1" ht="13.5" customHeight="1" x14ac:dyDescent="0.2">
      <c r="A2953" s="423">
        <v>2016</v>
      </c>
      <c r="B2953" s="424" t="s">
        <v>44</v>
      </c>
      <c r="C2953" s="424" t="s">
        <v>103</v>
      </c>
      <c r="D2953" s="425">
        <v>23462.350000000002</v>
      </c>
      <c r="E2953" s="425">
        <v>56039.390999999996</v>
      </c>
      <c r="F2953" s="426">
        <v>79501.741000000009</v>
      </c>
      <c r="G2953" s="243"/>
    </row>
    <row r="2954" spans="1:7" s="62" customFormat="1" ht="13.5" customHeight="1" x14ac:dyDescent="0.2">
      <c r="A2954" s="267">
        <v>2016</v>
      </c>
      <c r="B2954" s="443" t="s">
        <v>45</v>
      </c>
      <c r="C2954" s="443" t="s">
        <v>103</v>
      </c>
      <c r="D2954" s="268">
        <v>21864.700000000004</v>
      </c>
      <c r="E2954" s="268">
        <v>58365.811999999998</v>
      </c>
      <c r="F2954" s="269">
        <v>80230.511999999988</v>
      </c>
      <c r="G2954" s="243"/>
    </row>
    <row r="2955" spans="1:7" s="62" customFormat="1" ht="13.5" customHeight="1" x14ac:dyDescent="0.2">
      <c r="A2955" s="423">
        <v>2016</v>
      </c>
      <c r="B2955" s="424" t="s">
        <v>33</v>
      </c>
      <c r="C2955" s="424" t="s">
        <v>103</v>
      </c>
      <c r="D2955" s="425">
        <v>20370.240000000002</v>
      </c>
      <c r="E2955" s="425">
        <v>62800.259500000007</v>
      </c>
      <c r="F2955" s="426">
        <v>83170.499500000005</v>
      </c>
      <c r="G2955" s="243"/>
    </row>
    <row r="2956" spans="1:7" s="62" customFormat="1" ht="13.5" customHeight="1" x14ac:dyDescent="0.2">
      <c r="A2956" s="267">
        <v>2016</v>
      </c>
      <c r="B2956" s="443" t="s">
        <v>35</v>
      </c>
      <c r="C2956" s="443" t="s">
        <v>103</v>
      </c>
      <c r="D2956" s="268">
        <v>19697.23</v>
      </c>
      <c r="E2956" s="268">
        <v>62081.190999999999</v>
      </c>
      <c r="F2956" s="269">
        <v>81778.421000000002</v>
      </c>
      <c r="G2956" s="243"/>
    </row>
    <row r="2957" spans="1:7" s="62" customFormat="1" ht="13.5" customHeight="1" x14ac:dyDescent="0.2">
      <c r="A2957" s="423">
        <v>2016</v>
      </c>
      <c r="B2957" s="424" t="s">
        <v>36</v>
      </c>
      <c r="C2957" s="424" t="s">
        <v>103</v>
      </c>
      <c r="D2957" s="425">
        <v>19525.229999999996</v>
      </c>
      <c r="E2957" s="425">
        <v>63951.762499999997</v>
      </c>
      <c r="F2957" s="426">
        <v>83476.992499999993</v>
      </c>
      <c r="G2957" s="243"/>
    </row>
    <row r="2958" spans="1:7" s="62" customFormat="1" ht="13.5" customHeight="1" x14ac:dyDescent="0.2">
      <c r="A2958" s="267">
        <v>2016</v>
      </c>
      <c r="B2958" s="443" t="s">
        <v>37</v>
      </c>
      <c r="C2958" s="443" t="s">
        <v>103</v>
      </c>
      <c r="D2958" s="268">
        <v>17314.739999999998</v>
      </c>
      <c r="E2958" s="268">
        <v>66460.025000000009</v>
      </c>
      <c r="F2958" s="269">
        <v>83774.765000000014</v>
      </c>
      <c r="G2958" s="243"/>
    </row>
    <row r="2959" spans="1:7" s="62" customFormat="1" ht="13.5" customHeight="1" x14ac:dyDescent="0.2">
      <c r="A2959" s="423">
        <v>2016</v>
      </c>
      <c r="B2959" s="424" t="s">
        <v>38</v>
      </c>
      <c r="C2959" s="424" t="s">
        <v>103</v>
      </c>
      <c r="D2959" s="425">
        <v>20779.77</v>
      </c>
      <c r="E2959" s="425">
        <v>72973.989499999996</v>
      </c>
      <c r="F2959" s="426">
        <v>93753.759499999986</v>
      </c>
      <c r="G2959" s="243"/>
    </row>
    <row r="2960" spans="1:7" s="62" customFormat="1" ht="13.5" customHeight="1" x14ac:dyDescent="0.2">
      <c r="A2960" s="267">
        <v>2016</v>
      </c>
      <c r="B2960" s="443" t="s">
        <v>39</v>
      </c>
      <c r="C2960" s="443" t="s">
        <v>103</v>
      </c>
      <c r="D2960" s="268">
        <v>20366.64</v>
      </c>
      <c r="E2960" s="268">
        <v>65921.878999999986</v>
      </c>
      <c r="F2960" s="269">
        <v>86288.518999999986</v>
      </c>
      <c r="G2960" s="243"/>
    </row>
    <row r="2961" spans="1:7" s="62" customFormat="1" ht="13.5" customHeight="1" x14ac:dyDescent="0.2">
      <c r="A2961" s="423">
        <v>2016</v>
      </c>
      <c r="B2961" s="424" t="s">
        <v>40</v>
      </c>
      <c r="C2961" s="424" t="s">
        <v>103</v>
      </c>
      <c r="D2961" s="425">
        <v>18445.669999999998</v>
      </c>
      <c r="E2961" s="425">
        <v>62988.409499999994</v>
      </c>
      <c r="F2961" s="426">
        <v>81434.079499999993</v>
      </c>
      <c r="G2961" s="243"/>
    </row>
    <row r="2962" spans="1:7" s="62" customFormat="1" ht="13.5" customHeight="1" x14ac:dyDescent="0.2">
      <c r="A2962" s="267">
        <v>2016</v>
      </c>
      <c r="B2962" s="443" t="s">
        <v>41</v>
      </c>
      <c r="C2962" s="443" t="s">
        <v>103</v>
      </c>
      <c r="D2962" s="268">
        <v>17052.060000000001</v>
      </c>
      <c r="E2962" s="268">
        <v>69083.48599999999</v>
      </c>
      <c r="F2962" s="269">
        <v>86135.546000000002</v>
      </c>
      <c r="G2962" s="243"/>
    </row>
    <row r="2963" spans="1:7" s="62" customFormat="1" ht="13.5" customHeight="1" x14ac:dyDescent="0.2">
      <c r="A2963" s="423">
        <v>2016</v>
      </c>
      <c r="B2963" s="424" t="s">
        <v>42</v>
      </c>
      <c r="C2963" s="424" t="s">
        <v>103</v>
      </c>
      <c r="D2963" s="425">
        <v>15124.97</v>
      </c>
      <c r="E2963" s="425">
        <v>67222.0435</v>
      </c>
      <c r="F2963" s="426">
        <v>82347.013500000001</v>
      </c>
      <c r="G2963" s="243"/>
    </row>
    <row r="2964" spans="1:7" s="62" customFormat="1" ht="13.5" customHeight="1" x14ac:dyDescent="0.2">
      <c r="A2964" s="267">
        <v>2017</v>
      </c>
      <c r="B2964" s="443" t="s">
        <v>43</v>
      </c>
      <c r="C2964" s="443" t="s">
        <v>103</v>
      </c>
      <c r="D2964" s="268">
        <v>11730</v>
      </c>
      <c r="E2964" s="268">
        <v>61394.298500000012</v>
      </c>
      <c r="F2964" s="269">
        <v>73124.298500000019</v>
      </c>
      <c r="G2964" s="243"/>
    </row>
    <row r="2965" spans="1:7" s="62" customFormat="1" ht="13.5" customHeight="1" x14ac:dyDescent="0.2">
      <c r="A2965" s="423">
        <v>2017</v>
      </c>
      <c r="B2965" s="424" t="s">
        <v>44</v>
      </c>
      <c r="C2965" s="424" t="s">
        <v>103</v>
      </c>
      <c r="D2965" s="425">
        <v>13650.789999999999</v>
      </c>
      <c r="E2965" s="425">
        <v>63762.831000000006</v>
      </c>
      <c r="F2965" s="426">
        <v>77413.620999999999</v>
      </c>
      <c r="G2965" s="243"/>
    </row>
    <row r="2966" spans="1:7" s="62" customFormat="1" ht="13.5" customHeight="1" x14ac:dyDescent="0.2">
      <c r="A2966" s="267">
        <v>2017</v>
      </c>
      <c r="B2966" s="443" t="s">
        <v>45</v>
      </c>
      <c r="C2966" s="443" t="s">
        <v>103</v>
      </c>
      <c r="D2966" s="268">
        <v>17416.16</v>
      </c>
      <c r="E2966" s="268">
        <v>67577.357499999998</v>
      </c>
      <c r="F2966" s="269">
        <v>84993.517499999987</v>
      </c>
      <c r="G2966" s="243"/>
    </row>
    <row r="2967" spans="1:7" s="62" customFormat="1" ht="13.5" customHeight="1" x14ac:dyDescent="0.2">
      <c r="A2967" s="423">
        <v>2017</v>
      </c>
      <c r="B2967" s="424" t="s">
        <v>33</v>
      </c>
      <c r="C2967" s="424" t="s">
        <v>103</v>
      </c>
      <c r="D2967" s="425">
        <v>15631.239999999998</v>
      </c>
      <c r="E2967" s="425">
        <v>57123.056499999999</v>
      </c>
      <c r="F2967" s="426">
        <v>72754.296499999997</v>
      </c>
      <c r="G2967" s="243"/>
    </row>
    <row r="2968" spans="1:7" s="62" customFormat="1" ht="13.5" customHeight="1" x14ac:dyDescent="0.2">
      <c r="A2968" s="267">
        <v>2017</v>
      </c>
      <c r="B2968" s="443" t="s">
        <v>35</v>
      </c>
      <c r="C2968" s="443" t="s">
        <v>103</v>
      </c>
      <c r="D2968" s="268">
        <v>15640.150000000001</v>
      </c>
      <c r="E2968" s="268">
        <v>62920.042499999996</v>
      </c>
      <c r="F2968" s="269">
        <v>78560.19249999999</v>
      </c>
      <c r="G2968" s="243"/>
    </row>
    <row r="2969" spans="1:7" s="62" customFormat="1" ht="13.5" customHeight="1" x14ac:dyDescent="0.2">
      <c r="A2969" s="423">
        <v>2017</v>
      </c>
      <c r="B2969" s="424" t="s">
        <v>36</v>
      </c>
      <c r="C2969" s="424" t="s">
        <v>103</v>
      </c>
      <c r="D2969" s="425">
        <v>15850.749999999996</v>
      </c>
      <c r="E2969" s="425">
        <v>64518.049500000001</v>
      </c>
      <c r="F2969" s="426">
        <v>80368.799499999994</v>
      </c>
      <c r="G2969" s="243"/>
    </row>
    <row r="2970" spans="1:7" s="62" customFormat="1" ht="13.5" customHeight="1" x14ac:dyDescent="0.2">
      <c r="A2970" s="267">
        <v>2017</v>
      </c>
      <c r="B2970" s="443" t="s">
        <v>37</v>
      </c>
      <c r="C2970" s="443" t="s">
        <v>103</v>
      </c>
      <c r="D2970" s="268">
        <v>19299.829999999994</v>
      </c>
      <c r="E2970" s="268">
        <v>73125.002999999997</v>
      </c>
      <c r="F2970" s="269">
        <v>92424.832999999999</v>
      </c>
      <c r="G2970" s="243"/>
    </row>
    <row r="2971" spans="1:7" s="62" customFormat="1" ht="13.5" customHeight="1" x14ac:dyDescent="0.2">
      <c r="A2971" s="423">
        <v>2017</v>
      </c>
      <c r="B2971" s="424" t="s">
        <v>38</v>
      </c>
      <c r="C2971" s="424" t="s">
        <v>103</v>
      </c>
      <c r="D2971" s="425">
        <v>20831.98</v>
      </c>
      <c r="E2971" s="425">
        <v>65718.365000000005</v>
      </c>
      <c r="F2971" s="426">
        <v>86550.345000000001</v>
      </c>
      <c r="G2971" s="243"/>
    </row>
    <row r="2972" spans="1:7" s="62" customFormat="1" ht="13.5" customHeight="1" x14ac:dyDescent="0.2">
      <c r="A2972" s="267">
        <v>2017</v>
      </c>
      <c r="B2972" s="443" t="s">
        <v>39</v>
      </c>
      <c r="C2972" s="443" t="s">
        <v>103</v>
      </c>
      <c r="D2972" s="268">
        <v>18621.259999999998</v>
      </c>
      <c r="E2972" s="268">
        <v>65966.716</v>
      </c>
      <c r="F2972" s="269">
        <v>84587.975999999995</v>
      </c>
      <c r="G2972" s="243"/>
    </row>
    <row r="2973" spans="1:7" s="62" customFormat="1" ht="13.5" customHeight="1" x14ac:dyDescent="0.2">
      <c r="A2973" s="423">
        <v>2017</v>
      </c>
      <c r="B2973" s="424" t="s">
        <v>40</v>
      </c>
      <c r="C2973" s="424" t="s">
        <v>103</v>
      </c>
      <c r="D2973" s="425">
        <v>20081.660000000003</v>
      </c>
      <c r="E2973" s="425">
        <v>68691.835999999996</v>
      </c>
      <c r="F2973" s="426">
        <v>88773.495999999999</v>
      </c>
      <c r="G2973" s="243"/>
    </row>
    <row r="2974" spans="1:7" s="62" customFormat="1" ht="13.5" customHeight="1" x14ac:dyDescent="0.2">
      <c r="A2974" s="267">
        <v>2017</v>
      </c>
      <c r="B2974" s="443" t="s">
        <v>41</v>
      </c>
      <c r="C2974" s="443" t="s">
        <v>103</v>
      </c>
      <c r="D2974" s="268">
        <v>17951.150000000001</v>
      </c>
      <c r="E2974" s="268">
        <v>67981.810000000012</v>
      </c>
      <c r="F2974" s="269">
        <v>85932.96</v>
      </c>
      <c r="G2974" s="243"/>
    </row>
    <row r="2975" spans="1:7" s="62" customFormat="1" ht="13.5" customHeight="1" x14ac:dyDescent="0.2">
      <c r="A2975" s="423">
        <v>2017</v>
      </c>
      <c r="B2975" s="424" t="s">
        <v>42</v>
      </c>
      <c r="C2975" s="424" t="s">
        <v>103</v>
      </c>
      <c r="D2975" s="425">
        <v>15953.619999999999</v>
      </c>
      <c r="E2975" s="425">
        <v>61045.555</v>
      </c>
      <c r="F2975" s="426">
        <v>76999.175000000003</v>
      </c>
      <c r="G2975" s="243"/>
    </row>
    <row r="2976" spans="1:7" s="62" customFormat="1" ht="13.5" customHeight="1" x14ac:dyDescent="0.2">
      <c r="A2976" s="267">
        <v>2018</v>
      </c>
      <c r="B2976" s="443" t="s">
        <v>43</v>
      </c>
      <c r="C2976" s="443" t="s">
        <v>103</v>
      </c>
      <c r="D2976" s="268">
        <v>17378.150000000001</v>
      </c>
      <c r="E2976" s="268">
        <v>63340.178999999989</v>
      </c>
      <c r="F2976" s="269">
        <v>80718.328999999998</v>
      </c>
      <c r="G2976" s="243"/>
    </row>
    <row r="2977" spans="1:7" s="62" customFormat="1" ht="13.5" customHeight="1" x14ac:dyDescent="0.2">
      <c r="A2977" s="423">
        <v>2018</v>
      </c>
      <c r="B2977" s="424" t="s">
        <v>44</v>
      </c>
      <c r="C2977" s="424" t="s">
        <v>103</v>
      </c>
      <c r="D2977" s="425">
        <v>18113.419999999998</v>
      </c>
      <c r="E2977" s="425">
        <v>64194.5265</v>
      </c>
      <c r="F2977" s="426">
        <v>82307.946499999991</v>
      </c>
      <c r="G2977" s="243"/>
    </row>
    <row r="2978" spans="1:7" s="62" customFormat="1" ht="13.5" customHeight="1" x14ac:dyDescent="0.2">
      <c r="A2978" s="267">
        <v>2018</v>
      </c>
      <c r="B2978" s="443" t="s">
        <v>45</v>
      </c>
      <c r="C2978" s="443" t="s">
        <v>103</v>
      </c>
      <c r="D2978" s="268">
        <v>17034.240000000002</v>
      </c>
      <c r="E2978" s="268">
        <v>65370.959999999992</v>
      </c>
      <c r="F2978" s="269">
        <v>82405.2</v>
      </c>
      <c r="G2978" s="243"/>
    </row>
    <row r="2979" spans="1:7" s="62" customFormat="1" ht="13.5" customHeight="1" x14ac:dyDescent="0.2">
      <c r="A2979" s="423">
        <v>2018</v>
      </c>
      <c r="B2979" s="424" t="s">
        <v>33</v>
      </c>
      <c r="C2979" s="424" t="s">
        <v>103</v>
      </c>
      <c r="D2979" s="425">
        <v>17572.780999999999</v>
      </c>
      <c r="E2979" s="425">
        <v>73791.386499999993</v>
      </c>
      <c r="F2979" s="426">
        <v>91364.16750000001</v>
      </c>
      <c r="G2979" s="243"/>
    </row>
    <row r="2980" spans="1:7" s="62" customFormat="1" ht="13.5" customHeight="1" x14ac:dyDescent="0.2">
      <c r="A2980" s="267">
        <v>2018</v>
      </c>
      <c r="B2980" s="443" t="s">
        <v>35</v>
      </c>
      <c r="C2980" s="443" t="s">
        <v>103</v>
      </c>
      <c r="D2980" s="268">
        <v>19263.628999999997</v>
      </c>
      <c r="E2980" s="268">
        <v>65864.230499999976</v>
      </c>
      <c r="F2980" s="269">
        <v>85127.859499999977</v>
      </c>
      <c r="G2980" s="243"/>
    </row>
    <row r="2981" spans="1:7" s="62" customFormat="1" ht="13.5" customHeight="1" x14ac:dyDescent="0.2">
      <c r="A2981" s="423">
        <v>2018</v>
      </c>
      <c r="B2981" s="424" t="s">
        <v>36</v>
      </c>
      <c r="C2981" s="424" t="s">
        <v>103</v>
      </c>
      <c r="D2981" s="425">
        <v>14136.329999999998</v>
      </c>
      <c r="E2981" s="425">
        <v>67877.00499999999</v>
      </c>
      <c r="F2981" s="426">
        <v>82013.334999999992</v>
      </c>
      <c r="G2981" s="243"/>
    </row>
    <row r="2982" spans="1:7" s="62" customFormat="1" ht="13.5" customHeight="1" x14ac:dyDescent="0.2">
      <c r="A2982" s="267">
        <v>2018</v>
      </c>
      <c r="B2982" s="443" t="s">
        <v>37</v>
      </c>
      <c r="C2982" s="443" t="s">
        <v>103</v>
      </c>
      <c r="D2982" s="268">
        <v>15312.19</v>
      </c>
      <c r="E2982" s="268">
        <v>69739.418999999994</v>
      </c>
      <c r="F2982" s="269">
        <v>85051.608999999997</v>
      </c>
      <c r="G2982" s="243"/>
    </row>
    <row r="2983" spans="1:7" s="62" customFormat="1" ht="13.5" customHeight="1" x14ac:dyDescent="0.2">
      <c r="A2983" s="423">
        <v>2018</v>
      </c>
      <c r="B2983" s="424" t="s">
        <v>38</v>
      </c>
      <c r="C2983" s="424" t="s">
        <v>103</v>
      </c>
      <c r="D2983" s="425">
        <v>19332.010000000002</v>
      </c>
      <c r="E2983" s="425">
        <v>74639.44249999999</v>
      </c>
      <c r="F2983" s="426">
        <v>93971.452499999985</v>
      </c>
      <c r="G2983" s="243"/>
    </row>
    <row r="2984" spans="1:7" s="62" customFormat="1" ht="13.5" customHeight="1" x14ac:dyDescent="0.2">
      <c r="A2984" s="267">
        <v>2018</v>
      </c>
      <c r="B2984" s="443" t="s">
        <v>39</v>
      </c>
      <c r="C2984" s="443" t="s">
        <v>103</v>
      </c>
      <c r="D2984" s="268">
        <v>18290.03</v>
      </c>
      <c r="E2984" s="268">
        <v>68098.171000000002</v>
      </c>
      <c r="F2984" s="269">
        <v>86388.201000000001</v>
      </c>
      <c r="G2984" s="243"/>
    </row>
    <row r="2985" spans="1:7" s="62" customFormat="1" ht="13.5" customHeight="1" x14ac:dyDescent="0.2">
      <c r="A2985" s="423">
        <v>2018</v>
      </c>
      <c r="B2985" s="424" t="s">
        <v>40</v>
      </c>
      <c r="C2985" s="424" t="s">
        <v>103</v>
      </c>
      <c r="D2985" s="425">
        <v>20092.75</v>
      </c>
      <c r="E2985" s="425">
        <v>73411.308000000005</v>
      </c>
      <c r="F2985" s="426">
        <v>93504.058000000005</v>
      </c>
      <c r="G2985" s="243"/>
    </row>
    <row r="2986" spans="1:7" s="62" customFormat="1" ht="13.5" customHeight="1" x14ac:dyDescent="0.2">
      <c r="A2986" s="267">
        <v>2018</v>
      </c>
      <c r="B2986" s="443" t="s">
        <v>41</v>
      </c>
      <c r="C2986" s="443" t="s">
        <v>103</v>
      </c>
      <c r="D2986" s="268">
        <v>18580.269999999997</v>
      </c>
      <c r="E2986" s="268">
        <v>71717.703499999989</v>
      </c>
      <c r="F2986" s="269">
        <v>90297.973499999993</v>
      </c>
      <c r="G2986" s="243"/>
    </row>
    <row r="2987" spans="1:7" s="62" customFormat="1" ht="13.5" customHeight="1" x14ac:dyDescent="0.2">
      <c r="A2987" s="423">
        <v>2018</v>
      </c>
      <c r="B2987" s="424" t="s">
        <v>42</v>
      </c>
      <c r="C2987" s="424" t="s">
        <v>103</v>
      </c>
      <c r="D2987" s="425">
        <v>14858.1</v>
      </c>
      <c r="E2987" s="425">
        <v>65954.947</v>
      </c>
      <c r="F2987" s="426">
        <v>80813.046999999991</v>
      </c>
      <c r="G2987" s="243"/>
    </row>
    <row r="2988" spans="1:7" s="62" customFormat="1" ht="13.5" customHeight="1" x14ac:dyDescent="0.2">
      <c r="A2988" s="267">
        <v>2019</v>
      </c>
      <c r="B2988" s="443" t="s">
        <v>43</v>
      </c>
      <c r="C2988" s="443" t="s">
        <v>103</v>
      </c>
      <c r="D2988" s="268">
        <v>15329.399999999998</v>
      </c>
      <c r="E2988" s="268">
        <v>61660.085000000006</v>
      </c>
      <c r="F2988" s="269">
        <v>76989.485000000015</v>
      </c>
      <c r="G2988" s="243"/>
    </row>
    <row r="2989" spans="1:7" s="62" customFormat="1" ht="13.5" customHeight="1" x14ac:dyDescent="0.2">
      <c r="A2989" s="423">
        <v>2019</v>
      </c>
      <c r="B2989" s="424" t="s">
        <v>44</v>
      </c>
      <c r="C2989" s="424" t="s">
        <v>103</v>
      </c>
      <c r="D2989" s="425">
        <v>18193.832999999999</v>
      </c>
      <c r="E2989" s="425">
        <v>62189.881999999991</v>
      </c>
      <c r="F2989" s="426">
        <v>80383.714999999997</v>
      </c>
      <c r="G2989" s="243"/>
    </row>
    <row r="2990" spans="1:7" s="62" customFormat="1" ht="13.5" customHeight="1" x14ac:dyDescent="0.2">
      <c r="A2990" s="267">
        <v>2019</v>
      </c>
      <c r="B2990" s="443" t="s">
        <v>45</v>
      </c>
      <c r="C2990" s="443" t="s">
        <v>103</v>
      </c>
      <c r="D2990" s="268">
        <v>20927.259999999995</v>
      </c>
      <c r="E2990" s="268">
        <v>68529.947500000009</v>
      </c>
      <c r="F2990" s="269">
        <v>89457.20749999999</v>
      </c>
      <c r="G2990" s="243"/>
    </row>
    <row r="2991" spans="1:7" s="62" customFormat="1" ht="13.5" customHeight="1" x14ac:dyDescent="0.2">
      <c r="A2991" s="423">
        <v>2019</v>
      </c>
      <c r="B2991" s="424" t="s">
        <v>33</v>
      </c>
      <c r="C2991" s="424" t="s">
        <v>103</v>
      </c>
      <c r="D2991" s="425">
        <v>17151.89</v>
      </c>
      <c r="E2991" s="425">
        <v>68997.559000000008</v>
      </c>
      <c r="F2991" s="426">
        <v>86149.448999999993</v>
      </c>
      <c r="G2991" s="243"/>
    </row>
    <row r="2992" spans="1:7" s="62" customFormat="1" ht="13.5" customHeight="1" x14ac:dyDescent="0.2">
      <c r="A2992" s="267">
        <v>2019</v>
      </c>
      <c r="B2992" s="443" t="s">
        <v>35</v>
      </c>
      <c r="C2992" s="443" t="s">
        <v>103</v>
      </c>
      <c r="D2992" s="268">
        <v>21427.030000000002</v>
      </c>
      <c r="E2992" s="268">
        <v>73773.61050000001</v>
      </c>
      <c r="F2992" s="269">
        <v>95200.640500000009</v>
      </c>
      <c r="G2992" s="243"/>
    </row>
    <row r="2993" spans="1:7" s="62" customFormat="1" ht="13.5" customHeight="1" x14ac:dyDescent="0.2">
      <c r="A2993" s="423">
        <v>2019</v>
      </c>
      <c r="B2993" s="424" t="s">
        <v>36</v>
      </c>
      <c r="C2993" s="424" t="s">
        <v>103</v>
      </c>
      <c r="D2993" s="425">
        <v>18612.270000000004</v>
      </c>
      <c r="E2993" s="425">
        <v>83946.815499999997</v>
      </c>
      <c r="F2993" s="426">
        <v>102559.08550000002</v>
      </c>
      <c r="G2993" s="243"/>
    </row>
    <row r="2994" spans="1:7" s="62" customFormat="1" ht="13.5" customHeight="1" x14ac:dyDescent="0.2">
      <c r="A2994" s="267">
        <v>2019</v>
      </c>
      <c r="B2994" s="443" t="s">
        <v>37</v>
      </c>
      <c r="C2994" s="443" t="s">
        <v>103</v>
      </c>
      <c r="D2994" s="268">
        <v>20665.349999999999</v>
      </c>
      <c r="E2994" s="268">
        <v>84182.224999999991</v>
      </c>
      <c r="F2994" s="269">
        <v>104847.575</v>
      </c>
      <c r="G2994" s="243"/>
    </row>
    <row r="2995" spans="1:7" s="62" customFormat="1" ht="13.5" customHeight="1" x14ac:dyDescent="0.2">
      <c r="A2995" s="423">
        <v>2019</v>
      </c>
      <c r="B2995" s="424" t="s">
        <v>38</v>
      </c>
      <c r="C2995" s="424" t="s">
        <v>103</v>
      </c>
      <c r="D2995" s="425">
        <v>19973.86</v>
      </c>
      <c r="E2995" s="425">
        <v>74142.45749999999</v>
      </c>
      <c r="F2995" s="426">
        <v>94116.317499999976</v>
      </c>
      <c r="G2995" s="243"/>
    </row>
    <row r="2996" spans="1:7" s="62" customFormat="1" ht="13.5" customHeight="1" x14ac:dyDescent="0.2">
      <c r="A2996" s="267">
        <v>2019</v>
      </c>
      <c r="B2996" s="443" t="s">
        <v>39</v>
      </c>
      <c r="C2996" s="443" t="s">
        <v>103</v>
      </c>
      <c r="D2996" s="268">
        <v>18383.71</v>
      </c>
      <c r="E2996" s="268">
        <v>75721.181499999977</v>
      </c>
      <c r="F2996" s="269">
        <v>94104.891499999969</v>
      </c>
      <c r="G2996" s="243"/>
    </row>
    <row r="2997" spans="1:7" s="62" customFormat="1" ht="13.5" customHeight="1" x14ac:dyDescent="0.2">
      <c r="A2997" s="423">
        <v>2019</v>
      </c>
      <c r="B2997" s="424" t="s">
        <v>40</v>
      </c>
      <c r="C2997" s="424" t="s">
        <v>103</v>
      </c>
      <c r="D2997" s="425">
        <v>20595.420000000002</v>
      </c>
      <c r="E2997" s="425">
        <v>73308.290999999997</v>
      </c>
      <c r="F2997" s="426">
        <v>93903.710999999996</v>
      </c>
      <c r="G2997" s="243"/>
    </row>
    <row r="2998" spans="1:7" s="62" customFormat="1" ht="13.5" customHeight="1" x14ac:dyDescent="0.2">
      <c r="A2998" s="267">
        <v>2019</v>
      </c>
      <c r="B2998" s="443" t="s">
        <v>41</v>
      </c>
      <c r="C2998" s="443" t="s">
        <v>103</v>
      </c>
      <c r="D2998" s="268">
        <v>18991.39</v>
      </c>
      <c r="E2998" s="268">
        <v>72111.209499999997</v>
      </c>
      <c r="F2998" s="269">
        <v>91102.599499999997</v>
      </c>
      <c r="G2998" s="243"/>
    </row>
    <row r="2999" spans="1:7" s="62" customFormat="1" ht="13.5" customHeight="1" x14ac:dyDescent="0.2">
      <c r="A2999" s="423">
        <v>2019</v>
      </c>
      <c r="B2999" s="424" t="s">
        <v>42</v>
      </c>
      <c r="C2999" s="424" t="s">
        <v>103</v>
      </c>
      <c r="D2999" s="425">
        <v>16808.699999999997</v>
      </c>
      <c r="E2999" s="425">
        <v>65429.921499999997</v>
      </c>
      <c r="F2999" s="426">
        <v>82238.621500000008</v>
      </c>
      <c r="G2999" s="243"/>
    </row>
    <row r="3000" spans="1:7" s="62" customFormat="1" ht="13.5" customHeight="1" x14ac:dyDescent="0.2">
      <c r="A3000" s="267">
        <v>2020</v>
      </c>
      <c r="B3000" s="443" t="s">
        <v>43</v>
      </c>
      <c r="C3000" s="443" t="s">
        <v>103</v>
      </c>
      <c r="D3000" s="268">
        <v>16546.759999999998</v>
      </c>
      <c r="E3000" s="268">
        <v>69777.207999999984</v>
      </c>
      <c r="F3000" s="269">
        <v>86323.967999999993</v>
      </c>
      <c r="G3000" s="243"/>
    </row>
    <row r="3001" spans="1:7" s="62" customFormat="1" ht="13.5" customHeight="1" x14ac:dyDescent="0.2">
      <c r="A3001" s="423">
        <v>2020</v>
      </c>
      <c r="B3001" s="424" t="s">
        <v>44</v>
      </c>
      <c r="C3001" s="424" t="s">
        <v>103</v>
      </c>
      <c r="D3001" s="425">
        <v>20397.66</v>
      </c>
      <c r="E3001" s="425">
        <v>64892.931999999972</v>
      </c>
      <c r="F3001" s="426">
        <v>85290.591999999975</v>
      </c>
      <c r="G3001" s="243"/>
    </row>
    <row r="3002" spans="1:7" s="62" customFormat="1" ht="13.5" customHeight="1" x14ac:dyDescent="0.2">
      <c r="A3002" s="267">
        <v>2020</v>
      </c>
      <c r="B3002" s="443" t="s">
        <v>45</v>
      </c>
      <c r="C3002" s="443" t="s">
        <v>103</v>
      </c>
      <c r="D3002" s="268">
        <v>14523.850000000002</v>
      </c>
      <c r="E3002" s="268">
        <v>38925.478000000003</v>
      </c>
      <c r="F3002" s="269">
        <v>53449.328000000009</v>
      </c>
      <c r="G3002" s="243"/>
    </row>
    <row r="3003" spans="1:7" s="62" customFormat="1" ht="13.5" customHeight="1" x14ac:dyDescent="0.2">
      <c r="A3003" s="423">
        <v>2020</v>
      </c>
      <c r="B3003" s="424" t="s">
        <v>33</v>
      </c>
      <c r="C3003" s="424" t="s">
        <v>103</v>
      </c>
      <c r="D3003" s="425">
        <v>1783.68</v>
      </c>
      <c r="E3003" s="425">
        <v>19727.232500000002</v>
      </c>
      <c r="F3003" s="426">
        <v>21510.912500000002</v>
      </c>
      <c r="G3003" s="243"/>
    </row>
    <row r="3004" spans="1:7" s="62" customFormat="1" ht="13.5" customHeight="1" x14ac:dyDescent="0.2">
      <c r="A3004" s="267">
        <v>2020</v>
      </c>
      <c r="B3004" s="443" t="s">
        <v>35</v>
      </c>
      <c r="C3004" s="443" t="s">
        <v>103</v>
      </c>
      <c r="D3004" s="268">
        <v>14188.005991455077</v>
      </c>
      <c r="E3004" s="268">
        <v>48143.67450004768</v>
      </c>
      <c r="F3004" s="269">
        <v>62331.680491502761</v>
      </c>
      <c r="G3004" s="243"/>
    </row>
    <row r="3005" spans="1:7" s="62" customFormat="1" ht="13.5" customHeight="1" x14ac:dyDescent="0.2">
      <c r="A3005" s="423">
        <v>2020</v>
      </c>
      <c r="B3005" s="424" t="s">
        <v>36</v>
      </c>
      <c r="C3005" s="424" t="s">
        <v>103</v>
      </c>
      <c r="D3005" s="425">
        <v>16644.741999999998</v>
      </c>
      <c r="E3005" s="425">
        <v>66743.763023913372</v>
      </c>
      <c r="F3005" s="426">
        <v>83388.505023913371</v>
      </c>
      <c r="G3005" s="243"/>
    </row>
    <row r="3006" spans="1:7" s="62" customFormat="1" ht="13.5" customHeight="1" x14ac:dyDescent="0.2">
      <c r="A3006" s="267">
        <v>2020</v>
      </c>
      <c r="B3006" s="443" t="s">
        <v>37</v>
      </c>
      <c r="C3006" s="443" t="s">
        <v>103</v>
      </c>
      <c r="D3006" s="268">
        <v>20992.398941406253</v>
      </c>
      <c r="E3006" s="268">
        <v>88503.538950408954</v>
      </c>
      <c r="F3006" s="269">
        <v>109495.93789181519</v>
      </c>
      <c r="G3006" s="243"/>
    </row>
    <row r="3007" spans="1:7" s="62" customFormat="1" ht="13.5" customHeight="1" x14ac:dyDescent="0.2">
      <c r="A3007" s="423">
        <v>2020</v>
      </c>
      <c r="B3007" s="424" t="s">
        <v>38</v>
      </c>
      <c r="C3007" s="424" t="s">
        <v>103</v>
      </c>
      <c r="D3007" s="425">
        <v>21703.772000000001</v>
      </c>
      <c r="E3007" s="425">
        <v>79880.310498474122</v>
      </c>
      <c r="F3007" s="426">
        <v>101584.08249847412</v>
      </c>
      <c r="G3007" s="243"/>
    </row>
    <row r="3008" spans="1:7" s="62" customFormat="1" ht="13.5" customHeight="1" x14ac:dyDescent="0.2">
      <c r="A3008" s="267">
        <v>2020</v>
      </c>
      <c r="B3008" s="443" t="s">
        <v>39</v>
      </c>
      <c r="C3008" s="443" t="s">
        <v>103</v>
      </c>
      <c r="D3008" s="268">
        <v>23951.229960937497</v>
      </c>
      <c r="E3008" s="268">
        <v>84838.323997615807</v>
      </c>
      <c r="F3008" s="269">
        <v>108789.55395855331</v>
      </c>
      <c r="G3008" s="243"/>
    </row>
    <row r="3009" spans="1:7" s="62" customFormat="1" ht="13.5" customHeight="1" x14ac:dyDescent="0.2">
      <c r="A3009" s="423">
        <v>2020</v>
      </c>
      <c r="B3009" s="424" t="s">
        <v>40</v>
      </c>
      <c r="C3009" s="424" t="s">
        <v>103</v>
      </c>
      <c r="D3009" s="425">
        <v>24072.165949951181</v>
      </c>
      <c r="E3009" s="425">
        <v>80476.480013542183</v>
      </c>
      <c r="F3009" s="426">
        <v>104548.64596349336</v>
      </c>
      <c r="G3009" s="243"/>
    </row>
    <row r="3010" spans="1:7" s="62" customFormat="1" ht="13.5" customHeight="1" x14ac:dyDescent="0.2">
      <c r="A3010" s="267">
        <v>2020</v>
      </c>
      <c r="B3010" s="443" t="s">
        <v>41</v>
      </c>
      <c r="C3010" s="443" t="s">
        <v>103</v>
      </c>
      <c r="D3010" s="268">
        <v>21751.130049438478</v>
      </c>
      <c r="E3010" s="268">
        <v>78025.416508583075</v>
      </c>
      <c r="F3010" s="269">
        <v>99776.546558021539</v>
      </c>
      <c r="G3010" s="243"/>
    </row>
    <row r="3011" spans="1:7" s="62" customFormat="1" ht="13.5" customHeight="1" x14ac:dyDescent="0.2">
      <c r="A3011" s="423">
        <v>2020</v>
      </c>
      <c r="B3011" s="424" t="s">
        <v>42</v>
      </c>
      <c r="C3011" s="424" t="s">
        <v>103</v>
      </c>
      <c r="D3011" s="425">
        <v>18007.17702563477</v>
      </c>
      <c r="E3011" s="425">
        <v>65274.175999427796</v>
      </c>
      <c r="F3011" s="426">
        <v>83281.353025062563</v>
      </c>
      <c r="G3011" s="243"/>
    </row>
    <row r="3012" spans="1:7" s="62" customFormat="1" ht="13.5" customHeight="1" x14ac:dyDescent="0.2">
      <c r="A3012" s="267">
        <v>2021</v>
      </c>
      <c r="B3012" s="443" t="s">
        <v>43</v>
      </c>
      <c r="C3012" s="443" t="s">
        <v>103</v>
      </c>
      <c r="D3012" s="268">
        <v>18139.774971923827</v>
      </c>
      <c r="E3012" s="268">
        <v>66848.762500000012</v>
      </c>
      <c r="F3012" s="269">
        <v>84988.537471923832</v>
      </c>
      <c r="G3012" s="243"/>
    </row>
    <row r="3013" spans="1:7" s="62" customFormat="1" ht="13.5" customHeight="1" x14ac:dyDescent="0.2">
      <c r="A3013" s="423">
        <v>2021</v>
      </c>
      <c r="B3013" s="424" t="s">
        <v>44</v>
      </c>
      <c r="C3013" s="424" t="s">
        <v>103</v>
      </c>
      <c r="D3013" s="425">
        <v>22440.202995</v>
      </c>
      <c r="E3013" s="425">
        <v>62811.132000000005</v>
      </c>
      <c r="F3013" s="426">
        <v>85251.334995000012</v>
      </c>
      <c r="G3013" s="243"/>
    </row>
    <row r="3014" spans="1:7" s="62" customFormat="1" ht="13.5" customHeight="1" x14ac:dyDescent="0.2">
      <c r="A3014" s="267">
        <v>2021</v>
      </c>
      <c r="B3014" s="443" t="s">
        <v>45</v>
      </c>
      <c r="C3014" s="443" t="s">
        <v>103</v>
      </c>
      <c r="D3014" s="268">
        <v>23011.002017089842</v>
      </c>
      <c r="E3014" s="268">
        <v>71319.332500000019</v>
      </c>
      <c r="F3014" s="269">
        <v>94330.334517089854</v>
      </c>
      <c r="G3014" s="243"/>
    </row>
    <row r="3015" spans="1:7" s="62" customFormat="1" ht="13.5" customHeight="1" x14ac:dyDescent="0.2">
      <c r="A3015" s="423">
        <v>2021</v>
      </c>
      <c r="B3015" s="424" t="s">
        <v>33</v>
      </c>
      <c r="C3015" s="424" t="s">
        <v>103</v>
      </c>
      <c r="D3015" s="425">
        <v>19088.88797070313</v>
      </c>
      <c r="E3015" s="425">
        <v>61915.28500002384</v>
      </c>
      <c r="F3015" s="426">
        <v>81004.17297072697</v>
      </c>
      <c r="G3015" s="243"/>
    </row>
    <row r="3016" spans="1:7" s="62" customFormat="1" ht="13.5" customHeight="1" x14ac:dyDescent="0.2">
      <c r="A3016" s="267">
        <v>2021</v>
      </c>
      <c r="B3016" s="443" t="s">
        <v>35</v>
      </c>
      <c r="C3016" s="443" t="s">
        <v>103</v>
      </c>
      <c r="D3016" s="268">
        <v>1076.7630000000001</v>
      </c>
      <c r="E3016" s="268">
        <v>10723.240003100933</v>
      </c>
      <c r="F3016" s="269">
        <v>11800.003003100932</v>
      </c>
      <c r="G3016" s="243"/>
    </row>
    <row r="3017" spans="1:7" s="62" customFormat="1" ht="13.5" customHeight="1" x14ac:dyDescent="0.2">
      <c r="A3017" s="423">
        <v>2021</v>
      </c>
      <c r="B3017" s="424" t="s">
        <v>36</v>
      </c>
      <c r="C3017" s="424" t="s">
        <v>103</v>
      </c>
      <c r="D3017" s="425">
        <v>19219.035014648442</v>
      </c>
      <c r="E3017" s="425">
        <v>70394.026500762935</v>
      </c>
      <c r="F3017" s="426">
        <v>89613.061515411377</v>
      </c>
      <c r="G3017" s="243"/>
    </row>
    <row r="3018" spans="1:7" s="62" customFormat="1" ht="13.5" customHeight="1" x14ac:dyDescent="0.2">
      <c r="A3018" s="267">
        <v>2021</v>
      </c>
      <c r="B3018" s="443" t="s">
        <v>37</v>
      </c>
      <c r="C3018" s="443" t="s">
        <v>103</v>
      </c>
      <c r="D3018" s="268">
        <v>24478.742919433593</v>
      </c>
      <c r="E3018" s="268">
        <v>75046.517001433502</v>
      </c>
      <c r="F3018" s="269">
        <v>99525.259920867102</v>
      </c>
      <c r="G3018" s="243"/>
    </row>
    <row r="3019" spans="1:7" s="62" customFormat="1" ht="13.5" customHeight="1" x14ac:dyDescent="0.2">
      <c r="A3019" s="423">
        <v>2021</v>
      </c>
      <c r="B3019" s="424" t="s">
        <v>38</v>
      </c>
      <c r="C3019" s="424" t="s">
        <v>103</v>
      </c>
      <c r="D3019" s="425">
        <v>27138.571026855461</v>
      </c>
      <c r="E3019" s="425">
        <v>66908.948497711797</v>
      </c>
      <c r="F3019" s="426">
        <v>94047.519524567251</v>
      </c>
      <c r="G3019" s="243"/>
    </row>
    <row r="3020" spans="1:7" s="62" customFormat="1" ht="13.5" customHeight="1" x14ac:dyDescent="0.2">
      <c r="A3020" s="267">
        <v>2021</v>
      </c>
      <c r="B3020" s="443" t="s">
        <v>39</v>
      </c>
      <c r="C3020" s="443" t="s">
        <v>103</v>
      </c>
      <c r="D3020" s="268">
        <v>26320.433921875003</v>
      </c>
      <c r="E3020" s="268">
        <v>76513.846998569526</v>
      </c>
      <c r="F3020" s="269">
        <v>102834.28092044452</v>
      </c>
      <c r="G3020" s="243"/>
    </row>
    <row r="3021" spans="1:7" s="62" customFormat="1" ht="13.5" customHeight="1" x14ac:dyDescent="0.2">
      <c r="A3021" s="423">
        <v>2021</v>
      </c>
      <c r="B3021" s="424" t="s">
        <v>40</v>
      </c>
      <c r="C3021" s="424" t="s">
        <v>103</v>
      </c>
      <c r="D3021" s="425">
        <v>27972.670960021984</v>
      </c>
      <c r="E3021" s="425">
        <v>78730.745539779688</v>
      </c>
      <c r="F3021" s="426">
        <v>106703.41649980165</v>
      </c>
      <c r="G3021" s="243"/>
    </row>
    <row r="3022" spans="1:7" s="62" customFormat="1" ht="13.5" customHeight="1" x14ac:dyDescent="0.2">
      <c r="A3022" s="267">
        <v>2021</v>
      </c>
      <c r="B3022" s="443" t="s">
        <v>41</v>
      </c>
      <c r="C3022" s="443" t="s">
        <v>103</v>
      </c>
      <c r="D3022" s="268">
        <v>28059.982048828122</v>
      </c>
      <c r="E3022" s="268">
        <v>81389.446995922102</v>
      </c>
      <c r="F3022" s="269">
        <v>109449.42904475021</v>
      </c>
      <c r="G3022" s="243"/>
    </row>
    <row r="3023" spans="1:7" s="62" customFormat="1" ht="13.5" customHeight="1" x14ac:dyDescent="0.2">
      <c r="A3023" s="423">
        <v>2021</v>
      </c>
      <c r="B3023" s="424" t="s">
        <v>42</v>
      </c>
      <c r="C3023" s="424" t="s">
        <v>103</v>
      </c>
      <c r="D3023" s="425">
        <v>24961.192009765618</v>
      </c>
      <c r="E3023" s="425">
        <v>81564.735517167632</v>
      </c>
      <c r="F3023" s="426">
        <v>106525.92752693326</v>
      </c>
      <c r="G3023" s="243"/>
    </row>
    <row r="3024" spans="1:7" s="62" customFormat="1" ht="13.5" customHeight="1" x14ac:dyDescent="0.2">
      <c r="A3024" s="267">
        <v>2022</v>
      </c>
      <c r="B3024" s="457" t="s">
        <v>43</v>
      </c>
      <c r="C3024" s="457" t="s">
        <v>103</v>
      </c>
      <c r="D3024" s="459">
        <v>23172.981049743656</v>
      </c>
      <c r="E3024" s="459">
        <v>63189.828554169464</v>
      </c>
      <c r="F3024" s="460">
        <v>86362.809603913134</v>
      </c>
      <c r="G3024" s="243"/>
    </row>
    <row r="3025" spans="1:7" s="62" customFormat="1" ht="13.5" customHeight="1" x14ac:dyDescent="0.2">
      <c r="A3025" s="423">
        <v>2022</v>
      </c>
      <c r="B3025" s="424" t="s">
        <v>44</v>
      </c>
      <c r="C3025" s="424" t="s">
        <v>103</v>
      </c>
      <c r="D3025" s="425">
        <v>28311.599107421884</v>
      </c>
      <c r="E3025" s="425">
        <v>67754.686993896496</v>
      </c>
      <c r="F3025" s="426">
        <v>96066.286101318372</v>
      </c>
      <c r="G3025" s="243"/>
    </row>
    <row r="3026" spans="1:7" s="62" customFormat="1" ht="13.5" customHeight="1" x14ac:dyDescent="0.2">
      <c r="A3026" s="267">
        <v>2022</v>
      </c>
      <c r="B3026" s="469" t="s">
        <v>45</v>
      </c>
      <c r="C3026" s="469" t="s">
        <v>103</v>
      </c>
      <c r="D3026" s="459">
        <v>29824.399999999994</v>
      </c>
      <c r="E3026" s="459">
        <v>77760.010971962023</v>
      </c>
      <c r="F3026" s="460">
        <v>107584.410971962</v>
      </c>
      <c r="G3026" s="243"/>
    </row>
    <row r="3027" spans="1:7" s="62" customFormat="1" ht="13.5" customHeight="1" x14ac:dyDescent="0.2">
      <c r="A3027" s="423">
        <v>2022</v>
      </c>
      <c r="B3027" s="424" t="s">
        <v>33</v>
      </c>
      <c r="C3027" s="424" t="s">
        <v>103</v>
      </c>
      <c r="D3027" s="425">
        <v>27667.147079000002</v>
      </c>
      <c r="E3027" s="425">
        <v>74810.19542350003</v>
      </c>
      <c r="F3027" s="426">
        <v>102477.34250250003</v>
      </c>
      <c r="G3027" s="243"/>
    </row>
    <row r="3028" spans="1:7" s="62" customFormat="1" ht="13.5" customHeight="1" x14ac:dyDescent="0.2">
      <c r="A3028" s="267">
        <v>2022</v>
      </c>
      <c r="B3028" s="477" t="s">
        <v>35</v>
      </c>
      <c r="C3028" s="477" t="s">
        <v>103</v>
      </c>
      <c r="D3028" s="459">
        <v>31689.486067749032</v>
      </c>
      <c r="E3028" s="459">
        <v>73775.357675808104</v>
      </c>
      <c r="F3028" s="460">
        <v>105464.84374355714</v>
      </c>
      <c r="G3028" s="243"/>
    </row>
    <row r="3029" spans="1:7" s="62" customFormat="1" ht="13.5" customHeight="1" x14ac:dyDescent="0.2">
      <c r="A3029" s="423">
        <v>2022</v>
      </c>
      <c r="B3029" s="424" t="s">
        <v>36</v>
      </c>
      <c r="C3029" s="424" t="s">
        <v>103</v>
      </c>
      <c r="D3029" s="425">
        <v>32130.102987487797</v>
      </c>
      <c r="E3029" s="425">
        <v>74432.901388111088</v>
      </c>
      <c r="F3029" s="426">
        <v>106563.00437559887</v>
      </c>
      <c r="G3029" s="243"/>
    </row>
    <row r="3030" spans="1:7" s="62" customFormat="1" ht="13.5" customHeight="1" x14ac:dyDescent="0.2">
      <c r="A3030" s="267">
        <v>2009</v>
      </c>
      <c r="B3030" s="443" t="s">
        <v>33</v>
      </c>
      <c r="C3030" s="443" t="s">
        <v>104</v>
      </c>
      <c r="D3030" s="268">
        <v>3655.9</v>
      </c>
      <c r="E3030" s="268">
        <v>60724.876499999998</v>
      </c>
      <c r="F3030" s="269">
        <v>64380.776499999993</v>
      </c>
      <c r="G3030" s="243"/>
    </row>
    <row r="3031" spans="1:7" s="62" customFormat="1" ht="13.5" customHeight="1" x14ac:dyDescent="0.2">
      <c r="A3031" s="423">
        <v>2009</v>
      </c>
      <c r="B3031" s="424" t="s">
        <v>35</v>
      </c>
      <c r="C3031" s="424" t="s">
        <v>104</v>
      </c>
      <c r="D3031" s="425">
        <v>4446.54</v>
      </c>
      <c r="E3031" s="425">
        <v>55712.499499999998</v>
      </c>
      <c r="F3031" s="426">
        <v>60159.039499999999</v>
      </c>
      <c r="G3031" s="243"/>
    </row>
    <row r="3032" spans="1:7" s="62" customFormat="1" ht="13.5" customHeight="1" x14ac:dyDescent="0.2">
      <c r="A3032" s="267">
        <v>2009</v>
      </c>
      <c r="B3032" s="443" t="s">
        <v>36</v>
      </c>
      <c r="C3032" s="443" t="s">
        <v>104</v>
      </c>
      <c r="D3032" s="268">
        <v>5579.1799999999994</v>
      </c>
      <c r="E3032" s="268">
        <v>52400.356499999994</v>
      </c>
      <c r="F3032" s="269">
        <v>57979.536499999987</v>
      </c>
      <c r="G3032" s="243"/>
    </row>
    <row r="3033" spans="1:7" s="62" customFormat="1" ht="13.5" customHeight="1" x14ac:dyDescent="0.2">
      <c r="A3033" s="423">
        <v>2009</v>
      </c>
      <c r="B3033" s="424" t="s">
        <v>37</v>
      </c>
      <c r="C3033" s="424" t="s">
        <v>104</v>
      </c>
      <c r="D3033" s="425">
        <v>5930.68</v>
      </c>
      <c r="E3033" s="425">
        <v>64598.636500000001</v>
      </c>
      <c r="F3033" s="426">
        <v>70529.316500000001</v>
      </c>
      <c r="G3033" s="243"/>
    </row>
    <row r="3034" spans="1:7" s="62" customFormat="1" ht="13.5" customHeight="1" x14ac:dyDescent="0.2">
      <c r="A3034" s="267">
        <v>2009</v>
      </c>
      <c r="B3034" s="443" t="s">
        <v>38</v>
      </c>
      <c r="C3034" s="443" t="s">
        <v>104</v>
      </c>
      <c r="D3034" s="268">
        <v>6269.5700000000006</v>
      </c>
      <c r="E3034" s="268">
        <v>55768.383999999998</v>
      </c>
      <c r="F3034" s="269">
        <v>62037.953999999998</v>
      </c>
      <c r="G3034" s="243"/>
    </row>
    <row r="3035" spans="1:7" s="62" customFormat="1" ht="13.5" customHeight="1" x14ac:dyDescent="0.2">
      <c r="A3035" s="423">
        <v>2009</v>
      </c>
      <c r="B3035" s="424" t="s">
        <v>39</v>
      </c>
      <c r="C3035" s="424" t="s">
        <v>104</v>
      </c>
      <c r="D3035" s="425">
        <v>7549.23</v>
      </c>
      <c r="E3035" s="425">
        <v>58640.043499999992</v>
      </c>
      <c r="F3035" s="426">
        <v>66189.273499999996</v>
      </c>
      <c r="G3035" s="243"/>
    </row>
    <row r="3036" spans="1:7" s="62" customFormat="1" ht="13.5" customHeight="1" x14ac:dyDescent="0.2">
      <c r="A3036" s="267">
        <v>2009</v>
      </c>
      <c r="B3036" s="443" t="s">
        <v>40</v>
      </c>
      <c r="C3036" s="443" t="s">
        <v>104</v>
      </c>
      <c r="D3036" s="268">
        <v>7999.9900000000007</v>
      </c>
      <c r="E3036" s="268">
        <v>63676.991000000009</v>
      </c>
      <c r="F3036" s="269">
        <v>71676.981000000014</v>
      </c>
      <c r="G3036" s="243"/>
    </row>
    <row r="3037" spans="1:7" s="62" customFormat="1" ht="13.5" customHeight="1" x14ac:dyDescent="0.2">
      <c r="A3037" s="423">
        <v>2009</v>
      </c>
      <c r="B3037" s="424" t="s">
        <v>41</v>
      </c>
      <c r="C3037" s="424" t="s">
        <v>104</v>
      </c>
      <c r="D3037" s="425">
        <v>6141.5800000000008</v>
      </c>
      <c r="E3037" s="425">
        <v>62884.322499999995</v>
      </c>
      <c r="F3037" s="426">
        <v>69025.902499999997</v>
      </c>
      <c r="G3037" s="243"/>
    </row>
    <row r="3038" spans="1:7" s="62" customFormat="1" ht="13.5" customHeight="1" x14ac:dyDescent="0.2">
      <c r="A3038" s="267">
        <v>2009</v>
      </c>
      <c r="B3038" s="443" t="s">
        <v>42</v>
      </c>
      <c r="C3038" s="443" t="s">
        <v>104</v>
      </c>
      <c r="D3038" s="268">
        <v>6311.3200000000006</v>
      </c>
      <c r="E3038" s="268">
        <v>62467.231500000002</v>
      </c>
      <c r="F3038" s="269">
        <v>68778.551500000001</v>
      </c>
      <c r="G3038" s="243"/>
    </row>
    <row r="3039" spans="1:7" s="62" customFormat="1" ht="13.5" customHeight="1" x14ac:dyDescent="0.2">
      <c r="A3039" s="423">
        <v>2010</v>
      </c>
      <c r="B3039" s="424" t="s">
        <v>43</v>
      </c>
      <c r="C3039" s="424" t="s">
        <v>104</v>
      </c>
      <c r="D3039" s="425">
        <v>5746.5999999999995</v>
      </c>
      <c r="E3039" s="425">
        <v>64445.921999999991</v>
      </c>
      <c r="F3039" s="426">
        <v>70192.521999999997</v>
      </c>
      <c r="G3039" s="243"/>
    </row>
    <row r="3040" spans="1:7" s="62" customFormat="1" ht="13.5" customHeight="1" x14ac:dyDescent="0.2">
      <c r="A3040" s="267">
        <v>2010</v>
      </c>
      <c r="B3040" s="443" t="s">
        <v>44</v>
      </c>
      <c r="C3040" s="443" t="s">
        <v>104</v>
      </c>
      <c r="D3040" s="268">
        <v>5810.76</v>
      </c>
      <c r="E3040" s="268">
        <v>56573.43450000001</v>
      </c>
      <c r="F3040" s="269">
        <v>62384.194499999998</v>
      </c>
      <c r="G3040" s="243"/>
    </row>
    <row r="3041" spans="1:7" s="62" customFormat="1" ht="13.5" customHeight="1" x14ac:dyDescent="0.2">
      <c r="A3041" s="423">
        <v>2010</v>
      </c>
      <c r="B3041" s="424" t="s">
        <v>45</v>
      </c>
      <c r="C3041" s="424" t="s">
        <v>104</v>
      </c>
      <c r="D3041" s="425">
        <v>6656.44</v>
      </c>
      <c r="E3041" s="425">
        <v>61546.996999999996</v>
      </c>
      <c r="F3041" s="426">
        <v>68203.437000000005</v>
      </c>
      <c r="G3041" s="243"/>
    </row>
    <row r="3042" spans="1:7" s="62" customFormat="1" ht="13.5" customHeight="1" x14ac:dyDescent="0.2">
      <c r="A3042" s="267">
        <v>2010</v>
      </c>
      <c r="B3042" s="443" t="s">
        <v>33</v>
      </c>
      <c r="C3042" s="443" t="s">
        <v>104</v>
      </c>
      <c r="D3042" s="268">
        <v>6006.2199999999993</v>
      </c>
      <c r="E3042" s="268">
        <v>57550.727500000001</v>
      </c>
      <c r="F3042" s="269">
        <v>63556.947500000002</v>
      </c>
      <c r="G3042" s="243"/>
    </row>
    <row r="3043" spans="1:7" s="62" customFormat="1" ht="13.5" customHeight="1" x14ac:dyDescent="0.2">
      <c r="A3043" s="423">
        <v>2010</v>
      </c>
      <c r="B3043" s="424" t="s">
        <v>35</v>
      </c>
      <c r="C3043" s="424" t="s">
        <v>104</v>
      </c>
      <c r="D3043" s="425">
        <v>5932.95</v>
      </c>
      <c r="E3043" s="425">
        <v>66244.955999999991</v>
      </c>
      <c r="F3043" s="426">
        <v>72177.906000000003</v>
      </c>
      <c r="G3043" s="243"/>
    </row>
    <row r="3044" spans="1:7" s="62" customFormat="1" ht="13.5" customHeight="1" x14ac:dyDescent="0.2">
      <c r="A3044" s="267">
        <v>2010</v>
      </c>
      <c r="B3044" s="443" t="s">
        <v>36</v>
      </c>
      <c r="C3044" s="443" t="s">
        <v>104</v>
      </c>
      <c r="D3044" s="268">
        <v>9443.1099999999988</v>
      </c>
      <c r="E3044" s="268">
        <v>55285.139999999992</v>
      </c>
      <c r="F3044" s="269">
        <v>64728.249999999993</v>
      </c>
      <c r="G3044" s="243"/>
    </row>
    <row r="3045" spans="1:7" s="62" customFormat="1" ht="13.5" customHeight="1" x14ac:dyDescent="0.2">
      <c r="A3045" s="423">
        <v>2010</v>
      </c>
      <c r="B3045" s="424" t="s">
        <v>37</v>
      </c>
      <c r="C3045" s="424" t="s">
        <v>104</v>
      </c>
      <c r="D3045" s="425">
        <v>9064.18</v>
      </c>
      <c r="E3045" s="425">
        <v>58906.495000000003</v>
      </c>
      <c r="F3045" s="426">
        <v>67970.675000000003</v>
      </c>
      <c r="G3045" s="243"/>
    </row>
    <row r="3046" spans="1:7" s="62" customFormat="1" ht="13.5" customHeight="1" x14ac:dyDescent="0.2">
      <c r="A3046" s="267">
        <v>2010</v>
      </c>
      <c r="B3046" s="443" t="s">
        <v>38</v>
      </c>
      <c r="C3046" s="443" t="s">
        <v>104</v>
      </c>
      <c r="D3046" s="268">
        <v>9825.07</v>
      </c>
      <c r="E3046" s="268">
        <v>59757.257500000007</v>
      </c>
      <c r="F3046" s="269">
        <v>69582.327499999985</v>
      </c>
      <c r="G3046" s="243"/>
    </row>
    <row r="3047" spans="1:7" s="62" customFormat="1" ht="13.5" customHeight="1" x14ac:dyDescent="0.2">
      <c r="A3047" s="423">
        <v>2010</v>
      </c>
      <c r="B3047" s="424" t="s">
        <v>39</v>
      </c>
      <c r="C3047" s="424" t="s">
        <v>104</v>
      </c>
      <c r="D3047" s="425">
        <v>11222.089999999998</v>
      </c>
      <c r="E3047" s="425">
        <v>65164.440999999992</v>
      </c>
      <c r="F3047" s="426">
        <v>76386.531000000003</v>
      </c>
      <c r="G3047" s="243"/>
    </row>
    <row r="3048" spans="1:7" s="62" customFormat="1" ht="13.5" customHeight="1" x14ac:dyDescent="0.2">
      <c r="A3048" s="267">
        <v>2010</v>
      </c>
      <c r="B3048" s="443" t="s">
        <v>40</v>
      </c>
      <c r="C3048" s="443" t="s">
        <v>104</v>
      </c>
      <c r="D3048" s="268">
        <v>11475.07</v>
      </c>
      <c r="E3048" s="268">
        <v>68605.241000000009</v>
      </c>
      <c r="F3048" s="269">
        <v>80080.311000000002</v>
      </c>
      <c r="G3048" s="243"/>
    </row>
    <row r="3049" spans="1:7" s="62" customFormat="1" ht="13.5" customHeight="1" x14ac:dyDescent="0.2">
      <c r="A3049" s="423">
        <v>2010</v>
      </c>
      <c r="B3049" s="424" t="s">
        <v>41</v>
      </c>
      <c r="C3049" s="424" t="s">
        <v>104</v>
      </c>
      <c r="D3049" s="425">
        <v>11840.31</v>
      </c>
      <c r="E3049" s="425">
        <v>70738.788499999995</v>
      </c>
      <c r="F3049" s="426">
        <v>82579.098499999993</v>
      </c>
      <c r="G3049" s="243"/>
    </row>
    <row r="3050" spans="1:7" s="62" customFormat="1" ht="13.5" customHeight="1" x14ac:dyDescent="0.2">
      <c r="A3050" s="267">
        <v>2010</v>
      </c>
      <c r="B3050" s="443" t="s">
        <v>42</v>
      </c>
      <c r="C3050" s="443" t="s">
        <v>104</v>
      </c>
      <c r="D3050" s="268">
        <v>6974.8799999999992</v>
      </c>
      <c r="E3050" s="268">
        <v>70985.49500000001</v>
      </c>
      <c r="F3050" s="269">
        <v>77960.374999999985</v>
      </c>
      <c r="G3050" s="243"/>
    </row>
    <row r="3051" spans="1:7" s="62" customFormat="1" ht="13.5" customHeight="1" x14ac:dyDescent="0.2">
      <c r="A3051" s="423">
        <v>2011</v>
      </c>
      <c r="B3051" s="424" t="s">
        <v>43</v>
      </c>
      <c r="C3051" s="424" t="s">
        <v>104</v>
      </c>
      <c r="D3051" s="425">
        <v>7089.2800000000016</v>
      </c>
      <c r="E3051" s="425">
        <v>64340.066500000001</v>
      </c>
      <c r="F3051" s="426">
        <v>71429.346500000014</v>
      </c>
      <c r="G3051" s="243"/>
    </row>
    <row r="3052" spans="1:7" s="62" customFormat="1" ht="13.5" customHeight="1" x14ac:dyDescent="0.2">
      <c r="A3052" s="267">
        <v>2011</v>
      </c>
      <c r="B3052" s="443" t="s">
        <v>44</v>
      </c>
      <c r="C3052" s="443" t="s">
        <v>104</v>
      </c>
      <c r="D3052" s="268">
        <v>8226.9</v>
      </c>
      <c r="E3052" s="268">
        <v>61232.847000000002</v>
      </c>
      <c r="F3052" s="269">
        <v>69459.746999999988</v>
      </c>
      <c r="G3052" s="243"/>
    </row>
    <row r="3053" spans="1:7" s="62" customFormat="1" ht="13.5" customHeight="1" x14ac:dyDescent="0.2">
      <c r="A3053" s="423">
        <v>2011</v>
      </c>
      <c r="B3053" s="424" t="s">
        <v>45</v>
      </c>
      <c r="C3053" s="424" t="s">
        <v>104</v>
      </c>
      <c r="D3053" s="425">
        <v>10960.599999999999</v>
      </c>
      <c r="E3053" s="425">
        <v>82130.178500000009</v>
      </c>
      <c r="F3053" s="426">
        <v>93090.778500000029</v>
      </c>
      <c r="G3053" s="243"/>
    </row>
    <row r="3054" spans="1:7" s="62" customFormat="1" ht="13.5" customHeight="1" x14ac:dyDescent="0.2">
      <c r="A3054" s="267">
        <v>2011</v>
      </c>
      <c r="B3054" s="443" t="s">
        <v>33</v>
      </c>
      <c r="C3054" s="443" t="s">
        <v>104</v>
      </c>
      <c r="D3054" s="268">
        <v>10707.93</v>
      </c>
      <c r="E3054" s="268">
        <v>69534.087500000009</v>
      </c>
      <c r="F3054" s="269">
        <v>80242.017500000002</v>
      </c>
      <c r="G3054" s="243"/>
    </row>
    <row r="3055" spans="1:7" s="62" customFormat="1" ht="13.5" customHeight="1" x14ac:dyDescent="0.2">
      <c r="A3055" s="423">
        <v>2011</v>
      </c>
      <c r="B3055" s="424" t="s">
        <v>35</v>
      </c>
      <c r="C3055" s="424" t="s">
        <v>104</v>
      </c>
      <c r="D3055" s="425">
        <v>12003.87</v>
      </c>
      <c r="E3055" s="425">
        <v>78835.775500000003</v>
      </c>
      <c r="F3055" s="426">
        <v>90839.645499999999</v>
      </c>
      <c r="G3055" s="243"/>
    </row>
    <row r="3056" spans="1:7" s="62" customFormat="1" ht="13.5" customHeight="1" x14ac:dyDescent="0.2">
      <c r="A3056" s="267">
        <v>2011</v>
      </c>
      <c r="B3056" s="443" t="s">
        <v>36</v>
      </c>
      <c r="C3056" s="443" t="s">
        <v>104</v>
      </c>
      <c r="D3056" s="268">
        <v>12620.35</v>
      </c>
      <c r="E3056" s="268">
        <v>67163.309500000003</v>
      </c>
      <c r="F3056" s="269">
        <v>79783.659499999994</v>
      </c>
      <c r="G3056" s="243"/>
    </row>
    <row r="3057" spans="1:7" s="62" customFormat="1" ht="13.5" customHeight="1" x14ac:dyDescent="0.2">
      <c r="A3057" s="423">
        <v>2011</v>
      </c>
      <c r="B3057" s="424" t="s">
        <v>37</v>
      </c>
      <c r="C3057" s="424" t="s">
        <v>104</v>
      </c>
      <c r="D3057" s="425">
        <v>11773.28</v>
      </c>
      <c r="E3057" s="425">
        <v>70801.994500000001</v>
      </c>
      <c r="F3057" s="426">
        <v>82575.2745</v>
      </c>
      <c r="G3057" s="243"/>
    </row>
    <row r="3058" spans="1:7" s="62" customFormat="1" ht="13.5" customHeight="1" x14ac:dyDescent="0.2">
      <c r="A3058" s="267">
        <v>2011</v>
      </c>
      <c r="B3058" s="443" t="s">
        <v>38</v>
      </c>
      <c r="C3058" s="443" t="s">
        <v>104</v>
      </c>
      <c r="D3058" s="268">
        <v>13170.45</v>
      </c>
      <c r="E3058" s="268">
        <v>73479.613000000012</v>
      </c>
      <c r="F3058" s="269">
        <v>86650.063000000024</v>
      </c>
      <c r="G3058" s="243"/>
    </row>
    <row r="3059" spans="1:7" s="62" customFormat="1" ht="13.5" customHeight="1" x14ac:dyDescent="0.2">
      <c r="A3059" s="423">
        <v>2011</v>
      </c>
      <c r="B3059" s="424" t="s">
        <v>39</v>
      </c>
      <c r="C3059" s="424" t="s">
        <v>104</v>
      </c>
      <c r="D3059" s="425">
        <v>11901.802</v>
      </c>
      <c r="E3059" s="425">
        <v>73475.760499999975</v>
      </c>
      <c r="F3059" s="426">
        <v>85377.5625</v>
      </c>
      <c r="G3059" s="243"/>
    </row>
    <row r="3060" spans="1:7" s="62" customFormat="1" ht="13.5" customHeight="1" x14ac:dyDescent="0.2">
      <c r="A3060" s="267">
        <v>2011</v>
      </c>
      <c r="B3060" s="443" t="s">
        <v>40</v>
      </c>
      <c r="C3060" s="443" t="s">
        <v>104</v>
      </c>
      <c r="D3060" s="268">
        <v>11311.09</v>
      </c>
      <c r="E3060" s="268">
        <v>80707.169500000004</v>
      </c>
      <c r="F3060" s="269">
        <v>92018.259499999986</v>
      </c>
      <c r="G3060" s="243"/>
    </row>
    <row r="3061" spans="1:7" s="62" customFormat="1" ht="13.5" customHeight="1" x14ac:dyDescent="0.2">
      <c r="A3061" s="423">
        <v>2011</v>
      </c>
      <c r="B3061" s="424" t="s">
        <v>41</v>
      </c>
      <c r="C3061" s="424" t="s">
        <v>104</v>
      </c>
      <c r="D3061" s="425">
        <v>12135.769999999999</v>
      </c>
      <c r="E3061" s="425">
        <v>76746.272499999992</v>
      </c>
      <c r="F3061" s="426">
        <v>88882.042499999996</v>
      </c>
      <c r="G3061" s="243"/>
    </row>
    <row r="3062" spans="1:7" s="62" customFormat="1" ht="13.5" customHeight="1" x14ac:dyDescent="0.2">
      <c r="A3062" s="267">
        <v>2011</v>
      </c>
      <c r="B3062" s="443" t="s">
        <v>42</v>
      </c>
      <c r="C3062" s="443" t="s">
        <v>104</v>
      </c>
      <c r="D3062" s="268">
        <v>10543.659999999998</v>
      </c>
      <c r="E3062" s="268">
        <v>86457.565500000026</v>
      </c>
      <c r="F3062" s="269">
        <v>97001.225500000015</v>
      </c>
      <c r="G3062" s="243"/>
    </row>
    <row r="3063" spans="1:7" s="62" customFormat="1" ht="13.5" customHeight="1" x14ac:dyDescent="0.2">
      <c r="A3063" s="423">
        <v>2012</v>
      </c>
      <c r="B3063" s="424" t="s">
        <v>43</v>
      </c>
      <c r="C3063" s="424" t="s">
        <v>104</v>
      </c>
      <c r="D3063" s="425">
        <v>11432.47</v>
      </c>
      <c r="E3063" s="425">
        <v>71423.446000000011</v>
      </c>
      <c r="F3063" s="426">
        <v>82855.916000000027</v>
      </c>
      <c r="G3063" s="243"/>
    </row>
    <row r="3064" spans="1:7" s="62" customFormat="1" ht="13.5" customHeight="1" x14ac:dyDescent="0.2">
      <c r="A3064" s="267">
        <v>2012</v>
      </c>
      <c r="B3064" s="443" t="s">
        <v>44</v>
      </c>
      <c r="C3064" s="443" t="s">
        <v>104</v>
      </c>
      <c r="D3064" s="268">
        <v>13374.74</v>
      </c>
      <c r="E3064" s="268">
        <v>71267.114499999996</v>
      </c>
      <c r="F3064" s="269">
        <v>84641.854499999987</v>
      </c>
      <c r="G3064" s="243"/>
    </row>
    <row r="3065" spans="1:7" s="62" customFormat="1" ht="13.5" customHeight="1" x14ac:dyDescent="0.2">
      <c r="A3065" s="423">
        <v>2012</v>
      </c>
      <c r="B3065" s="424" t="s">
        <v>45</v>
      </c>
      <c r="C3065" s="424" t="s">
        <v>104</v>
      </c>
      <c r="D3065" s="425">
        <v>13120.97</v>
      </c>
      <c r="E3065" s="425">
        <v>80267.514500000005</v>
      </c>
      <c r="F3065" s="426">
        <v>93388.484499999991</v>
      </c>
      <c r="G3065" s="243"/>
    </row>
    <row r="3066" spans="1:7" s="62" customFormat="1" ht="13.5" customHeight="1" x14ac:dyDescent="0.2">
      <c r="A3066" s="267">
        <v>2012</v>
      </c>
      <c r="B3066" s="443" t="s">
        <v>33</v>
      </c>
      <c r="C3066" s="443" t="s">
        <v>104</v>
      </c>
      <c r="D3066" s="268">
        <v>12230.699999999999</v>
      </c>
      <c r="E3066" s="268">
        <v>62887.118000000009</v>
      </c>
      <c r="F3066" s="269">
        <v>75117.817999999999</v>
      </c>
      <c r="G3066" s="243"/>
    </row>
    <row r="3067" spans="1:7" s="62" customFormat="1" ht="13.5" customHeight="1" x14ac:dyDescent="0.2">
      <c r="A3067" s="423">
        <v>2012</v>
      </c>
      <c r="B3067" s="424" t="s">
        <v>35</v>
      </c>
      <c r="C3067" s="424" t="s">
        <v>104</v>
      </c>
      <c r="D3067" s="425">
        <v>14010.900000000001</v>
      </c>
      <c r="E3067" s="425">
        <v>74068.181999999986</v>
      </c>
      <c r="F3067" s="426">
        <v>88079.082000000009</v>
      </c>
      <c r="G3067" s="243"/>
    </row>
    <row r="3068" spans="1:7" s="62" customFormat="1" ht="13.5" customHeight="1" x14ac:dyDescent="0.2">
      <c r="A3068" s="267">
        <v>2012</v>
      </c>
      <c r="B3068" s="443" t="s">
        <v>36</v>
      </c>
      <c r="C3068" s="443" t="s">
        <v>104</v>
      </c>
      <c r="D3068" s="268">
        <v>14149.54</v>
      </c>
      <c r="E3068" s="268">
        <v>72212.21699999999</v>
      </c>
      <c r="F3068" s="269">
        <v>86361.756999999983</v>
      </c>
      <c r="G3068" s="243"/>
    </row>
    <row r="3069" spans="1:7" s="62" customFormat="1" ht="13.5" customHeight="1" x14ac:dyDescent="0.2">
      <c r="A3069" s="423">
        <v>2012</v>
      </c>
      <c r="B3069" s="424" t="s">
        <v>37</v>
      </c>
      <c r="C3069" s="424" t="s">
        <v>104</v>
      </c>
      <c r="D3069" s="425">
        <v>13297.01</v>
      </c>
      <c r="E3069" s="425">
        <v>71453.239000000001</v>
      </c>
      <c r="F3069" s="426">
        <v>84750.249000000011</v>
      </c>
      <c r="G3069" s="243"/>
    </row>
    <row r="3070" spans="1:7" s="62" customFormat="1" ht="13.5" customHeight="1" x14ac:dyDescent="0.2">
      <c r="A3070" s="267">
        <v>2012</v>
      </c>
      <c r="B3070" s="443" t="s">
        <v>38</v>
      </c>
      <c r="C3070" s="443" t="s">
        <v>104</v>
      </c>
      <c r="D3070" s="268">
        <v>13236.795000000002</v>
      </c>
      <c r="E3070" s="268">
        <v>74487.701499999966</v>
      </c>
      <c r="F3070" s="269">
        <v>87724.496499999965</v>
      </c>
      <c r="G3070" s="243"/>
    </row>
    <row r="3071" spans="1:7" s="62" customFormat="1" ht="13.5" customHeight="1" x14ac:dyDescent="0.2">
      <c r="A3071" s="423">
        <v>2012</v>
      </c>
      <c r="B3071" s="424" t="s">
        <v>39</v>
      </c>
      <c r="C3071" s="424" t="s">
        <v>104</v>
      </c>
      <c r="D3071" s="425">
        <v>12888.219999999998</v>
      </c>
      <c r="E3071" s="425">
        <v>72572.688999999998</v>
      </c>
      <c r="F3071" s="426">
        <v>85460.909</v>
      </c>
      <c r="G3071" s="243"/>
    </row>
    <row r="3072" spans="1:7" s="62" customFormat="1" ht="13.5" customHeight="1" x14ac:dyDescent="0.2">
      <c r="A3072" s="267">
        <v>2012</v>
      </c>
      <c r="B3072" s="443" t="s">
        <v>40</v>
      </c>
      <c r="C3072" s="443" t="s">
        <v>104</v>
      </c>
      <c r="D3072" s="268">
        <v>12939.6</v>
      </c>
      <c r="E3072" s="268">
        <v>81671.679499999984</v>
      </c>
      <c r="F3072" s="269">
        <v>94611.279499999975</v>
      </c>
      <c r="G3072" s="243"/>
    </row>
    <row r="3073" spans="1:7" s="62" customFormat="1" ht="13.5" customHeight="1" x14ac:dyDescent="0.2">
      <c r="A3073" s="423">
        <v>2012</v>
      </c>
      <c r="B3073" s="424" t="s">
        <v>41</v>
      </c>
      <c r="C3073" s="424" t="s">
        <v>104</v>
      </c>
      <c r="D3073" s="425">
        <v>15551.230000000001</v>
      </c>
      <c r="E3073" s="425">
        <v>84622.556500000006</v>
      </c>
      <c r="F3073" s="426">
        <v>100173.7865</v>
      </c>
      <c r="G3073" s="243"/>
    </row>
    <row r="3074" spans="1:7" s="62" customFormat="1" ht="13.5" customHeight="1" x14ac:dyDescent="0.2">
      <c r="A3074" s="267">
        <v>2012</v>
      </c>
      <c r="B3074" s="443" t="s">
        <v>42</v>
      </c>
      <c r="C3074" s="443" t="s">
        <v>104</v>
      </c>
      <c r="D3074" s="268">
        <v>12219.25</v>
      </c>
      <c r="E3074" s="268">
        <v>83184.652499999982</v>
      </c>
      <c r="F3074" s="269">
        <v>95403.902499999997</v>
      </c>
      <c r="G3074" s="243"/>
    </row>
    <row r="3075" spans="1:7" s="62" customFormat="1" ht="13.5" customHeight="1" x14ac:dyDescent="0.2">
      <c r="A3075" s="423">
        <v>2013</v>
      </c>
      <c r="B3075" s="424" t="s">
        <v>43</v>
      </c>
      <c r="C3075" s="424" t="s">
        <v>104</v>
      </c>
      <c r="D3075" s="425">
        <v>13335.08</v>
      </c>
      <c r="E3075" s="425">
        <v>75323.537999999986</v>
      </c>
      <c r="F3075" s="426">
        <v>88658.617999999988</v>
      </c>
      <c r="G3075" s="243"/>
    </row>
    <row r="3076" spans="1:7" s="62" customFormat="1" ht="13.5" customHeight="1" x14ac:dyDescent="0.2">
      <c r="A3076" s="267">
        <v>2013</v>
      </c>
      <c r="B3076" s="443" t="s">
        <v>44</v>
      </c>
      <c r="C3076" s="443" t="s">
        <v>104</v>
      </c>
      <c r="D3076" s="268">
        <v>12315.639999999998</v>
      </c>
      <c r="E3076" s="268">
        <v>69512.577999999994</v>
      </c>
      <c r="F3076" s="269">
        <v>81828.217999999979</v>
      </c>
      <c r="G3076" s="243"/>
    </row>
    <row r="3077" spans="1:7" s="62" customFormat="1" ht="13.5" customHeight="1" x14ac:dyDescent="0.2">
      <c r="A3077" s="423">
        <v>2013</v>
      </c>
      <c r="B3077" s="424" t="s">
        <v>45</v>
      </c>
      <c r="C3077" s="424" t="s">
        <v>104</v>
      </c>
      <c r="D3077" s="425">
        <v>12701.6</v>
      </c>
      <c r="E3077" s="425">
        <v>75453.461999999985</v>
      </c>
      <c r="F3077" s="426">
        <v>88155.061999999991</v>
      </c>
      <c r="G3077" s="243"/>
    </row>
    <row r="3078" spans="1:7" s="62" customFormat="1" ht="13.5" customHeight="1" x14ac:dyDescent="0.2">
      <c r="A3078" s="267">
        <v>2013</v>
      </c>
      <c r="B3078" s="443" t="s">
        <v>33</v>
      </c>
      <c r="C3078" s="443" t="s">
        <v>104</v>
      </c>
      <c r="D3078" s="268">
        <v>14509.06</v>
      </c>
      <c r="E3078" s="268">
        <v>80471.481999999975</v>
      </c>
      <c r="F3078" s="269">
        <v>94980.541999999972</v>
      </c>
      <c r="G3078" s="243"/>
    </row>
    <row r="3079" spans="1:7" s="62" customFormat="1" ht="13.5" customHeight="1" x14ac:dyDescent="0.2">
      <c r="A3079" s="423">
        <v>2013</v>
      </c>
      <c r="B3079" s="424" t="s">
        <v>35</v>
      </c>
      <c r="C3079" s="424" t="s">
        <v>104</v>
      </c>
      <c r="D3079" s="425">
        <v>16411.14</v>
      </c>
      <c r="E3079" s="425">
        <v>79574.48</v>
      </c>
      <c r="F3079" s="426">
        <v>95985.62000000001</v>
      </c>
      <c r="G3079" s="243"/>
    </row>
    <row r="3080" spans="1:7" s="62" customFormat="1" ht="13.5" customHeight="1" x14ac:dyDescent="0.2">
      <c r="A3080" s="267">
        <v>2013</v>
      </c>
      <c r="B3080" s="443" t="s">
        <v>36</v>
      </c>
      <c r="C3080" s="443" t="s">
        <v>104</v>
      </c>
      <c r="D3080" s="268">
        <v>15885.789999999999</v>
      </c>
      <c r="E3080" s="268">
        <v>77765.400499999989</v>
      </c>
      <c r="F3080" s="269">
        <v>93651.190499999997</v>
      </c>
      <c r="G3080" s="243"/>
    </row>
    <row r="3081" spans="1:7" s="62" customFormat="1" ht="13.5" customHeight="1" x14ac:dyDescent="0.2">
      <c r="A3081" s="423">
        <v>2013</v>
      </c>
      <c r="B3081" s="424" t="s">
        <v>37</v>
      </c>
      <c r="C3081" s="424" t="s">
        <v>104</v>
      </c>
      <c r="D3081" s="425">
        <v>19796.55</v>
      </c>
      <c r="E3081" s="425">
        <v>86417.318499999965</v>
      </c>
      <c r="F3081" s="426">
        <v>106213.8685</v>
      </c>
      <c r="G3081" s="243"/>
    </row>
    <row r="3082" spans="1:7" s="62" customFormat="1" ht="13.5" customHeight="1" x14ac:dyDescent="0.2">
      <c r="A3082" s="267">
        <v>2013</v>
      </c>
      <c r="B3082" s="443" t="s">
        <v>38</v>
      </c>
      <c r="C3082" s="443" t="s">
        <v>104</v>
      </c>
      <c r="D3082" s="268">
        <v>16555.170000000002</v>
      </c>
      <c r="E3082" s="268">
        <v>67149.977000000014</v>
      </c>
      <c r="F3082" s="269">
        <v>83705.146999999997</v>
      </c>
      <c r="G3082" s="243"/>
    </row>
    <row r="3083" spans="1:7" s="62" customFormat="1" ht="13.5" customHeight="1" x14ac:dyDescent="0.2">
      <c r="A3083" s="423">
        <v>2013</v>
      </c>
      <c r="B3083" s="424" t="s">
        <v>39</v>
      </c>
      <c r="C3083" s="424" t="s">
        <v>104</v>
      </c>
      <c r="D3083" s="425">
        <v>19357.056999999997</v>
      </c>
      <c r="E3083" s="425">
        <v>79948.63949999999</v>
      </c>
      <c r="F3083" s="426">
        <v>99305.696499999991</v>
      </c>
      <c r="G3083" s="243"/>
    </row>
    <row r="3084" spans="1:7" s="62" customFormat="1" ht="13.5" customHeight="1" x14ac:dyDescent="0.2">
      <c r="A3084" s="267">
        <v>2013</v>
      </c>
      <c r="B3084" s="443" t="s">
        <v>40</v>
      </c>
      <c r="C3084" s="443" t="s">
        <v>104</v>
      </c>
      <c r="D3084" s="268">
        <v>20590.999999999996</v>
      </c>
      <c r="E3084" s="268">
        <v>87072.842000000004</v>
      </c>
      <c r="F3084" s="269">
        <v>107663.842</v>
      </c>
      <c r="G3084" s="243"/>
    </row>
    <row r="3085" spans="1:7" s="62" customFormat="1" ht="13.5" customHeight="1" x14ac:dyDescent="0.2">
      <c r="A3085" s="423">
        <v>2013</v>
      </c>
      <c r="B3085" s="424" t="s">
        <v>41</v>
      </c>
      <c r="C3085" s="424" t="s">
        <v>104</v>
      </c>
      <c r="D3085" s="425">
        <v>22221.960000000003</v>
      </c>
      <c r="E3085" s="425">
        <v>80923.144500000009</v>
      </c>
      <c r="F3085" s="426">
        <v>103145.10449999999</v>
      </c>
      <c r="G3085" s="243"/>
    </row>
    <row r="3086" spans="1:7" s="62" customFormat="1" ht="13.5" customHeight="1" x14ac:dyDescent="0.2">
      <c r="A3086" s="267">
        <v>2013</v>
      </c>
      <c r="B3086" s="443" t="s">
        <v>42</v>
      </c>
      <c r="C3086" s="443" t="s">
        <v>104</v>
      </c>
      <c r="D3086" s="268">
        <v>17738.3</v>
      </c>
      <c r="E3086" s="268">
        <v>75883.568499999994</v>
      </c>
      <c r="F3086" s="269">
        <v>93621.868500000026</v>
      </c>
      <c r="G3086" s="243"/>
    </row>
    <row r="3087" spans="1:7" s="62" customFormat="1" ht="13.5" customHeight="1" x14ac:dyDescent="0.2">
      <c r="A3087" s="423">
        <v>2014</v>
      </c>
      <c r="B3087" s="424" t="s">
        <v>43</v>
      </c>
      <c r="C3087" s="424" t="s">
        <v>104</v>
      </c>
      <c r="D3087" s="425">
        <v>14215.27</v>
      </c>
      <c r="E3087" s="425">
        <v>59512.520000000011</v>
      </c>
      <c r="F3087" s="426">
        <v>73727.789999999994</v>
      </c>
      <c r="G3087" s="243"/>
    </row>
    <row r="3088" spans="1:7" s="62" customFormat="1" ht="13.5" customHeight="1" x14ac:dyDescent="0.2">
      <c r="A3088" s="267">
        <v>2014</v>
      </c>
      <c r="B3088" s="443" t="s">
        <v>44</v>
      </c>
      <c r="C3088" s="443" t="s">
        <v>104</v>
      </c>
      <c r="D3088" s="268">
        <v>18152.93</v>
      </c>
      <c r="E3088" s="268">
        <v>76826.104000000007</v>
      </c>
      <c r="F3088" s="269">
        <v>94979.034</v>
      </c>
      <c r="G3088" s="243"/>
    </row>
    <row r="3089" spans="1:7" s="62" customFormat="1" ht="13.5" customHeight="1" x14ac:dyDescent="0.2">
      <c r="A3089" s="423">
        <v>2014</v>
      </c>
      <c r="B3089" s="424" t="s">
        <v>45</v>
      </c>
      <c r="C3089" s="424" t="s">
        <v>104</v>
      </c>
      <c r="D3089" s="425">
        <v>20364.439999999995</v>
      </c>
      <c r="E3089" s="425">
        <v>85393.976500000019</v>
      </c>
      <c r="F3089" s="426">
        <v>105758.41650000002</v>
      </c>
      <c r="G3089" s="243"/>
    </row>
    <row r="3090" spans="1:7" s="62" customFormat="1" ht="13.5" customHeight="1" x14ac:dyDescent="0.2">
      <c r="A3090" s="267">
        <v>2014</v>
      </c>
      <c r="B3090" s="443" t="s">
        <v>33</v>
      </c>
      <c r="C3090" s="443" t="s">
        <v>104</v>
      </c>
      <c r="D3090" s="268">
        <v>15799.490000000002</v>
      </c>
      <c r="E3090" s="268">
        <v>77296.068999999989</v>
      </c>
      <c r="F3090" s="269">
        <v>93095.558999999979</v>
      </c>
      <c r="G3090" s="243"/>
    </row>
    <row r="3091" spans="1:7" s="62" customFormat="1" ht="13.5" customHeight="1" x14ac:dyDescent="0.2">
      <c r="A3091" s="423">
        <v>2014</v>
      </c>
      <c r="B3091" s="424" t="s">
        <v>35</v>
      </c>
      <c r="C3091" s="424" t="s">
        <v>104</v>
      </c>
      <c r="D3091" s="425">
        <v>15999.08</v>
      </c>
      <c r="E3091" s="425">
        <v>76262.792750000008</v>
      </c>
      <c r="F3091" s="426">
        <v>92261.87275000001</v>
      </c>
      <c r="G3091" s="243"/>
    </row>
    <row r="3092" spans="1:7" s="62" customFormat="1" ht="13.5" customHeight="1" x14ac:dyDescent="0.2">
      <c r="A3092" s="267">
        <v>2014</v>
      </c>
      <c r="B3092" s="443" t="s">
        <v>36</v>
      </c>
      <c r="C3092" s="443" t="s">
        <v>104</v>
      </c>
      <c r="D3092" s="268">
        <v>15991.129999999997</v>
      </c>
      <c r="E3092" s="268">
        <v>71208.679702499998</v>
      </c>
      <c r="F3092" s="269">
        <v>87199.809702499988</v>
      </c>
      <c r="G3092" s="243"/>
    </row>
    <row r="3093" spans="1:7" s="62" customFormat="1" ht="13.5" customHeight="1" x14ac:dyDescent="0.2">
      <c r="A3093" s="423">
        <v>2014</v>
      </c>
      <c r="B3093" s="424" t="s">
        <v>37</v>
      </c>
      <c r="C3093" s="424" t="s">
        <v>104</v>
      </c>
      <c r="D3093" s="425">
        <v>17402.18</v>
      </c>
      <c r="E3093" s="425">
        <v>82007.998499999987</v>
      </c>
      <c r="F3093" s="426">
        <v>99410.17849999998</v>
      </c>
      <c r="G3093" s="243"/>
    </row>
    <row r="3094" spans="1:7" s="62" customFormat="1" ht="13.5" customHeight="1" x14ac:dyDescent="0.2">
      <c r="A3094" s="267">
        <v>2014</v>
      </c>
      <c r="B3094" s="443" t="s">
        <v>38</v>
      </c>
      <c r="C3094" s="443" t="s">
        <v>104</v>
      </c>
      <c r="D3094" s="268">
        <v>16458.8</v>
      </c>
      <c r="E3094" s="268">
        <v>85712.645499999984</v>
      </c>
      <c r="F3094" s="269">
        <v>102171.44549999997</v>
      </c>
      <c r="G3094" s="243"/>
    </row>
    <row r="3095" spans="1:7" s="62" customFormat="1" ht="13.5" customHeight="1" x14ac:dyDescent="0.2">
      <c r="A3095" s="423">
        <v>2014</v>
      </c>
      <c r="B3095" s="424" t="s">
        <v>39</v>
      </c>
      <c r="C3095" s="424" t="s">
        <v>104</v>
      </c>
      <c r="D3095" s="425">
        <v>13776.3</v>
      </c>
      <c r="E3095" s="425">
        <v>96799.226999999999</v>
      </c>
      <c r="F3095" s="426">
        <v>110575.52699999999</v>
      </c>
      <c r="G3095" s="243"/>
    </row>
    <row r="3096" spans="1:7" s="62" customFormat="1" ht="13.5" customHeight="1" x14ac:dyDescent="0.2">
      <c r="A3096" s="267">
        <v>2014</v>
      </c>
      <c r="B3096" s="443" t="s">
        <v>40</v>
      </c>
      <c r="C3096" s="443" t="s">
        <v>104</v>
      </c>
      <c r="D3096" s="268">
        <v>16131.16</v>
      </c>
      <c r="E3096" s="268">
        <v>92965.301000000021</v>
      </c>
      <c r="F3096" s="269">
        <v>109096.461</v>
      </c>
      <c r="G3096" s="243"/>
    </row>
    <row r="3097" spans="1:7" s="62" customFormat="1" ht="13.5" customHeight="1" x14ac:dyDescent="0.2">
      <c r="A3097" s="423">
        <v>2014</v>
      </c>
      <c r="B3097" s="424" t="s">
        <v>41</v>
      </c>
      <c r="C3097" s="424" t="s">
        <v>104</v>
      </c>
      <c r="D3097" s="425">
        <v>15631.849999999999</v>
      </c>
      <c r="E3097" s="425">
        <v>89642.560500000007</v>
      </c>
      <c r="F3097" s="426">
        <v>105274.4105</v>
      </c>
      <c r="G3097" s="243"/>
    </row>
    <row r="3098" spans="1:7" s="62" customFormat="1" ht="13.5" customHeight="1" x14ac:dyDescent="0.2">
      <c r="A3098" s="267">
        <v>2014</v>
      </c>
      <c r="B3098" s="443" t="s">
        <v>42</v>
      </c>
      <c r="C3098" s="443" t="s">
        <v>104</v>
      </c>
      <c r="D3098" s="268">
        <v>16791.669999999998</v>
      </c>
      <c r="E3098" s="268">
        <v>86030.589500000016</v>
      </c>
      <c r="F3098" s="269">
        <v>102822.25950000004</v>
      </c>
      <c r="G3098" s="243"/>
    </row>
    <row r="3099" spans="1:7" s="62" customFormat="1" ht="13.5" customHeight="1" x14ac:dyDescent="0.2">
      <c r="A3099" s="423">
        <v>2015</v>
      </c>
      <c r="B3099" s="424" t="s">
        <v>43</v>
      </c>
      <c r="C3099" s="424" t="s">
        <v>104</v>
      </c>
      <c r="D3099" s="425">
        <v>15279.360000000004</v>
      </c>
      <c r="E3099" s="425">
        <v>81547.978000000003</v>
      </c>
      <c r="F3099" s="426">
        <v>96827.338000000003</v>
      </c>
      <c r="G3099" s="243"/>
    </row>
    <row r="3100" spans="1:7" s="62" customFormat="1" ht="13.5" customHeight="1" x14ac:dyDescent="0.2">
      <c r="A3100" s="267">
        <v>2015</v>
      </c>
      <c r="B3100" s="443" t="s">
        <v>44</v>
      </c>
      <c r="C3100" s="443" t="s">
        <v>104</v>
      </c>
      <c r="D3100" s="268">
        <v>17736.060000000001</v>
      </c>
      <c r="E3100" s="268">
        <v>84544.9715</v>
      </c>
      <c r="F3100" s="269">
        <v>102281.03149999997</v>
      </c>
      <c r="G3100" s="243"/>
    </row>
    <row r="3101" spans="1:7" s="62" customFormat="1" ht="13.5" customHeight="1" x14ac:dyDescent="0.2">
      <c r="A3101" s="423">
        <v>2015</v>
      </c>
      <c r="B3101" s="424" t="s">
        <v>45</v>
      </c>
      <c r="C3101" s="424" t="s">
        <v>104</v>
      </c>
      <c r="D3101" s="425">
        <v>18949.89</v>
      </c>
      <c r="E3101" s="425">
        <v>88128.747500000012</v>
      </c>
      <c r="F3101" s="426">
        <v>107078.63750000003</v>
      </c>
      <c r="G3101" s="243"/>
    </row>
    <row r="3102" spans="1:7" s="62" customFormat="1" ht="13.5" customHeight="1" x14ac:dyDescent="0.2">
      <c r="A3102" s="267">
        <v>2015</v>
      </c>
      <c r="B3102" s="443" t="s">
        <v>33</v>
      </c>
      <c r="C3102" s="443" t="s">
        <v>104</v>
      </c>
      <c r="D3102" s="268">
        <v>16208.39</v>
      </c>
      <c r="E3102" s="268">
        <v>83402.344000000012</v>
      </c>
      <c r="F3102" s="269">
        <v>99610.733999999997</v>
      </c>
      <c r="G3102" s="243"/>
    </row>
    <row r="3103" spans="1:7" s="62" customFormat="1" ht="13.5" customHeight="1" x14ac:dyDescent="0.2">
      <c r="A3103" s="423">
        <v>2015</v>
      </c>
      <c r="B3103" s="424" t="s">
        <v>35</v>
      </c>
      <c r="C3103" s="424" t="s">
        <v>104</v>
      </c>
      <c r="D3103" s="425">
        <v>17164.080000000002</v>
      </c>
      <c r="E3103" s="425">
        <v>88219.590500000006</v>
      </c>
      <c r="F3103" s="426">
        <v>105383.67049999999</v>
      </c>
      <c r="G3103" s="243"/>
    </row>
    <row r="3104" spans="1:7" s="62" customFormat="1" ht="13.5" customHeight="1" x14ac:dyDescent="0.2">
      <c r="A3104" s="267">
        <v>2015</v>
      </c>
      <c r="B3104" s="443" t="s">
        <v>36</v>
      </c>
      <c r="C3104" s="443" t="s">
        <v>104</v>
      </c>
      <c r="D3104" s="268">
        <v>17991.762999999999</v>
      </c>
      <c r="E3104" s="268">
        <v>82415.438499999989</v>
      </c>
      <c r="F3104" s="269">
        <v>100407.2015</v>
      </c>
      <c r="G3104" s="243"/>
    </row>
    <row r="3105" spans="1:7" s="62" customFormat="1" ht="13.5" customHeight="1" x14ac:dyDescent="0.2">
      <c r="A3105" s="423">
        <v>2015</v>
      </c>
      <c r="B3105" s="424" t="s">
        <v>37</v>
      </c>
      <c r="C3105" s="424" t="s">
        <v>104</v>
      </c>
      <c r="D3105" s="425">
        <v>21301.64</v>
      </c>
      <c r="E3105" s="425">
        <v>98302.830999999976</v>
      </c>
      <c r="F3105" s="426">
        <v>119604.47099999999</v>
      </c>
      <c r="G3105" s="243"/>
    </row>
    <row r="3106" spans="1:7" s="62" customFormat="1" ht="13.5" customHeight="1" x14ac:dyDescent="0.2">
      <c r="A3106" s="267">
        <v>2015</v>
      </c>
      <c r="B3106" s="443" t="s">
        <v>38</v>
      </c>
      <c r="C3106" s="443" t="s">
        <v>104</v>
      </c>
      <c r="D3106" s="268">
        <v>20340.78</v>
      </c>
      <c r="E3106" s="268">
        <v>100409.822</v>
      </c>
      <c r="F3106" s="269">
        <v>120750.602</v>
      </c>
      <c r="G3106" s="243"/>
    </row>
    <row r="3107" spans="1:7" s="62" customFormat="1" ht="13.5" customHeight="1" x14ac:dyDescent="0.2">
      <c r="A3107" s="423">
        <v>2015</v>
      </c>
      <c r="B3107" s="424" t="s">
        <v>39</v>
      </c>
      <c r="C3107" s="424" t="s">
        <v>104</v>
      </c>
      <c r="D3107" s="425">
        <v>24225.079999999998</v>
      </c>
      <c r="E3107" s="425">
        <v>98422.655000000013</v>
      </c>
      <c r="F3107" s="426">
        <v>122647.735</v>
      </c>
      <c r="G3107" s="243"/>
    </row>
    <row r="3108" spans="1:7" s="62" customFormat="1" ht="13.5" customHeight="1" x14ac:dyDescent="0.2">
      <c r="A3108" s="267">
        <v>2015</v>
      </c>
      <c r="B3108" s="443" t="s">
        <v>40</v>
      </c>
      <c r="C3108" s="443" t="s">
        <v>104</v>
      </c>
      <c r="D3108" s="268">
        <v>23328.469999999998</v>
      </c>
      <c r="E3108" s="268">
        <v>106355.47</v>
      </c>
      <c r="F3108" s="269">
        <v>129683.93999999997</v>
      </c>
      <c r="G3108" s="243"/>
    </row>
    <row r="3109" spans="1:7" s="62" customFormat="1" ht="13.5" customHeight="1" x14ac:dyDescent="0.2">
      <c r="A3109" s="423">
        <v>2015</v>
      </c>
      <c r="B3109" s="424" t="s">
        <v>41</v>
      </c>
      <c r="C3109" s="424" t="s">
        <v>104</v>
      </c>
      <c r="D3109" s="425">
        <v>22158.419999999995</v>
      </c>
      <c r="E3109" s="425">
        <v>106822.40300000002</v>
      </c>
      <c r="F3109" s="426">
        <v>128980.82300000002</v>
      </c>
      <c r="G3109" s="243"/>
    </row>
    <row r="3110" spans="1:7" s="62" customFormat="1" ht="13.5" customHeight="1" x14ac:dyDescent="0.2">
      <c r="A3110" s="267">
        <v>2015</v>
      </c>
      <c r="B3110" s="443" t="s">
        <v>42</v>
      </c>
      <c r="C3110" s="443" t="s">
        <v>104</v>
      </c>
      <c r="D3110" s="268">
        <v>20348.920000000002</v>
      </c>
      <c r="E3110" s="268">
        <v>119416.29449999999</v>
      </c>
      <c r="F3110" s="269">
        <v>139765.21450000003</v>
      </c>
      <c r="G3110" s="243"/>
    </row>
    <row r="3111" spans="1:7" s="62" customFormat="1" ht="13.5" customHeight="1" x14ac:dyDescent="0.2">
      <c r="A3111" s="423">
        <v>2016</v>
      </c>
      <c r="B3111" s="424" t="s">
        <v>43</v>
      </c>
      <c r="C3111" s="424" t="s">
        <v>104</v>
      </c>
      <c r="D3111" s="425">
        <v>19478.59</v>
      </c>
      <c r="E3111" s="425">
        <v>93317.922500000015</v>
      </c>
      <c r="F3111" s="426">
        <v>112796.5125</v>
      </c>
      <c r="G3111" s="243"/>
    </row>
    <row r="3112" spans="1:7" s="62" customFormat="1" ht="13.5" customHeight="1" x14ac:dyDescent="0.2">
      <c r="A3112" s="267">
        <v>2016</v>
      </c>
      <c r="B3112" s="443" t="s">
        <v>44</v>
      </c>
      <c r="C3112" s="443" t="s">
        <v>104</v>
      </c>
      <c r="D3112" s="268">
        <v>19826.079999999998</v>
      </c>
      <c r="E3112" s="268">
        <v>94085.228499999997</v>
      </c>
      <c r="F3112" s="269">
        <v>113911.30849999998</v>
      </c>
      <c r="G3112" s="243"/>
    </row>
    <row r="3113" spans="1:7" s="62" customFormat="1" ht="13.5" customHeight="1" x14ac:dyDescent="0.2">
      <c r="A3113" s="423">
        <v>2016</v>
      </c>
      <c r="B3113" s="424" t="s">
        <v>45</v>
      </c>
      <c r="C3113" s="424" t="s">
        <v>104</v>
      </c>
      <c r="D3113" s="425">
        <v>16968.04</v>
      </c>
      <c r="E3113" s="425">
        <v>92223.294000000009</v>
      </c>
      <c r="F3113" s="426">
        <v>109191.334</v>
      </c>
      <c r="G3113" s="243"/>
    </row>
    <row r="3114" spans="1:7" s="62" customFormat="1" ht="13.5" customHeight="1" x14ac:dyDescent="0.2">
      <c r="A3114" s="267">
        <v>2016</v>
      </c>
      <c r="B3114" s="443" t="s">
        <v>33</v>
      </c>
      <c r="C3114" s="443" t="s">
        <v>104</v>
      </c>
      <c r="D3114" s="268">
        <v>17250.740000000002</v>
      </c>
      <c r="E3114" s="268">
        <v>98294.504499999966</v>
      </c>
      <c r="F3114" s="269">
        <v>115545.24449999996</v>
      </c>
      <c r="G3114" s="243"/>
    </row>
    <row r="3115" spans="1:7" s="62" customFormat="1" ht="13.5" customHeight="1" x14ac:dyDescent="0.2">
      <c r="A3115" s="423">
        <v>2016</v>
      </c>
      <c r="B3115" s="424" t="s">
        <v>35</v>
      </c>
      <c r="C3115" s="424" t="s">
        <v>104</v>
      </c>
      <c r="D3115" s="425">
        <v>16671.38</v>
      </c>
      <c r="E3115" s="425">
        <v>90933.424000000014</v>
      </c>
      <c r="F3115" s="426">
        <v>107604.80400000003</v>
      </c>
      <c r="G3115" s="243"/>
    </row>
    <row r="3116" spans="1:7" s="62" customFormat="1" ht="13.5" customHeight="1" x14ac:dyDescent="0.2">
      <c r="A3116" s="267">
        <v>2016</v>
      </c>
      <c r="B3116" s="443" t="s">
        <v>36</v>
      </c>
      <c r="C3116" s="443" t="s">
        <v>104</v>
      </c>
      <c r="D3116" s="268">
        <v>16413.830000000002</v>
      </c>
      <c r="E3116" s="268">
        <v>82388.060500000021</v>
      </c>
      <c r="F3116" s="269">
        <v>98801.890500000009</v>
      </c>
      <c r="G3116" s="243"/>
    </row>
    <row r="3117" spans="1:7" s="62" customFormat="1" ht="13.5" customHeight="1" x14ac:dyDescent="0.2">
      <c r="A3117" s="423">
        <v>2016</v>
      </c>
      <c r="B3117" s="424" t="s">
        <v>37</v>
      </c>
      <c r="C3117" s="424" t="s">
        <v>104</v>
      </c>
      <c r="D3117" s="425">
        <v>14316.91</v>
      </c>
      <c r="E3117" s="425">
        <v>80071.146499999973</v>
      </c>
      <c r="F3117" s="426">
        <v>94388.056499999992</v>
      </c>
      <c r="G3117" s="243"/>
    </row>
    <row r="3118" spans="1:7" s="62" customFormat="1" ht="13.5" customHeight="1" x14ac:dyDescent="0.2">
      <c r="A3118" s="267">
        <v>2016</v>
      </c>
      <c r="B3118" s="443" t="s">
        <v>38</v>
      </c>
      <c r="C3118" s="443" t="s">
        <v>104</v>
      </c>
      <c r="D3118" s="268">
        <v>18529.64</v>
      </c>
      <c r="E3118" s="268">
        <v>97259.477500000008</v>
      </c>
      <c r="F3118" s="269">
        <v>115789.11749999999</v>
      </c>
      <c r="G3118" s="243"/>
    </row>
    <row r="3119" spans="1:7" s="62" customFormat="1" ht="13.5" customHeight="1" x14ac:dyDescent="0.2">
      <c r="A3119" s="423">
        <v>2016</v>
      </c>
      <c r="B3119" s="424" t="s">
        <v>39</v>
      </c>
      <c r="C3119" s="424" t="s">
        <v>104</v>
      </c>
      <c r="D3119" s="425">
        <v>20938.300000000003</v>
      </c>
      <c r="E3119" s="425">
        <v>90714.474000000017</v>
      </c>
      <c r="F3119" s="426">
        <v>111652.77399999998</v>
      </c>
      <c r="G3119" s="243"/>
    </row>
    <row r="3120" spans="1:7" s="62" customFormat="1" ht="13.5" customHeight="1" x14ac:dyDescent="0.2">
      <c r="A3120" s="267">
        <v>2016</v>
      </c>
      <c r="B3120" s="443" t="s">
        <v>40</v>
      </c>
      <c r="C3120" s="443" t="s">
        <v>104</v>
      </c>
      <c r="D3120" s="268">
        <v>18256.690000000002</v>
      </c>
      <c r="E3120" s="268">
        <v>85881.76449999999</v>
      </c>
      <c r="F3120" s="269">
        <v>104138.45449999999</v>
      </c>
      <c r="G3120" s="243"/>
    </row>
    <row r="3121" spans="1:7" s="62" customFormat="1" ht="13.5" customHeight="1" x14ac:dyDescent="0.2">
      <c r="A3121" s="423">
        <v>2016</v>
      </c>
      <c r="B3121" s="424" t="s">
        <v>41</v>
      </c>
      <c r="C3121" s="424" t="s">
        <v>104</v>
      </c>
      <c r="D3121" s="425">
        <v>20374.359999999997</v>
      </c>
      <c r="E3121" s="425">
        <v>92357.625000000015</v>
      </c>
      <c r="F3121" s="426">
        <v>112731.98500000002</v>
      </c>
      <c r="G3121" s="243"/>
    </row>
    <row r="3122" spans="1:7" s="62" customFormat="1" ht="13.5" customHeight="1" x14ac:dyDescent="0.2">
      <c r="A3122" s="267">
        <v>2016</v>
      </c>
      <c r="B3122" s="443" t="s">
        <v>42</v>
      </c>
      <c r="C3122" s="443" t="s">
        <v>104</v>
      </c>
      <c r="D3122" s="268">
        <v>18513.240000000002</v>
      </c>
      <c r="E3122" s="268">
        <v>101095.466</v>
      </c>
      <c r="F3122" s="269">
        <v>119608.70600000001</v>
      </c>
      <c r="G3122" s="243"/>
    </row>
    <row r="3123" spans="1:7" s="62" customFormat="1" ht="13.5" customHeight="1" x14ac:dyDescent="0.2">
      <c r="A3123" s="423">
        <v>2017</v>
      </c>
      <c r="B3123" s="424" t="s">
        <v>43</v>
      </c>
      <c r="C3123" s="424" t="s">
        <v>104</v>
      </c>
      <c r="D3123" s="425">
        <v>18903.61</v>
      </c>
      <c r="E3123" s="425">
        <v>81478.501499999998</v>
      </c>
      <c r="F3123" s="426">
        <v>100382.11150000001</v>
      </c>
      <c r="G3123" s="243"/>
    </row>
    <row r="3124" spans="1:7" s="62" customFormat="1" ht="13.5" customHeight="1" x14ac:dyDescent="0.2">
      <c r="A3124" s="267">
        <v>2017</v>
      </c>
      <c r="B3124" s="443" t="s">
        <v>44</v>
      </c>
      <c r="C3124" s="443" t="s">
        <v>104</v>
      </c>
      <c r="D3124" s="268">
        <v>20332.91</v>
      </c>
      <c r="E3124" s="268">
        <v>91896.949500000002</v>
      </c>
      <c r="F3124" s="269">
        <v>112229.85950000001</v>
      </c>
      <c r="G3124" s="243"/>
    </row>
    <row r="3125" spans="1:7" s="62" customFormat="1" ht="13.5" customHeight="1" x14ac:dyDescent="0.2">
      <c r="A3125" s="423">
        <v>2017</v>
      </c>
      <c r="B3125" s="424" t="s">
        <v>45</v>
      </c>
      <c r="C3125" s="424" t="s">
        <v>104</v>
      </c>
      <c r="D3125" s="425">
        <v>21985</v>
      </c>
      <c r="E3125" s="425">
        <v>97768.675999999978</v>
      </c>
      <c r="F3125" s="426">
        <v>119753.67600000001</v>
      </c>
      <c r="G3125" s="243"/>
    </row>
    <row r="3126" spans="1:7" s="62" customFormat="1" ht="13.5" customHeight="1" x14ac:dyDescent="0.2">
      <c r="A3126" s="267">
        <v>2017</v>
      </c>
      <c r="B3126" s="443" t="s">
        <v>33</v>
      </c>
      <c r="C3126" s="443" t="s">
        <v>104</v>
      </c>
      <c r="D3126" s="268">
        <v>17884.009999999998</v>
      </c>
      <c r="E3126" s="268">
        <v>79741.230499999991</v>
      </c>
      <c r="F3126" s="269">
        <v>97625.240499999985</v>
      </c>
      <c r="G3126" s="243"/>
    </row>
    <row r="3127" spans="1:7" s="62" customFormat="1" ht="13.5" customHeight="1" x14ac:dyDescent="0.2">
      <c r="A3127" s="423">
        <v>2017</v>
      </c>
      <c r="B3127" s="424" t="s">
        <v>35</v>
      </c>
      <c r="C3127" s="424" t="s">
        <v>104</v>
      </c>
      <c r="D3127" s="425">
        <v>19208.97</v>
      </c>
      <c r="E3127" s="425">
        <v>83760.976999999999</v>
      </c>
      <c r="F3127" s="426">
        <v>102969.94700000001</v>
      </c>
      <c r="G3127" s="243"/>
    </row>
    <row r="3128" spans="1:7" s="62" customFormat="1" ht="13.5" customHeight="1" x14ac:dyDescent="0.2">
      <c r="A3128" s="267">
        <v>2017</v>
      </c>
      <c r="B3128" s="443" t="s">
        <v>36</v>
      </c>
      <c r="C3128" s="443" t="s">
        <v>104</v>
      </c>
      <c r="D3128" s="268">
        <v>18716.46</v>
      </c>
      <c r="E3128" s="268">
        <v>81053.736499999985</v>
      </c>
      <c r="F3128" s="269">
        <v>99770.196500000005</v>
      </c>
      <c r="G3128" s="243"/>
    </row>
    <row r="3129" spans="1:7" s="62" customFormat="1" ht="13.5" customHeight="1" x14ac:dyDescent="0.2">
      <c r="A3129" s="423">
        <v>2017</v>
      </c>
      <c r="B3129" s="424" t="s">
        <v>37</v>
      </c>
      <c r="C3129" s="424" t="s">
        <v>104</v>
      </c>
      <c r="D3129" s="425">
        <v>19231.41</v>
      </c>
      <c r="E3129" s="425">
        <v>87506.274000000005</v>
      </c>
      <c r="F3129" s="426">
        <v>106737.68399999999</v>
      </c>
      <c r="G3129" s="243"/>
    </row>
    <row r="3130" spans="1:7" s="62" customFormat="1" ht="13.5" customHeight="1" x14ac:dyDescent="0.2">
      <c r="A3130" s="267">
        <v>2017</v>
      </c>
      <c r="B3130" s="443" t="s">
        <v>38</v>
      </c>
      <c r="C3130" s="443" t="s">
        <v>104</v>
      </c>
      <c r="D3130" s="268">
        <v>20029.949999999997</v>
      </c>
      <c r="E3130" s="268">
        <v>90366.365999999995</v>
      </c>
      <c r="F3130" s="269">
        <v>110396.31600000001</v>
      </c>
      <c r="G3130" s="243"/>
    </row>
    <row r="3131" spans="1:7" s="62" customFormat="1" ht="13.5" customHeight="1" x14ac:dyDescent="0.2">
      <c r="A3131" s="423">
        <v>2017</v>
      </c>
      <c r="B3131" s="424" t="s">
        <v>39</v>
      </c>
      <c r="C3131" s="424" t="s">
        <v>104</v>
      </c>
      <c r="D3131" s="425">
        <v>19201.97</v>
      </c>
      <c r="E3131" s="425">
        <v>85992.986499999999</v>
      </c>
      <c r="F3131" s="426">
        <v>105194.9565</v>
      </c>
      <c r="G3131" s="243"/>
    </row>
    <row r="3132" spans="1:7" s="62" customFormat="1" ht="13.5" customHeight="1" x14ac:dyDescent="0.2">
      <c r="A3132" s="267">
        <v>2017</v>
      </c>
      <c r="B3132" s="443" t="s">
        <v>40</v>
      </c>
      <c r="C3132" s="443" t="s">
        <v>104</v>
      </c>
      <c r="D3132" s="268">
        <v>19639.2</v>
      </c>
      <c r="E3132" s="268">
        <v>89778.774500000014</v>
      </c>
      <c r="F3132" s="269">
        <v>109417.9745</v>
      </c>
      <c r="G3132" s="243"/>
    </row>
    <row r="3133" spans="1:7" s="62" customFormat="1" ht="13.5" customHeight="1" x14ac:dyDescent="0.2">
      <c r="A3133" s="423">
        <v>2017</v>
      </c>
      <c r="B3133" s="424" t="s">
        <v>41</v>
      </c>
      <c r="C3133" s="424" t="s">
        <v>104</v>
      </c>
      <c r="D3133" s="425">
        <v>18848.449999999997</v>
      </c>
      <c r="E3133" s="425">
        <v>88102.713000000003</v>
      </c>
      <c r="F3133" s="426">
        <v>106951.16299999999</v>
      </c>
      <c r="G3133" s="243"/>
    </row>
    <row r="3134" spans="1:7" s="62" customFormat="1" ht="13.5" customHeight="1" x14ac:dyDescent="0.2">
      <c r="A3134" s="267">
        <v>2017</v>
      </c>
      <c r="B3134" s="443" t="s">
        <v>42</v>
      </c>
      <c r="C3134" s="443" t="s">
        <v>104</v>
      </c>
      <c r="D3134" s="268">
        <v>17201.060000000001</v>
      </c>
      <c r="E3134" s="268">
        <v>85725.257500000007</v>
      </c>
      <c r="F3134" s="269">
        <v>102926.31749999999</v>
      </c>
      <c r="G3134" s="243"/>
    </row>
    <row r="3135" spans="1:7" s="62" customFormat="1" ht="13.5" customHeight="1" x14ac:dyDescent="0.2">
      <c r="A3135" s="423">
        <v>2018</v>
      </c>
      <c r="B3135" s="424" t="s">
        <v>43</v>
      </c>
      <c r="C3135" s="424" t="s">
        <v>104</v>
      </c>
      <c r="D3135" s="425">
        <v>15948.859999999999</v>
      </c>
      <c r="E3135" s="425">
        <v>79948.170499999993</v>
      </c>
      <c r="F3135" s="426">
        <v>95897.030499999993</v>
      </c>
      <c r="G3135" s="243"/>
    </row>
    <row r="3136" spans="1:7" s="62" customFormat="1" ht="13.5" customHeight="1" x14ac:dyDescent="0.2">
      <c r="A3136" s="267">
        <v>2018</v>
      </c>
      <c r="B3136" s="443" t="s">
        <v>44</v>
      </c>
      <c r="C3136" s="443" t="s">
        <v>104</v>
      </c>
      <c r="D3136" s="268">
        <v>17186.53</v>
      </c>
      <c r="E3136" s="268">
        <v>82009.198499999984</v>
      </c>
      <c r="F3136" s="269">
        <v>99195.728499999997</v>
      </c>
      <c r="G3136" s="243"/>
    </row>
    <row r="3137" spans="1:7" s="62" customFormat="1" ht="13.5" customHeight="1" x14ac:dyDescent="0.2">
      <c r="A3137" s="423">
        <v>2018</v>
      </c>
      <c r="B3137" s="424" t="s">
        <v>45</v>
      </c>
      <c r="C3137" s="424" t="s">
        <v>104</v>
      </c>
      <c r="D3137" s="425">
        <v>18217.39</v>
      </c>
      <c r="E3137" s="425">
        <v>87333.822</v>
      </c>
      <c r="F3137" s="426">
        <v>105551.212</v>
      </c>
      <c r="G3137" s="243"/>
    </row>
    <row r="3138" spans="1:7" s="62" customFormat="1" ht="13.5" customHeight="1" x14ac:dyDescent="0.2">
      <c r="A3138" s="267">
        <v>2018</v>
      </c>
      <c r="B3138" s="443" t="s">
        <v>33</v>
      </c>
      <c r="C3138" s="443" t="s">
        <v>104</v>
      </c>
      <c r="D3138" s="268">
        <v>20201.989999999998</v>
      </c>
      <c r="E3138" s="268">
        <v>95858.549999999988</v>
      </c>
      <c r="F3138" s="269">
        <v>116060.54</v>
      </c>
      <c r="G3138" s="243"/>
    </row>
    <row r="3139" spans="1:7" s="62" customFormat="1" ht="13.5" customHeight="1" x14ac:dyDescent="0.2">
      <c r="A3139" s="423">
        <v>2018</v>
      </c>
      <c r="B3139" s="424" t="s">
        <v>35</v>
      </c>
      <c r="C3139" s="424" t="s">
        <v>104</v>
      </c>
      <c r="D3139" s="425">
        <v>20376.025999999998</v>
      </c>
      <c r="E3139" s="425">
        <v>87382.266000000018</v>
      </c>
      <c r="F3139" s="426">
        <v>107758.29199999999</v>
      </c>
      <c r="G3139" s="243"/>
    </row>
    <row r="3140" spans="1:7" s="62" customFormat="1" ht="13.5" customHeight="1" x14ac:dyDescent="0.2">
      <c r="A3140" s="267">
        <v>2018</v>
      </c>
      <c r="B3140" s="443" t="s">
        <v>36</v>
      </c>
      <c r="C3140" s="443" t="s">
        <v>104</v>
      </c>
      <c r="D3140" s="268">
        <v>18222.939999999999</v>
      </c>
      <c r="E3140" s="268">
        <v>83874.626499999984</v>
      </c>
      <c r="F3140" s="269">
        <v>102097.56649999999</v>
      </c>
      <c r="G3140" s="243"/>
    </row>
    <row r="3141" spans="1:7" s="62" customFormat="1" ht="13.5" customHeight="1" x14ac:dyDescent="0.2">
      <c r="A3141" s="423">
        <v>2018</v>
      </c>
      <c r="B3141" s="424" t="s">
        <v>37</v>
      </c>
      <c r="C3141" s="424" t="s">
        <v>104</v>
      </c>
      <c r="D3141" s="425">
        <v>18715.586000000003</v>
      </c>
      <c r="E3141" s="425">
        <v>86825.436499999982</v>
      </c>
      <c r="F3141" s="426">
        <v>105541.02249999998</v>
      </c>
      <c r="G3141" s="243"/>
    </row>
    <row r="3142" spans="1:7" s="62" customFormat="1" ht="13.5" customHeight="1" x14ac:dyDescent="0.2">
      <c r="A3142" s="267">
        <v>2018</v>
      </c>
      <c r="B3142" s="443" t="s">
        <v>38</v>
      </c>
      <c r="C3142" s="443" t="s">
        <v>104</v>
      </c>
      <c r="D3142" s="268">
        <v>19222.910000000003</v>
      </c>
      <c r="E3142" s="268">
        <v>96183.423999999985</v>
      </c>
      <c r="F3142" s="269">
        <v>115406.33399999999</v>
      </c>
      <c r="G3142" s="243"/>
    </row>
    <row r="3143" spans="1:7" s="62" customFormat="1" ht="13.5" customHeight="1" x14ac:dyDescent="0.2">
      <c r="A3143" s="423">
        <v>2018</v>
      </c>
      <c r="B3143" s="424" t="s">
        <v>39</v>
      </c>
      <c r="C3143" s="424" t="s">
        <v>104</v>
      </c>
      <c r="D3143" s="425">
        <v>19233.010000000002</v>
      </c>
      <c r="E3143" s="425">
        <v>93339.867499999993</v>
      </c>
      <c r="F3143" s="426">
        <v>112572.87749999999</v>
      </c>
      <c r="G3143" s="243"/>
    </row>
    <row r="3144" spans="1:7" s="62" customFormat="1" ht="13.5" customHeight="1" x14ac:dyDescent="0.2">
      <c r="A3144" s="267">
        <v>2018</v>
      </c>
      <c r="B3144" s="443" t="s">
        <v>40</v>
      </c>
      <c r="C3144" s="443" t="s">
        <v>104</v>
      </c>
      <c r="D3144" s="268">
        <v>18383.05</v>
      </c>
      <c r="E3144" s="268">
        <v>94330.63949999999</v>
      </c>
      <c r="F3144" s="269">
        <v>112713.68949999998</v>
      </c>
      <c r="G3144" s="243"/>
    </row>
    <row r="3145" spans="1:7" s="62" customFormat="1" ht="13.5" customHeight="1" x14ac:dyDescent="0.2">
      <c r="A3145" s="423">
        <v>2018</v>
      </c>
      <c r="B3145" s="424" t="s">
        <v>41</v>
      </c>
      <c r="C3145" s="424" t="s">
        <v>104</v>
      </c>
      <c r="D3145" s="425">
        <v>17900.48</v>
      </c>
      <c r="E3145" s="425">
        <v>95619.05750000001</v>
      </c>
      <c r="F3145" s="426">
        <v>113519.53749999999</v>
      </c>
      <c r="G3145" s="243"/>
    </row>
    <row r="3146" spans="1:7" s="62" customFormat="1" ht="13.5" customHeight="1" x14ac:dyDescent="0.2">
      <c r="A3146" s="267">
        <v>2018</v>
      </c>
      <c r="B3146" s="443" t="s">
        <v>42</v>
      </c>
      <c r="C3146" s="443" t="s">
        <v>104</v>
      </c>
      <c r="D3146" s="268">
        <v>15659.521999999999</v>
      </c>
      <c r="E3146" s="268">
        <v>95536.899500000014</v>
      </c>
      <c r="F3146" s="269">
        <v>111196.42150000001</v>
      </c>
      <c r="G3146" s="243"/>
    </row>
    <row r="3147" spans="1:7" s="62" customFormat="1" ht="13.5" customHeight="1" x14ac:dyDescent="0.2">
      <c r="A3147" s="423">
        <v>2019</v>
      </c>
      <c r="B3147" s="424" t="s">
        <v>43</v>
      </c>
      <c r="C3147" s="424" t="s">
        <v>104</v>
      </c>
      <c r="D3147" s="425">
        <v>13976.84</v>
      </c>
      <c r="E3147" s="425">
        <v>86253.345000000001</v>
      </c>
      <c r="F3147" s="426">
        <v>100230.185</v>
      </c>
      <c r="G3147" s="243"/>
    </row>
    <row r="3148" spans="1:7" s="62" customFormat="1" ht="13.5" customHeight="1" x14ac:dyDescent="0.2">
      <c r="A3148" s="267">
        <v>2019</v>
      </c>
      <c r="B3148" s="443" t="s">
        <v>44</v>
      </c>
      <c r="C3148" s="443" t="s">
        <v>104</v>
      </c>
      <c r="D3148" s="268">
        <v>15648.740000000002</v>
      </c>
      <c r="E3148" s="268">
        <v>85428.925000000003</v>
      </c>
      <c r="F3148" s="269">
        <v>101077.66500000001</v>
      </c>
      <c r="G3148" s="243"/>
    </row>
    <row r="3149" spans="1:7" s="62" customFormat="1" ht="13.5" customHeight="1" x14ac:dyDescent="0.2">
      <c r="A3149" s="423">
        <v>2019</v>
      </c>
      <c r="B3149" s="424" t="s">
        <v>45</v>
      </c>
      <c r="C3149" s="424" t="s">
        <v>104</v>
      </c>
      <c r="D3149" s="425">
        <v>17194.48</v>
      </c>
      <c r="E3149" s="425">
        <v>85746.647999999972</v>
      </c>
      <c r="F3149" s="426">
        <v>102941.128</v>
      </c>
      <c r="G3149" s="243"/>
    </row>
    <row r="3150" spans="1:7" s="62" customFormat="1" ht="13.5" customHeight="1" x14ac:dyDescent="0.2">
      <c r="A3150" s="267">
        <v>2019</v>
      </c>
      <c r="B3150" s="443" t="s">
        <v>33</v>
      </c>
      <c r="C3150" s="443" t="s">
        <v>104</v>
      </c>
      <c r="D3150" s="268">
        <v>15507.35</v>
      </c>
      <c r="E3150" s="268">
        <v>90015.544499999989</v>
      </c>
      <c r="F3150" s="269">
        <v>105522.89450000001</v>
      </c>
      <c r="G3150" s="243"/>
    </row>
    <row r="3151" spans="1:7" s="62" customFormat="1" ht="13.5" customHeight="1" x14ac:dyDescent="0.2">
      <c r="A3151" s="423">
        <v>2019</v>
      </c>
      <c r="B3151" s="424" t="s">
        <v>35</v>
      </c>
      <c r="C3151" s="424" t="s">
        <v>104</v>
      </c>
      <c r="D3151" s="425">
        <v>21860.82</v>
      </c>
      <c r="E3151" s="425">
        <v>89676.975999999995</v>
      </c>
      <c r="F3151" s="426">
        <v>111537.796</v>
      </c>
      <c r="G3151" s="243"/>
    </row>
    <row r="3152" spans="1:7" s="62" customFormat="1" ht="13.5" customHeight="1" x14ac:dyDescent="0.2">
      <c r="A3152" s="267">
        <v>2019</v>
      </c>
      <c r="B3152" s="443" t="s">
        <v>36</v>
      </c>
      <c r="C3152" s="443" t="s">
        <v>104</v>
      </c>
      <c r="D3152" s="268">
        <v>21051.170000000002</v>
      </c>
      <c r="E3152" s="268">
        <v>80690.382499999992</v>
      </c>
      <c r="F3152" s="269">
        <v>101741.55249999998</v>
      </c>
      <c r="G3152" s="243"/>
    </row>
    <row r="3153" spans="1:7" s="62" customFormat="1" ht="13.5" customHeight="1" x14ac:dyDescent="0.2">
      <c r="A3153" s="423">
        <v>2019</v>
      </c>
      <c r="B3153" s="424" t="s">
        <v>37</v>
      </c>
      <c r="C3153" s="424" t="s">
        <v>104</v>
      </c>
      <c r="D3153" s="425">
        <v>20439.199999999997</v>
      </c>
      <c r="E3153" s="425">
        <v>97874.945499999987</v>
      </c>
      <c r="F3153" s="426">
        <v>118314.1455</v>
      </c>
      <c r="G3153" s="243"/>
    </row>
    <row r="3154" spans="1:7" s="62" customFormat="1" ht="13.5" customHeight="1" x14ac:dyDescent="0.2">
      <c r="A3154" s="267">
        <v>2019</v>
      </c>
      <c r="B3154" s="443" t="s">
        <v>38</v>
      </c>
      <c r="C3154" s="443" t="s">
        <v>104</v>
      </c>
      <c r="D3154" s="268">
        <v>20021.39</v>
      </c>
      <c r="E3154" s="268">
        <v>100304.63099999996</v>
      </c>
      <c r="F3154" s="269">
        <v>120326.02100000001</v>
      </c>
      <c r="G3154" s="243"/>
    </row>
    <row r="3155" spans="1:7" s="62" customFormat="1" ht="13.5" customHeight="1" x14ac:dyDescent="0.2">
      <c r="A3155" s="423">
        <v>2019</v>
      </c>
      <c r="B3155" s="424" t="s">
        <v>39</v>
      </c>
      <c r="C3155" s="424" t="s">
        <v>104</v>
      </c>
      <c r="D3155" s="425">
        <v>19180.169999999998</v>
      </c>
      <c r="E3155" s="425">
        <v>96984.936500000011</v>
      </c>
      <c r="F3155" s="426">
        <v>116165.10649999998</v>
      </c>
      <c r="G3155" s="243"/>
    </row>
    <row r="3156" spans="1:7" s="62" customFormat="1" ht="13.5" customHeight="1" x14ac:dyDescent="0.2">
      <c r="A3156" s="267">
        <v>2019</v>
      </c>
      <c r="B3156" s="443" t="s">
        <v>40</v>
      </c>
      <c r="C3156" s="443" t="s">
        <v>104</v>
      </c>
      <c r="D3156" s="268">
        <v>20013.800000000003</v>
      </c>
      <c r="E3156" s="268">
        <v>99955.331999999995</v>
      </c>
      <c r="F3156" s="269">
        <v>119969.13200000001</v>
      </c>
      <c r="G3156" s="243"/>
    </row>
    <row r="3157" spans="1:7" s="62" customFormat="1" ht="13.5" customHeight="1" x14ac:dyDescent="0.2">
      <c r="A3157" s="423">
        <v>2019</v>
      </c>
      <c r="B3157" s="424" t="s">
        <v>41</v>
      </c>
      <c r="C3157" s="424" t="s">
        <v>104</v>
      </c>
      <c r="D3157" s="425">
        <v>19545.63</v>
      </c>
      <c r="E3157" s="425">
        <v>102292.87349999997</v>
      </c>
      <c r="F3157" s="426">
        <v>121838.50349999999</v>
      </c>
      <c r="G3157" s="243"/>
    </row>
    <row r="3158" spans="1:7" s="62" customFormat="1" ht="13.5" customHeight="1" x14ac:dyDescent="0.2">
      <c r="A3158" s="267">
        <v>2019</v>
      </c>
      <c r="B3158" s="443" t="s">
        <v>42</v>
      </c>
      <c r="C3158" s="443" t="s">
        <v>104</v>
      </c>
      <c r="D3158" s="268">
        <v>20817.79</v>
      </c>
      <c r="E3158" s="268">
        <v>107277.0475</v>
      </c>
      <c r="F3158" s="269">
        <v>128094.83750000004</v>
      </c>
      <c r="G3158" s="243"/>
    </row>
    <row r="3159" spans="1:7" s="62" customFormat="1" ht="13.5" customHeight="1" x14ac:dyDescent="0.2">
      <c r="A3159" s="423">
        <v>2020</v>
      </c>
      <c r="B3159" s="424" t="s">
        <v>43</v>
      </c>
      <c r="C3159" s="424" t="s">
        <v>104</v>
      </c>
      <c r="D3159" s="425">
        <v>15902.17</v>
      </c>
      <c r="E3159" s="425">
        <v>99534.145000000004</v>
      </c>
      <c r="F3159" s="426">
        <v>115436.31499999999</v>
      </c>
      <c r="G3159" s="243"/>
    </row>
    <row r="3160" spans="1:7" s="62" customFormat="1" ht="13.5" customHeight="1" x14ac:dyDescent="0.2">
      <c r="A3160" s="267">
        <v>2020</v>
      </c>
      <c r="B3160" s="443" t="s">
        <v>44</v>
      </c>
      <c r="C3160" s="443" t="s">
        <v>104</v>
      </c>
      <c r="D3160" s="268">
        <v>17118.55</v>
      </c>
      <c r="E3160" s="268">
        <v>88519.660499999984</v>
      </c>
      <c r="F3160" s="269">
        <v>105638.21049999997</v>
      </c>
      <c r="G3160" s="243"/>
    </row>
    <row r="3161" spans="1:7" s="62" customFormat="1" ht="13.5" customHeight="1" x14ac:dyDescent="0.2">
      <c r="A3161" s="423">
        <v>2020</v>
      </c>
      <c r="B3161" s="424" t="s">
        <v>45</v>
      </c>
      <c r="C3161" s="424" t="s">
        <v>104</v>
      </c>
      <c r="D3161" s="425">
        <v>14206.71</v>
      </c>
      <c r="E3161" s="425">
        <v>70811.422999999981</v>
      </c>
      <c r="F3161" s="426">
        <v>85018.133000000002</v>
      </c>
      <c r="G3161" s="243"/>
    </row>
    <row r="3162" spans="1:7" s="62" customFormat="1" ht="13.5" customHeight="1" x14ac:dyDescent="0.2">
      <c r="A3162" s="267">
        <v>2020</v>
      </c>
      <c r="B3162" s="443" t="s">
        <v>33</v>
      </c>
      <c r="C3162" s="443" t="s">
        <v>104</v>
      </c>
      <c r="D3162" s="268">
        <v>3512.0800000000008</v>
      </c>
      <c r="E3162" s="268">
        <v>33856.390999999996</v>
      </c>
      <c r="F3162" s="269">
        <v>37368.471000000005</v>
      </c>
      <c r="G3162" s="243"/>
    </row>
    <row r="3163" spans="1:7" s="62" customFormat="1" ht="13.5" customHeight="1" x14ac:dyDescent="0.2">
      <c r="A3163" s="423">
        <v>2020</v>
      </c>
      <c r="B3163" s="424" t="s">
        <v>35</v>
      </c>
      <c r="C3163" s="424" t="s">
        <v>104</v>
      </c>
      <c r="D3163" s="425">
        <v>11689.47099847412</v>
      </c>
      <c r="E3163" s="425">
        <v>69518.026027626285</v>
      </c>
      <c r="F3163" s="426">
        <v>81207.497026100405</v>
      </c>
      <c r="G3163" s="243"/>
    </row>
    <row r="3164" spans="1:7" s="62" customFormat="1" ht="13.5" customHeight="1" x14ac:dyDescent="0.2">
      <c r="A3164" s="267">
        <v>2020</v>
      </c>
      <c r="B3164" s="443" t="s">
        <v>36</v>
      </c>
      <c r="C3164" s="443" t="s">
        <v>104</v>
      </c>
      <c r="D3164" s="268">
        <v>16832.774998168945</v>
      </c>
      <c r="E3164" s="268">
        <v>84858.554060211187</v>
      </c>
      <c r="F3164" s="269">
        <v>101691.3290583801</v>
      </c>
      <c r="G3164" s="243"/>
    </row>
    <row r="3165" spans="1:7" s="62" customFormat="1" ht="13.5" customHeight="1" x14ac:dyDescent="0.2">
      <c r="A3165" s="423">
        <v>2020</v>
      </c>
      <c r="B3165" s="424" t="s">
        <v>37</v>
      </c>
      <c r="C3165" s="424" t="s">
        <v>104</v>
      </c>
      <c r="D3165" s="425">
        <v>20606.467008544925</v>
      </c>
      <c r="E3165" s="425">
        <v>104328.62457817078</v>
      </c>
      <c r="F3165" s="426">
        <v>124935.09158671569</v>
      </c>
      <c r="G3165" s="243"/>
    </row>
    <row r="3166" spans="1:7" s="62" customFormat="1" ht="13.5" customHeight="1" x14ac:dyDescent="0.2">
      <c r="A3166" s="267">
        <v>2020</v>
      </c>
      <c r="B3166" s="443" t="s">
        <v>38</v>
      </c>
      <c r="C3166" s="443" t="s">
        <v>104</v>
      </c>
      <c r="D3166" s="268">
        <v>21108.918991455077</v>
      </c>
      <c r="E3166" s="268">
        <v>101332.07496630862</v>
      </c>
      <c r="F3166" s="269">
        <v>122440.9939577637</v>
      </c>
      <c r="G3166" s="243"/>
    </row>
    <row r="3167" spans="1:7" s="62" customFormat="1" ht="13.5" customHeight="1" x14ac:dyDescent="0.2">
      <c r="A3167" s="423">
        <v>2020</v>
      </c>
      <c r="B3167" s="424" t="s">
        <v>39</v>
      </c>
      <c r="C3167" s="424" t="s">
        <v>104</v>
      </c>
      <c r="D3167" s="425">
        <v>20336.509995727538</v>
      </c>
      <c r="E3167" s="425">
        <v>103352.43437231446</v>
      </c>
      <c r="F3167" s="426">
        <v>123688.94436804199</v>
      </c>
      <c r="G3167" s="243"/>
    </row>
    <row r="3168" spans="1:7" s="62" customFormat="1" ht="13.5" customHeight="1" x14ac:dyDescent="0.2">
      <c r="A3168" s="267">
        <v>2020</v>
      </c>
      <c r="B3168" s="443" t="s">
        <v>40</v>
      </c>
      <c r="C3168" s="443" t="s">
        <v>104</v>
      </c>
      <c r="D3168" s="268">
        <v>20850.817001296997</v>
      </c>
      <c r="E3168" s="268">
        <v>110472.67102822875</v>
      </c>
      <c r="F3168" s="269">
        <v>131323.48802952576</v>
      </c>
      <c r="G3168" s="243"/>
    </row>
    <row r="3169" spans="1:7" s="62" customFormat="1" ht="13.5" customHeight="1" x14ac:dyDescent="0.2">
      <c r="A3169" s="423">
        <v>2020</v>
      </c>
      <c r="B3169" s="424" t="s">
        <v>41</v>
      </c>
      <c r="C3169" s="424" t="s">
        <v>104</v>
      </c>
      <c r="D3169" s="425">
        <v>18766.385999694827</v>
      </c>
      <c r="E3169" s="425">
        <v>108527.89059320369</v>
      </c>
      <c r="F3169" s="426">
        <v>127294.27659289846</v>
      </c>
      <c r="G3169" s="243"/>
    </row>
    <row r="3170" spans="1:7" s="62" customFormat="1" ht="13.5" customHeight="1" x14ac:dyDescent="0.2">
      <c r="A3170" s="267">
        <v>2020</v>
      </c>
      <c r="B3170" s="443" t="s">
        <v>42</v>
      </c>
      <c r="C3170" s="443" t="s">
        <v>104</v>
      </c>
      <c r="D3170" s="268">
        <v>16940.008002670285</v>
      </c>
      <c r="E3170" s="268">
        <v>108565.97290277098</v>
      </c>
      <c r="F3170" s="269">
        <v>125505.98090544131</v>
      </c>
      <c r="G3170" s="243"/>
    </row>
    <row r="3171" spans="1:7" s="62" customFormat="1" ht="13.5" customHeight="1" x14ac:dyDescent="0.2">
      <c r="A3171" s="423">
        <v>2021</v>
      </c>
      <c r="B3171" s="424" t="s">
        <v>43</v>
      </c>
      <c r="C3171" s="424" t="s">
        <v>104</v>
      </c>
      <c r="D3171" s="425">
        <v>13091.107999999998</v>
      </c>
      <c r="E3171" s="425">
        <v>100930.39803479002</v>
      </c>
      <c r="F3171" s="426">
        <v>114021.50603479003</v>
      </c>
      <c r="G3171" s="243"/>
    </row>
    <row r="3172" spans="1:7" s="62" customFormat="1" ht="13.5" customHeight="1" x14ac:dyDescent="0.2">
      <c r="A3172" s="267">
        <v>2021</v>
      </c>
      <c r="B3172" s="443" t="s">
        <v>44</v>
      </c>
      <c r="C3172" s="443" t="s">
        <v>104</v>
      </c>
      <c r="D3172" s="268">
        <v>17357.409999849999</v>
      </c>
      <c r="E3172" s="268">
        <v>106121.67648899998</v>
      </c>
      <c r="F3172" s="269">
        <v>123479.08648884998</v>
      </c>
      <c r="G3172" s="243"/>
    </row>
    <row r="3173" spans="1:7" s="62" customFormat="1" ht="13.5" customHeight="1" x14ac:dyDescent="0.2">
      <c r="A3173" s="423">
        <v>2021</v>
      </c>
      <c r="B3173" s="424" t="s">
        <v>45</v>
      </c>
      <c r="C3173" s="424" t="s">
        <v>104</v>
      </c>
      <c r="D3173" s="425">
        <v>18720.324993286133</v>
      </c>
      <c r="E3173" s="425">
        <v>114239.94360891722</v>
      </c>
      <c r="F3173" s="426">
        <v>132960.26860220337</v>
      </c>
      <c r="G3173" s="243"/>
    </row>
    <row r="3174" spans="1:7" s="62" customFormat="1" ht="13.5" customHeight="1" x14ac:dyDescent="0.2">
      <c r="A3174" s="267">
        <v>2021</v>
      </c>
      <c r="B3174" s="443" t="s">
        <v>33</v>
      </c>
      <c r="C3174" s="443" t="s">
        <v>104</v>
      </c>
      <c r="D3174" s="268">
        <v>15364.940995498659</v>
      </c>
      <c r="E3174" s="268">
        <v>101113.06296129036</v>
      </c>
      <c r="F3174" s="269">
        <v>116478.00395678902</v>
      </c>
      <c r="G3174" s="243"/>
    </row>
    <row r="3175" spans="1:7" s="62" customFormat="1" ht="13.5" customHeight="1" x14ac:dyDescent="0.2">
      <c r="A3175" s="423">
        <v>2021</v>
      </c>
      <c r="B3175" s="424" t="s">
        <v>35</v>
      </c>
      <c r="C3175" s="424" t="s">
        <v>104</v>
      </c>
      <c r="D3175" s="425">
        <v>9473.5840024414065</v>
      </c>
      <c r="E3175" s="425">
        <v>52227.407471155639</v>
      </c>
      <c r="F3175" s="426">
        <v>61700.991473597045</v>
      </c>
      <c r="G3175" s="243"/>
    </row>
    <row r="3176" spans="1:7" s="62" customFormat="1" ht="13.5" customHeight="1" x14ac:dyDescent="0.2">
      <c r="A3176" s="267">
        <v>2021</v>
      </c>
      <c r="B3176" s="443" t="s">
        <v>36</v>
      </c>
      <c r="C3176" s="443" t="s">
        <v>104</v>
      </c>
      <c r="D3176" s="268">
        <v>14541.523001831054</v>
      </c>
      <c r="E3176" s="268">
        <v>104004.90307684327</v>
      </c>
      <c r="F3176" s="269">
        <v>118546.42607867433</v>
      </c>
      <c r="G3176" s="243"/>
    </row>
    <row r="3177" spans="1:7" s="62" customFormat="1" ht="13.5" customHeight="1" x14ac:dyDescent="0.2">
      <c r="A3177" s="423">
        <v>2021</v>
      </c>
      <c r="B3177" s="424" t="s">
        <v>37</v>
      </c>
      <c r="C3177" s="424" t="s">
        <v>104</v>
      </c>
      <c r="D3177" s="425">
        <v>18919.422996337889</v>
      </c>
      <c r="E3177" s="425">
        <v>104612.41598258058</v>
      </c>
      <c r="F3177" s="426">
        <v>123531.83897891849</v>
      </c>
      <c r="G3177" s="243"/>
    </row>
    <row r="3178" spans="1:7" s="62" customFormat="1" ht="13.5" customHeight="1" x14ac:dyDescent="0.2">
      <c r="A3178" s="267">
        <v>2021</v>
      </c>
      <c r="B3178" s="443" t="s">
        <v>38</v>
      </c>
      <c r="C3178" s="443" t="s">
        <v>104</v>
      </c>
      <c r="D3178" s="268">
        <v>19453.147996948243</v>
      </c>
      <c r="E3178" s="268">
        <v>96763.747990875228</v>
      </c>
      <c r="F3178" s="269">
        <v>116216.89598782347</v>
      </c>
      <c r="G3178" s="243"/>
    </row>
    <row r="3179" spans="1:7" s="62" customFormat="1" ht="13.5" customHeight="1" x14ac:dyDescent="0.2">
      <c r="A3179" s="423">
        <v>2021</v>
      </c>
      <c r="B3179" s="424" t="s">
        <v>39</v>
      </c>
      <c r="C3179" s="424" t="s">
        <v>104</v>
      </c>
      <c r="D3179" s="425">
        <v>20521.473998931888</v>
      </c>
      <c r="E3179" s="425">
        <v>106040.91244816589</v>
      </c>
      <c r="F3179" s="426">
        <v>126562.38644709776</v>
      </c>
      <c r="G3179" s="243"/>
    </row>
    <row r="3180" spans="1:7" s="62" customFormat="1" ht="13.5" customHeight="1" x14ac:dyDescent="0.2">
      <c r="A3180" s="267">
        <v>2021</v>
      </c>
      <c r="B3180" s="443" t="s">
        <v>40</v>
      </c>
      <c r="C3180" s="443" t="s">
        <v>104</v>
      </c>
      <c r="D3180" s="268">
        <v>19777.386004272459</v>
      </c>
      <c r="E3180" s="268">
        <v>105284.78559422304</v>
      </c>
      <c r="F3180" s="269">
        <v>125062.17159849549</v>
      </c>
      <c r="G3180" s="243"/>
    </row>
    <row r="3181" spans="1:7" s="62" customFormat="1" ht="13.5" customHeight="1" x14ac:dyDescent="0.2">
      <c r="A3181" s="423">
        <v>2021</v>
      </c>
      <c r="B3181" s="424" t="s">
        <v>41</v>
      </c>
      <c r="C3181" s="424" t="s">
        <v>104</v>
      </c>
      <c r="D3181" s="425">
        <v>21096.481996032711</v>
      </c>
      <c r="E3181" s="425">
        <v>107182.10649468612</v>
      </c>
      <c r="F3181" s="426">
        <v>128278.58849071884</v>
      </c>
      <c r="G3181" s="243"/>
    </row>
    <row r="3182" spans="1:7" s="62" customFormat="1" ht="13.5" customHeight="1" x14ac:dyDescent="0.2">
      <c r="A3182" s="267">
        <v>2021</v>
      </c>
      <c r="B3182" s="449" t="s">
        <v>42</v>
      </c>
      <c r="C3182" s="449" t="s">
        <v>104</v>
      </c>
      <c r="D3182" s="268">
        <v>20481.40400488281</v>
      </c>
      <c r="E3182" s="268">
        <v>111862.11200945282</v>
      </c>
      <c r="F3182" s="269">
        <v>132343.51601433565</v>
      </c>
      <c r="G3182" s="243"/>
    </row>
    <row r="3183" spans="1:7" s="62" customFormat="1" ht="13.5" customHeight="1" x14ac:dyDescent="0.2">
      <c r="A3183" s="423">
        <v>2022</v>
      </c>
      <c r="B3183" s="424" t="s">
        <v>43</v>
      </c>
      <c r="C3183" s="424" t="s">
        <v>104</v>
      </c>
      <c r="D3183" s="425">
        <v>17406.837013427736</v>
      </c>
      <c r="E3183" s="425">
        <v>90732.990987510682</v>
      </c>
      <c r="F3183" s="426">
        <v>108139.8280009384</v>
      </c>
      <c r="G3183" s="243"/>
    </row>
    <row r="3184" spans="1:7" s="62" customFormat="1" ht="13.5" customHeight="1" x14ac:dyDescent="0.2">
      <c r="A3184" s="267">
        <v>2022</v>
      </c>
      <c r="B3184" s="464" t="s">
        <v>44</v>
      </c>
      <c r="C3184" s="464" t="s">
        <v>104</v>
      </c>
      <c r="D3184" s="459">
        <v>19613.359984130857</v>
      </c>
      <c r="E3184" s="459">
        <v>101727.95203467559</v>
      </c>
      <c r="F3184" s="460">
        <v>121341.31201880645</v>
      </c>
      <c r="G3184" s="243"/>
    </row>
    <row r="3185" spans="1:58" s="62" customFormat="1" ht="13.5" customHeight="1" x14ac:dyDescent="0.2">
      <c r="A3185" s="423">
        <v>2022</v>
      </c>
      <c r="B3185" s="424" t="s">
        <v>45</v>
      </c>
      <c r="C3185" s="424" t="s">
        <v>104</v>
      </c>
      <c r="D3185" s="425">
        <v>22364.706991761148</v>
      </c>
      <c r="E3185" s="425">
        <v>119260.8570527861</v>
      </c>
      <c r="F3185" s="426">
        <v>141625.56404454724</v>
      </c>
      <c r="G3185" s="243"/>
    </row>
    <row r="3186" spans="1:58" s="62" customFormat="1" ht="13.5" customHeight="1" x14ac:dyDescent="0.2">
      <c r="A3186" s="270">
        <v>2022</v>
      </c>
      <c r="B3186" s="476" t="s">
        <v>33</v>
      </c>
      <c r="C3186" s="476" t="s">
        <v>104</v>
      </c>
      <c r="D3186" s="459">
        <v>22080.9049997</v>
      </c>
      <c r="E3186" s="459">
        <v>105092.73710079996</v>
      </c>
      <c r="F3186" s="460">
        <v>127173.64210049999</v>
      </c>
      <c r="G3186" s="243"/>
    </row>
    <row r="3187" spans="1:58" s="62" customFormat="1" ht="13.5" customHeight="1" x14ac:dyDescent="0.2">
      <c r="A3187" s="423">
        <v>2022</v>
      </c>
      <c r="B3187" s="424" t="s">
        <v>35</v>
      </c>
      <c r="C3187" s="424" t="s">
        <v>104</v>
      </c>
      <c r="D3187" s="425">
        <v>21083.179000000004</v>
      </c>
      <c r="E3187" s="425">
        <v>97416.692169230533</v>
      </c>
      <c r="F3187" s="426">
        <v>118499.87116923055</v>
      </c>
      <c r="G3187" s="243"/>
    </row>
    <row r="3188" spans="1:58" s="62" customFormat="1" ht="13.5" customHeight="1" x14ac:dyDescent="0.2">
      <c r="A3188" s="492">
        <v>2022</v>
      </c>
      <c r="B3188" s="185" t="s">
        <v>36</v>
      </c>
      <c r="C3188" s="185" t="s">
        <v>104</v>
      </c>
      <c r="D3188" s="493">
        <v>21467.266981079098</v>
      </c>
      <c r="E3188" s="493">
        <v>106518.72650884128</v>
      </c>
      <c r="F3188" s="494">
        <v>127985.99348992038</v>
      </c>
      <c r="G3188" s="243"/>
    </row>
    <row r="3189" spans="1:58" s="62" customFormat="1" ht="13.5" customHeight="1" x14ac:dyDescent="0.2">
      <c r="A3189" s="270"/>
      <c r="B3189" s="469"/>
      <c r="C3189" s="469"/>
      <c r="D3189" s="459"/>
      <c r="E3189" s="459"/>
      <c r="F3189" s="459"/>
      <c r="G3189" s="243"/>
    </row>
    <row r="3190" spans="1:58" s="62" customFormat="1" ht="13.5" customHeight="1" x14ac:dyDescent="0.2">
      <c r="A3190" s="270"/>
      <c r="B3190" s="443"/>
      <c r="C3190" s="443"/>
      <c r="D3190" s="268"/>
      <c r="E3190" s="268"/>
      <c r="F3190" s="268"/>
      <c r="G3190" s="243"/>
    </row>
    <row r="3191" spans="1:58" s="62" customFormat="1" ht="12.75" x14ac:dyDescent="0.2">
      <c r="A3191" s="270"/>
      <c r="B3191" s="414"/>
      <c r="C3191" s="414"/>
      <c r="D3191" s="268"/>
      <c r="E3191" s="268"/>
      <c r="F3191" s="268"/>
      <c r="G3191" s="277"/>
      <c r="H3191" s="362"/>
      <c r="I3191" s="362"/>
      <c r="J3191" s="362"/>
      <c r="K3191" s="362"/>
      <c r="L3191" s="362"/>
      <c r="M3191" s="362"/>
      <c r="N3191" s="362"/>
      <c r="O3191" s="362"/>
      <c r="P3191" s="362"/>
      <c r="Q3191" s="362"/>
      <c r="R3191" s="362"/>
      <c r="S3191" s="362"/>
      <c r="T3191" s="362"/>
      <c r="U3191" s="362"/>
      <c r="V3191" s="362"/>
      <c r="W3191" s="362"/>
      <c r="X3191" s="362"/>
      <c r="Y3191" s="362"/>
      <c r="Z3191" s="362"/>
      <c r="AA3191" s="323"/>
      <c r="AB3191" s="323"/>
      <c r="AC3191" s="323"/>
      <c r="AD3191" s="323"/>
      <c r="AE3191" s="323"/>
      <c r="AF3191" s="323"/>
      <c r="AG3191" s="323"/>
      <c r="AH3191" s="323"/>
      <c r="AI3191" s="323"/>
      <c r="AJ3191" s="323"/>
      <c r="AK3191" s="323"/>
      <c r="AL3191" s="323"/>
      <c r="AM3191" s="323"/>
      <c r="AN3191" s="323"/>
      <c r="AO3191" s="323"/>
      <c r="AP3191" s="323"/>
      <c r="AQ3191" s="323"/>
      <c r="AR3191" s="323"/>
      <c r="AS3191" s="323"/>
      <c r="AT3191" s="323"/>
      <c r="AU3191" s="323"/>
      <c r="AV3191" s="323"/>
      <c r="AW3191" s="323"/>
      <c r="AX3191" s="323"/>
      <c r="AY3191" s="323"/>
      <c r="AZ3191" s="323"/>
      <c r="BA3191" s="323"/>
      <c r="BB3191" s="323"/>
      <c r="BC3191" s="323"/>
      <c r="BD3191" s="323"/>
      <c r="BE3191" s="323"/>
      <c r="BF3191" s="323"/>
    </row>
    <row r="3192" spans="1:58" s="62" customFormat="1" ht="12.75" x14ac:dyDescent="0.2">
      <c r="A3192" s="557" t="s">
        <v>46</v>
      </c>
      <c r="B3192" s="558"/>
      <c r="C3192" s="558"/>
      <c r="D3192" s="558"/>
      <c r="E3192" s="558"/>
      <c r="F3192" s="566"/>
      <c r="G3192" s="277"/>
      <c r="H3192" s="362"/>
      <c r="I3192" s="362"/>
      <c r="J3192" s="362"/>
      <c r="K3192" s="362"/>
      <c r="L3192" s="362"/>
      <c r="M3192" s="362"/>
      <c r="N3192" s="362"/>
      <c r="O3192" s="362"/>
      <c r="P3192" s="362"/>
      <c r="Q3192" s="362"/>
      <c r="R3192" s="362"/>
      <c r="S3192" s="362"/>
      <c r="T3192" s="362"/>
      <c r="U3192" s="362"/>
      <c r="V3192" s="362"/>
      <c r="W3192" s="362"/>
      <c r="X3192" s="362"/>
      <c r="Y3192" s="362"/>
      <c r="Z3192" s="362"/>
      <c r="AA3192" s="323"/>
      <c r="AB3192" s="323"/>
      <c r="AC3192" s="323"/>
      <c r="AD3192" s="323"/>
      <c r="AE3192" s="323"/>
      <c r="AF3192" s="323"/>
      <c r="AG3192" s="323"/>
      <c r="AH3192" s="323"/>
      <c r="AI3192" s="323"/>
      <c r="AJ3192" s="323"/>
      <c r="AK3192" s="323"/>
      <c r="AL3192" s="323"/>
      <c r="AM3192" s="323"/>
      <c r="AN3192" s="323"/>
      <c r="AO3192" s="323"/>
      <c r="AP3192" s="323"/>
      <c r="AQ3192" s="323"/>
      <c r="AR3192" s="323"/>
      <c r="AS3192" s="323"/>
      <c r="AT3192" s="323"/>
      <c r="AU3192" s="323"/>
      <c r="AV3192" s="323"/>
      <c r="AW3192" s="323"/>
      <c r="AX3192" s="323"/>
      <c r="AY3192" s="323"/>
      <c r="AZ3192" s="323"/>
      <c r="BA3192" s="323"/>
      <c r="BB3192" s="323"/>
      <c r="BC3192" s="323"/>
      <c r="BD3192" s="323"/>
      <c r="BE3192" s="323"/>
      <c r="BF3192" s="323"/>
    </row>
    <row r="3193" spans="1:58" s="62" customFormat="1" ht="12.75" x14ac:dyDescent="0.2">
      <c r="A3193" s="359" t="s">
        <v>105</v>
      </c>
      <c r="B3193" s="271"/>
      <c r="C3193" s="271"/>
      <c r="D3193" s="271"/>
      <c r="E3193" s="271"/>
      <c r="F3193" s="272"/>
      <c r="G3193" s="277"/>
      <c r="H3193" s="362"/>
      <c r="I3193" s="362"/>
      <c r="J3193" s="362"/>
      <c r="K3193" s="362"/>
      <c r="L3193" s="362"/>
      <c r="M3193" s="362"/>
      <c r="N3193" s="362"/>
      <c r="O3193" s="362"/>
      <c r="P3193" s="362"/>
      <c r="Q3193" s="362"/>
      <c r="R3193" s="362"/>
      <c r="S3193" s="362"/>
      <c r="T3193" s="362"/>
      <c r="U3193" s="362"/>
      <c r="V3193" s="362"/>
      <c r="W3193" s="362"/>
      <c r="X3193" s="362"/>
      <c r="Y3193" s="362"/>
      <c r="Z3193" s="362"/>
      <c r="AA3193" s="323"/>
      <c r="AB3193" s="323"/>
      <c r="AC3193" s="323"/>
      <c r="AD3193" s="323"/>
      <c r="AE3193" s="323"/>
      <c r="AF3193" s="323"/>
      <c r="AG3193" s="323"/>
      <c r="AH3193" s="323"/>
      <c r="AI3193" s="323"/>
      <c r="AJ3193" s="323"/>
      <c r="AK3193" s="323"/>
      <c r="AL3193" s="323"/>
      <c r="AM3193" s="323"/>
      <c r="AN3193" s="323"/>
      <c r="AO3193" s="323"/>
      <c r="AP3193" s="323"/>
      <c r="AQ3193" s="323"/>
      <c r="AR3193" s="323"/>
      <c r="AS3193" s="323"/>
      <c r="AT3193" s="323"/>
      <c r="AU3193" s="323"/>
      <c r="AV3193" s="323"/>
      <c r="AW3193" s="323"/>
      <c r="AX3193" s="323"/>
      <c r="AY3193" s="323"/>
      <c r="AZ3193" s="323"/>
      <c r="BA3193" s="323"/>
      <c r="BB3193" s="323"/>
      <c r="BC3193" s="323"/>
      <c r="BD3193" s="323"/>
      <c r="BE3193" s="323"/>
      <c r="BF3193" s="323"/>
    </row>
    <row r="3194" spans="1:58" s="62" customFormat="1" ht="34.5" customHeight="1" x14ac:dyDescent="0.2">
      <c r="A3194" s="533" t="s">
        <v>106</v>
      </c>
      <c r="B3194" s="567"/>
      <c r="C3194" s="567"/>
      <c r="D3194" s="567"/>
      <c r="E3194" s="567"/>
      <c r="F3194" s="568"/>
      <c r="G3194" s="277"/>
      <c r="H3194" s="362"/>
      <c r="I3194" s="362"/>
      <c r="J3194" s="362"/>
      <c r="K3194" s="362"/>
      <c r="L3194" s="362"/>
      <c r="M3194" s="362"/>
      <c r="N3194" s="362"/>
      <c r="O3194" s="362"/>
      <c r="P3194" s="362"/>
      <c r="Q3194" s="362"/>
      <c r="R3194" s="362"/>
      <c r="S3194" s="362"/>
      <c r="T3194" s="362"/>
      <c r="U3194" s="362"/>
      <c r="V3194" s="362"/>
      <c r="W3194" s="362"/>
      <c r="X3194" s="362"/>
      <c r="Y3194" s="362"/>
      <c r="Z3194" s="362"/>
      <c r="AA3194" s="323"/>
      <c r="AB3194" s="323"/>
      <c r="AC3194" s="323"/>
      <c r="AD3194" s="323"/>
      <c r="AE3194" s="323"/>
      <c r="AF3194" s="323"/>
      <c r="AG3194" s="323"/>
      <c r="AH3194" s="323"/>
      <c r="AI3194" s="323"/>
      <c r="AJ3194" s="323"/>
      <c r="AK3194" s="323"/>
      <c r="AL3194" s="323"/>
      <c r="AM3194" s="323"/>
      <c r="AN3194" s="323"/>
      <c r="AO3194" s="323"/>
      <c r="AP3194" s="323"/>
      <c r="AQ3194" s="323"/>
      <c r="AR3194" s="323"/>
      <c r="AS3194" s="323"/>
      <c r="AT3194" s="323"/>
      <c r="AU3194" s="323"/>
      <c r="AV3194" s="323"/>
      <c r="AW3194" s="323"/>
      <c r="AX3194" s="323"/>
      <c r="AY3194" s="323"/>
      <c r="AZ3194" s="323"/>
      <c r="BA3194" s="323"/>
      <c r="BB3194" s="323"/>
      <c r="BC3194" s="323"/>
      <c r="BD3194" s="323"/>
      <c r="BE3194" s="323"/>
      <c r="BF3194" s="323"/>
    </row>
    <row r="3195" spans="1:58" s="62" customFormat="1" ht="12.75" x14ac:dyDescent="0.2">
      <c r="A3195" s="84" t="s">
        <v>48</v>
      </c>
      <c r="B3195" s="273"/>
      <c r="C3195" s="273"/>
      <c r="D3195" s="273"/>
      <c r="E3195" s="273"/>
      <c r="F3195" s="272"/>
      <c r="G3195" s="277"/>
      <c r="H3195" s="362"/>
      <c r="I3195" s="362"/>
      <c r="J3195" s="362"/>
      <c r="K3195" s="362"/>
      <c r="L3195" s="362"/>
      <c r="M3195" s="362"/>
      <c r="N3195" s="362"/>
      <c r="O3195" s="362"/>
      <c r="P3195" s="362"/>
      <c r="Q3195" s="362"/>
      <c r="R3195" s="362"/>
      <c r="S3195" s="362"/>
      <c r="T3195" s="362"/>
      <c r="U3195" s="362"/>
      <c r="V3195" s="362"/>
      <c r="W3195" s="362"/>
      <c r="X3195" s="362"/>
      <c r="Y3195" s="362"/>
      <c r="Z3195" s="362"/>
      <c r="AA3195" s="323"/>
      <c r="AB3195" s="323"/>
      <c r="AC3195" s="323"/>
      <c r="AD3195" s="323"/>
      <c r="AE3195" s="323"/>
      <c r="AF3195" s="323"/>
      <c r="AG3195" s="323"/>
      <c r="AH3195" s="323"/>
      <c r="AI3195" s="323"/>
      <c r="AJ3195" s="323"/>
      <c r="AK3195" s="323"/>
      <c r="AL3195" s="323"/>
      <c r="AM3195" s="323"/>
      <c r="AN3195" s="323"/>
      <c r="AO3195" s="323"/>
      <c r="AP3195" s="323"/>
      <c r="AQ3195" s="323"/>
      <c r="AR3195" s="323"/>
      <c r="AS3195" s="323"/>
      <c r="AT3195" s="323"/>
      <c r="AU3195" s="323"/>
      <c r="AV3195" s="323"/>
      <c r="AW3195" s="323"/>
      <c r="AX3195" s="323"/>
      <c r="AY3195" s="323"/>
      <c r="AZ3195" s="323"/>
      <c r="BA3195" s="323"/>
      <c r="BB3195" s="323"/>
      <c r="BC3195" s="323"/>
      <c r="BD3195" s="323"/>
      <c r="BE3195" s="323"/>
      <c r="BF3195" s="323"/>
    </row>
    <row r="3196" spans="1:58" s="62" customFormat="1" ht="12.75" x14ac:dyDescent="0.2">
      <c r="A3196" s="86" t="str">
        <f>'Anexo 5'!A176</f>
        <v>Actualizado el 29 de julio de 2022</v>
      </c>
      <c r="B3196" s="264"/>
      <c r="C3196" s="264"/>
      <c r="D3196" s="264"/>
      <c r="E3196" s="264"/>
      <c r="F3196" s="274" t="s">
        <v>60</v>
      </c>
      <c r="G3196" s="277"/>
      <c r="H3196" s="362"/>
      <c r="I3196" s="362"/>
      <c r="J3196" s="362"/>
      <c r="K3196" s="362"/>
      <c r="L3196" s="362"/>
      <c r="M3196" s="362"/>
      <c r="N3196" s="362"/>
      <c r="O3196" s="362"/>
      <c r="P3196" s="362"/>
      <c r="Q3196" s="362"/>
      <c r="R3196" s="362"/>
      <c r="S3196" s="362"/>
      <c r="T3196" s="362"/>
      <c r="U3196" s="362"/>
      <c r="V3196" s="362"/>
      <c r="W3196" s="362"/>
      <c r="X3196" s="362"/>
      <c r="Y3196" s="362"/>
      <c r="Z3196" s="362"/>
      <c r="AA3196" s="323"/>
      <c r="AB3196" s="323"/>
      <c r="AC3196" s="323"/>
      <c r="AD3196" s="323"/>
      <c r="AE3196" s="323"/>
      <c r="AF3196" s="323"/>
      <c r="AG3196" s="323"/>
      <c r="AH3196" s="323"/>
      <c r="AI3196" s="323"/>
      <c r="AJ3196" s="323"/>
      <c r="AK3196" s="323"/>
      <c r="AL3196" s="323"/>
      <c r="AM3196" s="323"/>
      <c r="AN3196" s="323"/>
      <c r="AO3196" s="323"/>
      <c r="AP3196" s="323"/>
      <c r="AQ3196" s="323"/>
      <c r="AR3196" s="323"/>
      <c r="AS3196" s="323"/>
      <c r="AT3196" s="323"/>
      <c r="AU3196" s="323"/>
      <c r="AV3196" s="323"/>
      <c r="AW3196" s="323"/>
      <c r="AX3196" s="323"/>
      <c r="AY3196" s="323"/>
      <c r="AZ3196" s="323"/>
      <c r="BA3196" s="323"/>
      <c r="BB3196" s="323"/>
      <c r="BC3196" s="323"/>
      <c r="BD3196" s="323"/>
      <c r="BE3196" s="323"/>
      <c r="BF3196" s="323"/>
    </row>
    <row r="3197" spans="1:58" s="62" customFormat="1" ht="12.75" x14ac:dyDescent="0.2">
      <c r="A3197" s="157"/>
      <c r="B3197" s="275"/>
      <c r="C3197" s="275"/>
      <c r="D3197" s="275"/>
      <c r="E3197" s="275"/>
      <c r="F3197" s="276"/>
      <c r="G3197" s="277"/>
      <c r="H3197" s="362"/>
      <c r="I3197" s="362"/>
      <c r="J3197" s="362"/>
      <c r="K3197" s="362"/>
      <c r="L3197" s="362"/>
      <c r="M3197" s="362"/>
      <c r="N3197" s="362"/>
      <c r="O3197" s="362"/>
      <c r="P3197" s="362"/>
      <c r="Q3197" s="362"/>
      <c r="R3197" s="362"/>
      <c r="S3197" s="362"/>
      <c r="T3197" s="362"/>
      <c r="U3197" s="362"/>
      <c r="V3197" s="362"/>
      <c r="W3197" s="362"/>
      <c r="X3197" s="362"/>
      <c r="Y3197" s="362"/>
      <c r="Z3197" s="362"/>
      <c r="AA3197" s="323"/>
      <c r="AB3197" s="323"/>
      <c r="AC3197" s="323"/>
      <c r="AD3197" s="323"/>
      <c r="AE3197" s="323"/>
      <c r="AF3197" s="323"/>
      <c r="AG3197" s="323"/>
      <c r="AH3197" s="323"/>
      <c r="AI3197" s="323"/>
      <c r="AJ3197" s="323"/>
      <c r="AK3197" s="323"/>
      <c r="AL3197" s="323"/>
      <c r="AM3197" s="323"/>
      <c r="AN3197" s="323"/>
      <c r="AO3197" s="323"/>
      <c r="AP3197" s="323"/>
      <c r="AQ3197" s="323"/>
      <c r="AR3197" s="323"/>
      <c r="AS3197" s="323"/>
      <c r="AT3197" s="323"/>
      <c r="AU3197" s="323"/>
      <c r="AV3197" s="323"/>
      <c r="AW3197" s="323"/>
      <c r="AX3197" s="323"/>
      <c r="AY3197" s="323"/>
      <c r="AZ3197" s="323"/>
      <c r="BA3197" s="323"/>
      <c r="BB3197" s="323"/>
      <c r="BC3197" s="323"/>
      <c r="BD3197" s="323"/>
      <c r="BE3197" s="323"/>
      <c r="BF3197" s="323"/>
    </row>
    <row r="3198" spans="1:58" s="62" customFormat="1" ht="12.75" x14ac:dyDescent="0.2">
      <c r="A3198" s="270"/>
      <c r="B3198" s="358"/>
      <c r="C3198" s="358"/>
      <c r="D3198" s="268"/>
      <c r="E3198" s="268"/>
      <c r="F3198" s="268"/>
      <c r="G3198" s="277"/>
      <c r="H3198" s="362"/>
      <c r="I3198" s="362"/>
      <c r="J3198" s="362"/>
      <c r="K3198" s="362"/>
      <c r="L3198" s="362"/>
      <c r="M3198" s="362"/>
      <c r="N3198" s="362"/>
      <c r="O3198" s="362"/>
      <c r="P3198" s="362"/>
      <c r="Q3198" s="362"/>
      <c r="R3198" s="362"/>
      <c r="S3198" s="362"/>
      <c r="T3198" s="362"/>
      <c r="U3198" s="362"/>
      <c r="V3198" s="362"/>
      <c r="W3198" s="362"/>
      <c r="X3198" s="362"/>
      <c r="Y3198" s="362"/>
      <c r="Z3198" s="362"/>
      <c r="AA3198" s="323"/>
      <c r="AB3198" s="323"/>
      <c r="AC3198" s="323"/>
      <c r="AD3198" s="323"/>
      <c r="AE3198" s="323"/>
      <c r="AF3198" s="323"/>
      <c r="AG3198" s="323"/>
      <c r="AH3198" s="323"/>
      <c r="AI3198" s="323"/>
      <c r="AJ3198" s="323"/>
      <c r="AK3198" s="323"/>
      <c r="AL3198" s="323"/>
      <c r="AM3198" s="323"/>
      <c r="AN3198" s="323"/>
      <c r="AO3198" s="323"/>
      <c r="AP3198" s="323"/>
      <c r="AQ3198" s="323"/>
      <c r="AR3198" s="323"/>
      <c r="AS3198" s="323"/>
      <c r="AT3198" s="323"/>
      <c r="AU3198" s="323"/>
      <c r="AV3198" s="323"/>
      <c r="AW3198" s="323"/>
      <c r="AX3198" s="323"/>
      <c r="AY3198" s="323"/>
      <c r="AZ3198" s="323"/>
      <c r="BA3198" s="323"/>
      <c r="BB3198" s="323"/>
      <c r="BC3198" s="323"/>
      <c r="BD3198" s="323"/>
      <c r="BE3198" s="323"/>
      <c r="BF3198" s="323"/>
    </row>
    <row r="3199" spans="1:58" s="62" customFormat="1" ht="12.75" x14ac:dyDescent="0.2">
      <c r="A3199" s="270"/>
      <c r="B3199" s="358"/>
      <c r="C3199" s="358"/>
      <c r="D3199" s="268"/>
      <c r="E3199" s="268"/>
      <c r="F3199" s="268"/>
      <c r="G3199" s="277"/>
      <c r="H3199" s="362"/>
      <c r="I3199" s="362"/>
      <c r="J3199" s="362"/>
      <c r="K3199" s="362"/>
      <c r="L3199" s="362"/>
      <c r="M3199" s="362"/>
      <c r="N3199" s="362"/>
      <c r="O3199" s="362"/>
      <c r="P3199" s="362"/>
      <c r="Q3199" s="362"/>
      <c r="R3199" s="362"/>
      <c r="S3199" s="362"/>
      <c r="T3199" s="362"/>
      <c r="U3199" s="362"/>
      <c r="V3199" s="362"/>
      <c r="W3199" s="362"/>
      <c r="X3199" s="362"/>
      <c r="Y3199" s="362"/>
      <c r="Z3199" s="362"/>
      <c r="AA3199" s="323"/>
      <c r="AB3199" s="323"/>
      <c r="AC3199" s="323"/>
      <c r="AD3199" s="323"/>
      <c r="AE3199" s="323"/>
      <c r="AF3199" s="323"/>
      <c r="AG3199" s="323"/>
      <c r="AH3199" s="323"/>
      <c r="AI3199" s="323"/>
      <c r="AJ3199" s="323"/>
      <c r="AK3199" s="323"/>
      <c r="AL3199" s="323"/>
      <c r="AM3199" s="323"/>
      <c r="AN3199" s="323"/>
      <c r="AO3199" s="323"/>
      <c r="AP3199" s="323"/>
      <c r="AQ3199" s="323"/>
      <c r="AR3199" s="323"/>
      <c r="AS3199" s="323"/>
      <c r="AT3199" s="323"/>
      <c r="AU3199" s="323"/>
      <c r="AV3199" s="323"/>
      <c r="AW3199" s="323"/>
      <c r="AX3199" s="323"/>
      <c r="AY3199" s="323"/>
      <c r="AZ3199" s="323"/>
      <c r="BA3199" s="323"/>
      <c r="BB3199" s="323"/>
      <c r="BC3199" s="323"/>
      <c r="BD3199" s="323"/>
      <c r="BE3199" s="323"/>
      <c r="BF3199" s="323"/>
    </row>
    <row r="3200" spans="1:58" s="62" customFormat="1" ht="12.75" x14ac:dyDescent="0.2">
      <c r="A3200" s="270"/>
      <c r="B3200" s="358"/>
      <c r="C3200" s="358"/>
      <c r="D3200" s="268"/>
      <c r="E3200" s="268"/>
      <c r="F3200" s="268"/>
      <c r="G3200" s="277"/>
      <c r="H3200" s="362"/>
      <c r="I3200" s="362"/>
      <c r="J3200" s="362"/>
      <c r="K3200" s="362"/>
      <c r="L3200" s="362"/>
      <c r="M3200" s="362"/>
      <c r="N3200" s="362"/>
      <c r="O3200" s="362"/>
      <c r="P3200" s="362"/>
      <c r="Q3200" s="362"/>
      <c r="R3200" s="362"/>
      <c r="S3200" s="362"/>
      <c r="T3200" s="362"/>
      <c r="U3200" s="362"/>
      <c r="V3200" s="362"/>
      <c r="W3200" s="362"/>
      <c r="X3200" s="362"/>
      <c r="Y3200" s="362"/>
      <c r="Z3200" s="362"/>
      <c r="AA3200" s="323"/>
      <c r="AB3200" s="323"/>
      <c r="AC3200" s="323"/>
      <c r="AD3200" s="323"/>
      <c r="AE3200" s="323"/>
      <c r="AF3200" s="323"/>
      <c r="AG3200" s="323"/>
      <c r="AH3200" s="323"/>
      <c r="AI3200" s="323"/>
      <c r="AJ3200" s="323"/>
      <c r="AK3200" s="323"/>
      <c r="AL3200" s="323"/>
      <c r="AM3200" s="323"/>
      <c r="AN3200" s="323"/>
      <c r="AO3200" s="323"/>
      <c r="AP3200" s="323"/>
      <c r="AQ3200" s="323"/>
      <c r="AR3200" s="323"/>
      <c r="AS3200" s="323"/>
      <c r="AT3200" s="323"/>
      <c r="AU3200" s="323"/>
      <c r="AV3200" s="323"/>
      <c r="AW3200" s="323"/>
      <c r="AX3200" s="323"/>
      <c r="AY3200" s="323"/>
      <c r="AZ3200" s="323"/>
      <c r="BA3200" s="323"/>
      <c r="BB3200" s="323"/>
      <c r="BC3200" s="323"/>
      <c r="BD3200" s="323"/>
      <c r="BE3200" s="323"/>
      <c r="BF3200" s="323"/>
    </row>
    <row r="3201" spans="1:58" s="62" customFormat="1" ht="12.75" x14ac:dyDescent="0.2">
      <c r="A3201" s="270"/>
      <c r="B3201" s="358"/>
      <c r="C3201" s="358"/>
      <c r="D3201" s="268"/>
      <c r="E3201" s="268"/>
      <c r="F3201" s="268"/>
      <c r="G3201" s="277"/>
      <c r="H3201" s="362"/>
      <c r="I3201" s="362"/>
      <c r="J3201" s="362"/>
      <c r="K3201" s="362"/>
      <c r="L3201" s="362"/>
      <c r="M3201" s="362"/>
      <c r="N3201" s="362"/>
      <c r="O3201" s="362"/>
      <c r="P3201" s="362"/>
      <c r="Q3201" s="362"/>
      <c r="R3201" s="362"/>
      <c r="S3201" s="362"/>
      <c r="T3201" s="362"/>
      <c r="U3201" s="362"/>
      <c r="V3201" s="362"/>
      <c r="W3201" s="362"/>
      <c r="X3201" s="362"/>
      <c r="Y3201" s="362"/>
      <c r="Z3201" s="362"/>
      <c r="AA3201" s="323"/>
      <c r="AB3201" s="323"/>
      <c r="AC3201" s="323"/>
      <c r="AD3201" s="323"/>
      <c r="AE3201" s="323"/>
      <c r="AF3201" s="323"/>
      <c r="AG3201" s="323"/>
      <c r="AH3201" s="323"/>
      <c r="AI3201" s="323"/>
      <c r="AJ3201" s="323"/>
      <c r="AK3201" s="323"/>
      <c r="AL3201" s="323"/>
      <c r="AM3201" s="323"/>
      <c r="AN3201" s="323"/>
      <c r="AO3201" s="323"/>
      <c r="AP3201" s="323"/>
      <c r="AQ3201" s="323"/>
      <c r="AR3201" s="323"/>
      <c r="AS3201" s="323"/>
      <c r="AT3201" s="323"/>
      <c r="AU3201" s="323"/>
      <c r="AV3201" s="323"/>
      <c r="AW3201" s="323"/>
      <c r="AX3201" s="323"/>
      <c r="AY3201" s="323"/>
      <c r="AZ3201" s="323"/>
      <c r="BA3201" s="323"/>
      <c r="BB3201" s="323"/>
      <c r="BC3201" s="323"/>
      <c r="BD3201" s="323"/>
      <c r="BE3201" s="323"/>
      <c r="BF3201" s="323"/>
    </row>
    <row r="3202" spans="1:58" s="62" customFormat="1" ht="12.75" x14ac:dyDescent="0.2">
      <c r="A3202" s="270"/>
      <c r="B3202" s="358"/>
      <c r="C3202" s="358"/>
      <c r="D3202" s="268"/>
      <c r="E3202" s="268"/>
      <c r="F3202" s="268"/>
      <c r="G3202" s="277"/>
      <c r="H3202" s="362"/>
      <c r="I3202" s="362"/>
      <c r="J3202" s="362"/>
      <c r="K3202" s="362"/>
      <c r="L3202" s="362"/>
      <c r="M3202" s="362"/>
      <c r="N3202" s="362"/>
      <c r="O3202" s="362"/>
      <c r="P3202" s="362"/>
      <c r="Q3202" s="362"/>
      <c r="R3202" s="362"/>
      <c r="S3202" s="362"/>
      <c r="T3202" s="362"/>
      <c r="U3202" s="362"/>
      <c r="V3202" s="362"/>
      <c r="W3202" s="362"/>
      <c r="X3202" s="362"/>
      <c r="Y3202" s="362"/>
      <c r="Z3202" s="362"/>
      <c r="AA3202" s="323"/>
      <c r="AB3202" s="323"/>
      <c r="AC3202" s="323"/>
      <c r="AD3202" s="323"/>
      <c r="AE3202" s="323"/>
      <c r="AF3202" s="323"/>
      <c r="AG3202" s="323"/>
      <c r="AH3202" s="323"/>
      <c r="AI3202" s="323"/>
      <c r="AJ3202" s="323"/>
      <c r="AK3202" s="323"/>
      <c r="AL3202" s="323"/>
      <c r="AM3202" s="323"/>
      <c r="AN3202" s="323"/>
      <c r="AO3202" s="323"/>
      <c r="AP3202" s="323"/>
      <c r="AQ3202" s="323"/>
      <c r="AR3202" s="323"/>
      <c r="AS3202" s="323"/>
      <c r="AT3202" s="323"/>
      <c r="AU3202" s="323"/>
      <c r="AV3202" s="323"/>
      <c r="AW3202" s="323"/>
      <c r="AX3202" s="323"/>
      <c r="AY3202" s="323"/>
      <c r="AZ3202" s="323"/>
      <c r="BA3202" s="323"/>
      <c r="BB3202" s="323"/>
      <c r="BC3202" s="323"/>
      <c r="BD3202" s="323"/>
      <c r="BE3202" s="323"/>
      <c r="BF3202" s="323"/>
    </row>
    <row r="3203" spans="1:58" s="62" customFormat="1" ht="12.75" x14ac:dyDescent="0.2">
      <c r="A3203" s="270"/>
      <c r="B3203" s="358"/>
      <c r="C3203" s="358"/>
      <c r="D3203" s="268"/>
      <c r="E3203" s="268"/>
      <c r="F3203" s="268"/>
      <c r="G3203" s="277"/>
      <c r="H3203" s="362"/>
      <c r="I3203" s="362"/>
      <c r="J3203" s="362"/>
      <c r="K3203" s="362"/>
      <c r="L3203" s="362"/>
      <c r="M3203" s="362"/>
      <c r="N3203" s="362"/>
      <c r="O3203" s="362"/>
      <c r="P3203" s="362"/>
      <c r="Q3203" s="362"/>
      <c r="R3203" s="362"/>
      <c r="S3203" s="362"/>
      <c r="T3203" s="362"/>
      <c r="U3203" s="362"/>
      <c r="V3203" s="362"/>
      <c r="W3203" s="362"/>
      <c r="X3203" s="362"/>
      <c r="Y3203" s="362"/>
      <c r="Z3203" s="362"/>
      <c r="AA3203" s="323"/>
      <c r="AB3203" s="323"/>
      <c r="AC3203" s="323"/>
      <c r="AD3203" s="323"/>
      <c r="AE3203" s="323"/>
      <c r="AF3203" s="323"/>
      <c r="AG3203" s="323"/>
      <c r="AH3203" s="323"/>
      <c r="AI3203" s="323"/>
      <c r="AJ3203" s="323"/>
      <c r="AK3203" s="323"/>
      <c r="AL3203" s="323"/>
      <c r="AM3203" s="323"/>
      <c r="AN3203" s="323"/>
      <c r="AO3203" s="323"/>
      <c r="AP3203" s="323"/>
      <c r="AQ3203" s="323"/>
      <c r="AR3203" s="323"/>
      <c r="AS3203" s="323"/>
      <c r="AT3203" s="323"/>
      <c r="AU3203" s="323"/>
      <c r="AV3203" s="323"/>
      <c r="AW3203" s="323"/>
      <c r="AX3203" s="323"/>
      <c r="AY3203" s="323"/>
      <c r="AZ3203" s="323"/>
      <c r="BA3203" s="323"/>
      <c r="BB3203" s="323"/>
      <c r="BC3203" s="323"/>
      <c r="BD3203" s="323"/>
      <c r="BE3203" s="323"/>
      <c r="BF3203" s="323"/>
    </row>
    <row r="3204" spans="1:58" s="62" customFormat="1" ht="12.75" x14ac:dyDescent="0.2">
      <c r="A3204" s="270"/>
      <c r="B3204" s="358"/>
      <c r="C3204" s="358"/>
      <c r="D3204" s="268"/>
      <c r="E3204" s="268"/>
      <c r="F3204" s="268"/>
      <c r="G3204" s="277"/>
      <c r="H3204" s="362"/>
      <c r="I3204" s="362"/>
      <c r="J3204" s="362"/>
      <c r="K3204" s="362"/>
      <c r="L3204" s="362"/>
      <c r="M3204" s="362"/>
      <c r="N3204" s="362"/>
      <c r="O3204" s="362"/>
      <c r="P3204" s="362"/>
      <c r="Q3204" s="362"/>
      <c r="R3204" s="362"/>
      <c r="S3204" s="362"/>
      <c r="T3204" s="362"/>
      <c r="U3204" s="362"/>
      <c r="V3204" s="362"/>
      <c r="W3204" s="362"/>
      <c r="X3204" s="362"/>
      <c r="Y3204" s="362"/>
      <c r="Z3204" s="362"/>
      <c r="AA3204" s="323"/>
      <c r="AB3204" s="323"/>
      <c r="AC3204" s="323"/>
      <c r="AD3204" s="323"/>
      <c r="AE3204" s="323"/>
      <c r="AF3204" s="323"/>
      <c r="AG3204" s="323"/>
      <c r="AH3204" s="323"/>
      <c r="AI3204" s="323"/>
      <c r="AJ3204" s="323"/>
      <c r="AK3204" s="323"/>
      <c r="AL3204" s="323"/>
      <c r="AM3204" s="323"/>
      <c r="AN3204" s="323"/>
      <c r="AO3204" s="323"/>
      <c r="AP3204" s="323"/>
      <c r="AQ3204" s="323"/>
      <c r="AR3204" s="323"/>
      <c r="AS3204" s="323"/>
      <c r="AT3204" s="323"/>
      <c r="AU3204" s="323"/>
      <c r="AV3204" s="323"/>
      <c r="AW3204" s="323"/>
      <c r="AX3204" s="323"/>
      <c r="AY3204" s="323"/>
      <c r="AZ3204" s="323"/>
      <c r="BA3204" s="323"/>
      <c r="BB3204" s="323"/>
      <c r="BC3204" s="323"/>
      <c r="BD3204" s="323"/>
      <c r="BE3204" s="323"/>
      <c r="BF3204" s="323"/>
    </row>
    <row r="3205" spans="1:58" s="62" customFormat="1" ht="12.75" x14ac:dyDescent="0.2">
      <c r="A3205" s="270"/>
      <c r="B3205" s="358"/>
      <c r="C3205" s="358"/>
      <c r="D3205" s="268"/>
      <c r="E3205" s="268"/>
      <c r="F3205" s="268"/>
      <c r="G3205" s="277"/>
      <c r="H3205" s="362"/>
      <c r="I3205" s="362"/>
      <c r="J3205" s="362"/>
      <c r="K3205" s="362"/>
      <c r="L3205" s="362"/>
      <c r="M3205" s="362"/>
      <c r="N3205" s="362"/>
      <c r="O3205" s="362"/>
      <c r="P3205" s="362"/>
      <c r="Q3205" s="362"/>
      <c r="R3205" s="362"/>
      <c r="S3205" s="362"/>
      <c r="T3205" s="362"/>
      <c r="U3205" s="362"/>
      <c r="V3205" s="362"/>
      <c r="W3205" s="362"/>
      <c r="X3205" s="362"/>
      <c r="Y3205" s="362"/>
      <c r="Z3205" s="362"/>
      <c r="AA3205" s="323"/>
      <c r="AB3205" s="323"/>
      <c r="AC3205" s="323"/>
      <c r="AD3205" s="323"/>
      <c r="AE3205" s="323"/>
      <c r="AF3205" s="323"/>
      <c r="AG3205" s="323"/>
      <c r="AH3205" s="323"/>
      <c r="AI3205" s="323"/>
      <c r="AJ3205" s="323"/>
      <c r="AK3205" s="323"/>
      <c r="AL3205" s="323"/>
      <c r="AM3205" s="323"/>
      <c r="AN3205" s="323"/>
      <c r="AO3205" s="323"/>
      <c r="AP3205" s="323"/>
      <c r="AQ3205" s="323"/>
      <c r="AR3205" s="323"/>
      <c r="AS3205" s="323"/>
      <c r="AT3205" s="323"/>
      <c r="AU3205" s="323"/>
      <c r="AV3205" s="323"/>
      <c r="AW3205" s="323"/>
      <c r="AX3205" s="323"/>
      <c r="AY3205" s="323"/>
      <c r="AZ3205" s="323"/>
      <c r="BA3205" s="323"/>
      <c r="BB3205" s="323"/>
      <c r="BC3205" s="323"/>
      <c r="BD3205" s="323"/>
      <c r="BE3205" s="323"/>
      <c r="BF3205" s="323"/>
    </row>
    <row r="3206" spans="1:58" s="62" customFormat="1" ht="12.75" x14ac:dyDescent="0.2">
      <c r="A3206" s="270"/>
      <c r="B3206" s="358"/>
      <c r="C3206" s="358"/>
      <c r="D3206" s="268"/>
      <c r="E3206" s="268"/>
      <c r="F3206" s="268"/>
      <c r="G3206" s="277"/>
      <c r="H3206" s="362"/>
      <c r="I3206" s="362"/>
      <c r="J3206" s="362"/>
      <c r="K3206" s="362"/>
      <c r="L3206" s="362"/>
      <c r="M3206" s="362"/>
      <c r="N3206" s="362"/>
      <c r="O3206" s="362"/>
      <c r="P3206" s="362"/>
      <c r="Q3206" s="362"/>
      <c r="R3206" s="362"/>
      <c r="S3206" s="362"/>
      <c r="T3206" s="362"/>
      <c r="U3206" s="362"/>
      <c r="V3206" s="362"/>
      <c r="W3206" s="362"/>
      <c r="X3206" s="362"/>
      <c r="Y3206" s="362"/>
      <c r="Z3206" s="362"/>
      <c r="AA3206" s="323"/>
      <c r="AB3206" s="323"/>
      <c r="AC3206" s="323"/>
      <c r="AD3206" s="323"/>
      <c r="AE3206" s="323"/>
      <c r="AF3206" s="323"/>
      <c r="AG3206" s="323"/>
      <c r="AH3206" s="323"/>
      <c r="AI3206" s="323"/>
      <c r="AJ3206" s="323"/>
      <c r="AK3206" s="323"/>
      <c r="AL3206" s="323"/>
      <c r="AM3206" s="323"/>
      <c r="AN3206" s="323"/>
      <c r="AO3206" s="323"/>
      <c r="AP3206" s="323"/>
      <c r="AQ3206" s="323"/>
      <c r="AR3206" s="323"/>
      <c r="AS3206" s="323"/>
      <c r="AT3206" s="323"/>
      <c r="AU3206" s="323"/>
      <c r="AV3206" s="323"/>
      <c r="AW3206" s="323"/>
      <c r="AX3206" s="323"/>
      <c r="AY3206" s="323"/>
      <c r="AZ3206" s="323"/>
      <c r="BA3206" s="323"/>
      <c r="BB3206" s="323"/>
      <c r="BC3206" s="323"/>
      <c r="BD3206" s="323"/>
      <c r="BE3206" s="323"/>
      <c r="BF3206" s="323"/>
    </row>
    <row r="3207" spans="1:58" s="62" customFormat="1" ht="12.75" x14ac:dyDescent="0.2">
      <c r="A3207" s="270"/>
      <c r="B3207" s="358"/>
      <c r="C3207" s="358"/>
      <c r="D3207" s="268"/>
      <c r="E3207" s="268"/>
      <c r="F3207" s="268"/>
      <c r="G3207" s="277"/>
      <c r="H3207" s="362"/>
      <c r="I3207" s="362"/>
      <c r="J3207" s="362"/>
      <c r="K3207" s="362"/>
      <c r="L3207" s="362"/>
      <c r="M3207" s="362"/>
      <c r="N3207" s="362"/>
      <c r="O3207" s="362"/>
      <c r="P3207" s="362"/>
      <c r="Q3207" s="362"/>
      <c r="R3207" s="362"/>
      <c r="S3207" s="362"/>
      <c r="T3207" s="362"/>
      <c r="U3207" s="362"/>
      <c r="V3207" s="362"/>
      <c r="W3207" s="362"/>
      <c r="X3207" s="362"/>
      <c r="Y3207" s="362"/>
      <c r="Z3207" s="362"/>
      <c r="AA3207" s="323"/>
      <c r="AB3207" s="323"/>
      <c r="AC3207" s="323"/>
      <c r="AD3207" s="323"/>
      <c r="AE3207" s="323"/>
      <c r="AF3207" s="323"/>
      <c r="AG3207" s="323"/>
      <c r="AH3207" s="323"/>
      <c r="AI3207" s="323"/>
      <c r="AJ3207" s="323"/>
      <c r="AK3207" s="323"/>
      <c r="AL3207" s="323"/>
      <c r="AM3207" s="323"/>
      <c r="AN3207" s="323"/>
      <c r="AO3207" s="323"/>
      <c r="AP3207" s="323"/>
      <c r="AQ3207" s="323"/>
      <c r="AR3207" s="323"/>
      <c r="AS3207" s="323"/>
      <c r="AT3207" s="323"/>
      <c r="AU3207" s="323"/>
      <c r="AV3207" s="323"/>
      <c r="AW3207" s="323"/>
      <c r="AX3207" s="323"/>
      <c r="AY3207" s="323"/>
      <c r="AZ3207" s="323"/>
      <c r="BA3207" s="323"/>
      <c r="BB3207" s="323"/>
      <c r="BC3207" s="323"/>
      <c r="BD3207" s="323"/>
      <c r="BE3207" s="323"/>
      <c r="BF3207" s="323"/>
    </row>
    <row r="3208" spans="1:58" s="62" customFormat="1" ht="12.75" x14ac:dyDescent="0.2">
      <c r="A3208" s="270"/>
      <c r="B3208" s="358"/>
      <c r="C3208" s="358"/>
      <c r="D3208" s="268"/>
      <c r="E3208" s="268"/>
      <c r="F3208" s="268"/>
      <c r="G3208" s="277"/>
      <c r="H3208" s="362"/>
      <c r="I3208" s="362"/>
      <c r="J3208" s="362"/>
      <c r="K3208" s="362"/>
      <c r="L3208" s="362"/>
      <c r="M3208" s="362"/>
      <c r="N3208" s="362"/>
      <c r="O3208" s="362"/>
      <c r="P3208" s="362"/>
      <c r="Q3208" s="362"/>
      <c r="R3208" s="362"/>
      <c r="S3208" s="362"/>
      <c r="T3208" s="362"/>
      <c r="U3208" s="362"/>
      <c r="V3208" s="362"/>
      <c r="W3208" s="362"/>
      <c r="X3208" s="362"/>
      <c r="Y3208" s="362"/>
      <c r="Z3208" s="362"/>
      <c r="AA3208" s="323"/>
      <c r="AB3208" s="323"/>
      <c r="AC3208" s="323"/>
      <c r="AD3208" s="323"/>
      <c r="AE3208" s="323"/>
      <c r="AF3208" s="323"/>
      <c r="AG3208" s="323"/>
      <c r="AH3208" s="323"/>
      <c r="AI3208" s="323"/>
      <c r="AJ3208" s="323"/>
      <c r="AK3208" s="323"/>
      <c r="AL3208" s="323"/>
      <c r="AM3208" s="323"/>
      <c r="AN3208" s="323"/>
      <c r="AO3208" s="323"/>
      <c r="AP3208" s="323"/>
      <c r="AQ3208" s="323"/>
      <c r="AR3208" s="323"/>
      <c r="AS3208" s="323"/>
      <c r="AT3208" s="323"/>
      <c r="AU3208" s="323"/>
      <c r="AV3208" s="323"/>
      <c r="AW3208" s="323"/>
      <c r="AX3208" s="323"/>
      <c r="AY3208" s="323"/>
      <c r="AZ3208" s="323"/>
      <c r="BA3208" s="323"/>
      <c r="BB3208" s="323"/>
      <c r="BC3208" s="323"/>
      <c r="BD3208" s="323"/>
      <c r="BE3208" s="323"/>
      <c r="BF3208" s="323"/>
    </row>
    <row r="3209" spans="1:58" s="62" customFormat="1" ht="12.75" x14ac:dyDescent="0.2">
      <c r="A3209" s="270"/>
      <c r="B3209" s="358"/>
      <c r="C3209" s="358"/>
      <c r="D3209" s="268"/>
      <c r="E3209" s="268"/>
      <c r="F3209" s="268"/>
      <c r="G3209" s="277"/>
      <c r="H3209" s="362"/>
      <c r="I3209" s="362"/>
      <c r="J3209" s="362"/>
      <c r="K3209" s="362"/>
      <c r="L3209" s="362"/>
      <c r="M3209" s="362"/>
      <c r="N3209" s="362"/>
      <c r="O3209" s="362"/>
      <c r="P3209" s="362"/>
      <c r="Q3209" s="362"/>
      <c r="R3209" s="362"/>
      <c r="S3209" s="362"/>
      <c r="T3209" s="362"/>
      <c r="U3209" s="362"/>
      <c r="V3209" s="362"/>
      <c r="W3209" s="362"/>
      <c r="X3209" s="362"/>
      <c r="Y3209" s="362"/>
      <c r="Z3209" s="362"/>
      <c r="AA3209" s="323"/>
      <c r="AB3209" s="323"/>
      <c r="AC3209" s="323"/>
      <c r="AD3209" s="323"/>
      <c r="AE3209" s="323"/>
      <c r="AF3209" s="323"/>
      <c r="AG3209" s="323"/>
      <c r="AH3209" s="323"/>
      <c r="AI3209" s="323"/>
      <c r="AJ3209" s="323"/>
      <c r="AK3209" s="323"/>
      <c r="AL3209" s="323"/>
      <c r="AM3209" s="323"/>
      <c r="AN3209" s="323"/>
      <c r="AO3209" s="323"/>
      <c r="AP3209" s="323"/>
      <c r="AQ3209" s="323"/>
      <c r="AR3209" s="323"/>
      <c r="AS3209" s="323"/>
      <c r="AT3209" s="323"/>
      <c r="AU3209" s="323"/>
      <c r="AV3209" s="323"/>
      <c r="AW3209" s="323"/>
      <c r="AX3209" s="323"/>
      <c r="AY3209" s="323"/>
      <c r="AZ3209" s="323"/>
      <c r="BA3209" s="323"/>
      <c r="BB3209" s="323"/>
      <c r="BC3209" s="323"/>
      <c r="BD3209" s="323"/>
      <c r="BE3209" s="323"/>
      <c r="BF3209" s="323"/>
    </row>
    <row r="3210" spans="1:58" s="62" customFormat="1" ht="12.75" x14ac:dyDescent="0.2">
      <c r="A3210" s="270"/>
      <c r="B3210" s="358"/>
      <c r="C3210" s="358"/>
      <c r="D3210" s="268"/>
      <c r="E3210" s="268"/>
      <c r="F3210" s="268"/>
      <c r="G3210" s="277"/>
      <c r="H3210" s="362"/>
      <c r="I3210" s="362"/>
      <c r="J3210" s="362"/>
      <c r="K3210" s="362"/>
      <c r="L3210" s="362"/>
      <c r="M3210" s="362"/>
      <c r="N3210" s="362"/>
      <c r="O3210" s="362"/>
      <c r="P3210" s="362"/>
      <c r="Q3210" s="362"/>
      <c r="R3210" s="362"/>
      <c r="S3210" s="362"/>
      <c r="T3210" s="362"/>
      <c r="U3210" s="362"/>
      <c r="V3210" s="362"/>
      <c r="W3210" s="362"/>
      <c r="X3210" s="362"/>
      <c r="Y3210" s="362"/>
      <c r="Z3210" s="362"/>
      <c r="AA3210" s="323"/>
      <c r="AB3210" s="323"/>
      <c r="AC3210" s="323"/>
      <c r="AD3210" s="323"/>
      <c r="AE3210" s="323"/>
      <c r="AF3210" s="323"/>
      <c r="AG3210" s="323"/>
      <c r="AH3210" s="323"/>
      <c r="AI3210" s="323"/>
      <c r="AJ3210" s="323"/>
      <c r="AK3210" s="323"/>
      <c r="AL3210" s="323"/>
      <c r="AM3210" s="323"/>
      <c r="AN3210" s="323"/>
      <c r="AO3210" s="323"/>
      <c r="AP3210" s="323"/>
      <c r="AQ3210" s="323"/>
      <c r="AR3210" s="323"/>
      <c r="AS3210" s="323"/>
      <c r="AT3210" s="323"/>
      <c r="AU3210" s="323"/>
      <c r="AV3210" s="323"/>
      <c r="AW3210" s="323"/>
      <c r="AX3210" s="323"/>
      <c r="AY3210" s="323"/>
      <c r="AZ3210" s="323"/>
      <c r="BA3210" s="323"/>
      <c r="BB3210" s="323"/>
      <c r="BC3210" s="323"/>
      <c r="BD3210" s="323"/>
      <c r="BE3210" s="323"/>
      <c r="BF3210" s="323"/>
    </row>
    <row r="3211" spans="1:58" s="62" customFormat="1" ht="12.75" x14ac:dyDescent="0.2">
      <c r="A3211" s="270"/>
      <c r="B3211" s="358"/>
      <c r="C3211" s="358"/>
      <c r="D3211" s="268"/>
      <c r="E3211" s="268"/>
      <c r="F3211" s="268"/>
      <c r="G3211" s="277"/>
      <c r="H3211" s="362"/>
      <c r="I3211" s="362"/>
      <c r="J3211" s="362"/>
      <c r="K3211" s="362"/>
      <c r="L3211" s="362"/>
      <c r="M3211" s="362"/>
      <c r="N3211" s="362"/>
      <c r="O3211" s="362"/>
      <c r="P3211" s="362"/>
      <c r="Q3211" s="362"/>
      <c r="R3211" s="362"/>
      <c r="S3211" s="362"/>
      <c r="T3211" s="362"/>
      <c r="U3211" s="362"/>
      <c r="V3211" s="362"/>
      <c r="W3211" s="362"/>
      <c r="X3211" s="362"/>
      <c r="Y3211" s="362"/>
      <c r="Z3211" s="362"/>
      <c r="AA3211" s="323"/>
      <c r="AB3211" s="323"/>
      <c r="AC3211" s="323"/>
      <c r="AD3211" s="323"/>
      <c r="AE3211" s="323"/>
      <c r="AF3211" s="323"/>
      <c r="AG3211" s="323"/>
      <c r="AH3211" s="323"/>
      <c r="AI3211" s="323"/>
      <c r="AJ3211" s="323"/>
      <c r="AK3211" s="323"/>
      <c r="AL3211" s="323"/>
      <c r="AM3211" s="323"/>
      <c r="AN3211" s="323"/>
      <c r="AO3211" s="323"/>
      <c r="AP3211" s="323"/>
      <c r="AQ3211" s="323"/>
      <c r="AR3211" s="323"/>
      <c r="AS3211" s="323"/>
      <c r="AT3211" s="323"/>
      <c r="AU3211" s="323"/>
      <c r="AV3211" s="323"/>
      <c r="AW3211" s="323"/>
      <c r="AX3211" s="323"/>
      <c r="AY3211" s="323"/>
      <c r="AZ3211" s="323"/>
      <c r="BA3211" s="323"/>
      <c r="BB3211" s="323"/>
      <c r="BC3211" s="323"/>
      <c r="BD3211" s="323"/>
      <c r="BE3211" s="323"/>
      <c r="BF3211" s="323"/>
    </row>
    <row r="3212" spans="1:58" s="62" customFormat="1" ht="12.75" x14ac:dyDescent="0.2">
      <c r="A3212" s="270"/>
      <c r="B3212" s="358"/>
      <c r="C3212" s="358"/>
      <c r="D3212" s="268"/>
      <c r="E3212" s="268"/>
      <c r="F3212" s="268"/>
      <c r="G3212" s="277"/>
      <c r="H3212" s="362"/>
      <c r="I3212" s="362"/>
      <c r="J3212" s="362"/>
      <c r="K3212" s="362"/>
      <c r="L3212" s="362"/>
      <c r="M3212" s="362"/>
      <c r="N3212" s="362"/>
      <c r="O3212" s="362"/>
      <c r="P3212" s="362"/>
      <c r="Q3212" s="362"/>
      <c r="R3212" s="362"/>
      <c r="S3212" s="362"/>
      <c r="T3212" s="362"/>
      <c r="U3212" s="362"/>
      <c r="V3212" s="362"/>
      <c r="W3212" s="362"/>
      <c r="X3212" s="362"/>
      <c r="Y3212" s="362"/>
      <c r="Z3212" s="362"/>
      <c r="AA3212" s="323"/>
      <c r="AB3212" s="323"/>
      <c r="AC3212" s="323"/>
      <c r="AD3212" s="323"/>
      <c r="AE3212" s="323"/>
      <c r="AF3212" s="323"/>
      <c r="AG3212" s="323"/>
      <c r="AH3212" s="323"/>
      <c r="AI3212" s="323"/>
      <c r="AJ3212" s="323"/>
      <c r="AK3212" s="323"/>
      <c r="AL3212" s="323"/>
      <c r="AM3212" s="323"/>
      <c r="AN3212" s="323"/>
      <c r="AO3212" s="323"/>
      <c r="AP3212" s="323"/>
      <c r="AQ3212" s="323"/>
      <c r="AR3212" s="323"/>
      <c r="AS3212" s="323"/>
      <c r="AT3212" s="323"/>
      <c r="AU3212" s="323"/>
      <c r="AV3212" s="323"/>
      <c r="AW3212" s="323"/>
      <c r="AX3212" s="323"/>
      <c r="AY3212" s="323"/>
      <c r="AZ3212" s="323"/>
      <c r="BA3212" s="323"/>
      <c r="BB3212" s="323"/>
      <c r="BC3212" s="323"/>
      <c r="BD3212" s="323"/>
      <c r="BE3212" s="323"/>
      <c r="BF3212" s="323"/>
    </row>
    <row r="3213" spans="1:58" s="62" customFormat="1" ht="12.75" x14ac:dyDescent="0.2">
      <c r="A3213" s="270"/>
      <c r="B3213" s="358"/>
      <c r="C3213" s="358"/>
      <c r="D3213" s="268"/>
      <c r="E3213" s="268"/>
      <c r="F3213" s="268"/>
      <c r="G3213" s="277"/>
      <c r="H3213" s="362"/>
      <c r="I3213" s="362"/>
      <c r="J3213" s="362"/>
      <c r="K3213" s="362"/>
      <c r="L3213" s="362"/>
      <c r="M3213" s="362"/>
      <c r="N3213" s="362"/>
      <c r="O3213" s="362"/>
      <c r="P3213" s="362"/>
      <c r="Q3213" s="362"/>
      <c r="R3213" s="362"/>
      <c r="S3213" s="362"/>
      <c r="T3213" s="362"/>
      <c r="U3213" s="362"/>
      <c r="V3213" s="362"/>
      <c r="W3213" s="362"/>
      <c r="X3213" s="362"/>
      <c r="Y3213" s="362"/>
      <c r="Z3213" s="362"/>
      <c r="AA3213" s="323"/>
      <c r="AB3213" s="323"/>
      <c r="AC3213" s="323"/>
      <c r="AD3213" s="323"/>
      <c r="AE3213" s="323"/>
      <c r="AF3213" s="323"/>
      <c r="AG3213" s="323"/>
      <c r="AH3213" s="323"/>
      <c r="AI3213" s="323"/>
      <c r="AJ3213" s="323"/>
      <c r="AK3213" s="323"/>
      <c r="AL3213" s="323"/>
      <c r="AM3213" s="323"/>
      <c r="AN3213" s="323"/>
      <c r="AO3213" s="323"/>
      <c r="AP3213" s="323"/>
      <c r="AQ3213" s="323"/>
      <c r="AR3213" s="323"/>
      <c r="AS3213" s="323"/>
      <c r="AT3213" s="323"/>
      <c r="AU3213" s="323"/>
      <c r="AV3213" s="323"/>
      <c r="AW3213" s="323"/>
      <c r="AX3213" s="323"/>
      <c r="AY3213" s="323"/>
      <c r="AZ3213" s="323"/>
      <c r="BA3213" s="323"/>
      <c r="BB3213" s="323"/>
      <c r="BC3213" s="323"/>
      <c r="BD3213" s="323"/>
      <c r="BE3213" s="323"/>
      <c r="BF3213" s="323"/>
    </row>
    <row r="3214" spans="1:58" s="62" customFormat="1" ht="12.75" x14ac:dyDescent="0.2">
      <c r="A3214" s="270"/>
      <c r="B3214" s="358"/>
      <c r="C3214" s="358"/>
      <c r="D3214" s="268"/>
      <c r="E3214" s="268"/>
      <c r="F3214" s="268"/>
      <c r="G3214" s="277"/>
      <c r="H3214" s="362"/>
      <c r="I3214" s="362"/>
      <c r="J3214" s="362"/>
      <c r="K3214" s="362"/>
      <c r="L3214" s="362"/>
      <c r="M3214" s="362"/>
      <c r="N3214" s="362"/>
      <c r="O3214" s="362"/>
      <c r="P3214" s="362"/>
      <c r="Q3214" s="362"/>
      <c r="R3214" s="362"/>
      <c r="S3214" s="362"/>
      <c r="T3214" s="362"/>
      <c r="U3214" s="362"/>
      <c r="V3214" s="362"/>
      <c r="W3214" s="362"/>
      <c r="X3214" s="362"/>
      <c r="Y3214" s="362"/>
      <c r="Z3214" s="362"/>
      <c r="AA3214" s="323"/>
      <c r="AB3214" s="323"/>
      <c r="AC3214" s="323"/>
      <c r="AD3214" s="323"/>
      <c r="AE3214" s="323"/>
      <c r="AF3214" s="323"/>
      <c r="AG3214" s="323"/>
      <c r="AH3214" s="323"/>
      <c r="AI3214" s="323"/>
      <c r="AJ3214" s="323"/>
      <c r="AK3214" s="323"/>
      <c r="AL3214" s="323"/>
      <c r="AM3214" s="323"/>
      <c r="AN3214" s="323"/>
      <c r="AO3214" s="323"/>
      <c r="AP3214" s="323"/>
      <c r="AQ3214" s="323"/>
      <c r="AR3214" s="323"/>
      <c r="AS3214" s="323"/>
      <c r="AT3214" s="323"/>
      <c r="AU3214" s="323"/>
      <c r="AV3214" s="323"/>
      <c r="AW3214" s="323"/>
      <c r="AX3214" s="323"/>
      <c r="AY3214" s="323"/>
      <c r="AZ3214" s="323"/>
      <c r="BA3214" s="323"/>
      <c r="BB3214" s="323"/>
      <c r="BC3214" s="323"/>
      <c r="BD3214" s="323"/>
      <c r="BE3214" s="323"/>
      <c r="BF3214" s="323"/>
    </row>
    <row r="3215" spans="1:58" s="62" customFormat="1" ht="12.75" x14ac:dyDescent="0.2">
      <c r="A3215" s="270"/>
      <c r="B3215" s="358"/>
      <c r="C3215" s="358"/>
      <c r="D3215" s="268"/>
      <c r="E3215" s="268"/>
      <c r="F3215" s="268"/>
      <c r="G3215" s="277"/>
      <c r="H3215" s="362"/>
      <c r="I3215" s="362"/>
      <c r="J3215" s="362"/>
      <c r="K3215" s="362"/>
      <c r="L3215" s="362"/>
      <c r="M3215" s="362"/>
      <c r="N3215" s="362"/>
      <c r="O3215" s="362"/>
      <c r="P3215" s="362"/>
      <c r="Q3215" s="362"/>
      <c r="R3215" s="362"/>
      <c r="S3215" s="362"/>
      <c r="T3215" s="362"/>
      <c r="U3215" s="362"/>
      <c r="V3215" s="362"/>
      <c r="W3215" s="362"/>
      <c r="X3215" s="362"/>
      <c r="Y3215" s="362"/>
      <c r="Z3215" s="362"/>
      <c r="AA3215" s="323"/>
      <c r="AB3215" s="323"/>
      <c r="AC3215" s="323"/>
      <c r="AD3215" s="323"/>
      <c r="AE3215" s="323"/>
      <c r="AF3215" s="323"/>
      <c r="AG3215" s="323"/>
      <c r="AH3215" s="323"/>
      <c r="AI3215" s="323"/>
      <c r="AJ3215" s="323"/>
      <c r="AK3215" s="323"/>
      <c r="AL3215" s="323"/>
      <c r="AM3215" s="323"/>
      <c r="AN3215" s="323"/>
      <c r="AO3215" s="323"/>
      <c r="AP3215" s="323"/>
      <c r="AQ3215" s="323"/>
      <c r="AR3215" s="323"/>
      <c r="AS3215" s="323"/>
      <c r="AT3215" s="323"/>
      <c r="AU3215" s="323"/>
      <c r="AV3215" s="323"/>
      <c r="AW3215" s="323"/>
      <c r="AX3215" s="323"/>
      <c r="AY3215" s="323"/>
      <c r="AZ3215" s="323"/>
      <c r="BA3215" s="323"/>
      <c r="BB3215" s="323"/>
      <c r="BC3215" s="323"/>
      <c r="BD3215" s="323"/>
      <c r="BE3215" s="323"/>
      <c r="BF3215" s="323"/>
    </row>
    <row r="3216" spans="1:58" s="62" customFormat="1" ht="12.75" x14ac:dyDescent="0.2">
      <c r="A3216" s="270"/>
      <c r="B3216" s="358"/>
      <c r="C3216" s="358"/>
      <c r="D3216" s="268"/>
      <c r="E3216" s="268"/>
      <c r="F3216" s="268"/>
      <c r="G3216" s="277"/>
      <c r="H3216" s="362"/>
      <c r="I3216" s="362"/>
      <c r="J3216" s="362"/>
      <c r="K3216" s="362"/>
      <c r="L3216" s="362"/>
      <c r="M3216" s="362"/>
      <c r="N3216" s="362"/>
      <c r="O3216" s="362"/>
      <c r="P3216" s="362"/>
      <c r="Q3216" s="362"/>
      <c r="R3216" s="362"/>
      <c r="S3216" s="362"/>
      <c r="T3216" s="362"/>
      <c r="U3216" s="362"/>
      <c r="V3216" s="362"/>
      <c r="W3216" s="362"/>
      <c r="X3216" s="362"/>
      <c r="Y3216" s="362"/>
      <c r="Z3216" s="362"/>
      <c r="AA3216" s="323"/>
      <c r="AB3216" s="323"/>
      <c r="AC3216" s="323"/>
      <c r="AD3216" s="323"/>
      <c r="AE3216" s="323"/>
      <c r="AF3216" s="323"/>
      <c r="AG3216" s="323"/>
      <c r="AH3216" s="323"/>
      <c r="AI3216" s="323"/>
      <c r="AJ3216" s="323"/>
      <c r="AK3216" s="323"/>
      <c r="AL3216" s="323"/>
      <c r="AM3216" s="323"/>
      <c r="AN3216" s="323"/>
      <c r="AO3216" s="323"/>
      <c r="AP3216" s="323"/>
      <c r="AQ3216" s="323"/>
      <c r="AR3216" s="323"/>
      <c r="AS3216" s="323"/>
      <c r="AT3216" s="323"/>
      <c r="AU3216" s="323"/>
      <c r="AV3216" s="323"/>
      <c r="AW3216" s="323"/>
      <c r="AX3216" s="323"/>
      <c r="AY3216" s="323"/>
      <c r="AZ3216" s="323"/>
      <c r="BA3216" s="323"/>
      <c r="BB3216" s="323"/>
      <c r="BC3216" s="323"/>
      <c r="BD3216" s="323"/>
      <c r="BE3216" s="323"/>
      <c r="BF3216" s="323"/>
    </row>
    <row r="3217" spans="1:58" s="62" customFormat="1" ht="12.75" x14ac:dyDescent="0.2">
      <c r="A3217" s="270"/>
      <c r="B3217" s="358"/>
      <c r="C3217" s="358"/>
      <c r="D3217" s="268"/>
      <c r="E3217" s="268"/>
      <c r="F3217" s="268"/>
      <c r="G3217" s="277"/>
      <c r="H3217" s="362"/>
      <c r="I3217" s="362"/>
      <c r="J3217" s="362"/>
      <c r="K3217" s="362"/>
      <c r="L3217" s="362"/>
      <c r="M3217" s="362"/>
      <c r="N3217" s="362"/>
      <c r="O3217" s="362"/>
      <c r="P3217" s="362"/>
      <c r="Q3217" s="362"/>
      <c r="R3217" s="362"/>
      <c r="S3217" s="362"/>
      <c r="T3217" s="362"/>
      <c r="U3217" s="362"/>
      <c r="V3217" s="362"/>
      <c r="W3217" s="362"/>
      <c r="X3217" s="362"/>
      <c r="Y3217" s="362"/>
      <c r="Z3217" s="362"/>
      <c r="AA3217" s="323"/>
      <c r="AB3217" s="323"/>
      <c r="AC3217" s="323"/>
      <c r="AD3217" s="323"/>
      <c r="AE3217" s="323"/>
      <c r="AF3217" s="323"/>
      <c r="AG3217" s="323"/>
      <c r="AH3217" s="323"/>
      <c r="AI3217" s="323"/>
      <c r="AJ3217" s="323"/>
      <c r="AK3217" s="323"/>
      <c r="AL3217" s="323"/>
      <c r="AM3217" s="323"/>
      <c r="AN3217" s="323"/>
      <c r="AO3217" s="323"/>
      <c r="AP3217" s="323"/>
      <c r="AQ3217" s="323"/>
      <c r="AR3217" s="323"/>
      <c r="AS3217" s="323"/>
      <c r="AT3217" s="323"/>
      <c r="AU3217" s="323"/>
      <c r="AV3217" s="323"/>
      <c r="AW3217" s="323"/>
      <c r="AX3217" s="323"/>
      <c r="AY3217" s="323"/>
      <c r="AZ3217" s="323"/>
      <c r="BA3217" s="323"/>
      <c r="BB3217" s="323"/>
      <c r="BC3217" s="323"/>
      <c r="BD3217" s="323"/>
      <c r="BE3217" s="323"/>
      <c r="BF3217" s="323"/>
    </row>
    <row r="3218" spans="1:58" s="62" customFormat="1" ht="12.75" x14ac:dyDescent="0.2">
      <c r="A3218" s="270"/>
      <c r="B3218" s="358"/>
      <c r="C3218" s="358"/>
      <c r="D3218" s="268"/>
      <c r="E3218" s="268"/>
      <c r="F3218" s="268"/>
      <c r="G3218" s="277"/>
      <c r="H3218" s="362"/>
      <c r="I3218" s="362"/>
      <c r="J3218" s="362"/>
      <c r="K3218" s="362"/>
      <c r="L3218" s="362"/>
      <c r="M3218" s="362"/>
      <c r="N3218" s="362"/>
      <c r="O3218" s="362"/>
      <c r="P3218" s="362"/>
      <c r="Q3218" s="362"/>
      <c r="R3218" s="362"/>
      <c r="S3218" s="362"/>
      <c r="T3218" s="362"/>
      <c r="U3218" s="362"/>
      <c r="V3218" s="362"/>
      <c r="W3218" s="362"/>
      <c r="X3218" s="362"/>
      <c r="Y3218" s="362"/>
      <c r="Z3218" s="362"/>
      <c r="AA3218" s="323"/>
      <c r="AB3218" s="323"/>
      <c r="AC3218" s="323"/>
      <c r="AD3218" s="323"/>
      <c r="AE3218" s="323"/>
      <c r="AF3218" s="323"/>
      <c r="AG3218" s="323"/>
      <c r="AH3218" s="323"/>
      <c r="AI3218" s="323"/>
      <c r="AJ3218" s="323"/>
      <c r="AK3218" s="323"/>
      <c r="AL3218" s="323"/>
      <c r="AM3218" s="323"/>
      <c r="AN3218" s="323"/>
      <c r="AO3218" s="323"/>
      <c r="AP3218" s="323"/>
      <c r="AQ3218" s="323"/>
      <c r="AR3218" s="323"/>
      <c r="AS3218" s="323"/>
      <c r="AT3218" s="323"/>
      <c r="AU3218" s="323"/>
      <c r="AV3218" s="323"/>
      <c r="AW3218" s="323"/>
      <c r="AX3218" s="323"/>
      <c r="AY3218" s="323"/>
      <c r="AZ3218" s="323"/>
      <c r="BA3218" s="323"/>
      <c r="BB3218" s="323"/>
      <c r="BC3218" s="323"/>
      <c r="BD3218" s="323"/>
      <c r="BE3218" s="323"/>
      <c r="BF3218" s="323"/>
    </row>
    <row r="3219" spans="1:58" s="62" customFormat="1" ht="12.75" x14ac:dyDescent="0.2">
      <c r="A3219" s="270"/>
      <c r="B3219" s="358"/>
      <c r="C3219" s="358"/>
      <c r="D3219" s="268"/>
      <c r="E3219" s="268"/>
      <c r="F3219" s="268"/>
      <c r="G3219" s="277"/>
      <c r="H3219" s="362"/>
      <c r="I3219" s="362"/>
      <c r="J3219" s="362"/>
      <c r="K3219" s="362"/>
      <c r="L3219" s="362"/>
      <c r="M3219" s="362"/>
      <c r="N3219" s="362"/>
      <c r="O3219" s="362"/>
      <c r="P3219" s="362"/>
      <c r="Q3219" s="362"/>
      <c r="R3219" s="362"/>
      <c r="S3219" s="362"/>
      <c r="T3219" s="362"/>
      <c r="U3219" s="362"/>
      <c r="V3219" s="362"/>
      <c r="W3219" s="362"/>
      <c r="X3219" s="362"/>
      <c r="Y3219" s="362"/>
      <c r="Z3219" s="362"/>
      <c r="AA3219" s="323"/>
      <c r="AB3219" s="323"/>
      <c r="AC3219" s="323"/>
      <c r="AD3219" s="323"/>
      <c r="AE3219" s="323"/>
      <c r="AF3219" s="323"/>
      <c r="AG3219" s="323"/>
      <c r="AH3219" s="323"/>
      <c r="AI3219" s="323"/>
      <c r="AJ3219" s="323"/>
      <c r="AK3219" s="323"/>
      <c r="AL3219" s="323"/>
      <c r="AM3219" s="323"/>
      <c r="AN3219" s="323"/>
      <c r="AO3219" s="323"/>
      <c r="AP3219" s="323"/>
      <c r="AQ3219" s="323"/>
      <c r="AR3219" s="323"/>
      <c r="AS3219" s="323"/>
      <c r="AT3219" s="323"/>
      <c r="AU3219" s="323"/>
      <c r="AV3219" s="323"/>
      <c r="AW3219" s="323"/>
      <c r="AX3219" s="323"/>
      <c r="AY3219" s="323"/>
      <c r="AZ3219" s="323"/>
      <c r="BA3219" s="323"/>
      <c r="BB3219" s="323"/>
      <c r="BC3219" s="323"/>
      <c r="BD3219" s="323"/>
      <c r="BE3219" s="323"/>
      <c r="BF3219" s="323"/>
    </row>
    <row r="3220" spans="1:58" s="62" customFormat="1" ht="12.75" x14ac:dyDescent="0.2">
      <c r="A3220" s="270"/>
      <c r="B3220" s="358"/>
      <c r="C3220" s="358"/>
      <c r="D3220" s="268"/>
      <c r="E3220" s="268"/>
      <c r="F3220" s="268"/>
      <c r="G3220" s="277"/>
      <c r="H3220" s="362"/>
      <c r="I3220" s="362"/>
      <c r="J3220" s="362"/>
      <c r="K3220" s="362"/>
      <c r="L3220" s="362"/>
      <c r="M3220" s="362"/>
      <c r="N3220" s="362"/>
      <c r="O3220" s="362"/>
      <c r="P3220" s="362"/>
      <c r="Q3220" s="362"/>
      <c r="R3220" s="362"/>
      <c r="S3220" s="362"/>
      <c r="T3220" s="362"/>
      <c r="U3220" s="362"/>
      <c r="V3220" s="362"/>
      <c r="W3220" s="362"/>
      <c r="X3220" s="362"/>
      <c r="Y3220" s="362"/>
      <c r="Z3220" s="362"/>
      <c r="AA3220" s="323"/>
      <c r="AB3220" s="323"/>
      <c r="AC3220" s="323"/>
      <c r="AD3220" s="323"/>
      <c r="AE3220" s="323"/>
      <c r="AF3220" s="323"/>
      <c r="AG3220" s="323"/>
      <c r="AH3220" s="323"/>
      <c r="AI3220" s="323"/>
      <c r="AJ3220" s="323"/>
      <c r="AK3220" s="323"/>
      <c r="AL3220" s="323"/>
      <c r="AM3220" s="323"/>
      <c r="AN3220" s="323"/>
      <c r="AO3220" s="323"/>
      <c r="AP3220" s="323"/>
      <c r="AQ3220" s="323"/>
      <c r="AR3220" s="323"/>
      <c r="AS3220" s="323"/>
      <c r="AT3220" s="323"/>
      <c r="AU3220" s="323"/>
      <c r="AV3220" s="323"/>
      <c r="AW3220" s="323"/>
      <c r="AX3220" s="323"/>
      <c r="AY3220" s="323"/>
      <c r="AZ3220" s="323"/>
      <c r="BA3220" s="323"/>
      <c r="BB3220" s="323"/>
      <c r="BC3220" s="323"/>
      <c r="BD3220" s="323"/>
      <c r="BE3220" s="323"/>
      <c r="BF3220" s="323"/>
    </row>
    <row r="3221" spans="1:58" s="62" customFormat="1" ht="12.75" x14ac:dyDescent="0.2">
      <c r="A3221" s="270"/>
      <c r="B3221" s="358"/>
      <c r="C3221" s="358"/>
      <c r="D3221" s="268"/>
      <c r="E3221" s="268"/>
      <c r="F3221" s="268"/>
      <c r="G3221" s="277"/>
      <c r="H3221" s="362"/>
      <c r="I3221" s="362"/>
      <c r="J3221" s="362"/>
      <c r="K3221" s="362"/>
      <c r="L3221" s="362"/>
      <c r="M3221" s="362"/>
      <c r="N3221" s="362"/>
      <c r="O3221" s="362"/>
      <c r="P3221" s="362"/>
      <c r="Q3221" s="362"/>
      <c r="R3221" s="362"/>
      <c r="S3221" s="362"/>
      <c r="T3221" s="362"/>
      <c r="U3221" s="362"/>
      <c r="V3221" s="362"/>
      <c r="W3221" s="362"/>
      <c r="X3221" s="362"/>
      <c r="Y3221" s="362"/>
      <c r="Z3221" s="362"/>
      <c r="AA3221" s="323"/>
      <c r="AB3221" s="323"/>
      <c r="AC3221" s="323"/>
      <c r="AD3221" s="323"/>
      <c r="AE3221" s="323"/>
      <c r="AF3221" s="323"/>
      <c r="AG3221" s="323"/>
      <c r="AH3221" s="323"/>
      <c r="AI3221" s="323"/>
      <c r="AJ3221" s="323"/>
      <c r="AK3221" s="323"/>
      <c r="AL3221" s="323"/>
      <c r="AM3221" s="323"/>
      <c r="AN3221" s="323"/>
      <c r="AO3221" s="323"/>
      <c r="AP3221" s="323"/>
      <c r="AQ3221" s="323"/>
      <c r="AR3221" s="323"/>
      <c r="AS3221" s="323"/>
      <c r="AT3221" s="323"/>
      <c r="AU3221" s="323"/>
      <c r="AV3221" s="323"/>
      <c r="AW3221" s="323"/>
      <c r="AX3221" s="323"/>
      <c r="AY3221" s="323"/>
      <c r="AZ3221" s="323"/>
      <c r="BA3221" s="323"/>
      <c r="BB3221" s="323"/>
      <c r="BC3221" s="323"/>
      <c r="BD3221" s="323"/>
      <c r="BE3221" s="323"/>
      <c r="BF3221" s="323"/>
    </row>
    <row r="3222" spans="1:58" s="62" customFormat="1" ht="12.75" x14ac:dyDescent="0.2">
      <c r="A3222" s="270"/>
      <c r="B3222" s="358"/>
      <c r="C3222" s="358"/>
      <c r="D3222" s="268"/>
      <c r="E3222" s="268"/>
      <c r="F3222" s="268"/>
      <c r="G3222" s="277"/>
      <c r="H3222" s="362"/>
      <c r="I3222" s="362"/>
      <c r="J3222" s="362"/>
      <c r="K3222" s="362"/>
      <c r="L3222" s="362"/>
      <c r="M3222" s="362"/>
      <c r="N3222" s="362"/>
      <c r="O3222" s="362"/>
      <c r="P3222" s="362"/>
      <c r="Q3222" s="362"/>
      <c r="R3222" s="362"/>
      <c r="S3222" s="362"/>
      <c r="T3222" s="362"/>
      <c r="U3222" s="362"/>
      <c r="V3222" s="362"/>
      <c r="W3222" s="362"/>
      <c r="X3222" s="362"/>
      <c r="Y3222" s="362"/>
      <c r="Z3222" s="362"/>
      <c r="AA3222" s="323"/>
      <c r="AB3222" s="323"/>
      <c r="AC3222" s="323"/>
      <c r="AD3222" s="323"/>
      <c r="AE3222" s="323"/>
      <c r="AF3222" s="323"/>
      <c r="AG3222" s="323"/>
      <c r="AH3222" s="323"/>
      <c r="AI3222" s="323"/>
      <c r="AJ3222" s="323"/>
      <c r="AK3222" s="323"/>
      <c r="AL3222" s="323"/>
      <c r="AM3222" s="323"/>
      <c r="AN3222" s="323"/>
      <c r="AO3222" s="323"/>
      <c r="AP3222" s="323"/>
      <c r="AQ3222" s="323"/>
      <c r="AR3222" s="323"/>
      <c r="AS3222" s="323"/>
      <c r="AT3222" s="323"/>
      <c r="AU3222" s="323"/>
      <c r="AV3222" s="323"/>
      <c r="AW3222" s="323"/>
      <c r="AX3222" s="323"/>
      <c r="AY3222" s="323"/>
      <c r="AZ3222" s="323"/>
      <c r="BA3222" s="323"/>
      <c r="BB3222" s="323"/>
      <c r="BC3222" s="323"/>
      <c r="BD3222" s="323"/>
      <c r="BE3222" s="323"/>
      <c r="BF3222" s="323"/>
    </row>
    <row r="3223" spans="1:58" s="62" customFormat="1" ht="12.75" x14ac:dyDescent="0.2">
      <c r="A3223" s="270"/>
      <c r="B3223" s="358"/>
      <c r="C3223" s="358"/>
      <c r="D3223" s="268"/>
      <c r="E3223" s="268"/>
      <c r="F3223" s="268"/>
      <c r="G3223" s="277"/>
      <c r="H3223" s="362"/>
      <c r="I3223" s="362"/>
      <c r="J3223" s="362"/>
      <c r="K3223" s="362"/>
      <c r="L3223" s="362"/>
      <c r="M3223" s="362"/>
      <c r="N3223" s="362"/>
      <c r="O3223" s="362"/>
      <c r="P3223" s="362"/>
      <c r="Q3223" s="362"/>
      <c r="R3223" s="362"/>
      <c r="S3223" s="362"/>
      <c r="T3223" s="362"/>
      <c r="U3223" s="362"/>
      <c r="V3223" s="362"/>
      <c r="W3223" s="362"/>
      <c r="X3223" s="362"/>
      <c r="Y3223" s="362"/>
      <c r="Z3223" s="362"/>
      <c r="AA3223" s="323"/>
      <c r="AB3223" s="323"/>
      <c r="AC3223" s="323"/>
      <c r="AD3223" s="323"/>
      <c r="AE3223" s="323"/>
      <c r="AF3223" s="323"/>
      <c r="AG3223" s="323"/>
      <c r="AH3223" s="323"/>
      <c r="AI3223" s="323"/>
      <c r="AJ3223" s="323"/>
      <c r="AK3223" s="323"/>
      <c r="AL3223" s="323"/>
      <c r="AM3223" s="323"/>
      <c r="AN3223" s="323"/>
      <c r="AO3223" s="323"/>
      <c r="AP3223" s="323"/>
      <c r="AQ3223" s="323"/>
      <c r="AR3223" s="323"/>
      <c r="AS3223" s="323"/>
      <c r="AT3223" s="323"/>
      <c r="AU3223" s="323"/>
      <c r="AV3223" s="323"/>
      <c r="AW3223" s="323"/>
      <c r="AX3223" s="323"/>
      <c r="AY3223" s="323"/>
      <c r="AZ3223" s="323"/>
      <c r="BA3223" s="323"/>
      <c r="BB3223" s="323"/>
      <c r="BC3223" s="323"/>
      <c r="BD3223" s="323"/>
      <c r="BE3223" s="323"/>
      <c r="BF3223" s="323"/>
    </row>
    <row r="3224" spans="1:58" s="62" customFormat="1" ht="12.75" x14ac:dyDescent="0.2">
      <c r="A3224" s="270"/>
      <c r="B3224" s="358"/>
      <c r="C3224" s="358"/>
      <c r="D3224" s="268"/>
      <c r="E3224" s="268"/>
      <c r="F3224" s="268"/>
      <c r="G3224" s="277"/>
      <c r="H3224" s="362"/>
      <c r="I3224" s="362"/>
      <c r="J3224" s="362"/>
      <c r="K3224" s="362"/>
      <c r="L3224" s="362"/>
      <c r="M3224" s="362"/>
      <c r="N3224" s="362"/>
      <c r="O3224" s="362"/>
      <c r="P3224" s="362"/>
      <c r="Q3224" s="362"/>
      <c r="R3224" s="362"/>
      <c r="S3224" s="362"/>
      <c r="T3224" s="362"/>
      <c r="U3224" s="362"/>
      <c r="V3224" s="362"/>
      <c r="W3224" s="362"/>
      <c r="X3224" s="362"/>
      <c r="Y3224" s="362"/>
      <c r="Z3224" s="362"/>
      <c r="AA3224" s="323"/>
      <c r="AB3224" s="323"/>
      <c r="AC3224" s="323"/>
      <c r="AD3224" s="323"/>
      <c r="AE3224" s="323"/>
      <c r="AF3224" s="323"/>
      <c r="AG3224" s="323"/>
      <c r="AH3224" s="323"/>
      <c r="AI3224" s="323"/>
      <c r="AJ3224" s="323"/>
      <c r="AK3224" s="323"/>
      <c r="AL3224" s="323"/>
      <c r="AM3224" s="323"/>
      <c r="AN3224" s="323"/>
      <c r="AO3224" s="323"/>
      <c r="AP3224" s="323"/>
      <c r="AQ3224" s="323"/>
      <c r="AR3224" s="323"/>
      <c r="AS3224" s="323"/>
      <c r="AT3224" s="323"/>
      <c r="AU3224" s="323"/>
      <c r="AV3224" s="323"/>
      <c r="AW3224" s="323"/>
      <c r="AX3224" s="323"/>
      <c r="AY3224" s="323"/>
      <c r="AZ3224" s="323"/>
      <c r="BA3224" s="323"/>
      <c r="BB3224" s="323"/>
      <c r="BC3224" s="323"/>
      <c r="BD3224" s="323"/>
      <c r="BE3224" s="323"/>
      <c r="BF3224" s="323"/>
    </row>
    <row r="3225" spans="1:58" s="62" customFormat="1" ht="12.75" x14ac:dyDescent="0.2">
      <c r="A3225" s="270"/>
      <c r="B3225" s="358"/>
      <c r="C3225" s="358"/>
      <c r="D3225" s="268"/>
      <c r="E3225" s="268"/>
      <c r="F3225" s="268"/>
      <c r="G3225" s="277"/>
      <c r="H3225" s="362"/>
      <c r="I3225" s="362"/>
      <c r="J3225" s="362"/>
      <c r="K3225" s="362"/>
      <c r="L3225" s="362"/>
      <c r="M3225" s="362"/>
      <c r="N3225" s="362"/>
      <c r="O3225" s="362"/>
      <c r="P3225" s="362"/>
      <c r="Q3225" s="362"/>
      <c r="R3225" s="362"/>
      <c r="S3225" s="362"/>
      <c r="T3225" s="362"/>
      <c r="U3225" s="362"/>
      <c r="V3225" s="362"/>
      <c r="W3225" s="362"/>
      <c r="X3225" s="362"/>
      <c r="Y3225" s="362"/>
      <c r="Z3225" s="362"/>
      <c r="AA3225" s="323"/>
      <c r="AB3225" s="323"/>
      <c r="AC3225" s="323"/>
      <c r="AD3225" s="323"/>
      <c r="AE3225" s="323"/>
      <c r="AF3225" s="323"/>
      <c r="AG3225" s="323"/>
      <c r="AH3225" s="323"/>
      <c r="AI3225" s="323"/>
      <c r="AJ3225" s="323"/>
      <c r="AK3225" s="323"/>
      <c r="AL3225" s="323"/>
      <c r="AM3225" s="323"/>
      <c r="AN3225" s="323"/>
      <c r="AO3225" s="323"/>
      <c r="AP3225" s="323"/>
      <c r="AQ3225" s="323"/>
      <c r="AR3225" s="323"/>
      <c r="AS3225" s="323"/>
      <c r="AT3225" s="323"/>
      <c r="AU3225" s="323"/>
      <c r="AV3225" s="323"/>
      <c r="AW3225" s="323"/>
      <c r="AX3225" s="323"/>
      <c r="AY3225" s="323"/>
      <c r="AZ3225" s="323"/>
      <c r="BA3225" s="323"/>
      <c r="BB3225" s="323"/>
      <c r="BC3225" s="323"/>
      <c r="BD3225" s="323"/>
      <c r="BE3225" s="323"/>
      <c r="BF3225" s="323"/>
    </row>
    <row r="3226" spans="1:58" s="62" customFormat="1" ht="12.75" x14ac:dyDescent="0.2">
      <c r="A3226" s="270"/>
      <c r="B3226" s="358"/>
      <c r="C3226" s="358"/>
      <c r="D3226" s="268"/>
      <c r="E3226" s="268"/>
      <c r="F3226" s="268"/>
      <c r="G3226" s="277"/>
      <c r="H3226" s="362"/>
      <c r="I3226" s="362"/>
      <c r="J3226" s="362"/>
      <c r="K3226" s="362"/>
      <c r="L3226" s="362"/>
      <c r="M3226" s="362"/>
      <c r="N3226" s="362"/>
      <c r="O3226" s="362"/>
      <c r="P3226" s="362"/>
      <c r="Q3226" s="362"/>
      <c r="R3226" s="362"/>
      <c r="S3226" s="362"/>
      <c r="T3226" s="362"/>
      <c r="U3226" s="362"/>
      <c r="V3226" s="362"/>
      <c r="W3226" s="362"/>
      <c r="X3226" s="362"/>
      <c r="Y3226" s="362"/>
      <c r="Z3226" s="362"/>
      <c r="AA3226" s="323"/>
      <c r="AB3226" s="323"/>
      <c r="AC3226" s="323"/>
      <c r="AD3226" s="323"/>
      <c r="AE3226" s="323"/>
      <c r="AF3226" s="323"/>
      <c r="AG3226" s="323"/>
      <c r="AH3226" s="323"/>
      <c r="AI3226" s="323"/>
      <c r="AJ3226" s="323"/>
      <c r="AK3226" s="323"/>
      <c r="AL3226" s="323"/>
      <c r="AM3226" s="323"/>
      <c r="AN3226" s="323"/>
      <c r="AO3226" s="323"/>
      <c r="AP3226" s="323"/>
      <c r="AQ3226" s="323"/>
      <c r="AR3226" s="323"/>
      <c r="AS3226" s="323"/>
      <c r="AT3226" s="323"/>
      <c r="AU3226" s="323"/>
      <c r="AV3226" s="323"/>
      <c r="AW3226" s="323"/>
      <c r="AX3226" s="323"/>
      <c r="AY3226" s="323"/>
      <c r="AZ3226" s="323"/>
      <c r="BA3226" s="323"/>
      <c r="BB3226" s="323"/>
      <c r="BC3226" s="323"/>
      <c r="BD3226" s="323"/>
      <c r="BE3226" s="323"/>
      <c r="BF3226" s="323"/>
    </row>
    <row r="3227" spans="1:58" s="62" customFormat="1" ht="12.75" x14ac:dyDescent="0.2">
      <c r="A3227" s="270"/>
      <c r="B3227" s="358"/>
      <c r="C3227" s="358"/>
      <c r="D3227" s="268"/>
      <c r="E3227" s="268"/>
      <c r="F3227" s="268"/>
      <c r="G3227" s="277"/>
      <c r="H3227" s="362"/>
      <c r="I3227" s="362"/>
      <c r="J3227" s="362"/>
      <c r="K3227" s="362"/>
      <c r="L3227" s="362"/>
      <c r="M3227" s="362"/>
      <c r="N3227" s="362"/>
      <c r="O3227" s="362"/>
      <c r="P3227" s="362"/>
      <c r="Q3227" s="362"/>
      <c r="R3227" s="362"/>
      <c r="S3227" s="362"/>
      <c r="T3227" s="362"/>
      <c r="U3227" s="362"/>
      <c r="V3227" s="362"/>
      <c r="W3227" s="362"/>
      <c r="X3227" s="362"/>
      <c r="Y3227" s="362"/>
      <c r="Z3227" s="362"/>
      <c r="AA3227" s="323"/>
      <c r="AB3227" s="323"/>
      <c r="AC3227" s="323"/>
      <c r="AD3227" s="323"/>
      <c r="AE3227" s="323"/>
      <c r="AF3227" s="323"/>
      <c r="AG3227" s="323"/>
      <c r="AH3227" s="323"/>
      <c r="AI3227" s="323"/>
      <c r="AJ3227" s="323"/>
      <c r="AK3227" s="323"/>
      <c r="AL3227" s="323"/>
      <c r="AM3227" s="323"/>
      <c r="AN3227" s="323"/>
      <c r="AO3227" s="323"/>
      <c r="AP3227" s="323"/>
      <c r="AQ3227" s="323"/>
      <c r="AR3227" s="323"/>
      <c r="AS3227" s="323"/>
      <c r="AT3227" s="323"/>
      <c r="AU3227" s="323"/>
      <c r="AV3227" s="323"/>
      <c r="AW3227" s="323"/>
      <c r="AX3227" s="323"/>
      <c r="AY3227" s="323"/>
      <c r="AZ3227" s="323"/>
      <c r="BA3227" s="323"/>
      <c r="BB3227" s="323"/>
      <c r="BC3227" s="323"/>
      <c r="BD3227" s="323"/>
      <c r="BE3227" s="323"/>
      <c r="BF3227" s="323"/>
    </row>
    <row r="3228" spans="1:58" s="62" customFormat="1" ht="12.75" x14ac:dyDescent="0.2">
      <c r="A3228" s="270"/>
      <c r="B3228" s="358"/>
      <c r="C3228" s="358"/>
      <c r="D3228" s="268"/>
      <c r="E3228" s="268"/>
      <c r="F3228" s="268"/>
      <c r="G3228" s="277"/>
      <c r="H3228" s="362"/>
      <c r="I3228" s="362"/>
      <c r="J3228" s="362"/>
      <c r="K3228" s="362"/>
      <c r="L3228" s="362"/>
      <c r="M3228" s="362"/>
      <c r="N3228" s="362"/>
      <c r="O3228" s="362"/>
      <c r="P3228" s="362"/>
      <c r="Q3228" s="362"/>
      <c r="R3228" s="362"/>
      <c r="S3228" s="362"/>
      <c r="T3228" s="362"/>
      <c r="U3228" s="362"/>
      <c r="V3228" s="362"/>
      <c r="W3228" s="362"/>
      <c r="X3228" s="362"/>
      <c r="Y3228" s="362"/>
      <c r="Z3228" s="362"/>
      <c r="AA3228" s="323"/>
      <c r="AB3228" s="323"/>
      <c r="AC3228" s="323"/>
      <c r="AD3228" s="323"/>
      <c r="AE3228" s="323"/>
      <c r="AF3228" s="323"/>
      <c r="AG3228" s="323"/>
      <c r="AH3228" s="323"/>
      <c r="AI3228" s="323"/>
      <c r="AJ3228" s="323"/>
      <c r="AK3228" s="323"/>
      <c r="AL3228" s="323"/>
      <c r="AM3228" s="323"/>
      <c r="AN3228" s="323"/>
      <c r="AO3228" s="323"/>
      <c r="AP3228" s="323"/>
      <c r="AQ3228" s="323"/>
      <c r="AR3228" s="323"/>
      <c r="AS3228" s="323"/>
      <c r="AT3228" s="323"/>
      <c r="AU3228" s="323"/>
      <c r="AV3228" s="323"/>
      <c r="AW3228" s="323"/>
      <c r="AX3228" s="323"/>
      <c r="AY3228" s="323"/>
      <c r="AZ3228" s="323"/>
      <c r="BA3228" s="323"/>
      <c r="BB3228" s="323"/>
      <c r="BC3228" s="323"/>
      <c r="BD3228" s="323"/>
      <c r="BE3228" s="323"/>
      <c r="BF3228" s="323"/>
    </row>
    <row r="3229" spans="1:58" s="62" customFormat="1" ht="12.75" x14ac:dyDescent="0.2">
      <c r="A3229" s="270"/>
      <c r="B3229" s="358"/>
      <c r="C3229" s="358"/>
      <c r="D3229" s="268"/>
      <c r="E3229" s="268"/>
      <c r="F3229" s="268"/>
      <c r="G3229" s="277"/>
      <c r="H3229" s="362"/>
      <c r="I3229" s="362"/>
      <c r="J3229" s="362"/>
      <c r="K3229" s="362"/>
      <c r="L3229" s="362"/>
      <c r="M3229" s="362"/>
      <c r="N3229" s="362"/>
      <c r="O3229" s="362"/>
      <c r="P3229" s="362"/>
      <c r="Q3229" s="362"/>
      <c r="R3229" s="362"/>
      <c r="S3229" s="362"/>
      <c r="T3229" s="362"/>
      <c r="U3229" s="362"/>
      <c r="V3229" s="362"/>
      <c r="W3229" s="362"/>
      <c r="X3229" s="362"/>
      <c r="Y3229" s="362"/>
      <c r="Z3229" s="362"/>
      <c r="AA3229" s="323"/>
      <c r="AB3229" s="323"/>
      <c r="AC3229" s="323"/>
      <c r="AD3229" s="323"/>
      <c r="AE3229" s="323"/>
      <c r="AF3229" s="323"/>
      <c r="AG3229" s="323"/>
      <c r="AH3229" s="323"/>
      <c r="AI3229" s="323"/>
      <c r="AJ3229" s="323"/>
      <c r="AK3229" s="323"/>
      <c r="AL3229" s="323"/>
      <c r="AM3229" s="323"/>
      <c r="AN3229" s="323"/>
      <c r="AO3229" s="323"/>
      <c r="AP3229" s="323"/>
      <c r="AQ3229" s="323"/>
      <c r="AR3229" s="323"/>
      <c r="AS3229" s="323"/>
      <c r="AT3229" s="323"/>
      <c r="AU3229" s="323"/>
      <c r="AV3229" s="323"/>
      <c r="AW3229" s="323"/>
      <c r="AX3229" s="323"/>
      <c r="AY3229" s="323"/>
      <c r="AZ3229" s="323"/>
      <c r="BA3229" s="323"/>
      <c r="BB3229" s="323"/>
      <c r="BC3229" s="323"/>
      <c r="BD3229" s="323"/>
      <c r="BE3229" s="323"/>
      <c r="BF3229" s="323"/>
    </row>
    <row r="3230" spans="1:58" s="62" customFormat="1" ht="12.75" x14ac:dyDescent="0.2">
      <c r="A3230" s="270"/>
      <c r="B3230" s="358"/>
      <c r="C3230" s="358"/>
      <c r="D3230" s="268"/>
      <c r="E3230" s="268"/>
      <c r="F3230" s="268"/>
      <c r="G3230" s="277"/>
      <c r="H3230" s="362"/>
      <c r="I3230" s="362"/>
      <c r="J3230" s="362"/>
      <c r="K3230" s="362"/>
      <c r="L3230" s="362"/>
      <c r="M3230" s="362"/>
      <c r="N3230" s="362"/>
      <c r="O3230" s="362"/>
      <c r="P3230" s="362"/>
      <c r="Q3230" s="362"/>
      <c r="R3230" s="362"/>
      <c r="S3230" s="362"/>
      <c r="T3230" s="362"/>
      <c r="U3230" s="362"/>
      <c r="V3230" s="362"/>
      <c r="W3230" s="362"/>
      <c r="X3230" s="362"/>
      <c r="Y3230" s="362"/>
      <c r="Z3230" s="362"/>
      <c r="AA3230" s="323"/>
      <c r="AB3230" s="323"/>
      <c r="AC3230" s="323"/>
      <c r="AD3230" s="323"/>
      <c r="AE3230" s="323"/>
      <c r="AF3230" s="323"/>
      <c r="AG3230" s="323"/>
      <c r="AH3230" s="323"/>
      <c r="AI3230" s="323"/>
      <c r="AJ3230" s="323"/>
      <c r="AK3230" s="323"/>
      <c r="AL3230" s="323"/>
      <c r="AM3230" s="323"/>
      <c r="AN3230" s="323"/>
      <c r="AO3230" s="323"/>
      <c r="AP3230" s="323"/>
      <c r="AQ3230" s="323"/>
      <c r="AR3230" s="323"/>
      <c r="AS3230" s="323"/>
      <c r="AT3230" s="323"/>
      <c r="AU3230" s="323"/>
      <c r="AV3230" s="323"/>
      <c r="AW3230" s="323"/>
      <c r="AX3230" s="323"/>
      <c r="AY3230" s="323"/>
      <c r="AZ3230" s="323"/>
      <c r="BA3230" s="323"/>
      <c r="BB3230" s="323"/>
      <c r="BC3230" s="323"/>
      <c r="BD3230" s="323"/>
      <c r="BE3230" s="323"/>
      <c r="BF3230" s="323"/>
    </row>
    <row r="3231" spans="1:58" s="62" customFormat="1" ht="12.75" x14ac:dyDescent="0.2">
      <c r="A3231" s="270"/>
      <c r="B3231" s="358"/>
      <c r="C3231" s="358"/>
      <c r="D3231" s="268"/>
      <c r="E3231" s="268"/>
      <c r="F3231" s="268"/>
      <c r="G3231" s="277"/>
      <c r="H3231" s="362"/>
      <c r="I3231" s="362"/>
      <c r="J3231" s="362"/>
      <c r="K3231" s="362"/>
      <c r="L3231" s="362"/>
      <c r="M3231" s="362"/>
      <c r="N3231" s="362"/>
      <c r="O3231" s="362"/>
      <c r="P3231" s="362"/>
      <c r="Q3231" s="362"/>
      <c r="R3231" s="362"/>
      <c r="S3231" s="362"/>
      <c r="T3231" s="362"/>
      <c r="U3231" s="362"/>
      <c r="V3231" s="362"/>
      <c r="W3231" s="362"/>
      <c r="X3231" s="362"/>
      <c r="Y3231" s="362"/>
      <c r="Z3231" s="362"/>
      <c r="AA3231" s="323"/>
      <c r="AB3231" s="323"/>
      <c r="AC3231" s="323"/>
      <c r="AD3231" s="323"/>
      <c r="AE3231" s="323"/>
      <c r="AF3231" s="323"/>
      <c r="AG3231" s="323"/>
      <c r="AH3231" s="323"/>
      <c r="AI3231" s="323"/>
      <c r="AJ3231" s="323"/>
      <c r="AK3231" s="323"/>
      <c r="AL3231" s="323"/>
      <c r="AM3231" s="323"/>
      <c r="AN3231" s="323"/>
      <c r="AO3231" s="323"/>
      <c r="AP3231" s="323"/>
      <c r="AQ3231" s="323"/>
      <c r="AR3231" s="323"/>
      <c r="AS3231" s="323"/>
      <c r="AT3231" s="323"/>
      <c r="AU3231" s="323"/>
      <c r="AV3231" s="323"/>
      <c r="AW3231" s="323"/>
      <c r="AX3231" s="323"/>
      <c r="AY3231" s="323"/>
      <c r="AZ3231" s="323"/>
      <c r="BA3231" s="323"/>
      <c r="BB3231" s="323"/>
      <c r="BC3231" s="323"/>
      <c r="BD3231" s="323"/>
      <c r="BE3231" s="323"/>
      <c r="BF3231" s="323"/>
    </row>
    <row r="3232" spans="1:58" s="62" customFormat="1" ht="12.75" x14ac:dyDescent="0.2">
      <c r="A3232" s="270"/>
      <c r="B3232" s="358"/>
      <c r="C3232" s="358"/>
      <c r="D3232" s="268"/>
      <c r="E3232" s="268"/>
      <c r="F3232" s="268"/>
      <c r="G3232" s="277"/>
      <c r="H3232" s="362"/>
      <c r="I3232" s="362"/>
      <c r="J3232" s="362"/>
      <c r="K3232" s="362"/>
      <c r="L3232" s="362"/>
      <c r="M3232" s="362"/>
      <c r="N3232" s="362"/>
      <c r="O3232" s="362"/>
      <c r="P3232" s="362"/>
      <c r="Q3232" s="362"/>
      <c r="R3232" s="362"/>
      <c r="S3232" s="362"/>
      <c r="T3232" s="362"/>
      <c r="U3232" s="362"/>
      <c r="V3232" s="362"/>
      <c r="W3232" s="362"/>
      <c r="X3232" s="362"/>
      <c r="Y3232" s="362"/>
      <c r="Z3232" s="362"/>
      <c r="AA3232" s="323"/>
      <c r="AB3232" s="323"/>
      <c r="AC3232" s="323"/>
      <c r="AD3232" s="323"/>
      <c r="AE3232" s="323"/>
      <c r="AF3232" s="323"/>
      <c r="AG3232" s="323"/>
      <c r="AH3232" s="323"/>
      <c r="AI3232" s="323"/>
      <c r="AJ3232" s="323"/>
      <c r="AK3232" s="323"/>
      <c r="AL3232" s="323"/>
      <c r="AM3232" s="323"/>
      <c r="AN3232" s="323"/>
      <c r="AO3232" s="323"/>
      <c r="AP3232" s="323"/>
      <c r="AQ3232" s="323"/>
      <c r="AR3232" s="323"/>
      <c r="AS3232" s="323"/>
      <c r="AT3232" s="323"/>
      <c r="AU3232" s="323"/>
      <c r="AV3232" s="323"/>
      <c r="AW3232" s="323"/>
      <c r="AX3232" s="323"/>
      <c r="AY3232" s="323"/>
      <c r="AZ3232" s="323"/>
      <c r="BA3232" s="323"/>
      <c r="BB3232" s="323"/>
      <c r="BC3232" s="323"/>
      <c r="BD3232" s="323"/>
      <c r="BE3232" s="323"/>
      <c r="BF3232" s="323"/>
    </row>
    <row r="3233" spans="1:58" s="62" customFormat="1" ht="12.75" x14ac:dyDescent="0.2">
      <c r="A3233" s="270"/>
      <c r="B3233" s="358"/>
      <c r="C3233" s="358"/>
      <c r="D3233" s="268"/>
      <c r="E3233" s="268"/>
      <c r="F3233" s="268"/>
      <c r="G3233" s="277"/>
      <c r="H3233" s="362"/>
      <c r="I3233" s="362"/>
      <c r="J3233" s="362"/>
      <c r="K3233" s="362"/>
      <c r="L3233" s="362"/>
      <c r="M3233" s="362"/>
      <c r="N3233" s="362"/>
      <c r="O3233" s="362"/>
      <c r="P3233" s="362"/>
      <c r="Q3233" s="362"/>
      <c r="R3233" s="362"/>
      <c r="S3233" s="362"/>
      <c r="T3233" s="362"/>
      <c r="U3233" s="362"/>
      <c r="V3233" s="362"/>
      <c r="W3233" s="362"/>
      <c r="X3233" s="362"/>
      <c r="Y3233" s="362"/>
      <c r="Z3233" s="362"/>
      <c r="AA3233" s="323"/>
      <c r="AB3233" s="323"/>
      <c r="AC3233" s="323"/>
      <c r="AD3233" s="323"/>
      <c r="AE3233" s="323"/>
      <c r="AF3233" s="323"/>
      <c r="AG3233" s="323"/>
      <c r="AH3233" s="323"/>
      <c r="AI3233" s="323"/>
      <c r="AJ3233" s="323"/>
      <c r="AK3233" s="323"/>
      <c r="AL3233" s="323"/>
      <c r="AM3233" s="323"/>
      <c r="AN3233" s="323"/>
      <c r="AO3233" s="323"/>
      <c r="AP3233" s="323"/>
      <c r="AQ3233" s="323"/>
      <c r="AR3233" s="323"/>
      <c r="AS3233" s="323"/>
      <c r="AT3233" s="323"/>
      <c r="AU3233" s="323"/>
      <c r="AV3233" s="323"/>
      <c r="AW3233" s="323"/>
      <c r="AX3233" s="323"/>
      <c r="AY3233" s="323"/>
      <c r="AZ3233" s="323"/>
      <c r="BA3233" s="323"/>
      <c r="BB3233" s="323"/>
      <c r="BC3233" s="323"/>
      <c r="BD3233" s="323"/>
      <c r="BE3233" s="323"/>
      <c r="BF3233" s="323"/>
    </row>
    <row r="3234" spans="1:58" s="62" customFormat="1" ht="12.75" x14ac:dyDescent="0.2">
      <c r="A3234" s="270"/>
      <c r="B3234" s="358"/>
      <c r="C3234" s="358"/>
      <c r="D3234" s="268"/>
      <c r="E3234" s="268"/>
      <c r="F3234" s="268"/>
      <c r="G3234" s="277"/>
      <c r="H3234" s="362"/>
      <c r="I3234" s="362"/>
      <c r="J3234" s="362"/>
      <c r="K3234" s="362"/>
      <c r="L3234" s="362"/>
      <c r="M3234" s="362"/>
      <c r="N3234" s="362"/>
      <c r="O3234" s="362"/>
      <c r="P3234" s="362"/>
      <c r="Q3234" s="362"/>
      <c r="R3234" s="362"/>
      <c r="S3234" s="362"/>
      <c r="T3234" s="362"/>
      <c r="U3234" s="362"/>
      <c r="V3234" s="362"/>
      <c r="W3234" s="362"/>
      <c r="X3234" s="362"/>
      <c r="Y3234" s="362"/>
      <c r="Z3234" s="362"/>
      <c r="AA3234" s="323"/>
      <c r="AB3234" s="323"/>
      <c r="AC3234" s="323"/>
      <c r="AD3234" s="323"/>
      <c r="AE3234" s="323"/>
      <c r="AF3234" s="323"/>
      <c r="AG3234" s="323"/>
      <c r="AH3234" s="323"/>
      <c r="AI3234" s="323"/>
      <c r="AJ3234" s="323"/>
      <c r="AK3234" s="323"/>
      <c r="AL3234" s="323"/>
      <c r="AM3234" s="323"/>
      <c r="AN3234" s="323"/>
      <c r="AO3234" s="323"/>
      <c r="AP3234" s="323"/>
      <c r="AQ3234" s="323"/>
      <c r="AR3234" s="323"/>
      <c r="AS3234" s="323"/>
      <c r="AT3234" s="323"/>
      <c r="AU3234" s="323"/>
      <c r="AV3234" s="323"/>
      <c r="AW3234" s="323"/>
      <c r="AX3234" s="323"/>
      <c r="AY3234" s="323"/>
      <c r="AZ3234" s="323"/>
      <c r="BA3234" s="323"/>
      <c r="BB3234" s="323"/>
      <c r="BC3234" s="323"/>
      <c r="BD3234" s="323"/>
      <c r="BE3234" s="323"/>
      <c r="BF3234" s="323"/>
    </row>
    <row r="3235" spans="1:58" s="62" customFormat="1" ht="12.75" x14ac:dyDescent="0.2">
      <c r="A3235" s="270"/>
      <c r="B3235" s="358"/>
      <c r="C3235" s="358"/>
      <c r="D3235" s="268"/>
      <c r="E3235" s="268"/>
      <c r="F3235" s="268"/>
      <c r="G3235" s="277"/>
      <c r="H3235" s="362"/>
      <c r="I3235" s="362"/>
      <c r="J3235" s="362"/>
      <c r="K3235" s="362"/>
      <c r="L3235" s="362"/>
      <c r="M3235" s="362"/>
      <c r="N3235" s="362"/>
      <c r="O3235" s="362"/>
      <c r="P3235" s="362"/>
      <c r="Q3235" s="362"/>
      <c r="R3235" s="362"/>
      <c r="S3235" s="362"/>
      <c r="T3235" s="362"/>
      <c r="U3235" s="362"/>
      <c r="V3235" s="362"/>
      <c r="W3235" s="362"/>
      <c r="X3235" s="362"/>
      <c r="Y3235" s="362"/>
      <c r="Z3235" s="362"/>
      <c r="AA3235" s="323"/>
      <c r="AB3235" s="323"/>
      <c r="AC3235" s="323"/>
      <c r="AD3235" s="323"/>
      <c r="AE3235" s="323"/>
      <c r="AF3235" s="323"/>
      <c r="AG3235" s="323"/>
      <c r="AH3235" s="323"/>
      <c r="AI3235" s="323"/>
      <c r="AJ3235" s="323"/>
      <c r="AK3235" s="323"/>
      <c r="AL3235" s="323"/>
      <c r="AM3235" s="323"/>
      <c r="AN3235" s="323"/>
      <c r="AO3235" s="323"/>
      <c r="AP3235" s="323"/>
      <c r="AQ3235" s="323"/>
      <c r="AR3235" s="323"/>
      <c r="AS3235" s="323"/>
      <c r="AT3235" s="323"/>
      <c r="AU3235" s="323"/>
      <c r="AV3235" s="323"/>
      <c r="AW3235" s="323"/>
      <c r="AX3235" s="323"/>
      <c r="AY3235" s="323"/>
      <c r="AZ3235" s="323"/>
      <c r="BA3235" s="323"/>
      <c r="BB3235" s="323"/>
      <c r="BC3235" s="323"/>
      <c r="BD3235" s="323"/>
      <c r="BE3235" s="323"/>
      <c r="BF3235" s="323"/>
    </row>
    <row r="3236" spans="1:58" s="62" customFormat="1" ht="12.75" x14ac:dyDescent="0.2">
      <c r="A3236" s="270"/>
      <c r="B3236" s="358"/>
      <c r="C3236" s="358"/>
      <c r="D3236" s="268"/>
      <c r="E3236" s="268"/>
      <c r="F3236" s="268"/>
      <c r="G3236" s="277"/>
      <c r="H3236" s="362"/>
      <c r="I3236" s="362"/>
      <c r="J3236" s="362"/>
      <c r="K3236" s="362"/>
      <c r="L3236" s="362"/>
      <c r="M3236" s="362"/>
      <c r="N3236" s="362"/>
      <c r="O3236" s="362"/>
      <c r="P3236" s="362"/>
      <c r="Q3236" s="362"/>
      <c r="R3236" s="362"/>
      <c r="S3236" s="362"/>
      <c r="T3236" s="362"/>
      <c r="U3236" s="362"/>
      <c r="V3236" s="362"/>
      <c r="W3236" s="362"/>
      <c r="X3236" s="362"/>
      <c r="Y3236" s="362"/>
      <c r="Z3236" s="362"/>
      <c r="AA3236" s="323"/>
      <c r="AB3236" s="323"/>
      <c r="AC3236" s="323"/>
      <c r="AD3236" s="323"/>
      <c r="AE3236" s="323"/>
      <c r="AF3236" s="323"/>
      <c r="AG3236" s="323"/>
      <c r="AH3236" s="323"/>
      <c r="AI3236" s="323"/>
      <c r="AJ3236" s="323"/>
      <c r="AK3236" s="323"/>
      <c r="AL3236" s="323"/>
      <c r="AM3236" s="323"/>
      <c r="AN3236" s="323"/>
      <c r="AO3236" s="323"/>
      <c r="AP3236" s="323"/>
      <c r="AQ3236" s="323"/>
      <c r="AR3236" s="323"/>
      <c r="AS3236" s="323"/>
      <c r="AT3236" s="323"/>
      <c r="AU3236" s="323"/>
      <c r="AV3236" s="323"/>
      <c r="AW3236" s="323"/>
      <c r="AX3236" s="323"/>
      <c r="AY3236" s="323"/>
      <c r="AZ3236" s="323"/>
      <c r="BA3236" s="323"/>
      <c r="BB3236" s="323"/>
      <c r="BC3236" s="323"/>
      <c r="BD3236" s="323"/>
      <c r="BE3236" s="323"/>
      <c r="BF3236" s="323"/>
    </row>
    <row r="3237" spans="1:58" s="62" customFormat="1" ht="12.75" x14ac:dyDescent="0.2">
      <c r="A3237" s="270"/>
      <c r="B3237" s="358"/>
      <c r="C3237" s="358"/>
      <c r="D3237" s="268"/>
      <c r="E3237" s="268"/>
      <c r="F3237" s="268"/>
      <c r="G3237" s="277"/>
      <c r="H3237" s="362"/>
      <c r="I3237" s="362"/>
      <c r="J3237" s="362"/>
      <c r="K3237" s="362"/>
      <c r="L3237" s="362"/>
      <c r="M3237" s="362"/>
      <c r="N3237" s="362"/>
      <c r="O3237" s="362"/>
      <c r="P3237" s="362"/>
      <c r="Q3237" s="362"/>
      <c r="R3237" s="362"/>
      <c r="S3237" s="362"/>
      <c r="T3237" s="362"/>
      <c r="U3237" s="362"/>
      <c r="V3237" s="362"/>
      <c r="W3237" s="362"/>
      <c r="X3237" s="362"/>
      <c r="Y3237" s="362"/>
      <c r="Z3237" s="362"/>
      <c r="AA3237" s="323"/>
      <c r="AB3237" s="323"/>
      <c r="AC3237" s="323"/>
      <c r="AD3237" s="323"/>
      <c r="AE3237" s="323"/>
      <c r="AF3237" s="323"/>
      <c r="AG3237" s="323"/>
      <c r="AH3237" s="323"/>
      <c r="AI3237" s="323"/>
      <c r="AJ3237" s="323"/>
      <c r="AK3237" s="323"/>
      <c r="AL3237" s="323"/>
      <c r="AM3237" s="323"/>
      <c r="AN3237" s="323"/>
      <c r="AO3237" s="323"/>
      <c r="AP3237" s="323"/>
      <c r="AQ3237" s="323"/>
      <c r="AR3237" s="323"/>
      <c r="AS3237" s="323"/>
      <c r="AT3237" s="323"/>
      <c r="AU3237" s="323"/>
      <c r="AV3237" s="323"/>
      <c r="AW3237" s="323"/>
      <c r="AX3237" s="323"/>
      <c r="AY3237" s="323"/>
      <c r="AZ3237" s="323"/>
      <c r="BA3237" s="323"/>
      <c r="BB3237" s="323"/>
      <c r="BC3237" s="323"/>
      <c r="BD3237" s="323"/>
      <c r="BE3237" s="323"/>
      <c r="BF3237" s="323"/>
    </row>
    <row r="3238" spans="1:58" s="62" customFormat="1" ht="12.75" x14ac:dyDescent="0.2">
      <c r="A3238" s="270"/>
      <c r="B3238" s="358"/>
      <c r="C3238" s="358"/>
      <c r="D3238" s="268"/>
      <c r="E3238" s="268"/>
      <c r="F3238" s="268"/>
      <c r="G3238" s="277"/>
      <c r="H3238" s="362"/>
      <c r="I3238" s="362"/>
      <c r="J3238" s="362"/>
      <c r="K3238" s="362"/>
      <c r="L3238" s="362"/>
      <c r="M3238" s="362"/>
      <c r="N3238" s="362"/>
      <c r="O3238" s="362"/>
      <c r="P3238" s="362"/>
      <c r="Q3238" s="362"/>
      <c r="R3238" s="362"/>
      <c r="S3238" s="362"/>
      <c r="T3238" s="362"/>
      <c r="U3238" s="362"/>
      <c r="V3238" s="362"/>
      <c r="W3238" s="362"/>
      <c r="X3238" s="362"/>
      <c r="Y3238" s="362"/>
      <c r="Z3238" s="362"/>
      <c r="AA3238" s="323"/>
      <c r="AB3238" s="323"/>
      <c r="AC3238" s="323"/>
      <c r="AD3238" s="323"/>
      <c r="AE3238" s="323"/>
      <c r="AF3238" s="323"/>
      <c r="AG3238" s="323"/>
      <c r="AH3238" s="323"/>
      <c r="AI3238" s="323"/>
      <c r="AJ3238" s="323"/>
      <c r="AK3238" s="323"/>
      <c r="AL3238" s="323"/>
      <c r="AM3238" s="323"/>
      <c r="AN3238" s="323"/>
      <c r="AO3238" s="323"/>
      <c r="AP3238" s="323"/>
      <c r="AQ3238" s="323"/>
      <c r="AR3238" s="323"/>
      <c r="AS3238" s="323"/>
      <c r="AT3238" s="323"/>
      <c r="AU3238" s="323"/>
      <c r="AV3238" s="323"/>
      <c r="AW3238" s="323"/>
      <c r="AX3238" s="323"/>
      <c r="AY3238" s="323"/>
      <c r="AZ3238" s="323"/>
      <c r="BA3238" s="323"/>
      <c r="BB3238" s="323"/>
      <c r="BC3238" s="323"/>
      <c r="BD3238" s="323"/>
      <c r="BE3238" s="323"/>
      <c r="BF3238" s="323"/>
    </row>
    <row r="3239" spans="1:58" s="62" customFormat="1" ht="12.75" x14ac:dyDescent="0.2">
      <c r="A3239" s="270"/>
      <c r="B3239" s="358"/>
      <c r="C3239" s="358"/>
      <c r="D3239" s="268"/>
      <c r="E3239" s="268"/>
      <c r="F3239" s="268"/>
      <c r="G3239" s="277"/>
      <c r="H3239" s="362"/>
      <c r="I3239" s="362"/>
      <c r="J3239" s="362"/>
      <c r="K3239" s="362"/>
      <c r="L3239" s="362"/>
      <c r="M3239" s="362"/>
      <c r="N3239" s="362"/>
      <c r="O3239" s="362"/>
      <c r="P3239" s="362"/>
      <c r="Q3239" s="362"/>
      <c r="R3239" s="362"/>
      <c r="S3239" s="362"/>
      <c r="T3239" s="362"/>
      <c r="U3239" s="362"/>
      <c r="V3239" s="362"/>
      <c r="W3239" s="362"/>
      <c r="X3239" s="362"/>
      <c r="Y3239" s="362"/>
      <c r="Z3239" s="362"/>
      <c r="AA3239" s="323"/>
      <c r="AB3239" s="323"/>
      <c r="AC3239" s="323"/>
      <c r="AD3239" s="323"/>
      <c r="AE3239" s="323"/>
      <c r="AF3239" s="323"/>
      <c r="AG3239" s="323"/>
      <c r="AH3239" s="323"/>
      <c r="AI3239" s="323"/>
      <c r="AJ3239" s="323"/>
      <c r="AK3239" s="323"/>
      <c r="AL3239" s="323"/>
      <c r="AM3239" s="323"/>
      <c r="AN3239" s="323"/>
      <c r="AO3239" s="323"/>
      <c r="AP3239" s="323"/>
      <c r="AQ3239" s="323"/>
      <c r="AR3239" s="323"/>
      <c r="AS3239" s="323"/>
      <c r="AT3239" s="323"/>
      <c r="AU3239" s="323"/>
      <c r="AV3239" s="323"/>
      <c r="AW3239" s="323"/>
      <c r="AX3239" s="323"/>
      <c r="AY3239" s="323"/>
      <c r="AZ3239" s="323"/>
      <c r="BA3239" s="323"/>
      <c r="BB3239" s="323"/>
      <c r="BC3239" s="323"/>
      <c r="BD3239" s="323"/>
      <c r="BE3239" s="323"/>
      <c r="BF3239" s="323"/>
    </row>
    <row r="3240" spans="1:58" s="62" customFormat="1" ht="12.75" x14ac:dyDescent="0.2">
      <c r="A3240" s="270"/>
      <c r="B3240" s="358"/>
      <c r="C3240" s="358"/>
      <c r="D3240" s="268"/>
      <c r="E3240" s="268"/>
      <c r="F3240" s="268"/>
      <c r="G3240" s="277"/>
      <c r="H3240" s="362"/>
      <c r="I3240" s="362"/>
      <c r="J3240" s="362"/>
      <c r="K3240" s="362"/>
      <c r="L3240" s="362"/>
      <c r="M3240" s="362"/>
      <c r="N3240" s="362"/>
      <c r="O3240" s="362"/>
      <c r="P3240" s="362"/>
      <c r="Q3240" s="362"/>
      <c r="R3240" s="362"/>
      <c r="S3240" s="362"/>
      <c r="T3240" s="362"/>
      <c r="U3240" s="362"/>
      <c r="V3240" s="362"/>
      <c r="W3240" s="362"/>
      <c r="X3240" s="362"/>
      <c r="Y3240" s="362"/>
      <c r="Z3240" s="362"/>
      <c r="AA3240" s="323"/>
      <c r="AB3240" s="323"/>
      <c r="AC3240" s="323"/>
      <c r="AD3240" s="323"/>
      <c r="AE3240" s="323"/>
      <c r="AF3240" s="323"/>
      <c r="AG3240" s="323"/>
      <c r="AH3240" s="323"/>
      <c r="AI3240" s="323"/>
      <c r="AJ3240" s="323"/>
      <c r="AK3240" s="323"/>
      <c r="AL3240" s="323"/>
      <c r="AM3240" s="323"/>
      <c r="AN3240" s="323"/>
      <c r="AO3240" s="323"/>
      <c r="AP3240" s="323"/>
      <c r="AQ3240" s="323"/>
      <c r="AR3240" s="323"/>
      <c r="AS3240" s="323"/>
      <c r="AT3240" s="323"/>
      <c r="AU3240" s="323"/>
      <c r="AV3240" s="323"/>
      <c r="AW3240" s="323"/>
      <c r="AX3240" s="323"/>
      <c r="AY3240" s="323"/>
      <c r="AZ3240" s="323"/>
      <c r="BA3240" s="323"/>
      <c r="BB3240" s="323"/>
      <c r="BC3240" s="323"/>
      <c r="BD3240" s="323"/>
      <c r="BE3240" s="323"/>
      <c r="BF3240" s="323"/>
    </row>
    <row r="3241" spans="1:58" s="62" customFormat="1" ht="12.75" x14ac:dyDescent="0.2">
      <c r="A3241" s="270"/>
      <c r="B3241" s="358"/>
      <c r="C3241" s="358"/>
      <c r="D3241" s="268"/>
      <c r="E3241" s="268"/>
      <c r="F3241" s="268"/>
      <c r="G3241" s="277"/>
      <c r="H3241" s="362"/>
      <c r="I3241" s="362"/>
      <c r="J3241" s="362"/>
      <c r="K3241" s="362"/>
      <c r="L3241" s="362"/>
      <c r="M3241" s="362"/>
      <c r="N3241" s="362"/>
      <c r="O3241" s="362"/>
      <c r="P3241" s="362"/>
      <c r="Q3241" s="362"/>
      <c r="R3241" s="362"/>
      <c r="S3241" s="362"/>
      <c r="T3241" s="362"/>
      <c r="U3241" s="362"/>
      <c r="V3241" s="362"/>
      <c r="W3241" s="362"/>
      <c r="X3241" s="362"/>
      <c r="Y3241" s="362"/>
      <c r="Z3241" s="362"/>
      <c r="AA3241" s="323"/>
      <c r="AB3241" s="323"/>
      <c r="AC3241" s="323"/>
      <c r="AD3241" s="323"/>
      <c r="AE3241" s="323"/>
      <c r="AF3241" s="323"/>
      <c r="AG3241" s="323"/>
      <c r="AH3241" s="323"/>
      <c r="AI3241" s="323"/>
      <c r="AJ3241" s="323"/>
      <c r="AK3241" s="323"/>
      <c r="AL3241" s="323"/>
      <c r="AM3241" s="323"/>
      <c r="AN3241" s="323"/>
      <c r="AO3241" s="323"/>
      <c r="AP3241" s="323"/>
      <c r="AQ3241" s="323"/>
      <c r="AR3241" s="323"/>
      <c r="AS3241" s="323"/>
      <c r="AT3241" s="323"/>
      <c r="AU3241" s="323"/>
      <c r="AV3241" s="323"/>
      <c r="AW3241" s="323"/>
      <c r="AX3241" s="323"/>
      <c r="AY3241" s="323"/>
      <c r="AZ3241" s="323"/>
      <c r="BA3241" s="323"/>
      <c r="BB3241" s="323"/>
      <c r="BC3241" s="323"/>
      <c r="BD3241" s="323"/>
      <c r="BE3241" s="323"/>
      <c r="BF3241" s="323"/>
    </row>
    <row r="3242" spans="1:58" s="62" customFormat="1" ht="12.75" x14ac:dyDescent="0.2">
      <c r="A3242" s="270"/>
      <c r="B3242" s="358"/>
      <c r="C3242" s="358"/>
      <c r="D3242" s="268"/>
      <c r="E3242" s="268"/>
      <c r="F3242" s="268"/>
      <c r="G3242" s="277"/>
      <c r="H3242" s="362"/>
      <c r="I3242" s="362"/>
      <c r="J3242" s="362"/>
      <c r="K3242" s="362"/>
      <c r="L3242" s="362"/>
      <c r="M3242" s="362"/>
      <c r="N3242" s="362"/>
      <c r="O3242" s="362"/>
      <c r="P3242" s="362"/>
      <c r="Q3242" s="362"/>
      <c r="R3242" s="362"/>
      <c r="S3242" s="362"/>
      <c r="T3242" s="362"/>
      <c r="U3242" s="362"/>
      <c r="V3242" s="362"/>
      <c r="W3242" s="362"/>
      <c r="X3242" s="362"/>
      <c r="Y3242" s="362"/>
      <c r="Z3242" s="362"/>
      <c r="AA3242" s="323"/>
      <c r="AB3242" s="323"/>
      <c r="AC3242" s="323"/>
      <c r="AD3242" s="323"/>
      <c r="AE3242" s="323"/>
      <c r="AF3242" s="323"/>
      <c r="AG3242" s="323"/>
      <c r="AH3242" s="323"/>
      <c r="AI3242" s="323"/>
      <c r="AJ3242" s="323"/>
      <c r="AK3242" s="323"/>
      <c r="AL3242" s="323"/>
      <c r="AM3242" s="323"/>
      <c r="AN3242" s="323"/>
      <c r="AO3242" s="323"/>
      <c r="AP3242" s="323"/>
      <c r="AQ3242" s="323"/>
      <c r="AR3242" s="323"/>
      <c r="AS3242" s="323"/>
      <c r="AT3242" s="323"/>
      <c r="AU3242" s="323"/>
      <c r="AV3242" s="323"/>
      <c r="AW3242" s="323"/>
      <c r="AX3242" s="323"/>
      <c r="AY3242" s="323"/>
      <c r="AZ3242" s="323"/>
      <c r="BA3242" s="323"/>
      <c r="BB3242" s="323"/>
      <c r="BC3242" s="323"/>
      <c r="BD3242" s="323"/>
      <c r="BE3242" s="323"/>
      <c r="BF3242" s="323"/>
    </row>
    <row r="3243" spans="1:58" s="62" customFormat="1" ht="12.75" x14ac:dyDescent="0.2">
      <c r="A3243" s="270"/>
      <c r="B3243" s="358"/>
      <c r="C3243" s="358"/>
      <c r="D3243" s="268"/>
      <c r="E3243" s="268"/>
      <c r="F3243" s="268"/>
      <c r="G3243" s="277"/>
      <c r="H3243" s="362"/>
      <c r="I3243" s="362"/>
      <c r="J3243" s="362"/>
      <c r="K3243" s="362"/>
      <c r="L3243" s="362"/>
      <c r="M3243" s="362"/>
      <c r="N3243" s="362"/>
      <c r="O3243" s="362"/>
      <c r="P3243" s="362"/>
      <c r="Q3243" s="362"/>
      <c r="R3243" s="362"/>
      <c r="S3243" s="362"/>
      <c r="T3243" s="362"/>
      <c r="U3243" s="362"/>
      <c r="V3243" s="362"/>
      <c r="W3243" s="362"/>
      <c r="X3243" s="362"/>
      <c r="Y3243" s="362"/>
      <c r="Z3243" s="362"/>
      <c r="AA3243" s="323"/>
      <c r="AB3243" s="323"/>
      <c r="AC3243" s="323"/>
      <c r="AD3243" s="323"/>
      <c r="AE3243" s="323"/>
      <c r="AF3243" s="323"/>
      <c r="AG3243" s="323"/>
      <c r="AH3243" s="323"/>
      <c r="AI3243" s="323"/>
      <c r="AJ3243" s="323"/>
      <c r="AK3243" s="323"/>
      <c r="AL3243" s="323"/>
      <c r="AM3243" s="323"/>
      <c r="AN3243" s="323"/>
      <c r="AO3243" s="323"/>
      <c r="AP3243" s="323"/>
      <c r="AQ3243" s="323"/>
      <c r="AR3243" s="323"/>
      <c r="AS3243" s="323"/>
      <c r="AT3243" s="323"/>
      <c r="AU3243" s="323"/>
      <c r="AV3243" s="323"/>
      <c r="AW3243" s="323"/>
      <c r="AX3243" s="323"/>
      <c r="AY3243" s="323"/>
      <c r="AZ3243" s="323"/>
      <c r="BA3243" s="323"/>
      <c r="BB3243" s="323"/>
      <c r="BC3243" s="323"/>
      <c r="BD3243" s="323"/>
      <c r="BE3243" s="323"/>
      <c r="BF3243" s="323"/>
    </row>
    <row r="3244" spans="1:58" s="62" customFormat="1" ht="12.75" x14ac:dyDescent="0.2">
      <c r="A3244" s="270"/>
      <c r="B3244" s="358"/>
      <c r="C3244" s="358"/>
      <c r="D3244" s="268"/>
      <c r="E3244" s="268"/>
      <c r="F3244" s="268"/>
      <c r="G3244" s="277"/>
      <c r="H3244" s="362"/>
      <c r="I3244" s="362"/>
      <c r="J3244" s="362"/>
      <c r="K3244" s="362"/>
      <c r="L3244" s="362"/>
      <c r="M3244" s="362"/>
      <c r="N3244" s="362"/>
      <c r="O3244" s="362"/>
      <c r="P3244" s="362"/>
      <c r="Q3244" s="362"/>
      <c r="R3244" s="362"/>
      <c r="S3244" s="362"/>
      <c r="T3244" s="362"/>
      <c r="U3244" s="362"/>
      <c r="V3244" s="362"/>
      <c r="W3244" s="362"/>
      <c r="X3244" s="362"/>
      <c r="Y3244" s="362"/>
      <c r="Z3244" s="362"/>
      <c r="AA3244" s="323"/>
      <c r="AB3244" s="323"/>
      <c r="AC3244" s="323"/>
      <c r="AD3244" s="323"/>
      <c r="AE3244" s="323"/>
      <c r="AF3244" s="323"/>
      <c r="AG3244" s="323"/>
      <c r="AH3244" s="323"/>
      <c r="AI3244" s="323"/>
      <c r="AJ3244" s="323"/>
      <c r="AK3244" s="323"/>
      <c r="AL3244" s="323"/>
      <c r="AM3244" s="323"/>
      <c r="AN3244" s="323"/>
      <c r="AO3244" s="323"/>
      <c r="AP3244" s="323"/>
      <c r="AQ3244" s="323"/>
      <c r="AR3244" s="323"/>
      <c r="AS3244" s="323"/>
      <c r="AT3244" s="323"/>
      <c r="AU3244" s="323"/>
      <c r="AV3244" s="323"/>
      <c r="AW3244" s="323"/>
      <c r="AX3244" s="323"/>
      <c r="AY3244" s="323"/>
      <c r="AZ3244" s="323"/>
      <c r="BA3244" s="323"/>
      <c r="BB3244" s="323"/>
      <c r="BC3244" s="323"/>
      <c r="BD3244" s="323"/>
      <c r="BE3244" s="323"/>
      <c r="BF3244" s="323"/>
    </row>
    <row r="3245" spans="1:58" s="62" customFormat="1" ht="12.75" x14ac:dyDescent="0.2">
      <c r="A3245" s="270"/>
      <c r="B3245" s="358"/>
      <c r="C3245" s="358"/>
      <c r="D3245" s="268"/>
      <c r="E3245" s="268"/>
      <c r="F3245" s="268"/>
      <c r="G3245" s="277"/>
      <c r="H3245" s="362"/>
      <c r="I3245" s="362"/>
      <c r="J3245" s="362"/>
      <c r="K3245" s="362"/>
      <c r="L3245" s="362"/>
      <c r="M3245" s="362"/>
      <c r="N3245" s="362"/>
      <c r="O3245" s="362"/>
      <c r="P3245" s="362"/>
      <c r="Q3245" s="362"/>
      <c r="R3245" s="362"/>
      <c r="S3245" s="362"/>
      <c r="T3245" s="362"/>
      <c r="U3245" s="362"/>
      <c r="V3245" s="362"/>
      <c r="W3245" s="362"/>
      <c r="X3245" s="362"/>
      <c r="Y3245" s="362"/>
      <c r="Z3245" s="362"/>
      <c r="AA3245" s="323"/>
      <c r="AB3245" s="323"/>
      <c r="AC3245" s="323"/>
      <c r="AD3245" s="323"/>
      <c r="AE3245" s="323"/>
      <c r="AF3245" s="323"/>
      <c r="AG3245" s="323"/>
      <c r="AH3245" s="323"/>
      <c r="AI3245" s="323"/>
      <c r="AJ3245" s="323"/>
      <c r="AK3245" s="323"/>
      <c r="AL3245" s="323"/>
      <c r="AM3245" s="323"/>
      <c r="AN3245" s="323"/>
      <c r="AO3245" s="323"/>
      <c r="AP3245" s="323"/>
      <c r="AQ3245" s="323"/>
      <c r="AR3245" s="323"/>
      <c r="AS3245" s="323"/>
      <c r="AT3245" s="323"/>
      <c r="AU3245" s="323"/>
      <c r="AV3245" s="323"/>
      <c r="AW3245" s="323"/>
      <c r="AX3245" s="323"/>
      <c r="AY3245" s="323"/>
      <c r="AZ3245" s="323"/>
      <c r="BA3245" s="323"/>
      <c r="BB3245" s="323"/>
      <c r="BC3245" s="323"/>
      <c r="BD3245" s="323"/>
      <c r="BE3245" s="323"/>
      <c r="BF3245" s="323"/>
    </row>
    <row r="3246" spans="1:58" s="62" customFormat="1" ht="12.75" x14ac:dyDescent="0.2">
      <c r="A3246" s="270"/>
      <c r="B3246" s="358"/>
      <c r="C3246" s="358"/>
      <c r="D3246" s="268"/>
      <c r="E3246" s="268"/>
      <c r="F3246" s="268"/>
      <c r="G3246" s="277"/>
      <c r="H3246" s="362"/>
      <c r="I3246" s="362"/>
      <c r="J3246" s="362"/>
      <c r="K3246" s="362"/>
      <c r="L3246" s="362"/>
      <c r="M3246" s="362"/>
      <c r="N3246" s="362"/>
      <c r="O3246" s="362"/>
      <c r="P3246" s="362"/>
      <c r="Q3246" s="362"/>
      <c r="R3246" s="362"/>
      <c r="S3246" s="362"/>
      <c r="T3246" s="362"/>
      <c r="U3246" s="362"/>
      <c r="V3246" s="362"/>
      <c r="W3246" s="362"/>
      <c r="X3246" s="362"/>
      <c r="Y3246" s="362"/>
      <c r="Z3246" s="362"/>
      <c r="AA3246" s="323"/>
      <c r="AB3246" s="323"/>
      <c r="AC3246" s="323"/>
      <c r="AD3246" s="323"/>
      <c r="AE3246" s="323"/>
      <c r="AF3246" s="323"/>
      <c r="AG3246" s="323"/>
      <c r="AH3246" s="323"/>
      <c r="AI3246" s="323"/>
      <c r="AJ3246" s="323"/>
      <c r="AK3246" s="323"/>
      <c r="AL3246" s="323"/>
      <c r="AM3246" s="323"/>
      <c r="AN3246" s="323"/>
      <c r="AO3246" s="323"/>
      <c r="AP3246" s="323"/>
      <c r="AQ3246" s="323"/>
      <c r="AR3246" s="323"/>
      <c r="AS3246" s="323"/>
      <c r="AT3246" s="323"/>
      <c r="AU3246" s="323"/>
      <c r="AV3246" s="323"/>
      <c r="AW3246" s="323"/>
      <c r="AX3246" s="323"/>
      <c r="AY3246" s="323"/>
      <c r="AZ3246" s="323"/>
      <c r="BA3246" s="323"/>
      <c r="BB3246" s="323"/>
      <c r="BC3246" s="323"/>
      <c r="BD3246" s="323"/>
      <c r="BE3246" s="323"/>
      <c r="BF3246" s="323"/>
    </row>
    <row r="3247" spans="1:58" s="62" customFormat="1" ht="12.75" x14ac:dyDescent="0.2">
      <c r="A3247" s="270"/>
      <c r="B3247" s="358"/>
      <c r="C3247" s="358"/>
      <c r="D3247" s="268"/>
      <c r="E3247" s="268"/>
      <c r="F3247" s="268"/>
      <c r="G3247" s="277"/>
      <c r="H3247" s="362"/>
      <c r="I3247" s="362"/>
      <c r="J3247" s="362"/>
      <c r="K3247" s="362"/>
      <c r="L3247" s="362"/>
      <c r="M3247" s="362"/>
      <c r="N3247" s="362"/>
      <c r="O3247" s="362"/>
      <c r="P3247" s="362"/>
      <c r="Q3247" s="362"/>
      <c r="R3247" s="362"/>
      <c r="S3247" s="362"/>
      <c r="T3247" s="362"/>
      <c r="U3247" s="362"/>
      <c r="V3247" s="362"/>
      <c r="W3247" s="362"/>
      <c r="X3247" s="362"/>
      <c r="Y3247" s="362"/>
      <c r="Z3247" s="362"/>
      <c r="AA3247" s="323"/>
      <c r="AB3247" s="323"/>
      <c r="AC3247" s="323"/>
      <c r="AD3247" s="323"/>
      <c r="AE3247" s="323"/>
      <c r="AF3247" s="323"/>
      <c r="AG3247" s="323"/>
      <c r="AH3247" s="323"/>
      <c r="AI3247" s="323"/>
      <c r="AJ3247" s="323"/>
      <c r="AK3247" s="323"/>
      <c r="AL3247" s="323"/>
      <c r="AM3247" s="323"/>
      <c r="AN3247" s="323"/>
      <c r="AO3247" s="323"/>
      <c r="AP3247" s="323"/>
      <c r="AQ3247" s="323"/>
      <c r="AR3247" s="323"/>
      <c r="AS3247" s="323"/>
      <c r="AT3247" s="323"/>
      <c r="AU3247" s="323"/>
      <c r="AV3247" s="323"/>
      <c r="AW3247" s="323"/>
      <c r="AX3247" s="323"/>
      <c r="AY3247" s="323"/>
      <c r="AZ3247" s="323"/>
      <c r="BA3247" s="323"/>
      <c r="BB3247" s="323"/>
      <c r="BC3247" s="323"/>
      <c r="BD3247" s="323"/>
      <c r="BE3247" s="323"/>
      <c r="BF3247" s="323"/>
    </row>
    <row r="3248" spans="1:58" s="62" customFormat="1" ht="12.75" x14ac:dyDescent="0.2">
      <c r="A3248" s="270"/>
      <c r="B3248" s="358"/>
      <c r="C3248" s="358"/>
      <c r="D3248" s="268"/>
      <c r="E3248" s="268"/>
      <c r="F3248" s="268"/>
      <c r="G3248" s="277"/>
      <c r="H3248" s="362"/>
      <c r="I3248" s="362"/>
      <c r="J3248" s="362"/>
      <c r="K3248" s="362"/>
      <c r="L3248" s="362"/>
      <c r="M3248" s="362"/>
      <c r="N3248" s="362"/>
      <c r="O3248" s="362"/>
      <c r="P3248" s="362"/>
      <c r="Q3248" s="362"/>
      <c r="R3248" s="362"/>
      <c r="S3248" s="362"/>
      <c r="T3248" s="362"/>
      <c r="U3248" s="362"/>
      <c r="V3248" s="362"/>
      <c r="W3248" s="362"/>
      <c r="X3248" s="362"/>
      <c r="Y3248" s="362"/>
      <c r="Z3248" s="362"/>
      <c r="AA3248" s="323"/>
      <c r="AB3248" s="323"/>
      <c r="AC3248" s="323"/>
      <c r="AD3248" s="323"/>
      <c r="AE3248" s="323"/>
      <c r="AF3248" s="323"/>
      <c r="AG3248" s="323"/>
      <c r="AH3248" s="323"/>
      <c r="AI3248" s="323"/>
      <c r="AJ3248" s="323"/>
      <c r="AK3248" s="323"/>
      <c r="AL3248" s="323"/>
      <c r="AM3248" s="323"/>
      <c r="AN3248" s="323"/>
      <c r="AO3248" s="323"/>
      <c r="AP3248" s="323"/>
      <c r="AQ3248" s="323"/>
      <c r="AR3248" s="323"/>
      <c r="AS3248" s="323"/>
      <c r="AT3248" s="323"/>
      <c r="AU3248" s="323"/>
      <c r="AV3248" s="323"/>
      <c r="AW3248" s="323"/>
      <c r="AX3248" s="323"/>
      <c r="AY3248" s="323"/>
      <c r="AZ3248" s="323"/>
      <c r="BA3248" s="323"/>
      <c r="BB3248" s="323"/>
      <c r="BC3248" s="323"/>
      <c r="BD3248" s="323"/>
      <c r="BE3248" s="323"/>
      <c r="BF3248" s="323"/>
    </row>
    <row r="3249" spans="1:58" s="62" customFormat="1" ht="12.75" x14ac:dyDescent="0.2">
      <c r="A3249" s="270"/>
      <c r="B3249" s="358"/>
      <c r="C3249" s="358"/>
      <c r="D3249" s="268"/>
      <c r="E3249" s="268"/>
      <c r="F3249" s="268"/>
      <c r="G3249" s="277"/>
      <c r="H3249" s="362"/>
      <c r="I3249" s="362"/>
      <c r="J3249" s="362"/>
      <c r="K3249" s="362"/>
      <c r="L3249" s="362"/>
      <c r="M3249" s="362"/>
      <c r="N3249" s="362"/>
      <c r="O3249" s="362"/>
      <c r="P3249" s="362"/>
      <c r="Q3249" s="362"/>
      <c r="R3249" s="362"/>
      <c r="S3249" s="362"/>
      <c r="T3249" s="362"/>
      <c r="U3249" s="362"/>
      <c r="V3249" s="362"/>
      <c r="W3249" s="362"/>
      <c r="X3249" s="362"/>
      <c r="Y3249" s="362"/>
      <c r="Z3249" s="362"/>
      <c r="AA3249" s="323"/>
      <c r="AB3249" s="323"/>
      <c r="AC3249" s="323"/>
      <c r="AD3249" s="323"/>
      <c r="AE3249" s="323"/>
      <c r="AF3249" s="323"/>
      <c r="AG3249" s="323"/>
      <c r="AH3249" s="323"/>
      <c r="AI3249" s="323"/>
      <c r="AJ3249" s="323"/>
      <c r="AK3249" s="323"/>
      <c r="AL3249" s="323"/>
      <c r="AM3249" s="323"/>
      <c r="AN3249" s="323"/>
      <c r="AO3249" s="323"/>
      <c r="AP3249" s="323"/>
      <c r="AQ3249" s="323"/>
      <c r="AR3249" s="323"/>
      <c r="AS3249" s="323"/>
      <c r="AT3249" s="323"/>
      <c r="AU3249" s="323"/>
      <c r="AV3249" s="323"/>
      <c r="AW3249" s="323"/>
      <c r="AX3249" s="323"/>
      <c r="AY3249" s="323"/>
      <c r="AZ3249" s="323"/>
      <c r="BA3249" s="323"/>
      <c r="BB3249" s="323"/>
      <c r="BC3249" s="323"/>
      <c r="BD3249" s="323"/>
      <c r="BE3249" s="323"/>
      <c r="BF3249" s="323"/>
    </row>
    <row r="3250" spans="1:58" s="62" customFormat="1" ht="12.75" x14ac:dyDescent="0.2">
      <c r="A3250" s="270"/>
      <c r="B3250" s="358"/>
      <c r="C3250" s="358"/>
      <c r="D3250" s="268"/>
      <c r="E3250" s="268"/>
      <c r="F3250" s="268"/>
      <c r="G3250" s="277"/>
      <c r="H3250" s="362"/>
      <c r="I3250" s="362"/>
      <c r="J3250" s="362"/>
      <c r="K3250" s="362"/>
      <c r="L3250" s="362"/>
      <c r="M3250" s="362"/>
      <c r="N3250" s="362"/>
      <c r="O3250" s="362"/>
      <c r="P3250" s="362"/>
      <c r="Q3250" s="362"/>
      <c r="R3250" s="362"/>
      <c r="S3250" s="362"/>
      <c r="T3250" s="362"/>
      <c r="U3250" s="362"/>
      <c r="V3250" s="362"/>
      <c r="W3250" s="362"/>
      <c r="X3250" s="362"/>
      <c r="Y3250" s="362"/>
      <c r="Z3250" s="362"/>
      <c r="AA3250" s="323"/>
      <c r="AB3250" s="323"/>
      <c r="AC3250" s="323"/>
      <c r="AD3250" s="323"/>
      <c r="AE3250" s="323"/>
      <c r="AF3250" s="323"/>
      <c r="AG3250" s="323"/>
      <c r="AH3250" s="323"/>
      <c r="AI3250" s="323"/>
      <c r="AJ3250" s="323"/>
      <c r="AK3250" s="323"/>
      <c r="AL3250" s="323"/>
      <c r="AM3250" s="323"/>
      <c r="AN3250" s="323"/>
      <c r="AO3250" s="323"/>
      <c r="AP3250" s="323"/>
      <c r="AQ3250" s="323"/>
      <c r="AR3250" s="323"/>
      <c r="AS3250" s="323"/>
      <c r="AT3250" s="323"/>
      <c r="AU3250" s="323"/>
      <c r="AV3250" s="323"/>
      <c r="AW3250" s="323"/>
      <c r="AX3250" s="323"/>
      <c r="AY3250" s="323"/>
      <c r="AZ3250" s="323"/>
      <c r="BA3250" s="323"/>
      <c r="BB3250" s="323"/>
      <c r="BC3250" s="323"/>
      <c r="BD3250" s="323"/>
      <c r="BE3250" s="323"/>
      <c r="BF3250" s="323"/>
    </row>
    <row r="3251" spans="1:58" s="62" customFormat="1" ht="12.75" x14ac:dyDescent="0.2">
      <c r="A3251" s="270"/>
      <c r="B3251" s="358"/>
      <c r="C3251" s="358"/>
      <c r="D3251" s="268"/>
      <c r="E3251" s="268"/>
      <c r="F3251" s="268"/>
      <c r="G3251" s="277"/>
      <c r="H3251" s="362"/>
      <c r="I3251" s="362"/>
      <c r="J3251" s="362"/>
      <c r="K3251" s="362"/>
      <c r="L3251" s="362"/>
      <c r="M3251" s="362"/>
      <c r="N3251" s="362"/>
      <c r="O3251" s="362"/>
      <c r="P3251" s="362"/>
      <c r="Q3251" s="362"/>
      <c r="R3251" s="362"/>
      <c r="S3251" s="362"/>
      <c r="T3251" s="362"/>
      <c r="U3251" s="362"/>
      <c r="V3251" s="362"/>
      <c r="W3251" s="362"/>
      <c r="X3251" s="362"/>
      <c r="Y3251" s="362"/>
      <c r="Z3251" s="362"/>
      <c r="AA3251" s="323"/>
      <c r="AB3251" s="323"/>
      <c r="AC3251" s="323"/>
      <c r="AD3251" s="323"/>
      <c r="AE3251" s="323"/>
      <c r="AF3251" s="323"/>
      <c r="AG3251" s="323"/>
      <c r="AH3251" s="323"/>
      <c r="AI3251" s="323"/>
      <c r="AJ3251" s="323"/>
      <c r="AK3251" s="323"/>
      <c r="AL3251" s="323"/>
      <c r="AM3251" s="323"/>
      <c r="AN3251" s="323"/>
      <c r="AO3251" s="323"/>
      <c r="AP3251" s="323"/>
      <c r="AQ3251" s="323"/>
      <c r="AR3251" s="323"/>
      <c r="AS3251" s="323"/>
      <c r="AT3251" s="323"/>
      <c r="AU3251" s="323"/>
      <c r="AV3251" s="323"/>
      <c r="AW3251" s="323"/>
      <c r="AX3251" s="323"/>
      <c r="AY3251" s="323"/>
      <c r="AZ3251" s="323"/>
      <c r="BA3251" s="323"/>
      <c r="BB3251" s="323"/>
      <c r="BC3251" s="323"/>
      <c r="BD3251" s="323"/>
      <c r="BE3251" s="323"/>
      <c r="BF3251" s="323"/>
    </row>
    <row r="3252" spans="1:58" s="62" customFormat="1" ht="12.75" x14ac:dyDescent="0.2">
      <c r="A3252" s="270"/>
      <c r="B3252" s="358"/>
      <c r="C3252" s="358"/>
      <c r="D3252" s="268"/>
      <c r="E3252" s="268"/>
      <c r="F3252" s="268"/>
      <c r="G3252" s="277"/>
      <c r="H3252" s="362"/>
      <c r="I3252" s="362"/>
      <c r="J3252" s="362"/>
      <c r="K3252" s="362"/>
      <c r="L3252" s="362"/>
      <c r="M3252" s="362"/>
      <c r="N3252" s="362"/>
      <c r="O3252" s="362"/>
      <c r="P3252" s="362"/>
      <c r="Q3252" s="362"/>
      <c r="R3252" s="362"/>
      <c r="S3252" s="362"/>
      <c r="T3252" s="362"/>
      <c r="U3252" s="362"/>
      <c r="V3252" s="362"/>
      <c r="W3252" s="362"/>
      <c r="X3252" s="362"/>
      <c r="Y3252" s="362"/>
      <c r="Z3252" s="362"/>
      <c r="AA3252" s="323"/>
      <c r="AB3252" s="323"/>
      <c r="AC3252" s="323"/>
      <c r="AD3252" s="323"/>
      <c r="AE3252" s="323"/>
      <c r="AF3252" s="323"/>
      <c r="AG3252" s="323"/>
      <c r="AH3252" s="323"/>
      <c r="AI3252" s="323"/>
      <c r="AJ3252" s="323"/>
      <c r="AK3252" s="323"/>
      <c r="AL3252" s="323"/>
      <c r="AM3252" s="323"/>
      <c r="AN3252" s="323"/>
      <c r="AO3252" s="323"/>
      <c r="AP3252" s="323"/>
      <c r="AQ3252" s="323"/>
      <c r="AR3252" s="323"/>
      <c r="AS3252" s="323"/>
      <c r="AT3252" s="323"/>
      <c r="AU3252" s="323"/>
      <c r="AV3252" s="323"/>
      <c r="AW3252" s="323"/>
      <c r="AX3252" s="323"/>
      <c r="AY3252" s="323"/>
      <c r="AZ3252" s="323"/>
      <c r="BA3252" s="323"/>
      <c r="BB3252" s="323"/>
      <c r="BC3252" s="323"/>
      <c r="BD3252" s="323"/>
      <c r="BE3252" s="323"/>
      <c r="BF3252" s="323"/>
    </row>
    <row r="3253" spans="1:58" s="62" customFormat="1" ht="12.75" x14ac:dyDescent="0.2">
      <c r="A3253" s="270"/>
      <c r="B3253" s="358"/>
      <c r="C3253" s="358"/>
      <c r="D3253" s="268"/>
      <c r="E3253" s="268"/>
      <c r="F3253" s="268"/>
      <c r="G3253" s="277"/>
      <c r="H3253" s="362"/>
      <c r="I3253" s="362"/>
      <c r="J3253" s="362"/>
      <c r="K3253" s="362"/>
      <c r="L3253" s="362"/>
      <c r="M3253" s="362"/>
      <c r="N3253" s="362"/>
      <c r="O3253" s="362"/>
      <c r="P3253" s="362"/>
      <c r="Q3253" s="362"/>
      <c r="R3253" s="362"/>
      <c r="S3253" s="362"/>
      <c r="T3253" s="362"/>
      <c r="U3253" s="362"/>
      <c r="V3253" s="362"/>
      <c r="W3253" s="362"/>
      <c r="X3253" s="362"/>
      <c r="Y3253" s="362"/>
      <c r="Z3253" s="362"/>
      <c r="AA3253" s="323"/>
      <c r="AB3253" s="323"/>
      <c r="AC3253" s="323"/>
      <c r="AD3253" s="323"/>
      <c r="AE3253" s="323"/>
      <c r="AF3253" s="323"/>
      <c r="AG3253" s="323"/>
      <c r="AH3253" s="323"/>
      <c r="AI3253" s="323"/>
      <c r="AJ3253" s="323"/>
      <c r="AK3253" s="323"/>
      <c r="AL3253" s="323"/>
      <c r="AM3253" s="323"/>
      <c r="AN3253" s="323"/>
      <c r="AO3253" s="323"/>
      <c r="AP3253" s="323"/>
      <c r="AQ3253" s="323"/>
      <c r="AR3253" s="323"/>
      <c r="AS3253" s="323"/>
      <c r="AT3253" s="323"/>
      <c r="AU3253" s="323"/>
      <c r="AV3253" s="323"/>
      <c r="AW3253" s="323"/>
      <c r="AX3253" s="323"/>
      <c r="AY3253" s="323"/>
      <c r="AZ3253" s="323"/>
      <c r="BA3253" s="323"/>
      <c r="BB3253" s="323"/>
      <c r="BC3253" s="323"/>
      <c r="BD3253" s="323"/>
      <c r="BE3253" s="323"/>
      <c r="BF3253" s="323"/>
    </row>
    <row r="3254" spans="1:58" s="62" customFormat="1" ht="12.75" x14ac:dyDescent="0.2">
      <c r="A3254" s="270"/>
      <c r="B3254" s="358"/>
      <c r="C3254" s="358"/>
      <c r="D3254" s="268"/>
      <c r="E3254" s="268"/>
      <c r="F3254" s="268"/>
      <c r="G3254" s="277"/>
      <c r="H3254" s="362"/>
      <c r="I3254" s="362"/>
      <c r="J3254" s="362"/>
      <c r="K3254" s="362"/>
      <c r="L3254" s="362"/>
      <c r="M3254" s="362"/>
      <c r="N3254" s="362"/>
      <c r="O3254" s="362"/>
      <c r="P3254" s="362"/>
      <c r="Q3254" s="362"/>
      <c r="R3254" s="362"/>
      <c r="S3254" s="362"/>
      <c r="T3254" s="362"/>
      <c r="U3254" s="362"/>
      <c r="V3254" s="362"/>
      <c r="W3254" s="362"/>
      <c r="X3254" s="362"/>
      <c r="Y3254" s="362"/>
      <c r="Z3254" s="362"/>
      <c r="AA3254" s="323"/>
      <c r="AB3254" s="323"/>
      <c r="AC3254" s="323"/>
      <c r="AD3254" s="323"/>
      <c r="AE3254" s="323"/>
      <c r="AF3254" s="323"/>
      <c r="AG3254" s="323"/>
      <c r="AH3254" s="323"/>
      <c r="AI3254" s="323"/>
      <c r="AJ3254" s="323"/>
      <c r="AK3254" s="323"/>
      <c r="AL3254" s="323"/>
      <c r="AM3254" s="323"/>
      <c r="AN3254" s="323"/>
      <c r="AO3254" s="323"/>
      <c r="AP3254" s="323"/>
      <c r="AQ3254" s="323"/>
      <c r="AR3254" s="323"/>
      <c r="AS3254" s="323"/>
      <c r="AT3254" s="323"/>
      <c r="AU3254" s="323"/>
      <c r="AV3254" s="323"/>
      <c r="AW3254" s="323"/>
      <c r="AX3254" s="323"/>
      <c r="AY3254" s="323"/>
      <c r="AZ3254" s="323"/>
      <c r="BA3254" s="323"/>
      <c r="BB3254" s="323"/>
      <c r="BC3254" s="323"/>
      <c r="BD3254" s="323"/>
      <c r="BE3254" s="323"/>
      <c r="BF3254" s="323"/>
    </row>
    <row r="3255" spans="1:58" s="62" customFormat="1" ht="12.75" x14ac:dyDescent="0.2">
      <c r="A3255" s="270"/>
      <c r="B3255" s="358"/>
      <c r="C3255" s="358"/>
      <c r="D3255" s="268"/>
      <c r="E3255" s="268"/>
      <c r="F3255" s="268"/>
      <c r="G3255" s="277"/>
      <c r="H3255" s="362"/>
      <c r="I3255" s="362"/>
      <c r="J3255" s="362"/>
      <c r="K3255" s="362"/>
      <c r="L3255" s="362"/>
      <c r="M3255" s="362"/>
      <c r="N3255" s="362"/>
      <c r="O3255" s="362"/>
      <c r="P3255" s="362"/>
      <c r="Q3255" s="362"/>
      <c r="R3255" s="362"/>
      <c r="S3255" s="362"/>
      <c r="T3255" s="362"/>
      <c r="U3255" s="362"/>
      <c r="V3255" s="362"/>
      <c r="W3255" s="362"/>
      <c r="X3255" s="362"/>
      <c r="Y3255" s="362"/>
      <c r="Z3255" s="362"/>
      <c r="AA3255" s="323"/>
      <c r="AB3255" s="323"/>
      <c r="AC3255" s="323"/>
      <c r="AD3255" s="323"/>
      <c r="AE3255" s="323"/>
      <c r="AF3255" s="323"/>
      <c r="AG3255" s="323"/>
      <c r="AH3255" s="323"/>
      <c r="AI3255" s="323"/>
      <c r="AJ3255" s="323"/>
      <c r="AK3255" s="323"/>
      <c r="AL3255" s="323"/>
      <c r="AM3255" s="323"/>
      <c r="AN3255" s="323"/>
      <c r="AO3255" s="323"/>
      <c r="AP3255" s="323"/>
      <c r="AQ3255" s="323"/>
      <c r="AR3255" s="323"/>
      <c r="AS3255" s="323"/>
      <c r="AT3255" s="323"/>
      <c r="AU3255" s="323"/>
      <c r="AV3255" s="323"/>
      <c r="AW3255" s="323"/>
      <c r="AX3255" s="323"/>
      <c r="AY3255" s="323"/>
      <c r="AZ3255" s="323"/>
      <c r="BA3255" s="323"/>
      <c r="BB3255" s="323"/>
      <c r="BC3255" s="323"/>
      <c r="BD3255" s="323"/>
      <c r="BE3255" s="323"/>
      <c r="BF3255" s="323"/>
    </row>
    <row r="3256" spans="1:58" s="62" customFormat="1" ht="12.75" x14ac:dyDescent="0.2">
      <c r="A3256" s="270"/>
      <c r="B3256" s="358"/>
      <c r="C3256" s="358"/>
      <c r="D3256" s="268"/>
      <c r="E3256" s="268"/>
      <c r="F3256" s="268"/>
      <c r="G3256" s="277"/>
      <c r="H3256" s="362"/>
      <c r="I3256" s="362"/>
      <c r="J3256" s="362"/>
      <c r="K3256" s="362"/>
      <c r="L3256" s="362"/>
      <c r="M3256" s="362"/>
      <c r="N3256" s="362"/>
      <c r="O3256" s="362"/>
      <c r="P3256" s="362"/>
      <c r="Q3256" s="362"/>
      <c r="R3256" s="362"/>
      <c r="S3256" s="362"/>
      <c r="T3256" s="362"/>
      <c r="U3256" s="362"/>
      <c r="V3256" s="362"/>
      <c r="W3256" s="362"/>
      <c r="X3256" s="362"/>
      <c r="Y3256" s="362"/>
      <c r="Z3256" s="362"/>
      <c r="AA3256" s="323"/>
      <c r="AB3256" s="323"/>
      <c r="AC3256" s="323"/>
      <c r="AD3256" s="323"/>
      <c r="AE3256" s="323"/>
      <c r="AF3256" s="323"/>
      <c r="AG3256" s="323"/>
      <c r="AH3256" s="323"/>
      <c r="AI3256" s="323"/>
      <c r="AJ3256" s="323"/>
      <c r="AK3256" s="323"/>
      <c r="AL3256" s="323"/>
      <c r="AM3256" s="323"/>
      <c r="AN3256" s="323"/>
      <c r="AO3256" s="323"/>
      <c r="AP3256" s="323"/>
      <c r="AQ3256" s="323"/>
      <c r="AR3256" s="323"/>
      <c r="AS3256" s="323"/>
      <c r="AT3256" s="323"/>
      <c r="AU3256" s="323"/>
      <c r="AV3256" s="323"/>
      <c r="AW3256" s="323"/>
      <c r="AX3256" s="323"/>
      <c r="AY3256" s="323"/>
      <c r="AZ3256" s="323"/>
      <c r="BA3256" s="323"/>
      <c r="BB3256" s="323"/>
      <c r="BC3256" s="323"/>
      <c r="BD3256" s="323"/>
      <c r="BE3256" s="323"/>
      <c r="BF3256" s="323"/>
    </row>
    <row r="3257" spans="1:58" s="62" customFormat="1" ht="12.75" x14ac:dyDescent="0.2">
      <c r="A3257" s="270"/>
      <c r="B3257" s="358"/>
      <c r="C3257" s="358"/>
      <c r="D3257" s="268"/>
      <c r="E3257" s="268"/>
      <c r="F3257" s="268"/>
      <c r="G3257" s="277"/>
      <c r="H3257" s="362"/>
      <c r="I3257" s="362"/>
      <c r="J3257" s="362"/>
      <c r="K3257" s="362"/>
      <c r="L3257" s="362"/>
      <c r="M3257" s="362"/>
      <c r="N3257" s="362"/>
      <c r="O3257" s="362"/>
      <c r="P3257" s="362"/>
      <c r="Q3257" s="362"/>
      <c r="R3257" s="362"/>
      <c r="S3257" s="362"/>
      <c r="T3257" s="362"/>
      <c r="U3257" s="362"/>
      <c r="V3257" s="362"/>
      <c r="W3257" s="362"/>
      <c r="X3257" s="362"/>
      <c r="Y3257" s="362"/>
      <c r="Z3257" s="362"/>
      <c r="AA3257" s="323"/>
      <c r="AB3257" s="323"/>
      <c r="AC3257" s="323"/>
      <c r="AD3257" s="323"/>
      <c r="AE3257" s="323"/>
      <c r="AF3257" s="323"/>
      <c r="AG3257" s="323"/>
      <c r="AH3257" s="323"/>
      <c r="AI3257" s="323"/>
      <c r="AJ3257" s="323"/>
      <c r="AK3257" s="323"/>
      <c r="AL3257" s="323"/>
      <c r="AM3257" s="323"/>
      <c r="AN3257" s="323"/>
      <c r="AO3257" s="323"/>
      <c r="AP3257" s="323"/>
      <c r="AQ3257" s="323"/>
      <c r="AR3257" s="323"/>
      <c r="AS3257" s="323"/>
      <c r="AT3257" s="323"/>
      <c r="AU3257" s="323"/>
      <c r="AV3257" s="323"/>
      <c r="AW3257" s="323"/>
      <c r="AX3257" s="323"/>
      <c r="AY3257" s="323"/>
      <c r="AZ3257" s="323"/>
      <c r="BA3257" s="323"/>
      <c r="BB3257" s="323"/>
      <c r="BC3257" s="323"/>
      <c r="BD3257" s="323"/>
      <c r="BE3257" s="323"/>
      <c r="BF3257" s="323"/>
    </row>
    <row r="3258" spans="1:58" s="62" customFormat="1" ht="12.75" x14ac:dyDescent="0.2">
      <c r="A3258" s="270"/>
      <c r="B3258" s="358"/>
      <c r="C3258" s="358"/>
      <c r="D3258" s="268"/>
      <c r="E3258" s="268"/>
      <c r="F3258" s="268"/>
      <c r="G3258" s="277"/>
      <c r="H3258" s="362"/>
      <c r="I3258" s="362"/>
      <c r="J3258" s="362"/>
      <c r="K3258" s="362"/>
      <c r="L3258" s="362"/>
      <c r="M3258" s="362"/>
      <c r="N3258" s="362"/>
      <c r="O3258" s="362"/>
      <c r="P3258" s="362"/>
      <c r="Q3258" s="362"/>
      <c r="R3258" s="362"/>
      <c r="S3258" s="362"/>
      <c r="T3258" s="362"/>
      <c r="U3258" s="362"/>
      <c r="V3258" s="362"/>
      <c r="W3258" s="362"/>
      <c r="X3258" s="362"/>
      <c r="Y3258" s="362"/>
      <c r="Z3258" s="362"/>
      <c r="AA3258" s="323"/>
      <c r="AB3258" s="323"/>
      <c r="AC3258" s="323"/>
      <c r="AD3258" s="323"/>
      <c r="AE3258" s="323"/>
      <c r="AF3258" s="323"/>
      <c r="AG3258" s="323"/>
      <c r="AH3258" s="323"/>
      <c r="AI3258" s="323"/>
      <c r="AJ3258" s="323"/>
      <c r="AK3258" s="323"/>
      <c r="AL3258" s="323"/>
      <c r="AM3258" s="323"/>
      <c r="AN3258" s="323"/>
      <c r="AO3258" s="323"/>
      <c r="AP3258" s="323"/>
      <c r="AQ3258" s="323"/>
      <c r="AR3258" s="323"/>
      <c r="AS3258" s="323"/>
      <c r="AT3258" s="323"/>
      <c r="AU3258" s="323"/>
      <c r="AV3258" s="323"/>
      <c r="AW3258" s="323"/>
      <c r="AX3258" s="323"/>
      <c r="AY3258" s="323"/>
      <c r="AZ3258" s="323"/>
      <c r="BA3258" s="323"/>
      <c r="BB3258" s="323"/>
      <c r="BC3258" s="323"/>
      <c r="BD3258" s="323"/>
      <c r="BE3258" s="323"/>
      <c r="BF3258" s="323"/>
    </row>
    <row r="3259" spans="1:58" s="62" customFormat="1" ht="12.75" x14ac:dyDescent="0.2">
      <c r="A3259" s="270"/>
      <c r="B3259" s="358"/>
      <c r="C3259" s="358"/>
      <c r="D3259" s="268"/>
      <c r="E3259" s="268"/>
      <c r="F3259" s="268"/>
      <c r="G3259" s="277"/>
      <c r="H3259" s="362"/>
      <c r="I3259" s="362"/>
      <c r="J3259" s="362"/>
      <c r="K3259" s="362"/>
      <c r="L3259" s="362"/>
      <c r="M3259" s="362"/>
      <c r="N3259" s="362"/>
      <c r="O3259" s="362"/>
      <c r="P3259" s="362"/>
      <c r="Q3259" s="362"/>
      <c r="R3259" s="362"/>
      <c r="S3259" s="362"/>
      <c r="T3259" s="362"/>
      <c r="U3259" s="362"/>
      <c r="V3259" s="362"/>
      <c r="W3259" s="362"/>
      <c r="X3259" s="362"/>
      <c r="Y3259" s="362"/>
      <c r="Z3259" s="362"/>
      <c r="AA3259" s="323"/>
      <c r="AB3259" s="323"/>
      <c r="AC3259" s="323"/>
      <c r="AD3259" s="323"/>
      <c r="AE3259" s="323"/>
      <c r="AF3259" s="323"/>
      <c r="AG3259" s="323"/>
      <c r="AH3259" s="323"/>
      <c r="AI3259" s="323"/>
      <c r="AJ3259" s="323"/>
      <c r="AK3259" s="323"/>
      <c r="AL3259" s="323"/>
      <c r="AM3259" s="323"/>
      <c r="AN3259" s="323"/>
      <c r="AO3259" s="323"/>
      <c r="AP3259" s="323"/>
      <c r="AQ3259" s="323"/>
      <c r="AR3259" s="323"/>
      <c r="AS3259" s="323"/>
      <c r="AT3259" s="323"/>
      <c r="AU3259" s="323"/>
      <c r="AV3259" s="323"/>
      <c r="AW3259" s="323"/>
      <c r="AX3259" s="323"/>
      <c r="AY3259" s="323"/>
      <c r="AZ3259" s="323"/>
      <c r="BA3259" s="323"/>
      <c r="BB3259" s="323"/>
      <c r="BC3259" s="323"/>
      <c r="BD3259" s="323"/>
      <c r="BE3259" s="323"/>
      <c r="BF3259" s="323"/>
    </row>
    <row r="3260" spans="1:58" s="62" customFormat="1" ht="12.75" x14ac:dyDescent="0.2">
      <c r="A3260" s="270"/>
      <c r="B3260" s="358"/>
      <c r="C3260" s="358"/>
      <c r="D3260" s="268"/>
      <c r="E3260" s="268"/>
      <c r="F3260" s="268"/>
      <c r="G3260" s="277"/>
      <c r="H3260" s="362"/>
      <c r="I3260" s="362"/>
      <c r="J3260" s="362"/>
      <c r="K3260" s="362"/>
      <c r="L3260" s="362"/>
      <c r="M3260" s="362"/>
      <c r="N3260" s="362"/>
      <c r="O3260" s="362"/>
      <c r="P3260" s="362"/>
      <c r="Q3260" s="362"/>
      <c r="R3260" s="362"/>
      <c r="S3260" s="362"/>
      <c r="T3260" s="362"/>
      <c r="U3260" s="362"/>
      <c r="V3260" s="362"/>
      <c r="W3260" s="362"/>
      <c r="X3260" s="362"/>
      <c r="Y3260" s="362"/>
      <c r="Z3260" s="362"/>
      <c r="AA3260" s="323"/>
      <c r="AB3260" s="323"/>
      <c r="AC3260" s="323"/>
      <c r="AD3260" s="323"/>
      <c r="AE3260" s="323"/>
      <c r="AF3260" s="323"/>
      <c r="AG3260" s="323"/>
      <c r="AH3260" s="323"/>
      <c r="AI3260" s="323"/>
      <c r="AJ3260" s="323"/>
      <c r="AK3260" s="323"/>
      <c r="AL3260" s="323"/>
      <c r="AM3260" s="323"/>
      <c r="AN3260" s="323"/>
      <c r="AO3260" s="323"/>
      <c r="AP3260" s="323"/>
      <c r="AQ3260" s="323"/>
      <c r="AR3260" s="323"/>
      <c r="AS3260" s="323"/>
      <c r="AT3260" s="323"/>
      <c r="AU3260" s="323"/>
      <c r="AV3260" s="323"/>
      <c r="AW3260" s="323"/>
      <c r="AX3260" s="323"/>
      <c r="AY3260" s="323"/>
      <c r="AZ3260" s="323"/>
      <c r="BA3260" s="323"/>
      <c r="BB3260" s="323"/>
      <c r="BC3260" s="323"/>
      <c r="BD3260" s="323"/>
      <c r="BE3260" s="323"/>
      <c r="BF3260" s="323"/>
    </row>
    <row r="3261" spans="1:58" s="62" customFormat="1" ht="12.75" x14ac:dyDescent="0.2">
      <c r="A3261" s="270"/>
      <c r="B3261" s="358"/>
      <c r="C3261" s="358"/>
      <c r="D3261" s="268"/>
      <c r="E3261" s="268"/>
      <c r="F3261" s="268"/>
      <c r="G3261" s="277"/>
      <c r="H3261" s="362"/>
      <c r="I3261" s="362"/>
      <c r="J3261" s="362"/>
      <c r="K3261" s="362"/>
      <c r="L3261" s="362"/>
      <c r="M3261" s="362"/>
      <c r="N3261" s="362"/>
      <c r="O3261" s="362"/>
      <c r="P3261" s="362"/>
      <c r="Q3261" s="362"/>
      <c r="R3261" s="362"/>
      <c r="S3261" s="362"/>
      <c r="T3261" s="362"/>
      <c r="U3261" s="362"/>
      <c r="V3261" s="362"/>
      <c r="W3261" s="362"/>
      <c r="X3261" s="362"/>
      <c r="Y3261" s="362"/>
      <c r="Z3261" s="362"/>
      <c r="AA3261" s="323"/>
      <c r="AB3261" s="323"/>
      <c r="AC3261" s="323"/>
      <c r="AD3261" s="323"/>
      <c r="AE3261" s="323"/>
      <c r="AF3261" s="323"/>
      <c r="AG3261" s="323"/>
      <c r="AH3261" s="323"/>
      <c r="AI3261" s="323"/>
      <c r="AJ3261" s="323"/>
      <c r="AK3261" s="323"/>
      <c r="AL3261" s="323"/>
      <c r="AM3261" s="323"/>
      <c r="AN3261" s="323"/>
      <c r="AO3261" s="323"/>
      <c r="AP3261" s="323"/>
      <c r="AQ3261" s="323"/>
      <c r="AR3261" s="323"/>
      <c r="AS3261" s="323"/>
      <c r="AT3261" s="323"/>
      <c r="AU3261" s="323"/>
      <c r="AV3261" s="323"/>
      <c r="AW3261" s="323"/>
      <c r="AX3261" s="323"/>
      <c r="AY3261" s="323"/>
      <c r="AZ3261" s="323"/>
      <c r="BA3261" s="323"/>
      <c r="BB3261" s="323"/>
      <c r="BC3261" s="323"/>
      <c r="BD3261" s="323"/>
      <c r="BE3261" s="323"/>
      <c r="BF3261" s="323"/>
    </row>
    <row r="3262" spans="1:58" s="62" customFormat="1" ht="12.75" x14ac:dyDescent="0.2">
      <c r="A3262" s="270"/>
      <c r="B3262" s="358"/>
      <c r="C3262" s="358"/>
      <c r="D3262" s="268"/>
      <c r="E3262" s="268"/>
      <c r="F3262" s="268"/>
      <c r="G3262" s="277"/>
      <c r="H3262" s="362"/>
      <c r="I3262" s="362"/>
      <c r="J3262" s="362"/>
      <c r="K3262" s="362"/>
      <c r="L3262" s="362"/>
      <c r="M3262" s="362"/>
      <c r="N3262" s="362"/>
      <c r="O3262" s="362"/>
      <c r="P3262" s="362"/>
      <c r="Q3262" s="362"/>
      <c r="R3262" s="362"/>
      <c r="S3262" s="362"/>
      <c r="T3262" s="362"/>
      <c r="U3262" s="362"/>
      <c r="V3262" s="362"/>
      <c r="W3262" s="362"/>
      <c r="X3262" s="362"/>
      <c r="Y3262" s="362"/>
      <c r="Z3262" s="362"/>
      <c r="AA3262" s="323"/>
      <c r="AB3262" s="323"/>
      <c r="AC3262" s="323"/>
      <c r="AD3262" s="323"/>
      <c r="AE3262" s="323"/>
      <c r="AF3262" s="323"/>
      <c r="AG3262" s="323"/>
      <c r="AH3262" s="323"/>
      <c r="AI3262" s="323"/>
      <c r="AJ3262" s="323"/>
      <c r="AK3262" s="323"/>
      <c r="AL3262" s="323"/>
      <c r="AM3262" s="323"/>
      <c r="AN3262" s="323"/>
      <c r="AO3262" s="323"/>
      <c r="AP3262" s="323"/>
      <c r="AQ3262" s="323"/>
      <c r="AR3262" s="323"/>
      <c r="AS3262" s="323"/>
      <c r="AT3262" s="323"/>
      <c r="AU3262" s="323"/>
      <c r="AV3262" s="323"/>
      <c r="AW3262" s="323"/>
      <c r="AX3262" s="323"/>
      <c r="AY3262" s="323"/>
      <c r="AZ3262" s="323"/>
      <c r="BA3262" s="323"/>
      <c r="BB3262" s="323"/>
      <c r="BC3262" s="323"/>
      <c r="BD3262" s="323"/>
      <c r="BE3262" s="323"/>
      <c r="BF3262" s="323"/>
    </row>
    <row r="3263" spans="1:58" s="62" customFormat="1" ht="12.75" x14ac:dyDescent="0.2">
      <c r="A3263" s="270"/>
      <c r="B3263" s="358"/>
      <c r="C3263" s="358"/>
      <c r="D3263" s="268"/>
      <c r="E3263" s="268"/>
      <c r="F3263" s="268"/>
      <c r="G3263" s="277"/>
      <c r="H3263" s="362"/>
      <c r="I3263" s="362"/>
      <c r="J3263" s="362"/>
      <c r="K3263" s="362"/>
      <c r="L3263" s="362"/>
      <c r="M3263" s="362"/>
      <c r="N3263" s="362"/>
      <c r="O3263" s="362"/>
      <c r="P3263" s="362"/>
      <c r="Q3263" s="362"/>
      <c r="R3263" s="362"/>
      <c r="S3263" s="362"/>
      <c r="T3263" s="362"/>
      <c r="U3263" s="362"/>
      <c r="V3263" s="362"/>
      <c r="W3263" s="362"/>
      <c r="X3263" s="362"/>
      <c r="Y3263" s="362"/>
      <c r="Z3263" s="362"/>
      <c r="AA3263" s="323"/>
      <c r="AB3263" s="323"/>
      <c r="AC3263" s="323"/>
      <c r="AD3263" s="323"/>
      <c r="AE3263" s="323"/>
      <c r="AF3263" s="323"/>
      <c r="AG3263" s="323"/>
      <c r="AH3263" s="323"/>
      <c r="AI3263" s="323"/>
      <c r="AJ3263" s="323"/>
      <c r="AK3263" s="323"/>
      <c r="AL3263" s="323"/>
      <c r="AM3263" s="323"/>
      <c r="AN3263" s="323"/>
      <c r="AO3263" s="323"/>
      <c r="AP3263" s="323"/>
      <c r="AQ3263" s="323"/>
      <c r="AR3263" s="323"/>
      <c r="AS3263" s="323"/>
      <c r="AT3263" s="323"/>
      <c r="AU3263" s="323"/>
      <c r="AV3263" s="323"/>
      <c r="AW3263" s="323"/>
      <c r="AX3263" s="323"/>
      <c r="AY3263" s="323"/>
      <c r="AZ3263" s="323"/>
      <c r="BA3263" s="323"/>
      <c r="BB3263" s="323"/>
      <c r="BC3263" s="323"/>
      <c r="BD3263" s="323"/>
      <c r="BE3263" s="323"/>
      <c r="BF3263" s="323"/>
    </row>
    <row r="3264" spans="1:58" s="62" customFormat="1" ht="12.75" x14ac:dyDescent="0.2">
      <c r="A3264" s="270"/>
      <c r="B3264" s="358"/>
      <c r="C3264" s="358"/>
      <c r="D3264" s="268"/>
      <c r="E3264" s="268"/>
      <c r="F3264" s="268"/>
      <c r="G3264" s="277"/>
      <c r="H3264" s="362"/>
      <c r="I3264" s="362"/>
      <c r="J3264" s="362"/>
      <c r="K3264" s="362"/>
      <c r="L3264" s="362"/>
      <c r="M3264" s="362"/>
      <c r="N3264" s="362"/>
      <c r="O3264" s="362"/>
      <c r="P3264" s="362"/>
      <c r="Q3264" s="362"/>
      <c r="R3264" s="362"/>
      <c r="S3264" s="362"/>
      <c r="T3264" s="362"/>
      <c r="U3264" s="362"/>
      <c r="V3264" s="362"/>
      <c r="W3264" s="362"/>
      <c r="X3264" s="362"/>
      <c r="Y3264" s="362"/>
      <c r="Z3264" s="362"/>
      <c r="AA3264" s="323"/>
      <c r="AB3264" s="323"/>
      <c r="AC3264" s="323"/>
      <c r="AD3264" s="323"/>
      <c r="AE3264" s="323"/>
      <c r="AF3264" s="323"/>
      <c r="AG3264" s="323"/>
      <c r="AH3264" s="323"/>
      <c r="AI3264" s="323"/>
      <c r="AJ3264" s="323"/>
      <c r="AK3264" s="323"/>
      <c r="AL3264" s="323"/>
      <c r="AM3264" s="323"/>
      <c r="AN3264" s="323"/>
      <c r="AO3264" s="323"/>
      <c r="AP3264" s="323"/>
      <c r="AQ3264" s="323"/>
      <c r="AR3264" s="323"/>
      <c r="AS3264" s="323"/>
      <c r="AT3264" s="323"/>
      <c r="AU3264" s="323"/>
      <c r="AV3264" s="323"/>
      <c r="AW3264" s="323"/>
      <c r="AX3264" s="323"/>
      <c r="AY3264" s="323"/>
      <c r="AZ3264" s="323"/>
      <c r="BA3264" s="323"/>
      <c r="BB3264" s="323"/>
      <c r="BC3264" s="323"/>
      <c r="BD3264" s="323"/>
      <c r="BE3264" s="323"/>
      <c r="BF3264" s="323"/>
    </row>
    <row r="3265" spans="1:58" s="62" customFormat="1" ht="12.75" x14ac:dyDescent="0.2">
      <c r="A3265" s="270"/>
      <c r="B3265" s="358"/>
      <c r="C3265" s="358"/>
      <c r="D3265" s="268"/>
      <c r="E3265" s="268"/>
      <c r="F3265" s="268"/>
      <c r="G3265" s="277"/>
      <c r="H3265" s="362"/>
      <c r="I3265" s="362"/>
      <c r="J3265" s="362"/>
      <c r="K3265" s="362"/>
      <c r="L3265" s="362"/>
      <c r="M3265" s="362"/>
      <c r="N3265" s="362"/>
      <c r="O3265" s="362"/>
      <c r="P3265" s="362"/>
      <c r="Q3265" s="362"/>
      <c r="R3265" s="362"/>
      <c r="S3265" s="362"/>
      <c r="T3265" s="362"/>
      <c r="U3265" s="362"/>
      <c r="V3265" s="362"/>
      <c r="W3265" s="362"/>
      <c r="X3265" s="362"/>
      <c r="Y3265" s="362"/>
      <c r="Z3265" s="362"/>
      <c r="AA3265" s="323"/>
      <c r="AB3265" s="323"/>
      <c r="AC3265" s="323"/>
      <c r="AD3265" s="323"/>
      <c r="AE3265" s="323"/>
      <c r="AF3265" s="323"/>
      <c r="AG3265" s="323"/>
      <c r="AH3265" s="323"/>
      <c r="AI3265" s="323"/>
      <c r="AJ3265" s="323"/>
      <c r="AK3265" s="323"/>
      <c r="AL3265" s="323"/>
      <c r="AM3265" s="323"/>
      <c r="AN3265" s="323"/>
      <c r="AO3265" s="323"/>
      <c r="AP3265" s="323"/>
      <c r="AQ3265" s="323"/>
      <c r="AR3265" s="323"/>
      <c r="AS3265" s="323"/>
      <c r="AT3265" s="323"/>
      <c r="AU3265" s="323"/>
      <c r="AV3265" s="323"/>
      <c r="AW3265" s="323"/>
      <c r="AX3265" s="323"/>
      <c r="AY3265" s="323"/>
      <c r="AZ3265" s="323"/>
      <c r="BA3265" s="323"/>
      <c r="BB3265" s="323"/>
      <c r="BC3265" s="323"/>
      <c r="BD3265" s="323"/>
      <c r="BE3265" s="323"/>
      <c r="BF3265" s="323"/>
    </row>
    <row r="3266" spans="1:58" s="62" customFormat="1" ht="12.75" x14ac:dyDescent="0.2">
      <c r="A3266" s="270"/>
      <c r="B3266" s="358"/>
      <c r="C3266" s="358"/>
      <c r="D3266" s="268"/>
      <c r="E3266" s="268"/>
      <c r="F3266" s="268"/>
      <c r="G3266" s="277"/>
      <c r="H3266" s="362"/>
      <c r="I3266" s="362"/>
      <c r="J3266" s="362"/>
      <c r="K3266" s="362"/>
      <c r="L3266" s="362"/>
      <c r="M3266" s="362"/>
      <c r="N3266" s="362"/>
      <c r="O3266" s="362"/>
      <c r="P3266" s="362"/>
      <c r="Q3266" s="362"/>
      <c r="R3266" s="362"/>
      <c r="S3266" s="362"/>
      <c r="T3266" s="362"/>
      <c r="U3266" s="362"/>
      <c r="V3266" s="362"/>
      <c r="W3266" s="362"/>
      <c r="X3266" s="362"/>
      <c r="Y3266" s="362"/>
      <c r="Z3266" s="362"/>
      <c r="AA3266" s="323"/>
      <c r="AB3266" s="323"/>
      <c r="AC3266" s="323"/>
      <c r="AD3266" s="323"/>
      <c r="AE3266" s="323"/>
      <c r="AF3266" s="323"/>
      <c r="AG3266" s="323"/>
      <c r="AH3266" s="323"/>
      <c r="AI3266" s="323"/>
      <c r="AJ3266" s="323"/>
      <c r="AK3266" s="323"/>
      <c r="AL3266" s="323"/>
      <c r="AM3266" s="323"/>
      <c r="AN3266" s="323"/>
      <c r="AO3266" s="323"/>
      <c r="AP3266" s="323"/>
      <c r="AQ3266" s="323"/>
      <c r="AR3266" s="323"/>
      <c r="AS3266" s="323"/>
      <c r="AT3266" s="323"/>
      <c r="AU3266" s="323"/>
      <c r="AV3266" s="323"/>
      <c r="AW3266" s="323"/>
      <c r="AX3266" s="323"/>
      <c r="AY3266" s="323"/>
      <c r="AZ3266" s="323"/>
      <c r="BA3266" s="323"/>
      <c r="BB3266" s="323"/>
      <c r="BC3266" s="323"/>
      <c r="BD3266" s="323"/>
      <c r="BE3266" s="323"/>
      <c r="BF3266" s="323"/>
    </row>
    <row r="3267" spans="1:58" s="62" customFormat="1" ht="12.75" x14ac:dyDescent="0.2">
      <c r="A3267" s="270"/>
      <c r="B3267" s="358"/>
      <c r="C3267" s="358"/>
      <c r="D3267" s="268"/>
      <c r="E3267" s="268"/>
      <c r="F3267" s="268"/>
      <c r="G3267" s="277"/>
      <c r="H3267" s="362"/>
      <c r="I3267" s="362"/>
      <c r="J3267" s="362"/>
      <c r="K3267" s="362"/>
      <c r="L3267" s="362"/>
      <c r="M3267" s="362"/>
      <c r="N3267" s="362"/>
      <c r="O3267" s="362"/>
      <c r="P3267" s="362"/>
      <c r="Q3267" s="362"/>
      <c r="R3267" s="362"/>
      <c r="S3267" s="362"/>
      <c r="T3267" s="362"/>
      <c r="U3267" s="362"/>
      <c r="V3267" s="362"/>
      <c r="W3267" s="362"/>
      <c r="X3267" s="362"/>
      <c r="Y3267" s="362"/>
      <c r="Z3267" s="362"/>
      <c r="AA3267" s="323"/>
      <c r="AB3267" s="323"/>
      <c r="AC3267" s="323"/>
      <c r="AD3267" s="323"/>
      <c r="AE3267" s="323"/>
      <c r="AF3267" s="323"/>
      <c r="AG3267" s="323"/>
      <c r="AH3267" s="323"/>
      <c r="AI3267" s="323"/>
      <c r="AJ3267" s="323"/>
      <c r="AK3267" s="323"/>
      <c r="AL3267" s="323"/>
      <c r="AM3267" s="323"/>
      <c r="AN3267" s="323"/>
      <c r="AO3267" s="323"/>
      <c r="AP3267" s="323"/>
      <c r="AQ3267" s="323"/>
      <c r="AR3267" s="323"/>
      <c r="AS3267" s="323"/>
      <c r="AT3267" s="323"/>
      <c r="AU3267" s="323"/>
      <c r="AV3267" s="323"/>
      <c r="AW3267" s="323"/>
      <c r="AX3267" s="323"/>
      <c r="AY3267" s="323"/>
      <c r="AZ3267" s="323"/>
      <c r="BA3267" s="323"/>
      <c r="BB3267" s="323"/>
      <c r="BC3267" s="323"/>
      <c r="BD3267" s="323"/>
      <c r="BE3267" s="323"/>
      <c r="BF3267" s="323"/>
    </row>
    <row r="3268" spans="1:58" s="62" customFormat="1" ht="12.75" x14ac:dyDescent="0.2">
      <c r="A3268" s="270"/>
      <c r="B3268" s="358"/>
      <c r="C3268" s="358"/>
      <c r="D3268" s="268"/>
      <c r="E3268" s="268"/>
      <c r="F3268" s="268"/>
      <c r="G3268" s="277"/>
      <c r="H3268" s="362"/>
      <c r="I3268" s="362"/>
      <c r="J3268" s="362"/>
      <c r="K3268" s="362"/>
      <c r="L3268" s="362"/>
      <c r="M3268" s="362"/>
      <c r="N3268" s="362"/>
      <c r="O3268" s="362"/>
      <c r="P3268" s="362"/>
      <c r="Q3268" s="362"/>
      <c r="R3268" s="362"/>
      <c r="S3268" s="362"/>
      <c r="T3268" s="362"/>
      <c r="U3268" s="362"/>
      <c r="V3268" s="362"/>
      <c r="W3268" s="362"/>
      <c r="X3268" s="362"/>
      <c r="Y3268" s="362"/>
      <c r="Z3268" s="362"/>
      <c r="AA3268" s="323"/>
      <c r="AB3268" s="323"/>
      <c r="AC3268" s="323"/>
      <c r="AD3268" s="323"/>
      <c r="AE3268" s="323"/>
      <c r="AF3268" s="323"/>
      <c r="AG3268" s="323"/>
      <c r="AH3268" s="323"/>
      <c r="AI3268" s="323"/>
      <c r="AJ3268" s="323"/>
      <c r="AK3268" s="323"/>
      <c r="AL3268" s="323"/>
      <c r="AM3268" s="323"/>
      <c r="AN3268" s="323"/>
      <c r="AO3268" s="323"/>
      <c r="AP3268" s="323"/>
      <c r="AQ3268" s="323"/>
      <c r="AR3268" s="323"/>
      <c r="AS3268" s="323"/>
      <c r="AT3268" s="323"/>
      <c r="AU3268" s="323"/>
      <c r="AV3268" s="323"/>
      <c r="AW3268" s="323"/>
      <c r="AX3268" s="323"/>
      <c r="AY3268" s="323"/>
      <c r="AZ3268" s="323"/>
      <c r="BA3268" s="323"/>
      <c r="BB3268" s="323"/>
      <c r="BC3268" s="323"/>
      <c r="BD3268" s="323"/>
      <c r="BE3268" s="323"/>
      <c r="BF3268" s="323"/>
    </row>
    <row r="3269" spans="1:58" s="62" customFormat="1" ht="12.75" x14ac:dyDescent="0.2">
      <c r="A3269" s="270"/>
      <c r="B3269" s="358"/>
      <c r="C3269" s="358"/>
      <c r="D3269" s="268"/>
      <c r="E3269" s="268"/>
      <c r="F3269" s="268"/>
      <c r="G3269" s="277"/>
      <c r="H3269" s="362"/>
      <c r="I3269" s="362"/>
      <c r="J3269" s="362"/>
      <c r="K3269" s="362"/>
      <c r="L3269" s="362"/>
      <c r="M3269" s="362"/>
      <c r="N3269" s="362"/>
      <c r="O3269" s="362"/>
      <c r="P3269" s="362"/>
      <c r="Q3269" s="362"/>
      <c r="R3269" s="362"/>
      <c r="S3269" s="362"/>
      <c r="T3269" s="362"/>
      <c r="U3269" s="362"/>
      <c r="V3269" s="362"/>
      <c r="W3269" s="362"/>
      <c r="X3269" s="362"/>
      <c r="Y3269" s="362"/>
      <c r="Z3269" s="362"/>
      <c r="AA3269" s="323"/>
      <c r="AB3269" s="323"/>
      <c r="AC3269" s="323"/>
      <c r="AD3269" s="323"/>
      <c r="AE3269" s="323"/>
      <c r="AF3269" s="323"/>
      <c r="AG3269" s="323"/>
      <c r="AH3269" s="323"/>
      <c r="AI3269" s="323"/>
      <c r="AJ3269" s="323"/>
      <c r="AK3269" s="323"/>
      <c r="AL3269" s="323"/>
      <c r="AM3269" s="323"/>
      <c r="AN3269" s="323"/>
      <c r="AO3269" s="323"/>
      <c r="AP3269" s="323"/>
      <c r="AQ3269" s="323"/>
      <c r="AR3269" s="323"/>
      <c r="AS3269" s="323"/>
      <c r="AT3269" s="323"/>
      <c r="AU3269" s="323"/>
      <c r="AV3269" s="323"/>
      <c r="AW3269" s="323"/>
      <c r="AX3269" s="323"/>
      <c r="AY3269" s="323"/>
      <c r="AZ3269" s="323"/>
      <c r="BA3269" s="323"/>
      <c r="BB3269" s="323"/>
      <c r="BC3269" s="323"/>
      <c r="BD3269" s="323"/>
      <c r="BE3269" s="323"/>
      <c r="BF3269" s="323"/>
    </row>
    <row r="3270" spans="1:58" s="62" customFormat="1" ht="12.75" x14ac:dyDescent="0.2">
      <c r="A3270" s="270"/>
      <c r="B3270" s="358"/>
      <c r="C3270" s="358"/>
      <c r="D3270" s="268"/>
      <c r="E3270" s="268"/>
      <c r="F3270" s="268"/>
      <c r="G3270" s="277"/>
      <c r="H3270" s="362"/>
      <c r="I3270" s="362"/>
      <c r="J3270" s="362"/>
      <c r="K3270" s="362"/>
      <c r="L3270" s="362"/>
      <c r="M3270" s="362"/>
      <c r="N3270" s="362"/>
      <c r="O3270" s="362"/>
      <c r="P3270" s="362"/>
      <c r="Q3270" s="362"/>
      <c r="R3270" s="362"/>
      <c r="S3270" s="362"/>
      <c r="T3270" s="362"/>
      <c r="U3270" s="362"/>
      <c r="V3270" s="362"/>
      <c r="W3270" s="362"/>
      <c r="X3270" s="362"/>
      <c r="Y3270" s="362"/>
      <c r="Z3270" s="362"/>
      <c r="AA3270" s="323"/>
      <c r="AB3270" s="323"/>
      <c r="AC3270" s="323"/>
      <c r="AD3270" s="323"/>
      <c r="AE3270" s="323"/>
      <c r="AF3270" s="323"/>
      <c r="AG3270" s="323"/>
      <c r="AH3270" s="323"/>
      <c r="AI3270" s="323"/>
      <c r="AJ3270" s="323"/>
      <c r="AK3270" s="323"/>
      <c r="AL3270" s="323"/>
      <c r="AM3270" s="323"/>
      <c r="AN3270" s="323"/>
      <c r="AO3270" s="323"/>
      <c r="AP3270" s="323"/>
      <c r="AQ3270" s="323"/>
      <c r="AR3270" s="323"/>
      <c r="AS3270" s="323"/>
      <c r="AT3270" s="323"/>
      <c r="AU3270" s="323"/>
      <c r="AV3270" s="323"/>
      <c r="AW3270" s="323"/>
      <c r="AX3270" s="323"/>
      <c r="AY3270" s="323"/>
      <c r="AZ3270" s="323"/>
      <c r="BA3270" s="323"/>
      <c r="BB3270" s="323"/>
      <c r="BC3270" s="323"/>
      <c r="BD3270" s="323"/>
      <c r="BE3270" s="323"/>
      <c r="BF3270" s="323"/>
    </row>
    <row r="3271" spans="1:58" s="62" customFormat="1" ht="12.75" x14ac:dyDescent="0.2">
      <c r="A3271" s="270"/>
      <c r="B3271" s="358"/>
      <c r="C3271" s="358"/>
      <c r="D3271" s="268"/>
      <c r="E3271" s="268"/>
      <c r="F3271" s="268"/>
      <c r="G3271" s="277"/>
      <c r="H3271" s="362"/>
      <c r="I3271" s="362"/>
      <c r="J3271" s="362"/>
      <c r="K3271" s="362"/>
      <c r="L3271" s="362"/>
      <c r="M3271" s="362"/>
      <c r="N3271" s="362"/>
      <c r="O3271" s="362"/>
      <c r="P3271" s="362"/>
      <c r="Q3271" s="362"/>
      <c r="R3271" s="362"/>
      <c r="S3271" s="362"/>
      <c r="T3271" s="362"/>
      <c r="U3271" s="362"/>
      <c r="V3271" s="362"/>
      <c r="W3271" s="362"/>
      <c r="X3271" s="362"/>
      <c r="Y3271" s="362"/>
      <c r="Z3271" s="362"/>
      <c r="AA3271" s="323"/>
      <c r="AB3271" s="323"/>
      <c r="AC3271" s="323"/>
      <c r="AD3271" s="323"/>
      <c r="AE3271" s="323"/>
      <c r="AF3271" s="323"/>
      <c r="AG3271" s="323"/>
      <c r="AH3271" s="323"/>
      <c r="AI3271" s="323"/>
      <c r="AJ3271" s="323"/>
      <c r="AK3271" s="323"/>
      <c r="AL3271" s="323"/>
      <c r="AM3271" s="323"/>
      <c r="AN3271" s="323"/>
      <c r="AO3271" s="323"/>
      <c r="AP3271" s="323"/>
      <c r="AQ3271" s="323"/>
      <c r="AR3271" s="323"/>
      <c r="AS3271" s="323"/>
      <c r="AT3271" s="323"/>
      <c r="AU3271" s="323"/>
      <c r="AV3271" s="323"/>
      <c r="AW3271" s="323"/>
      <c r="AX3271" s="323"/>
      <c r="AY3271" s="323"/>
      <c r="AZ3271" s="323"/>
      <c r="BA3271" s="323"/>
      <c r="BB3271" s="323"/>
      <c r="BC3271" s="323"/>
      <c r="BD3271" s="323"/>
      <c r="BE3271" s="323"/>
      <c r="BF3271" s="323"/>
    </row>
    <row r="3272" spans="1:58" s="62" customFormat="1" ht="12.75" x14ac:dyDescent="0.2">
      <c r="A3272" s="270"/>
      <c r="B3272" s="358"/>
      <c r="C3272" s="358"/>
      <c r="D3272" s="268"/>
      <c r="E3272" s="268"/>
      <c r="F3272" s="268"/>
      <c r="G3272" s="277"/>
      <c r="H3272" s="362"/>
      <c r="I3272" s="362"/>
      <c r="J3272" s="362"/>
      <c r="K3272" s="362"/>
      <c r="L3272" s="362"/>
      <c r="M3272" s="362"/>
      <c r="N3272" s="362"/>
      <c r="O3272" s="362"/>
      <c r="P3272" s="362"/>
      <c r="Q3272" s="362"/>
      <c r="R3272" s="362"/>
      <c r="S3272" s="362"/>
      <c r="T3272" s="362"/>
      <c r="U3272" s="362"/>
      <c r="V3272" s="362"/>
      <c r="W3272" s="362"/>
      <c r="X3272" s="362"/>
      <c r="Y3272" s="362"/>
      <c r="Z3272" s="362"/>
      <c r="AA3272" s="323"/>
      <c r="AB3272" s="323"/>
      <c r="AC3272" s="323"/>
      <c r="AD3272" s="323"/>
      <c r="AE3272" s="323"/>
      <c r="AF3272" s="323"/>
      <c r="AG3272" s="323"/>
      <c r="AH3272" s="323"/>
      <c r="AI3272" s="323"/>
      <c r="AJ3272" s="323"/>
      <c r="AK3272" s="323"/>
      <c r="AL3272" s="323"/>
      <c r="AM3272" s="323"/>
      <c r="AN3272" s="323"/>
      <c r="AO3272" s="323"/>
      <c r="AP3272" s="323"/>
      <c r="AQ3272" s="323"/>
      <c r="AR3272" s="323"/>
      <c r="AS3272" s="323"/>
      <c r="AT3272" s="323"/>
      <c r="AU3272" s="323"/>
      <c r="AV3272" s="323"/>
      <c r="AW3272" s="323"/>
      <c r="AX3272" s="323"/>
      <c r="AY3272" s="323"/>
      <c r="AZ3272" s="323"/>
      <c r="BA3272" s="323"/>
      <c r="BB3272" s="323"/>
      <c r="BC3272" s="323"/>
      <c r="BD3272" s="323"/>
      <c r="BE3272" s="323"/>
      <c r="BF3272" s="323"/>
    </row>
    <row r="3273" spans="1:58" s="62" customFormat="1" ht="12.75" x14ac:dyDescent="0.2">
      <c r="A3273" s="270"/>
      <c r="B3273" s="358"/>
      <c r="C3273" s="358"/>
      <c r="D3273" s="268"/>
      <c r="E3273" s="268"/>
      <c r="F3273" s="268"/>
      <c r="G3273" s="277"/>
      <c r="H3273" s="362"/>
      <c r="I3273" s="362"/>
      <c r="J3273" s="362"/>
      <c r="K3273" s="362"/>
      <c r="L3273" s="362"/>
      <c r="M3273" s="362"/>
      <c r="N3273" s="362"/>
      <c r="O3273" s="362"/>
      <c r="P3273" s="362"/>
      <c r="Q3273" s="362"/>
      <c r="R3273" s="362"/>
      <c r="S3273" s="362"/>
      <c r="T3273" s="362"/>
      <c r="U3273" s="362"/>
      <c r="V3273" s="362"/>
      <c r="W3273" s="362"/>
      <c r="X3273" s="362"/>
      <c r="Y3273" s="362"/>
      <c r="Z3273" s="362"/>
      <c r="AA3273" s="323"/>
      <c r="AB3273" s="323"/>
      <c r="AC3273" s="323"/>
      <c r="AD3273" s="323"/>
      <c r="AE3273" s="323"/>
      <c r="AF3273" s="323"/>
      <c r="AG3273" s="323"/>
      <c r="AH3273" s="323"/>
      <c r="AI3273" s="323"/>
      <c r="AJ3273" s="323"/>
      <c r="AK3273" s="323"/>
      <c r="AL3273" s="323"/>
      <c r="AM3273" s="323"/>
      <c r="AN3273" s="323"/>
      <c r="AO3273" s="323"/>
      <c r="AP3273" s="323"/>
      <c r="AQ3273" s="323"/>
      <c r="AR3273" s="323"/>
      <c r="AS3273" s="323"/>
      <c r="AT3273" s="323"/>
      <c r="AU3273" s="323"/>
      <c r="AV3273" s="323"/>
      <c r="AW3273" s="323"/>
      <c r="AX3273" s="323"/>
      <c r="AY3273" s="323"/>
      <c r="AZ3273" s="323"/>
      <c r="BA3273" s="323"/>
      <c r="BB3273" s="323"/>
      <c r="BC3273" s="323"/>
      <c r="BD3273" s="323"/>
      <c r="BE3273" s="323"/>
      <c r="BF3273" s="323"/>
    </row>
    <row r="3274" spans="1:58" s="62" customFormat="1" ht="12.75" x14ac:dyDescent="0.2">
      <c r="A3274" s="270"/>
      <c r="B3274" s="358"/>
      <c r="C3274" s="358"/>
      <c r="D3274" s="268"/>
      <c r="E3274" s="268"/>
      <c r="F3274" s="268"/>
      <c r="G3274" s="277"/>
      <c r="H3274" s="362"/>
      <c r="I3274" s="362"/>
      <c r="J3274" s="362"/>
      <c r="K3274" s="362"/>
      <c r="L3274" s="362"/>
      <c r="M3274" s="362"/>
      <c r="N3274" s="362"/>
      <c r="O3274" s="362"/>
      <c r="P3274" s="362"/>
      <c r="Q3274" s="362"/>
      <c r="R3274" s="362"/>
      <c r="S3274" s="362"/>
      <c r="T3274" s="362"/>
      <c r="U3274" s="362"/>
      <c r="V3274" s="362"/>
      <c r="W3274" s="362"/>
      <c r="X3274" s="362"/>
      <c r="Y3274" s="362"/>
      <c r="Z3274" s="362"/>
      <c r="AA3274" s="323"/>
      <c r="AB3274" s="323"/>
      <c r="AC3274" s="323"/>
      <c r="AD3274" s="323"/>
      <c r="AE3274" s="323"/>
      <c r="AF3274" s="323"/>
      <c r="AG3274" s="323"/>
      <c r="AH3274" s="323"/>
      <c r="AI3274" s="323"/>
      <c r="AJ3274" s="323"/>
      <c r="AK3274" s="323"/>
      <c r="AL3274" s="323"/>
      <c r="AM3274" s="323"/>
      <c r="AN3274" s="323"/>
      <c r="AO3274" s="323"/>
      <c r="AP3274" s="323"/>
      <c r="AQ3274" s="323"/>
      <c r="AR3274" s="323"/>
      <c r="AS3274" s="323"/>
      <c r="AT3274" s="323"/>
      <c r="AU3274" s="323"/>
      <c r="AV3274" s="323"/>
      <c r="AW3274" s="323"/>
      <c r="AX3274" s="323"/>
      <c r="AY3274" s="323"/>
      <c r="AZ3274" s="323"/>
      <c r="BA3274" s="323"/>
      <c r="BB3274" s="323"/>
      <c r="BC3274" s="323"/>
      <c r="BD3274" s="323"/>
      <c r="BE3274" s="323"/>
      <c r="BF3274" s="323"/>
    </row>
    <row r="3275" spans="1:58" s="62" customFormat="1" ht="12.75" x14ac:dyDescent="0.2">
      <c r="A3275" s="270"/>
      <c r="B3275" s="358"/>
      <c r="C3275" s="358"/>
      <c r="D3275" s="268"/>
      <c r="E3275" s="268"/>
      <c r="F3275" s="268"/>
      <c r="G3275" s="277"/>
      <c r="H3275" s="362"/>
      <c r="I3275" s="362"/>
      <c r="J3275" s="362"/>
      <c r="K3275" s="362"/>
      <c r="L3275" s="362"/>
      <c r="M3275" s="362"/>
      <c r="N3275" s="362"/>
      <c r="O3275" s="362"/>
      <c r="P3275" s="362"/>
      <c r="Q3275" s="362"/>
      <c r="R3275" s="362"/>
      <c r="S3275" s="362"/>
      <c r="T3275" s="362"/>
      <c r="U3275" s="362"/>
      <c r="V3275" s="362"/>
      <c r="W3275" s="362"/>
      <c r="X3275" s="362"/>
      <c r="Y3275" s="362"/>
      <c r="Z3275" s="362"/>
      <c r="AA3275" s="323"/>
      <c r="AB3275" s="323"/>
      <c r="AC3275" s="323"/>
      <c r="AD3275" s="323"/>
      <c r="AE3275" s="323"/>
      <c r="AF3275" s="323"/>
      <c r="AG3275" s="323"/>
      <c r="AH3275" s="323"/>
      <c r="AI3275" s="323"/>
      <c r="AJ3275" s="323"/>
      <c r="AK3275" s="323"/>
      <c r="AL3275" s="323"/>
      <c r="AM3275" s="323"/>
      <c r="AN3275" s="323"/>
      <c r="AO3275" s="323"/>
      <c r="AP3275" s="323"/>
      <c r="AQ3275" s="323"/>
      <c r="AR3275" s="323"/>
      <c r="AS3275" s="323"/>
      <c r="AT3275" s="323"/>
      <c r="AU3275" s="323"/>
      <c r="AV3275" s="323"/>
      <c r="AW3275" s="323"/>
      <c r="AX3275" s="323"/>
      <c r="AY3275" s="323"/>
      <c r="AZ3275" s="323"/>
      <c r="BA3275" s="323"/>
      <c r="BB3275" s="323"/>
      <c r="BC3275" s="323"/>
      <c r="BD3275" s="323"/>
      <c r="BE3275" s="323"/>
      <c r="BF3275" s="323"/>
    </row>
    <row r="3276" spans="1:58" s="62" customFormat="1" ht="12.75" x14ac:dyDescent="0.2">
      <c r="A3276" s="270"/>
      <c r="B3276" s="358"/>
      <c r="C3276" s="358"/>
      <c r="D3276" s="268"/>
      <c r="E3276" s="268"/>
      <c r="F3276" s="268"/>
      <c r="G3276" s="277"/>
      <c r="H3276" s="362"/>
      <c r="I3276" s="362"/>
      <c r="J3276" s="362"/>
      <c r="K3276" s="362"/>
      <c r="L3276" s="362"/>
      <c r="M3276" s="362"/>
      <c r="N3276" s="362"/>
      <c r="O3276" s="362"/>
      <c r="P3276" s="362"/>
      <c r="Q3276" s="362"/>
      <c r="R3276" s="362"/>
      <c r="S3276" s="362"/>
      <c r="T3276" s="362"/>
      <c r="U3276" s="362"/>
      <c r="V3276" s="362"/>
      <c r="W3276" s="362"/>
      <c r="X3276" s="362"/>
      <c r="Y3276" s="362"/>
      <c r="Z3276" s="362"/>
      <c r="AA3276" s="323"/>
      <c r="AB3276" s="323"/>
      <c r="AC3276" s="323"/>
      <c r="AD3276" s="323"/>
      <c r="AE3276" s="323"/>
      <c r="AF3276" s="323"/>
      <c r="AG3276" s="323"/>
      <c r="AH3276" s="323"/>
      <c r="AI3276" s="323"/>
      <c r="AJ3276" s="323"/>
      <c r="AK3276" s="323"/>
      <c r="AL3276" s="323"/>
      <c r="AM3276" s="323"/>
      <c r="AN3276" s="323"/>
      <c r="AO3276" s="323"/>
      <c r="AP3276" s="323"/>
      <c r="AQ3276" s="323"/>
      <c r="AR3276" s="323"/>
      <c r="AS3276" s="323"/>
      <c r="AT3276" s="323"/>
      <c r="AU3276" s="323"/>
      <c r="AV3276" s="323"/>
      <c r="AW3276" s="323"/>
      <c r="AX3276" s="323"/>
      <c r="AY3276" s="323"/>
      <c r="AZ3276" s="323"/>
      <c r="BA3276" s="323"/>
      <c r="BB3276" s="323"/>
      <c r="BC3276" s="323"/>
      <c r="BD3276" s="323"/>
      <c r="BE3276" s="323"/>
      <c r="BF3276" s="323"/>
    </row>
    <row r="3277" spans="1:58" s="62" customFormat="1" ht="12.75" x14ac:dyDescent="0.2">
      <c r="A3277" s="270"/>
      <c r="B3277" s="358"/>
      <c r="C3277" s="358"/>
      <c r="D3277" s="268"/>
      <c r="E3277" s="268"/>
      <c r="F3277" s="268"/>
      <c r="G3277" s="277"/>
      <c r="H3277" s="362"/>
      <c r="I3277" s="362"/>
      <c r="J3277" s="362"/>
      <c r="K3277" s="362"/>
      <c r="L3277" s="362"/>
      <c r="M3277" s="362"/>
      <c r="N3277" s="362"/>
      <c r="O3277" s="362"/>
      <c r="P3277" s="362"/>
      <c r="Q3277" s="362"/>
      <c r="R3277" s="362"/>
      <c r="S3277" s="362"/>
      <c r="T3277" s="362"/>
      <c r="U3277" s="362"/>
      <c r="V3277" s="362"/>
      <c r="W3277" s="362"/>
      <c r="X3277" s="362"/>
      <c r="Y3277" s="362"/>
      <c r="Z3277" s="362"/>
      <c r="AA3277" s="323"/>
      <c r="AB3277" s="323"/>
      <c r="AC3277" s="323"/>
      <c r="AD3277" s="323"/>
      <c r="AE3277" s="323"/>
      <c r="AF3277" s="323"/>
      <c r="AG3277" s="323"/>
      <c r="AH3277" s="323"/>
      <c r="AI3277" s="323"/>
      <c r="AJ3277" s="323"/>
      <c r="AK3277" s="323"/>
      <c r="AL3277" s="323"/>
      <c r="AM3277" s="323"/>
      <c r="AN3277" s="323"/>
      <c r="AO3277" s="323"/>
      <c r="AP3277" s="323"/>
      <c r="AQ3277" s="323"/>
      <c r="AR3277" s="323"/>
      <c r="AS3277" s="323"/>
      <c r="AT3277" s="323"/>
      <c r="AU3277" s="323"/>
      <c r="AV3277" s="323"/>
      <c r="AW3277" s="323"/>
      <c r="AX3277" s="323"/>
      <c r="AY3277" s="323"/>
      <c r="AZ3277" s="323"/>
      <c r="BA3277" s="323"/>
      <c r="BB3277" s="323"/>
      <c r="BC3277" s="323"/>
      <c r="BD3277" s="323"/>
      <c r="BE3277" s="323"/>
      <c r="BF3277" s="323"/>
    </row>
    <row r="3278" spans="1:58" s="62" customFormat="1" ht="12.75" x14ac:dyDescent="0.2">
      <c r="A3278" s="270"/>
      <c r="B3278" s="358"/>
      <c r="C3278" s="358"/>
      <c r="D3278" s="268"/>
      <c r="E3278" s="268"/>
      <c r="F3278" s="268"/>
      <c r="G3278" s="277"/>
      <c r="H3278" s="362"/>
      <c r="I3278" s="362"/>
      <c r="J3278" s="362"/>
      <c r="K3278" s="362"/>
      <c r="L3278" s="362"/>
      <c r="M3278" s="362"/>
      <c r="N3278" s="362"/>
      <c r="O3278" s="362"/>
      <c r="P3278" s="362"/>
      <c r="Q3278" s="362"/>
      <c r="R3278" s="362"/>
      <c r="S3278" s="362"/>
      <c r="T3278" s="362"/>
      <c r="U3278" s="362"/>
      <c r="V3278" s="362"/>
      <c r="W3278" s="362"/>
      <c r="X3278" s="362"/>
      <c r="Y3278" s="362"/>
      <c r="Z3278" s="362"/>
      <c r="AA3278" s="323"/>
      <c r="AB3278" s="323"/>
      <c r="AC3278" s="323"/>
      <c r="AD3278" s="323"/>
      <c r="AE3278" s="323"/>
      <c r="AF3278" s="323"/>
      <c r="AG3278" s="323"/>
      <c r="AH3278" s="323"/>
      <c r="AI3278" s="323"/>
      <c r="AJ3278" s="323"/>
      <c r="AK3278" s="323"/>
      <c r="AL3278" s="323"/>
      <c r="AM3278" s="323"/>
      <c r="AN3278" s="323"/>
      <c r="AO3278" s="323"/>
      <c r="AP3278" s="323"/>
      <c r="AQ3278" s="323"/>
      <c r="AR3278" s="323"/>
      <c r="AS3278" s="323"/>
      <c r="AT3278" s="323"/>
      <c r="AU3278" s="323"/>
      <c r="AV3278" s="323"/>
      <c r="AW3278" s="323"/>
      <c r="AX3278" s="323"/>
      <c r="AY3278" s="323"/>
      <c r="AZ3278" s="323"/>
      <c r="BA3278" s="323"/>
      <c r="BB3278" s="323"/>
      <c r="BC3278" s="323"/>
      <c r="BD3278" s="323"/>
      <c r="BE3278" s="323"/>
      <c r="BF3278" s="323"/>
    </row>
    <row r="3279" spans="1:58" s="62" customFormat="1" ht="12.75" x14ac:dyDescent="0.2">
      <c r="A3279" s="270"/>
      <c r="B3279" s="358"/>
      <c r="C3279" s="358"/>
      <c r="D3279" s="268"/>
      <c r="E3279" s="268"/>
      <c r="F3279" s="268"/>
      <c r="G3279" s="277"/>
      <c r="H3279" s="362"/>
      <c r="I3279" s="362"/>
      <c r="J3279" s="362"/>
      <c r="K3279" s="362"/>
      <c r="L3279" s="362"/>
      <c r="M3279" s="362"/>
      <c r="N3279" s="362"/>
      <c r="O3279" s="362"/>
      <c r="P3279" s="362"/>
      <c r="Q3279" s="362"/>
      <c r="R3279" s="362"/>
      <c r="S3279" s="362"/>
      <c r="T3279" s="362"/>
      <c r="U3279" s="362"/>
      <c r="V3279" s="362"/>
      <c r="W3279" s="362"/>
      <c r="X3279" s="362"/>
      <c r="Y3279" s="362"/>
      <c r="Z3279" s="362"/>
      <c r="AA3279" s="323"/>
      <c r="AB3279" s="323"/>
      <c r="AC3279" s="323"/>
      <c r="AD3279" s="323"/>
      <c r="AE3279" s="323"/>
      <c r="AF3279" s="323"/>
      <c r="AG3279" s="323"/>
      <c r="AH3279" s="323"/>
      <c r="AI3279" s="323"/>
      <c r="AJ3279" s="323"/>
      <c r="AK3279" s="323"/>
      <c r="AL3279" s="323"/>
      <c r="AM3279" s="323"/>
      <c r="AN3279" s="323"/>
      <c r="AO3279" s="323"/>
      <c r="AP3279" s="323"/>
      <c r="AQ3279" s="323"/>
      <c r="AR3279" s="323"/>
      <c r="AS3279" s="323"/>
      <c r="AT3279" s="323"/>
      <c r="AU3279" s="323"/>
      <c r="AV3279" s="323"/>
      <c r="AW3279" s="323"/>
      <c r="AX3279" s="323"/>
      <c r="AY3279" s="323"/>
      <c r="AZ3279" s="323"/>
      <c r="BA3279" s="323"/>
      <c r="BB3279" s="323"/>
      <c r="BC3279" s="323"/>
      <c r="BD3279" s="323"/>
      <c r="BE3279" s="323"/>
      <c r="BF3279" s="323"/>
    </row>
    <row r="3280" spans="1:58" s="62" customFormat="1" ht="12.75" x14ac:dyDescent="0.2">
      <c r="A3280" s="270"/>
      <c r="B3280" s="358"/>
      <c r="C3280" s="358"/>
      <c r="D3280" s="268"/>
      <c r="E3280" s="268"/>
      <c r="F3280" s="268"/>
      <c r="G3280" s="277"/>
      <c r="H3280" s="362"/>
      <c r="I3280" s="362"/>
      <c r="J3280" s="362"/>
      <c r="K3280" s="362"/>
      <c r="L3280" s="362"/>
      <c r="M3280" s="362"/>
      <c r="N3280" s="362"/>
      <c r="O3280" s="362"/>
      <c r="P3280" s="362"/>
      <c r="Q3280" s="362"/>
      <c r="R3280" s="362"/>
      <c r="S3280" s="362"/>
      <c r="T3280" s="362"/>
      <c r="U3280" s="362"/>
      <c r="V3280" s="362"/>
      <c r="W3280" s="362"/>
      <c r="X3280" s="362"/>
      <c r="Y3280" s="362"/>
      <c r="Z3280" s="362"/>
      <c r="AA3280" s="323"/>
      <c r="AB3280" s="323"/>
      <c r="AC3280" s="323"/>
      <c r="AD3280" s="323"/>
      <c r="AE3280" s="323"/>
      <c r="AF3280" s="323"/>
      <c r="AG3280" s="323"/>
      <c r="AH3280" s="323"/>
      <c r="AI3280" s="323"/>
      <c r="AJ3280" s="323"/>
      <c r="AK3280" s="323"/>
      <c r="AL3280" s="323"/>
      <c r="AM3280" s="323"/>
      <c r="AN3280" s="323"/>
      <c r="AO3280" s="323"/>
      <c r="AP3280" s="323"/>
      <c r="AQ3280" s="323"/>
      <c r="AR3280" s="323"/>
      <c r="AS3280" s="323"/>
      <c r="AT3280" s="323"/>
      <c r="AU3280" s="323"/>
      <c r="AV3280" s="323"/>
      <c r="AW3280" s="323"/>
      <c r="AX3280" s="323"/>
      <c r="AY3280" s="323"/>
      <c r="AZ3280" s="323"/>
      <c r="BA3280" s="323"/>
      <c r="BB3280" s="323"/>
      <c r="BC3280" s="323"/>
      <c r="BD3280" s="323"/>
      <c r="BE3280" s="323"/>
      <c r="BF3280" s="323"/>
    </row>
    <row r="3281" spans="1:58" s="62" customFormat="1" ht="12.75" x14ac:dyDescent="0.2">
      <c r="A3281" s="270"/>
      <c r="B3281" s="358"/>
      <c r="C3281" s="358"/>
      <c r="D3281" s="268"/>
      <c r="E3281" s="268"/>
      <c r="F3281" s="268"/>
      <c r="G3281" s="277"/>
      <c r="H3281" s="362"/>
      <c r="I3281" s="362"/>
      <c r="J3281" s="362"/>
      <c r="K3281" s="362"/>
      <c r="L3281" s="362"/>
      <c r="M3281" s="362"/>
      <c r="N3281" s="362"/>
      <c r="O3281" s="362"/>
      <c r="P3281" s="362"/>
      <c r="Q3281" s="362"/>
      <c r="R3281" s="362"/>
      <c r="S3281" s="362"/>
      <c r="T3281" s="362"/>
      <c r="U3281" s="362"/>
      <c r="V3281" s="362"/>
      <c r="W3281" s="362"/>
      <c r="X3281" s="362"/>
      <c r="Y3281" s="362"/>
      <c r="Z3281" s="362"/>
      <c r="AA3281" s="323"/>
      <c r="AB3281" s="323"/>
      <c r="AC3281" s="323"/>
      <c r="AD3281" s="323"/>
      <c r="AE3281" s="323"/>
      <c r="AF3281" s="323"/>
      <c r="AG3281" s="323"/>
      <c r="AH3281" s="323"/>
      <c r="AI3281" s="323"/>
      <c r="AJ3281" s="323"/>
      <c r="AK3281" s="323"/>
      <c r="AL3281" s="323"/>
      <c r="AM3281" s="323"/>
      <c r="AN3281" s="323"/>
      <c r="AO3281" s="323"/>
      <c r="AP3281" s="323"/>
      <c r="AQ3281" s="323"/>
      <c r="AR3281" s="323"/>
      <c r="AS3281" s="323"/>
      <c r="AT3281" s="323"/>
      <c r="AU3281" s="323"/>
      <c r="AV3281" s="323"/>
      <c r="AW3281" s="323"/>
      <c r="AX3281" s="323"/>
      <c r="AY3281" s="323"/>
      <c r="AZ3281" s="323"/>
      <c r="BA3281" s="323"/>
      <c r="BB3281" s="323"/>
      <c r="BC3281" s="323"/>
      <c r="BD3281" s="323"/>
      <c r="BE3281" s="323"/>
      <c r="BF3281" s="323"/>
    </row>
    <row r="3282" spans="1:58" s="62" customFormat="1" ht="12.75" x14ac:dyDescent="0.2">
      <c r="A3282" s="270"/>
      <c r="B3282" s="358"/>
      <c r="C3282" s="358"/>
      <c r="D3282" s="268"/>
      <c r="E3282" s="268"/>
      <c r="F3282" s="268"/>
      <c r="G3282" s="277"/>
      <c r="H3282" s="362"/>
      <c r="I3282" s="362"/>
      <c r="J3282" s="362"/>
      <c r="K3282" s="362"/>
      <c r="L3282" s="362"/>
      <c r="M3282" s="362"/>
      <c r="N3282" s="362"/>
      <c r="O3282" s="362"/>
      <c r="P3282" s="362"/>
      <c r="Q3282" s="362"/>
      <c r="R3282" s="362"/>
      <c r="S3282" s="362"/>
      <c r="T3282" s="362"/>
      <c r="U3282" s="362"/>
      <c r="V3282" s="362"/>
      <c r="W3282" s="362"/>
      <c r="X3282" s="362"/>
      <c r="Y3282" s="362"/>
      <c r="Z3282" s="362"/>
      <c r="AA3282" s="323"/>
      <c r="AB3282" s="323"/>
      <c r="AC3282" s="323"/>
      <c r="AD3282" s="323"/>
      <c r="AE3282" s="323"/>
      <c r="AF3282" s="323"/>
      <c r="AG3282" s="323"/>
      <c r="AH3282" s="323"/>
      <c r="AI3282" s="323"/>
      <c r="AJ3282" s="323"/>
      <c r="AK3282" s="323"/>
      <c r="AL3282" s="323"/>
      <c r="AM3282" s="323"/>
      <c r="AN3282" s="323"/>
      <c r="AO3282" s="323"/>
      <c r="AP3282" s="323"/>
      <c r="AQ3282" s="323"/>
      <c r="AR3282" s="323"/>
      <c r="AS3282" s="323"/>
      <c r="AT3282" s="323"/>
      <c r="AU3282" s="323"/>
      <c r="AV3282" s="323"/>
      <c r="AW3282" s="323"/>
      <c r="AX3282" s="323"/>
      <c r="AY3282" s="323"/>
      <c r="AZ3282" s="323"/>
      <c r="BA3282" s="323"/>
      <c r="BB3282" s="323"/>
      <c r="BC3282" s="323"/>
      <c r="BD3282" s="323"/>
      <c r="BE3282" s="323"/>
      <c r="BF3282" s="323"/>
    </row>
    <row r="3283" spans="1:58" s="62" customFormat="1" ht="12.75" x14ac:dyDescent="0.2">
      <c r="A3283" s="270"/>
      <c r="B3283" s="358"/>
      <c r="C3283" s="358"/>
      <c r="D3283" s="268"/>
      <c r="E3283" s="268"/>
      <c r="F3283" s="268"/>
      <c r="G3283" s="277"/>
      <c r="H3283" s="362"/>
      <c r="I3283" s="362"/>
      <c r="J3283" s="362"/>
      <c r="K3283" s="362"/>
      <c r="L3283" s="362"/>
      <c r="M3283" s="362"/>
      <c r="N3283" s="362"/>
      <c r="O3283" s="362"/>
      <c r="P3283" s="362"/>
      <c r="Q3283" s="362"/>
      <c r="R3283" s="362"/>
      <c r="S3283" s="362"/>
      <c r="T3283" s="362"/>
      <c r="U3283" s="362"/>
      <c r="V3283" s="362"/>
      <c r="W3283" s="362"/>
      <c r="X3283" s="362"/>
      <c r="Y3283" s="362"/>
      <c r="Z3283" s="362"/>
      <c r="AA3283" s="323"/>
      <c r="AB3283" s="323"/>
      <c r="AC3283" s="323"/>
      <c r="AD3283" s="323"/>
      <c r="AE3283" s="323"/>
      <c r="AF3283" s="323"/>
      <c r="AG3283" s="323"/>
      <c r="AH3283" s="323"/>
      <c r="AI3283" s="323"/>
      <c r="AJ3283" s="323"/>
      <c r="AK3283" s="323"/>
      <c r="AL3283" s="323"/>
      <c r="AM3283" s="323"/>
      <c r="AN3283" s="323"/>
      <c r="AO3283" s="323"/>
      <c r="AP3283" s="323"/>
      <c r="AQ3283" s="323"/>
      <c r="AR3283" s="323"/>
      <c r="AS3283" s="323"/>
      <c r="AT3283" s="323"/>
      <c r="AU3283" s="323"/>
      <c r="AV3283" s="323"/>
      <c r="AW3283" s="323"/>
      <c r="AX3283" s="323"/>
      <c r="AY3283" s="323"/>
      <c r="AZ3283" s="323"/>
      <c r="BA3283" s="323"/>
      <c r="BB3283" s="323"/>
      <c r="BC3283" s="323"/>
      <c r="BD3283" s="323"/>
      <c r="BE3283" s="323"/>
      <c r="BF3283" s="323"/>
    </row>
    <row r="3284" spans="1:58" s="62" customFormat="1" ht="12.75" x14ac:dyDescent="0.2">
      <c r="A3284" s="270"/>
      <c r="B3284" s="358"/>
      <c r="C3284" s="358"/>
      <c r="D3284" s="268"/>
      <c r="E3284" s="268"/>
      <c r="F3284" s="268"/>
      <c r="G3284" s="277"/>
      <c r="H3284" s="362"/>
      <c r="I3284" s="362"/>
      <c r="J3284" s="362"/>
      <c r="K3284" s="362"/>
      <c r="L3284" s="362"/>
      <c r="M3284" s="362"/>
      <c r="N3284" s="362"/>
      <c r="O3284" s="362"/>
      <c r="P3284" s="362"/>
      <c r="Q3284" s="362"/>
      <c r="R3284" s="362"/>
      <c r="S3284" s="362"/>
      <c r="T3284" s="362"/>
      <c r="U3284" s="362"/>
      <c r="V3284" s="362"/>
      <c r="W3284" s="362"/>
      <c r="X3284" s="362"/>
      <c r="Y3284" s="362"/>
      <c r="Z3284" s="362"/>
      <c r="AA3284" s="323"/>
      <c r="AB3284" s="323"/>
      <c r="AC3284" s="323"/>
      <c r="AD3284" s="323"/>
      <c r="AE3284" s="323"/>
      <c r="AF3284" s="323"/>
      <c r="AG3284" s="323"/>
      <c r="AH3284" s="323"/>
      <c r="AI3284" s="323"/>
      <c r="AJ3284" s="323"/>
      <c r="AK3284" s="323"/>
      <c r="AL3284" s="323"/>
      <c r="AM3284" s="323"/>
      <c r="AN3284" s="323"/>
      <c r="AO3284" s="323"/>
      <c r="AP3284" s="323"/>
      <c r="AQ3284" s="323"/>
      <c r="AR3284" s="323"/>
      <c r="AS3284" s="323"/>
      <c r="AT3284" s="323"/>
      <c r="AU3284" s="323"/>
      <c r="AV3284" s="323"/>
      <c r="AW3284" s="323"/>
      <c r="AX3284" s="323"/>
      <c r="AY3284" s="323"/>
      <c r="AZ3284" s="323"/>
      <c r="BA3284" s="323"/>
      <c r="BB3284" s="323"/>
      <c r="BC3284" s="323"/>
      <c r="BD3284" s="323"/>
      <c r="BE3284" s="323"/>
      <c r="BF3284" s="323"/>
    </row>
    <row r="3285" spans="1:58" s="62" customFormat="1" ht="12.75" x14ac:dyDescent="0.2">
      <c r="A3285" s="270"/>
      <c r="B3285" s="358"/>
      <c r="C3285" s="358"/>
      <c r="D3285" s="268"/>
      <c r="E3285" s="268"/>
      <c r="F3285" s="268"/>
      <c r="G3285" s="277"/>
      <c r="H3285" s="362"/>
      <c r="I3285" s="362"/>
      <c r="J3285" s="362"/>
      <c r="K3285" s="362"/>
      <c r="L3285" s="362"/>
      <c r="M3285" s="362"/>
      <c r="N3285" s="362"/>
      <c r="O3285" s="362"/>
      <c r="P3285" s="362"/>
      <c r="Q3285" s="362"/>
      <c r="R3285" s="362"/>
      <c r="S3285" s="362"/>
      <c r="T3285" s="362"/>
      <c r="U3285" s="362"/>
      <c r="V3285" s="362"/>
      <c r="W3285" s="362"/>
      <c r="X3285" s="362"/>
      <c r="Y3285" s="362"/>
      <c r="Z3285" s="362"/>
      <c r="AA3285" s="323"/>
      <c r="AB3285" s="323"/>
      <c r="AC3285" s="323"/>
      <c r="AD3285" s="323"/>
      <c r="AE3285" s="323"/>
      <c r="AF3285" s="323"/>
      <c r="AG3285" s="323"/>
      <c r="AH3285" s="323"/>
      <c r="AI3285" s="323"/>
      <c r="AJ3285" s="323"/>
      <c r="AK3285" s="323"/>
      <c r="AL3285" s="323"/>
      <c r="AM3285" s="323"/>
      <c r="AN3285" s="323"/>
      <c r="AO3285" s="323"/>
      <c r="AP3285" s="323"/>
      <c r="AQ3285" s="323"/>
      <c r="AR3285" s="323"/>
      <c r="AS3285" s="323"/>
      <c r="AT3285" s="323"/>
      <c r="AU3285" s="323"/>
      <c r="AV3285" s="323"/>
      <c r="AW3285" s="323"/>
      <c r="AX3285" s="323"/>
      <c r="AY3285" s="323"/>
      <c r="AZ3285" s="323"/>
      <c r="BA3285" s="323"/>
      <c r="BB3285" s="323"/>
      <c r="BC3285" s="323"/>
      <c r="BD3285" s="323"/>
      <c r="BE3285" s="323"/>
      <c r="BF3285" s="323"/>
    </row>
    <row r="3286" spans="1:58" s="62" customFormat="1" ht="12.75" x14ac:dyDescent="0.2">
      <c r="A3286" s="270"/>
      <c r="B3286" s="358"/>
      <c r="C3286" s="358"/>
      <c r="D3286" s="268"/>
      <c r="E3286" s="268"/>
      <c r="F3286" s="268"/>
      <c r="G3286" s="277"/>
      <c r="H3286" s="362"/>
      <c r="I3286" s="362"/>
      <c r="J3286" s="362"/>
      <c r="K3286" s="362"/>
      <c r="L3286" s="362"/>
      <c r="M3286" s="362"/>
      <c r="N3286" s="362"/>
      <c r="O3286" s="362"/>
      <c r="P3286" s="362"/>
      <c r="Q3286" s="362"/>
      <c r="R3286" s="362"/>
      <c r="S3286" s="362"/>
      <c r="T3286" s="362"/>
      <c r="U3286" s="362"/>
      <c r="V3286" s="362"/>
      <c r="W3286" s="362"/>
      <c r="X3286" s="362"/>
      <c r="Y3286" s="362"/>
      <c r="Z3286" s="362"/>
      <c r="AA3286" s="323"/>
      <c r="AB3286" s="323"/>
      <c r="AC3286" s="323"/>
      <c r="AD3286" s="323"/>
      <c r="AE3286" s="323"/>
      <c r="AF3286" s="323"/>
      <c r="AG3286" s="323"/>
      <c r="AH3286" s="323"/>
      <c r="AI3286" s="323"/>
      <c r="AJ3286" s="323"/>
      <c r="AK3286" s="323"/>
      <c r="AL3286" s="323"/>
      <c r="AM3286" s="323"/>
      <c r="AN3286" s="323"/>
      <c r="AO3286" s="323"/>
      <c r="AP3286" s="323"/>
      <c r="AQ3286" s="323"/>
      <c r="AR3286" s="323"/>
      <c r="AS3286" s="323"/>
      <c r="AT3286" s="323"/>
      <c r="AU3286" s="323"/>
      <c r="AV3286" s="323"/>
      <c r="AW3286" s="323"/>
      <c r="AX3286" s="323"/>
      <c r="AY3286" s="323"/>
      <c r="AZ3286" s="323"/>
      <c r="BA3286" s="323"/>
      <c r="BB3286" s="323"/>
      <c r="BC3286" s="323"/>
      <c r="BD3286" s="323"/>
      <c r="BE3286" s="323"/>
      <c r="BF3286" s="323"/>
    </row>
    <row r="3287" spans="1:58" s="62" customFormat="1" ht="12.75" x14ac:dyDescent="0.2">
      <c r="A3287" s="270"/>
      <c r="B3287" s="358"/>
      <c r="C3287" s="358"/>
      <c r="D3287" s="268"/>
      <c r="E3287" s="268"/>
      <c r="F3287" s="268"/>
      <c r="G3287" s="277"/>
      <c r="H3287" s="362"/>
      <c r="I3287" s="362"/>
      <c r="J3287" s="362"/>
      <c r="K3287" s="362"/>
      <c r="L3287" s="362"/>
      <c r="M3287" s="362"/>
      <c r="N3287" s="362"/>
      <c r="O3287" s="362"/>
      <c r="P3287" s="362"/>
      <c r="Q3287" s="362"/>
      <c r="R3287" s="362"/>
      <c r="S3287" s="362"/>
      <c r="T3287" s="362"/>
      <c r="U3287" s="362"/>
      <c r="V3287" s="362"/>
      <c r="W3287" s="362"/>
      <c r="X3287" s="362"/>
      <c r="Y3287" s="362"/>
      <c r="Z3287" s="362"/>
      <c r="AA3287" s="323"/>
      <c r="AB3287" s="323"/>
      <c r="AC3287" s="323"/>
      <c r="AD3287" s="323"/>
      <c r="AE3287" s="323"/>
      <c r="AF3287" s="323"/>
      <c r="AG3287" s="323"/>
      <c r="AH3287" s="323"/>
      <c r="AI3287" s="323"/>
      <c r="AJ3287" s="323"/>
      <c r="AK3287" s="323"/>
      <c r="AL3287" s="323"/>
      <c r="AM3287" s="323"/>
      <c r="AN3287" s="323"/>
      <c r="AO3287" s="323"/>
      <c r="AP3287" s="323"/>
      <c r="AQ3287" s="323"/>
      <c r="AR3287" s="323"/>
      <c r="AS3287" s="323"/>
      <c r="AT3287" s="323"/>
      <c r="AU3287" s="323"/>
      <c r="AV3287" s="323"/>
      <c r="AW3287" s="323"/>
      <c r="AX3287" s="323"/>
      <c r="AY3287" s="323"/>
      <c r="AZ3287" s="323"/>
      <c r="BA3287" s="323"/>
      <c r="BB3287" s="323"/>
      <c r="BC3287" s="323"/>
      <c r="BD3287" s="323"/>
      <c r="BE3287" s="323"/>
      <c r="BF3287" s="323"/>
    </row>
    <row r="3288" spans="1:58" s="62" customFormat="1" ht="12.75" x14ac:dyDescent="0.2">
      <c r="A3288" s="270"/>
      <c r="B3288" s="358"/>
      <c r="C3288" s="358"/>
      <c r="D3288" s="268"/>
      <c r="E3288" s="268"/>
      <c r="F3288" s="268"/>
      <c r="G3288" s="277"/>
      <c r="H3288" s="362"/>
      <c r="I3288" s="362"/>
      <c r="J3288" s="362"/>
      <c r="K3288" s="362"/>
      <c r="L3288" s="362"/>
      <c r="M3288" s="362"/>
      <c r="N3288" s="362"/>
      <c r="O3288" s="362"/>
      <c r="P3288" s="362"/>
      <c r="Q3288" s="362"/>
      <c r="R3288" s="362"/>
      <c r="S3288" s="362"/>
      <c r="T3288" s="362"/>
      <c r="U3288" s="362"/>
      <c r="V3288" s="362"/>
      <c r="W3288" s="362"/>
      <c r="X3288" s="362"/>
      <c r="Y3288" s="362"/>
      <c r="Z3288" s="362"/>
      <c r="AA3288" s="323"/>
      <c r="AB3288" s="323"/>
      <c r="AC3288" s="323"/>
      <c r="AD3288" s="323"/>
      <c r="AE3288" s="323"/>
      <c r="AF3288" s="323"/>
      <c r="AG3288" s="323"/>
      <c r="AH3288" s="323"/>
      <c r="AI3288" s="323"/>
      <c r="AJ3288" s="323"/>
      <c r="AK3288" s="323"/>
      <c r="AL3288" s="323"/>
      <c r="AM3288" s="323"/>
      <c r="AN3288" s="323"/>
      <c r="AO3288" s="323"/>
      <c r="AP3288" s="323"/>
      <c r="AQ3288" s="323"/>
      <c r="AR3288" s="323"/>
      <c r="AS3288" s="323"/>
      <c r="AT3288" s="323"/>
      <c r="AU3288" s="323"/>
      <c r="AV3288" s="323"/>
      <c r="AW3288" s="323"/>
      <c r="AX3288" s="323"/>
      <c r="AY3288" s="323"/>
      <c r="AZ3288" s="323"/>
      <c r="BA3288" s="323"/>
      <c r="BB3288" s="323"/>
      <c r="BC3288" s="323"/>
      <c r="BD3288" s="323"/>
      <c r="BE3288" s="323"/>
      <c r="BF3288" s="323"/>
    </row>
    <row r="3289" spans="1:58" s="62" customFormat="1" ht="12.75" x14ac:dyDescent="0.2">
      <c r="A3289" s="270"/>
      <c r="B3289" s="358"/>
      <c r="C3289" s="358"/>
      <c r="D3289" s="268"/>
      <c r="E3289" s="268"/>
      <c r="F3289" s="268"/>
      <c r="G3289" s="277"/>
      <c r="H3289" s="362"/>
      <c r="I3289" s="362"/>
      <c r="J3289" s="362"/>
      <c r="K3289" s="362"/>
      <c r="L3289" s="362"/>
      <c r="M3289" s="362"/>
      <c r="N3289" s="362"/>
      <c r="O3289" s="362"/>
      <c r="P3289" s="362"/>
      <c r="Q3289" s="362"/>
      <c r="R3289" s="362"/>
      <c r="S3289" s="362"/>
      <c r="T3289" s="362"/>
      <c r="U3289" s="362"/>
      <c r="V3289" s="362"/>
      <c r="W3289" s="362"/>
      <c r="X3289" s="362"/>
      <c r="Y3289" s="362"/>
      <c r="Z3289" s="362"/>
      <c r="AA3289" s="323"/>
      <c r="AB3289" s="323"/>
      <c r="AC3289" s="323"/>
      <c r="AD3289" s="323"/>
      <c r="AE3289" s="323"/>
      <c r="AF3289" s="323"/>
      <c r="AG3289" s="323"/>
      <c r="AH3289" s="323"/>
      <c r="AI3289" s="323"/>
      <c r="AJ3289" s="323"/>
      <c r="AK3289" s="323"/>
      <c r="AL3289" s="323"/>
      <c r="AM3289" s="323"/>
      <c r="AN3289" s="323"/>
      <c r="AO3289" s="323"/>
      <c r="AP3289" s="323"/>
      <c r="AQ3289" s="323"/>
      <c r="AR3289" s="323"/>
      <c r="AS3289" s="323"/>
      <c r="AT3289" s="323"/>
      <c r="AU3289" s="323"/>
      <c r="AV3289" s="323"/>
      <c r="AW3289" s="323"/>
      <c r="AX3289" s="323"/>
      <c r="AY3289" s="323"/>
      <c r="AZ3289" s="323"/>
      <c r="BA3289" s="323"/>
      <c r="BB3289" s="323"/>
      <c r="BC3289" s="323"/>
      <c r="BD3289" s="323"/>
      <c r="BE3289" s="323"/>
      <c r="BF3289" s="323"/>
    </row>
    <row r="3290" spans="1:58" s="62" customFormat="1" ht="12.75" x14ac:dyDescent="0.2">
      <c r="A3290" s="270"/>
      <c r="B3290" s="358"/>
      <c r="C3290" s="358"/>
      <c r="D3290" s="268"/>
      <c r="E3290" s="268"/>
      <c r="F3290" s="268"/>
      <c r="G3290" s="277"/>
      <c r="H3290" s="362"/>
      <c r="I3290" s="362"/>
      <c r="J3290" s="362"/>
      <c r="K3290" s="362"/>
      <c r="L3290" s="362"/>
      <c r="M3290" s="362"/>
      <c r="N3290" s="362"/>
      <c r="O3290" s="362"/>
      <c r="P3290" s="362"/>
      <c r="Q3290" s="362"/>
      <c r="R3290" s="362"/>
      <c r="S3290" s="362"/>
      <c r="T3290" s="362"/>
      <c r="U3290" s="362"/>
      <c r="V3290" s="362"/>
      <c r="W3290" s="362"/>
      <c r="X3290" s="362"/>
      <c r="Y3290" s="362"/>
      <c r="Z3290" s="362"/>
      <c r="AA3290" s="323"/>
      <c r="AB3290" s="323"/>
      <c r="AC3290" s="323"/>
      <c r="AD3290" s="323"/>
      <c r="AE3290" s="323"/>
      <c r="AF3290" s="323"/>
      <c r="AG3290" s="323"/>
      <c r="AH3290" s="323"/>
      <c r="AI3290" s="323"/>
      <c r="AJ3290" s="323"/>
      <c r="AK3290" s="323"/>
      <c r="AL3290" s="323"/>
      <c r="AM3290" s="323"/>
      <c r="AN3290" s="323"/>
      <c r="AO3290" s="323"/>
      <c r="AP3290" s="323"/>
      <c r="AQ3290" s="323"/>
      <c r="AR3290" s="323"/>
      <c r="AS3290" s="323"/>
      <c r="AT3290" s="323"/>
      <c r="AU3290" s="323"/>
      <c r="AV3290" s="323"/>
      <c r="AW3290" s="323"/>
      <c r="AX3290" s="323"/>
      <c r="AY3290" s="323"/>
      <c r="AZ3290" s="323"/>
      <c r="BA3290" s="323"/>
      <c r="BB3290" s="323"/>
      <c r="BC3290" s="323"/>
      <c r="BD3290" s="323"/>
      <c r="BE3290" s="323"/>
      <c r="BF3290" s="323"/>
    </row>
    <row r="3291" spans="1:58" s="62" customFormat="1" ht="12.75" x14ac:dyDescent="0.2">
      <c r="A3291" s="270"/>
      <c r="B3291" s="358"/>
      <c r="C3291" s="358"/>
      <c r="D3291" s="268"/>
      <c r="E3291" s="268"/>
      <c r="F3291" s="268"/>
      <c r="G3291" s="277"/>
      <c r="H3291" s="362"/>
      <c r="I3291" s="362"/>
      <c r="J3291" s="362"/>
      <c r="K3291" s="362"/>
      <c r="L3291" s="362"/>
      <c r="M3291" s="362"/>
      <c r="N3291" s="362"/>
      <c r="O3291" s="362"/>
      <c r="P3291" s="362"/>
      <c r="Q3291" s="362"/>
      <c r="R3291" s="362"/>
      <c r="S3291" s="362"/>
      <c r="T3291" s="362"/>
      <c r="U3291" s="362"/>
      <c r="V3291" s="362"/>
      <c r="W3291" s="362"/>
      <c r="X3291" s="362"/>
      <c r="Y3291" s="362"/>
      <c r="Z3291" s="362"/>
      <c r="AA3291" s="323"/>
      <c r="AB3291" s="323"/>
      <c r="AC3291" s="323"/>
      <c r="AD3291" s="323"/>
      <c r="AE3291" s="323"/>
      <c r="AF3291" s="323"/>
      <c r="AG3291" s="323"/>
      <c r="AH3291" s="323"/>
      <c r="AI3291" s="323"/>
      <c r="AJ3291" s="323"/>
      <c r="AK3291" s="323"/>
      <c r="AL3291" s="323"/>
      <c r="AM3291" s="323"/>
      <c r="AN3291" s="323"/>
      <c r="AO3291" s="323"/>
      <c r="AP3291" s="323"/>
      <c r="AQ3291" s="323"/>
      <c r="AR3291" s="323"/>
      <c r="AS3291" s="323"/>
      <c r="AT3291" s="323"/>
      <c r="AU3291" s="323"/>
      <c r="AV3291" s="323"/>
      <c r="AW3291" s="323"/>
      <c r="AX3291" s="323"/>
      <c r="AY3291" s="323"/>
      <c r="AZ3291" s="323"/>
      <c r="BA3291" s="323"/>
      <c r="BB3291" s="323"/>
      <c r="BC3291" s="323"/>
      <c r="BD3291" s="323"/>
      <c r="BE3291" s="323"/>
      <c r="BF3291" s="323"/>
    </row>
    <row r="3292" spans="1:58" s="62" customFormat="1" ht="12.75" x14ac:dyDescent="0.2">
      <c r="A3292" s="270"/>
      <c r="B3292" s="358"/>
      <c r="C3292" s="358"/>
      <c r="D3292" s="268"/>
      <c r="E3292" s="268"/>
      <c r="F3292" s="268"/>
      <c r="G3292" s="277"/>
      <c r="H3292" s="362"/>
      <c r="I3292" s="362"/>
      <c r="J3292" s="362"/>
      <c r="K3292" s="362"/>
      <c r="L3292" s="362"/>
      <c r="M3292" s="362"/>
      <c r="N3292" s="362"/>
      <c r="O3292" s="362"/>
      <c r="P3292" s="362"/>
      <c r="Q3292" s="362"/>
      <c r="R3292" s="362"/>
      <c r="S3292" s="362"/>
      <c r="T3292" s="362"/>
      <c r="U3292" s="362"/>
      <c r="V3292" s="362"/>
      <c r="W3292" s="362"/>
      <c r="X3292" s="362"/>
      <c r="Y3292" s="362"/>
      <c r="Z3292" s="362"/>
      <c r="AA3292" s="323"/>
      <c r="AB3292" s="323"/>
      <c r="AC3292" s="323"/>
      <c r="AD3292" s="323"/>
      <c r="AE3292" s="323"/>
      <c r="AF3292" s="323"/>
      <c r="AG3292" s="323"/>
      <c r="AH3292" s="323"/>
      <c r="AI3292" s="323"/>
      <c r="AJ3292" s="323"/>
      <c r="AK3292" s="323"/>
      <c r="AL3292" s="323"/>
      <c r="AM3292" s="323"/>
      <c r="AN3292" s="323"/>
      <c r="AO3292" s="323"/>
      <c r="AP3292" s="323"/>
      <c r="AQ3292" s="323"/>
      <c r="AR3292" s="323"/>
      <c r="AS3292" s="323"/>
      <c r="AT3292" s="323"/>
      <c r="AU3292" s="323"/>
      <c r="AV3292" s="323"/>
      <c r="AW3292" s="323"/>
      <c r="AX3292" s="323"/>
      <c r="AY3292" s="323"/>
      <c r="AZ3292" s="323"/>
      <c r="BA3292" s="323"/>
      <c r="BB3292" s="323"/>
      <c r="BC3292" s="323"/>
      <c r="BD3292" s="323"/>
      <c r="BE3292" s="323"/>
      <c r="BF3292" s="323"/>
    </row>
    <row r="3293" spans="1:58" s="62" customFormat="1" ht="12.75" x14ac:dyDescent="0.2">
      <c r="A3293" s="270"/>
      <c r="B3293" s="358"/>
      <c r="C3293" s="358"/>
      <c r="D3293" s="268"/>
      <c r="E3293" s="268"/>
      <c r="F3293" s="268"/>
      <c r="G3293" s="277"/>
      <c r="H3293" s="362"/>
      <c r="I3293" s="362"/>
      <c r="J3293" s="362"/>
      <c r="K3293" s="362"/>
      <c r="L3293" s="362"/>
      <c r="M3293" s="362"/>
      <c r="N3293" s="362"/>
      <c r="O3293" s="362"/>
      <c r="P3293" s="362"/>
      <c r="Q3293" s="362"/>
      <c r="R3293" s="362"/>
      <c r="S3293" s="362"/>
      <c r="T3293" s="362"/>
      <c r="U3293" s="362"/>
      <c r="V3293" s="362"/>
      <c r="W3293" s="362"/>
      <c r="X3293" s="362"/>
      <c r="Y3293" s="362"/>
      <c r="Z3293" s="362"/>
      <c r="AA3293" s="323"/>
      <c r="AB3293" s="323"/>
      <c r="AC3293" s="323"/>
      <c r="AD3293" s="323"/>
      <c r="AE3293" s="323"/>
      <c r="AF3293" s="323"/>
      <c r="AG3293" s="323"/>
      <c r="AH3293" s="323"/>
      <c r="AI3293" s="323"/>
      <c r="AJ3293" s="323"/>
      <c r="AK3293" s="323"/>
      <c r="AL3293" s="323"/>
      <c r="AM3293" s="323"/>
      <c r="AN3293" s="323"/>
      <c r="AO3293" s="323"/>
      <c r="AP3293" s="323"/>
      <c r="AQ3293" s="323"/>
      <c r="AR3293" s="323"/>
      <c r="AS3293" s="323"/>
      <c r="AT3293" s="323"/>
      <c r="AU3293" s="323"/>
      <c r="AV3293" s="323"/>
      <c r="AW3293" s="323"/>
      <c r="AX3293" s="323"/>
      <c r="AY3293" s="323"/>
      <c r="AZ3293" s="323"/>
      <c r="BA3293" s="323"/>
      <c r="BB3293" s="323"/>
      <c r="BC3293" s="323"/>
      <c r="BD3293" s="323"/>
      <c r="BE3293" s="323"/>
      <c r="BF3293" s="323"/>
    </row>
    <row r="3294" spans="1:58" s="62" customFormat="1" ht="12.75" x14ac:dyDescent="0.2">
      <c r="A3294" s="270"/>
      <c r="B3294" s="358"/>
      <c r="C3294" s="358"/>
      <c r="D3294" s="268"/>
      <c r="E3294" s="268"/>
      <c r="F3294" s="268"/>
      <c r="G3294" s="277"/>
      <c r="H3294" s="362"/>
      <c r="I3294" s="362"/>
      <c r="J3294" s="362"/>
      <c r="K3294" s="362"/>
      <c r="L3294" s="362"/>
      <c r="M3294" s="362"/>
      <c r="N3294" s="362"/>
      <c r="O3294" s="362"/>
      <c r="P3294" s="362"/>
      <c r="Q3294" s="362"/>
      <c r="R3294" s="362"/>
      <c r="S3294" s="362"/>
      <c r="T3294" s="362"/>
      <c r="U3294" s="362"/>
      <c r="V3294" s="362"/>
      <c r="W3294" s="362"/>
      <c r="X3294" s="362"/>
      <c r="Y3294" s="362"/>
      <c r="Z3294" s="362"/>
      <c r="AA3294" s="323"/>
      <c r="AB3294" s="323"/>
      <c r="AC3294" s="323"/>
      <c r="AD3294" s="323"/>
      <c r="AE3294" s="323"/>
      <c r="AF3294" s="323"/>
      <c r="AG3294" s="323"/>
      <c r="AH3294" s="323"/>
      <c r="AI3294" s="323"/>
      <c r="AJ3294" s="323"/>
      <c r="AK3294" s="323"/>
      <c r="AL3294" s="323"/>
      <c r="AM3294" s="323"/>
      <c r="AN3294" s="323"/>
      <c r="AO3294" s="323"/>
      <c r="AP3294" s="323"/>
      <c r="AQ3294" s="323"/>
      <c r="AR3294" s="323"/>
      <c r="AS3294" s="323"/>
      <c r="AT3294" s="323"/>
      <c r="AU3294" s="323"/>
      <c r="AV3294" s="323"/>
      <c r="AW3294" s="323"/>
      <c r="AX3294" s="323"/>
      <c r="AY3294" s="323"/>
      <c r="AZ3294" s="323"/>
      <c r="BA3294" s="323"/>
      <c r="BB3294" s="323"/>
      <c r="BC3294" s="323"/>
      <c r="BD3294" s="323"/>
      <c r="BE3294" s="323"/>
      <c r="BF3294" s="323"/>
    </row>
    <row r="3295" spans="1:58" s="62" customFormat="1" ht="12.75" x14ac:dyDescent="0.2">
      <c r="A3295" s="270"/>
      <c r="B3295" s="358"/>
      <c r="C3295" s="358"/>
      <c r="D3295" s="268"/>
      <c r="E3295" s="268"/>
      <c r="F3295" s="268"/>
      <c r="G3295" s="277"/>
      <c r="H3295" s="362"/>
      <c r="I3295" s="362"/>
      <c r="J3295" s="362"/>
      <c r="K3295" s="362"/>
      <c r="L3295" s="362"/>
      <c r="M3295" s="362"/>
      <c r="N3295" s="362"/>
      <c r="O3295" s="362"/>
      <c r="P3295" s="362"/>
      <c r="Q3295" s="362"/>
      <c r="R3295" s="362"/>
      <c r="S3295" s="362"/>
      <c r="T3295" s="362"/>
      <c r="U3295" s="362"/>
      <c r="V3295" s="362"/>
      <c r="W3295" s="362"/>
      <c r="X3295" s="362"/>
      <c r="Y3295" s="362"/>
      <c r="Z3295" s="362"/>
      <c r="AA3295" s="323"/>
      <c r="AB3295" s="323"/>
      <c r="AC3295" s="323"/>
      <c r="AD3295" s="323"/>
      <c r="AE3295" s="323"/>
      <c r="AF3295" s="323"/>
      <c r="AG3295" s="323"/>
      <c r="AH3295" s="323"/>
      <c r="AI3295" s="323"/>
      <c r="AJ3295" s="323"/>
      <c r="AK3295" s="323"/>
      <c r="AL3295" s="323"/>
      <c r="AM3295" s="323"/>
      <c r="AN3295" s="323"/>
      <c r="AO3295" s="323"/>
      <c r="AP3295" s="323"/>
      <c r="AQ3295" s="323"/>
      <c r="AR3295" s="323"/>
      <c r="AS3295" s="323"/>
      <c r="AT3295" s="323"/>
      <c r="AU3295" s="323"/>
      <c r="AV3295" s="323"/>
      <c r="AW3295" s="323"/>
      <c r="AX3295" s="323"/>
      <c r="AY3295" s="323"/>
      <c r="AZ3295" s="323"/>
      <c r="BA3295" s="323"/>
      <c r="BB3295" s="323"/>
      <c r="BC3295" s="323"/>
      <c r="BD3295" s="323"/>
      <c r="BE3295" s="323"/>
      <c r="BF3295" s="323"/>
    </row>
    <row r="3296" spans="1:58" s="62" customFormat="1" ht="12.75" x14ac:dyDescent="0.2">
      <c r="A3296" s="270"/>
      <c r="B3296" s="358"/>
      <c r="C3296" s="358"/>
      <c r="D3296" s="268"/>
      <c r="E3296" s="268"/>
      <c r="F3296" s="268"/>
      <c r="G3296" s="277"/>
      <c r="H3296" s="362"/>
      <c r="I3296" s="362"/>
      <c r="J3296" s="362"/>
      <c r="K3296" s="362"/>
      <c r="L3296" s="362"/>
      <c r="M3296" s="362"/>
      <c r="N3296" s="362"/>
      <c r="O3296" s="362"/>
      <c r="P3296" s="362"/>
      <c r="Q3296" s="362"/>
      <c r="R3296" s="362"/>
      <c r="S3296" s="362"/>
      <c r="T3296" s="362"/>
      <c r="U3296" s="362"/>
      <c r="V3296" s="362"/>
      <c r="W3296" s="362"/>
      <c r="X3296" s="362"/>
      <c r="Y3296" s="362"/>
      <c r="Z3296" s="362"/>
      <c r="AA3296" s="323"/>
      <c r="AB3296" s="323"/>
      <c r="AC3296" s="323"/>
      <c r="AD3296" s="323"/>
      <c r="AE3296" s="323"/>
      <c r="AF3296" s="323"/>
      <c r="AG3296" s="323"/>
      <c r="AH3296" s="323"/>
      <c r="AI3296" s="323"/>
      <c r="AJ3296" s="323"/>
      <c r="AK3296" s="323"/>
      <c r="AL3296" s="323"/>
      <c r="AM3296" s="323"/>
      <c r="AN3296" s="323"/>
      <c r="AO3296" s="323"/>
      <c r="AP3296" s="323"/>
      <c r="AQ3296" s="323"/>
      <c r="AR3296" s="323"/>
      <c r="AS3296" s="323"/>
      <c r="AT3296" s="323"/>
      <c r="AU3296" s="323"/>
      <c r="AV3296" s="323"/>
      <c r="AW3296" s="323"/>
      <c r="AX3296" s="323"/>
      <c r="AY3296" s="323"/>
      <c r="AZ3296" s="323"/>
      <c r="BA3296" s="323"/>
      <c r="BB3296" s="323"/>
      <c r="BC3296" s="323"/>
      <c r="BD3296" s="323"/>
      <c r="BE3296" s="323"/>
      <c r="BF3296" s="323"/>
    </row>
    <row r="3297" spans="1:58" s="62" customFormat="1" ht="12.75" x14ac:dyDescent="0.2">
      <c r="A3297" s="270"/>
      <c r="B3297" s="358"/>
      <c r="C3297" s="358"/>
      <c r="D3297" s="268"/>
      <c r="E3297" s="268"/>
      <c r="F3297" s="268"/>
      <c r="G3297" s="277"/>
      <c r="H3297" s="362"/>
      <c r="I3297" s="362"/>
      <c r="J3297" s="362"/>
      <c r="K3297" s="362"/>
      <c r="L3297" s="362"/>
      <c r="M3297" s="362"/>
      <c r="N3297" s="362"/>
      <c r="O3297" s="362"/>
      <c r="P3297" s="362"/>
      <c r="Q3297" s="362"/>
      <c r="R3297" s="362"/>
      <c r="S3297" s="362"/>
      <c r="T3297" s="362"/>
      <c r="U3297" s="362"/>
      <c r="V3297" s="362"/>
      <c r="W3297" s="362"/>
      <c r="X3297" s="362"/>
      <c r="Y3297" s="362"/>
      <c r="Z3297" s="362"/>
      <c r="AA3297" s="323"/>
      <c r="AB3297" s="323"/>
      <c r="AC3297" s="323"/>
      <c r="AD3297" s="323"/>
      <c r="AE3297" s="323"/>
      <c r="AF3297" s="323"/>
      <c r="AG3297" s="323"/>
      <c r="AH3297" s="323"/>
      <c r="AI3297" s="323"/>
      <c r="AJ3297" s="323"/>
      <c r="AK3297" s="323"/>
      <c r="AL3297" s="323"/>
      <c r="AM3297" s="323"/>
      <c r="AN3297" s="323"/>
      <c r="AO3297" s="323"/>
      <c r="AP3297" s="323"/>
      <c r="AQ3297" s="323"/>
      <c r="AR3297" s="323"/>
      <c r="AS3297" s="323"/>
      <c r="AT3297" s="323"/>
      <c r="AU3297" s="323"/>
      <c r="AV3297" s="323"/>
      <c r="AW3297" s="323"/>
      <c r="AX3297" s="323"/>
      <c r="AY3297" s="323"/>
      <c r="AZ3297" s="323"/>
      <c r="BA3297" s="323"/>
      <c r="BB3297" s="323"/>
      <c r="BC3297" s="323"/>
      <c r="BD3297" s="323"/>
      <c r="BE3297" s="323"/>
      <c r="BF3297" s="323"/>
    </row>
    <row r="3298" spans="1:58" s="62" customFormat="1" ht="12.75" x14ac:dyDescent="0.2">
      <c r="A3298" s="270"/>
      <c r="B3298" s="358"/>
      <c r="C3298" s="358"/>
      <c r="D3298" s="268"/>
      <c r="E3298" s="268"/>
      <c r="F3298" s="268"/>
      <c r="G3298" s="277"/>
      <c r="H3298" s="362"/>
      <c r="I3298" s="362"/>
      <c r="J3298" s="362"/>
      <c r="K3298" s="362"/>
      <c r="L3298" s="362"/>
      <c r="M3298" s="362"/>
      <c r="N3298" s="362"/>
      <c r="O3298" s="362"/>
      <c r="P3298" s="362"/>
      <c r="Q3298" s="362"/>
      <c r="R3298" s="362"/>
      <c r="S3298" s="362"/>
      <c r="T3298" s="362"/>
      <c r="U3298" s="362"/>
      <c r="V3298" s="362"/>
      <c r="W3298" s="362"/>
      <c r="X3298" s="362"/>
      <c r="Y3298" s="362"/>
      <c r="Z3298" s="362"/>
      <c r="AA3298" s="323"/>
      <c r="AB3298" s="323"/>
      <c r="AC3298" s="323"/>
      <c r="AD3298" s="323"/>
      <c r="AE3298" s="323"/>
      <c r="AF3298" s="323"/>
      <c r="AG3298" s="323"/>
      <c r="AH3298" s="323"/>
      <c r="AI3298" s="323"/>
      <c r="AJ3298" s="323"/>
      <c r="AK3298" s="323"/>
      <c r="AL3298" s="323"/>
      <c r="AM3298" s="323"/>
      <c r="AN3298" s="323"/>
      <c r="AO3298" s="323"/>
      <c r="AP3298" s="323"/>
      <c r="AQ3298" s="323"/>
      <c r="AR3298" s="323"/>
      <c r="AS3298" s="323"/>
      <c r="AT3298" s="323"/>
      <c r="AU3298" s="323"/>
      <c r="AV3298" s="323"/>
      <c r="AW3298" s="323"/>
      <c r="AX3298" s="323"/>
      <c r="AY3298" s="323"/>
      <c r="AZ3298" s="323"/>
      <c r="BA3298" s="323"/>
      <c r="BB3298" s="323"/>
      <c r="BC3298" s="323"/>
      <c r="BD3298" s="323"/>
      <c r="BE3298" s="323"/>
      <c r="BF3298" s="323"/>
    </row>
    <row r="3299" spans="1:58" s="62" customFormat="1" ht="12.75" x14ac:dyDescent="0.2">
      <c r="A3299" s="270"/>
      <c r="B3299" s="358"/>
      <c r="C3299" s="358"/>
      <c r="D3299" s="268"/>
      <c r="E3299" s="268"/>
      <c r="F3299" s="268"/>
      <c r="G3299" s="277"/>
      <c r="H3299" s="362"/>
      <c r="I3299" s="362"/>
      <c r="J3299" s="362"/>
      <c r="K3299" s="362"/>
      <c r="L3299" s="362"/>
      <c r="M3299" s="362"/>
      <c r="N3299" s="362"/>
      <c r="O3299" s="362"/>
      <c r="P3299" s="362"/>
      <c r="Q3299" s="362"/>
      <c r="R3299" s="362"/>
      <c r="S3299" s="362"/>
      <c r="T3299" s="362"/>
      <c r="U3299" s="362"/>
      <c r="V3299" s="362"/>
      <c r="W3299" s="362"/>
      <c r="X3299" s="362"/>
      <c r="Y3299" s="362"/>
      <c r="Z3299" s="362"/>
      <c r="AA3299" s="323"/>
      <c r="AB3299" s="323"/>
      <c r="AC3299" s="323"/>
      <c r="AD3299" s="323"/>
      <c r="AE3299" s="323"/>
      <c r="AF3299" s="323"/>
      <c r="AG3299" s="323"/>
      <c r="AH3299" s="323"/>
      <c r="AI3299" s="323"/>
      <c r="AJ3299" s="323"/>
      <c r="AK3299" s="323"/>
      <c r="AL3299" s="323"/>
      <c r="AM3299" s="323"/>
      <c r="AN3299" s="323"/>
      <c r="AO3299" s="323"/>
      <c r="AP3299" s="323"/>
      <c r="AQ3299" s="323"/>
      <c r="AR3299" s="323"/>
      <c r="AS3299" s="323"/>
      <c r="AT3299" s="323"/>
      <c r="AU3299" s="323"/>
      <c r="AV3299" s="323"/>
      <c r="AW3299" s="323"/>
      <c r="AX3299" s="323"/>
      <c r="AY3299" s="323"/>
      <c r="AZ3299" s="323"/>
      <c r="BA3299" s="323"/>
      <c r="BB3299" s="323"/>
      <c r="BC3299" s="323"/>
      <c r="BD3299" s="323"/>
      <c r="BE3299" s="323"/>
      <c r="BF3299" s="323"/>
    </row>
    <row r="3300" spans="1:58" s="62" customFormat="1" ht="12.75" x14ac:dyDescent="0.2">
      <c r="A3300" s="270"/>
      <c r="B3300" s="358"/>
      <c r="C3300" s="358"/>
      <c r="D3300" s="268"/>
      <c r="E3300" s="268"/>
      <c r="F3300" s="268"/>
      <c r="G3300" s="277"/>
      <c r="H3300" s="362"/>
      <c r="I3300" s="362"/>
      <c r="J3300" s="362"/>
      <c r="K3300" s="362"/>
      <c r="L3300" s="362"/>
      <c r="M3300" s="362"/>
      <c r="N3300" s="362"/>
      <c r="O3300" s="362"/>
      <c r="P3300" s="362"/>
      <c r="Q3300" s="362"/>
      <c r="R3300" s="362"/>
      <c r="S3300" s="362"/>
      <c r="T3300" s="362"/>
      <c r="U3300" s="362"/>
      <c r="V3300" s="362"/>
      <c r="W3300" s="362"/>
      <c r="X3300" s="362"/>
      <c r="Y3300" s="362"/>
      <c r="Z3300" s="362"/>
      <c r="AA3300" s="323"/>
      <c r="AB3300" s="323"/>
      <c r="AC3300" s="323"/>
      <c r="AD3300" s="323"/>
      <c r="AE3300" s="323"/>
      <c r="AF3300" s="323"/>
      <c r="AG3300" s="323"/>
      <c r="AH3300" s="323"/>
      <c r="AI3300" s="323"/>
      <c r="AJ3300" s="323"/>
      <c r="AK3300" s="323"/>
      <c r="AL3300" s="323"/>
      <c r="AM3300" s="323"/>
      <c r="AN3300" s="323"/>
      <c r="AO3300" s="323"/>
      <c r="AP3300" s="323"/>
      <c r="AQ3300" s="323"/>
      <c r="AR3300" s="323"/>
      <c r="AS3300" s="323"/>
      <c r="AT3300" s="323"/>
      <c r="AU3300" s="323"/>
      <c r="AV3300" s="323"/>
      <c r="AW3300" s="323"/>
      <c r="AX3300" s="323"/>
      <c r="AY3300" s="323"/>
      <c r="AZ3300" s="323"/>
      <c r="BA3300" s="323"/>
      <c r="BB3300" s="323"/>
      <c r="BC3300" s="323"/>
      <c r="BD3300" s="323"/>
      <c r="BE3300" s="323"/>
      <c r="BF3300" s="323"/>
    </row>
    <row r="3301" spans="1:58" s="62" customFormat="1" ht="12.75" x14ac:dyDescent="0.2">
      <c r="A3301" s="270"/>
      <c r="B3301" s="358"/>
      <c r="C3301" s="358"/>
      <c r="D3301" s="268"/>
      <c r="E3301" s="268"/>
      <c r="F3301" s="268"/>
      <c r="G3301" s="277"/>
      <c r="H3301" s="362"/>
      <c r="I3301" s="362"/>
      <c r="J3301" s="362"/>
      <c r="K3301" s="362"/>
      <c r="L3301" s="362"/>
      <c r="M3301" s="362"/>
      <c r="N3301" s="362"/>
      <c r="O3301" s="362"/>
      <c r="P3301" s="362"/>
      <c r="Q3301" s="362"/>
      <c r="R3301" s="362"/>
      <c r="S3301" s="362"/>
      <c r="T3301" s="362"/>
      <c r="U3301" s="362"/>
      <c r="V3301" s="362"/>
      <c r="W3301" s="362"/>
      <c r="X3301" s="362"/>
      <c r="Y3301" s="362"/>
      <c r="Z3301" s="362"/>
      <c r="AA3301" s="323"/>
      <c r="AB3301" s="323"/>
      <c r="AC3301" s="323"/>
      <c r="AD3301" s="323"/>
      <c r="AE3301" s="323"/>
      <c r="AF3301" s="323"/>
      <c r="AG3301" s="323"/>
      <c r="AH3301" s="323"/>
      <c r="AI3301" s="323"/>
      <c r="AJ3301" s="323"/>
      <c r="AK3301" s="323"/>
      <c r="AL3301" s="323"/>
      <c r="AM3301" s="323"/>
      <c r="AN3301" s="323"/>
      <c r="AO3301" s="323"/>
      <c r="AP3301" s="323"/>
      <c r="AQ3301" s="323"/>
      <c r="AR3301" s="323"/>
      <c r="AS3301" s="323"/>
      <c r="AT3301" s="323"/>
      <c r="AU3301" s="323"/>
      <c r="AV3301" s="323"/>
      <c r="AW3301" s="323"/>
      <c r="AX3301" s="323"/>
      <c r="AY3301" s="323"/>
      <c r="AZ3301" s="323"/>
      <c r="BA3301" s="323"/>
      <c r="BB3301" s="323"/>
      <c r="BC3301" s="323"/>
      <c r="BD3301" s="323"/>
      <c r="BE3301" s="323"/>
      <c r="BF3301" s="323"/>
    </row>
    <row r="3302" spans="1:58" s="62" customFormat="1" ht="12.75" x14ac:dyDescent="0.2">
      <c r="A3302" s="270"/>
      <c r="B3302" s="358"/>
      <c r="C3302" s="358"/>
      <c r="D3302" s="268"/>
      <c r="E3302" s="268"/>
      <c r="F3302" s="268"/>
      <c r="G3302" s="277"/>
      <c r="H3302" s="362"/>
      <c r="I3302" s="362"/>
      <c r="J3302" s="362"/>
      <c r="K3302" s="362"/>
      <c r="L3302" s="362"/>
      <c r="M3302" s="362"/>
      <c r="N3302" s="362"/>
      <c r="O3302" s="362"/>
      <c r="P3302" s="362"/>
      <c r="Q3302" s="362"/>
      <c r="R3302" s="362"/>
      <c r="S3302" s="362"/>
      <c r="T3302" s="362"/>
      <c r="U3302" s="362"/>
      <c r="V3302" s="362"/>
      <c r="W3302" s="362"/>
      <c r="X3302" s="362"/>
      <c r="Y3302" s="362"/>
      <c r="Z3302" s="362"/>
      <c r="AA3302" s="323"/>
      <c r="AB3302" s="323"/>
      <c r="AC3302" s="323"/>
      <c r="AD3302" s="323"/>
      <c r="AE3302" s="323"/>
      <c r="AF3302" s="323"/>
      <c r="AG3302" s="323"/>
      <c r="AH3302" s="323"/>
      <c r="AI3302" s="323"/>
      <c r="AJ3302" s="323"/>
      <c r="AK3302" s="323"/>
      <c r="AL3302" s="323"/>
      <c r="AM3302" s="323"/>
      <c r="AN3302" s="323"/>
      <c r="AO3302" s="323"/>
      <c r="AP3302" s="323"/>
      <c r="AQ3302" s="323"/>
      <c r="AR3302" s="323"/>
      <c r="AS3302" s="323"/>
      <c r="AT3302" s="323"/>
      <c r="AU3302" s="323"/>
      <c r="AV3302" s="323"/>
      <c r="AW3302" s="323"/>
      <c r="AX3302" s="323"/>
      <c r="AY3302" s="323"/>
      <c r="AZ3302" s="323"/>
      <c r="BA3302" s="323"/>
      <c r="BB3302" s="323"/>
      <c r="BC3302" s="323"/>
      <c r="BD3302" s="323"/>
      <c r="BE3302" s="323"/>
      <c r="BF3302" s="323"/>
    </row>
    <row r="3303" spans="1:58" s="62" customFormat="1" ht="12.75" x14ac:dyDescent="0.2">
      <c r="A3303" s="270"/>
      <c r="B3303" s="358"/>
      <c r="C3303" s="358"/>
      <c r="D3303" s="268"/>
      <c r="E3303" s="268"/>
      <c r="F3303" s="268"/>
      <c r="G3303" s="277"/>
      <c r="H3303" s="362"/>
      <c r="I3303" s="362"/>
      <c r="J3303" s="362"/>
      <c r="K3303" s="362"/>
      <c r="L3303" s="362"/>
      <c r="M3303" s="362"/>
      <c r="N3303" s="362"/>
      <c r="O3303" s="362"/>
      <c r="P3303" s="362"/>
      <c r="Q3303" s="362"/>
      <c r="R3303" s="362"/>
      <c r="S3303" s="362"/>
      <c r="T3303" s="362"/>
      <c r="U3303" s="362"/>
      <c r="V3303" s="362"/>
      <c r="W3303" s="362"/>
      <c r="X3303" s="362"/>
      <c r="Y3303" s="362"/>
      <c r="Z3303" s="362"/>
      <c r="AA3303" s="323"/>
      <c r="AB3303" s="323"/>
      <c r="AC3303" s="323"/>
      <c r="AD3303" s="323"/>
      <c r="AE3303" s="323"/>
      <c r="AF3303" s="323"/>
      <c r="AG3303" s="323"/>
      <c r="AH3303" s="323"/>
      <c r="AI3303" s="323"/>
      <c r="AJ3303" s="323"/>
      <c r="AK3303" s="323"/>
      <c r="AL3303" s="323"/>
      <c r="AM3303" s="323"/>
      <c r="AN3303" s="323"/>
      <c r="AO3303" s="323"/>
      <c r="AP3303" s="323"/>
      <c r="AQ3303" s="323"/>
      <c r="AR3303" s="323"/>
      <c r="AS3303" s="323"/>
      <c r="AT3303" s="323"/>
      <c r="AU3303" s="323"/>
      <c r="AV3303" s="323"/>
      <c r="AW3303" s="323"/>
      <c r="AX3303" s="323"/>
      <c r="AY3303" s="323"/>
      <c r="AZ3303" s="323"/>
      <c r="BA3303" s="323"/>
      <c r="BB3303" s="323"/>
      <c r="BC3303" s="323"/>
      <c r="BD3303" s="323"/>
      <c r="BE3303" s="323"/>
      <c r="BF3303" s="323"/>
    </row>
    <row r="3304" spans="1:58" s="62" customFormat="1" ht="12.75" x14ac:dyDescent="0.2">
      <c r="A3304" s="270"/>
      <c r="B3304" s="358"/>
      <c r="C3304" s="358"/>
      <c r="D3304" s="268"/>
      <c r="E3304" s="268"/>
      <c r="F3304" s="268"/>
      <c r="G3304" s="277"/>
      <c r="H3304" s="362"/>
      <c r="I3304" s="362"/>
      <c r="J3304" s="362"/>
      <c r="K3304" s="362"/>
      <c r="L3304" s="362"/>
      <c r="M3304" s="362"/>
      <c r="N3304" s="362"/>
      <c r="O3304" s="362"/>
      <c r="P3304" s="362"/>
      <c r="Q3304" s="362"/>
      <c r="R3304" s="362"/>
      <c r="S3304" s="362"/>
      <c r="T3304" s="362"/>
      <c r="U3304" s="362"/>
      <c r="V3304" s="362"/>
      <c r="W3304" s="362"/>
      <c r="X3304" s="362"/>
      <c r="Y3304" s="362"/>
      <c r="Z3304" s="362"/>
      <c r="AA3304" s="323"/>
      <c r="AB3304" s="323"/>
      <c r="AC3304" s="323"/>
      <c r="AD3304" s="323"/>
      <c r="AE3304" s="323"/>
      <c r="AF3304" s="323"/>
      <c r="AG3304" s="323"/>
      <c r="AH3304" s="323"/>
      <c r="AI3304" s="323"/>
      <c r="AJ3304" s="323"/>
      <c r="AK3304" s="323"/>
      <c r="AL3304" s="323"/>
      <c r="AM3304" s="323"/>
      <c r="AN3304" s="323"/>
      <c r="AO3304" s="323"/>
      <c r="AP3304" s="323"/>
      <c r="AQ3304" s="323"/>
      <c r="AR3304" s="323"/>
      <c r="AS3304" s="323"/>
      <c r="AT3304" s="323"/>
      <c r="AU3304" s="323"/>
      <c r="AV3304" s="323"/>
      <c r="AW3304" s="323"/>
      <c r="AX3304" s="323"/>
      <c r="AY3304" s="323"/>
      <c r="AZ3304" s="323"/>
      <c r="BA3304" s="323"/>
      <c r="BB3304" s="323"/>
      <c r="BC3304" s="323"/>
      <c r="BD3304" s="323"/>
      <c r="BE3304" s="323"/>
      <c r="BF3304" s="323"/>
    </row>
    <row r="3305" spans="1:58" s="62" customFormat="1" ht="12.75" x14ac:dyDescent="0.2">
      <c r="A3305" s="270"/>
      <c r="B3305" s="358"/>
      <c r="C3305" s="358"/>
      <c r="D3305" s="268"/>
      <c r="E3305" s="268"/>
      <c r="F3305" s="268"/>
      <c r="G3305" s="277"/>
      <c r="H3305" s="362"/>
      <c r="I3305" s="362"/>
      <c r="J3305" s="362"/>
      <c r="K3305" s="362"/>
      <c r="L3305" s="362"/>
      <c r="M3305" s="362"/>
      <c r="N3305" s="362"/>
      <c r="O3305" s="362"/>
      <c r="P3305" s="362"/>
      <c r="Q3305" s="362"/>
      <c r="R3305" s="362"/>
      <c r="S3305" s="362"/>
      <c r="T3305" s="362"/>
      <c r="U3305" s="362"/>
      <c r="V3305" s="362"/>
      <c r="W3305" s="362"/>
      <c r="X3305" s="362"/>
      <c r="Y3305" s="362"/>
      <c r="Z3305" s="362"/>
      <c r="AA3305" s="323"/>
      <c r="AB3305" s="323"/>
      <c r="AC3305" s="323"/>
      <c r="AD3305" s="323"/>
      <c r="AE3305" s="323"/>
      <c r="AF3305" s="323"/>
      <c r="AG3305" s="323"/>
      <c r="AH3305" s="323"/>
      <c r="AI3305" s="323"/>
      <c r="AJ3305" s="323"/>
      <c r="AK3305" s="323"/>
      <c r="AL3305" s="323"/>
      <c r="AM3305" s="323"/>
      <c r="AN3305" s="323"/>
      <c r="AO3305" s="323"/>
      <c r="AP3305" s="323"/>
      <c r="AQ3305" s="323"/>
      <c r="AR3305" s="323"/>
      <c r="AS3305" s="323"/>
      <c r="AT3305" s="323"/>
      <c r="AU3305" s="323"/>
      <c r="AV3305" s="323"/>
      <c r="AW3305" s="323"/>
      <c r="AX3305" s="323"/>
      <c r="AY3305" s="323"/>
      <c r="AZ3305" s="323"/>
      <c r="BA3305" s="323"/>
      <c r="BB3305" s="323"/>
      <c r="BC3305" s="323"/>
      <c r="BD3305" s="323"/>
      <c r="BE3305" s="323"/>
      <c r="BF3305" s="323"/>
    </row>
    <row r="3306" spans="1:58" s="62" customFormat="1" ht="12.75" x14ac:dyDescent="0.2">
      <c r="A3306" s="270"/>
      <c r="B3306" s="358"/>
      <c r="C3306" s="358"/>
      <c r="D3306" s="268"/>
      <c r="E3306" s="268"/>
      <c r="F3306" s="268"/>
      <c r="G3306" s="277"/>
      <c r="H3306" s="362"/>
      <c r="I3306" s="362"/>
      <c r="J3306" s="362"/>
      <c r="K3306" s="362"/>
      <c r="L3306" s="362"/>
      <c r="M3306" s="362"/>
      <c r="N3306" s="362"/>
      <c r="O3306" s="362"/>
      <c r="P3306" s="362"/>
      <c r="Q3306" s="362"/>
      <c r="R3306" s="362"/>
      <c r="S3306" s="362"/>
      <c r="T3306" s="362"/>
      <c r="U3306" s="362"/>
      <c r="V3306" s="362"/>
      <c r="W3306" s="362"/>
      <c r="X3306" s="362"/>
      <c r="Y3306" s="362"/>
      <c r="Z3306" s="362"/>
      <c r="AA3306" s="323"/>
      <c r="AB3306" s="323"/>
      <c r="AC3306" s="323"/>
      <c r="AD3306" s="323"/>
      <c r="AE3306" s="323"/>
      <c r="AF3306" s="323"/>
      <c r="AG3306" s="323"/>
      <c r="AH3306" s="323"/>
      <c r="AI3306" s="323"/>
      <c r="AJ3306" s="323"/>
      <c r="AK3306" s="323"/>
      <c r="AL3306" s="323"/>
      <c r="AM3306" s="323"/>
      <c r="AN3306" s="323"/>
      <c r="AO3306" s="323"/>
      <c r="AP3306" s="323"/>
      <c r="AQ3306" s="323"/>
      <c r="AR3306" s="323"/>
      <c r="AS3306" s="323"/>
      <c r="AT3306" s="323"/>
      <c r="AU3306" s="323"/>
      <c r="AV3306" s="323"/>
      <c r="AW3306" s="323"/>
      <c r="AX3306" s="323"/>
      <c r="AY3306" s="323"/>
      <c r="AZ3306" s="323"/>
      <c r="BA3306" s="323"/>
      <c r="BB3306" s="323"/>
      <c r="BC3306" s="323"/>
      <c r="BD3306" s="323"/>
      <c r="BE3306" s="323"/>
      <c r="BF3306" s="323"/>
    </row>
    <row r="3307" spans="1:58" s="62" customFormat="1" ht="12.75" x14ac:dyDescent="0.2">
      <c r="A3307" s="270"/>
      <c r="B3307" s="358"/>
      <c r="C3307" s="358"/>
      <c r="D3307" s="268"/>
      <c r="E3307" s="268"/>
      <c r="F3307" s="268"/>
      <c r="G3307" s="277"/>
      <c r="H3307" s="362"/>
      <c r="I3307" s="362"/>
      <c r="J3307" s="362"/>
      <c r="K3307" s="362"/>
      <c r="L3307" s="362"/>
      <c r="M3307" s="362"/>
      <c r="N3307" s="362"/>
      <c r="O3307" s="362"/>
      <c r="P3307" s="362"/>
      <c r="Q3307" s="362"/>
      <c r="R3307" s="362"/>
      <c r="S3307" s="362"/>
      <c r="T3307" s="362"/>
      <c r="U3307" s="362"/>
      <c r="V3307" s="362"/>
      <c r="W3307" s="362"/>
      <c r="X3307" s="362"/>
      <c r="Y3307" s="362"/>
      <c r="Z3307" s="362"/>
      <c r="AA3307" s="323"/>
      <c r="AB3307" s="323"/>
      <c r="AC3307" s="323"/>
      <c r="AD3307" s="323"/>
      <c r="AE3307" s="323"/>
      <c r="AF3307" s="323"/>
      <c r="AG3307" s="323"/>
      <c r="AH3307" s="323"/>
      <c r="AI3307" s="323"/>
      <c r="AJ3307" s="323"/>
      <c r="AK3307" s="323"/>
      <c r="AL3307" s="323"/>
      <c r="AM3307" s="323"/>
      <c r="AN3307" s="323"/>
      <c r="AO3307" s="323"/>
      <c r="AP3307" s="323"/>
      <c r="AQ3307" s="323"/>
      <c r="AR3307" s="323"/>
      <c r="AS3307" s="323"/>
      <c r="AT3307" s="323"/>
      <c r="AU3307" s="323"/>
      <c r="AV3307" s="323"/>
      <c r="AW3307" s="323"/>
      <c r="AX3307" s="323"/>
      <c r="AY3307" s="323"/>
      <c r="AZ3307" s="323"/>
      <c r="BA3307" s="323"/>
      <c r="BB3307" s="323"/>
      <c r="BC3307" s="323"/>
      <c r="BD3307" s="323"/>
      <c r="BE3307" s="323"/>
      <c r="BF3307" s="323"/>
    </row>
    <row r="3308" spans="1:58" s="62" customFormat="1" ht="12.75" x14ac:dyDescent="0.2">
      <c r="A3308" s="270"/>
      <c r="B3308" s="358"/>
      <c r="C3308" s="358"/>
      <c r="D3308" s="268"/>
      <c r="E3308" s="268"/>
      <c r="F3308" s="268"/>
      <c r="G3308" s="277"/>
      <c r="H3308" s="362"/>
      <c r="I3308" s="362"/>
      <c r="J3308" s="362"/>
      <c r="K3308" s="362"/>
      <c r="L3308" s="362"/>
      <c r="M3308" s="362"/>
      <c r="N3308" s="362"/>
      <c r="O3308" s="362"/>
      <c r="P3308" s="362"/>
      <c r="Q3308" s="362"/>
      <c r="R3308" s="362"/>
      <c r="S3308" s="362"/>
      <c r="T3308" s="362"/>
      <c r="U3308" s="362"/>
      <c r="V3308" s="362"/>
      <c r="W3308" s="362"/>
      <c r="X3308" s="362"/>
      <c r="Y3308" s="362"/>
      <c r="Z3308" s="362"/>
      <c r="AA3308" s="323"/>
      <c r="AB3308" s="323"/>
      <c r="AC3308" s="323"/>
      <c r="AD3308" s="323"/>
      <c r="AE3308" s="323"/>
      <c r="AF3308" s="323"/>
      <c r="AG3308" s="323"/>
      <c r="AH3308" s="323"/>
      <c r="AI3308" s="323"/>
      <c r="AJ3308" s="323"/>
      <c r="AK3308" s="323"/>
      <c r="AL3308" s="323"/>
      <c r="AM3308" s="323"/>
      <c r="AN3308" s="323"/>
      <c r="AO3308" s="323"/>
      <c r="AP3308" s="323"/>
      <c r="AQ3308" s="323"/>
      <c r="AR3308" s="323"/>
      <c r="AS3308" s="323"/>
      <c r="AT3308" s="323"/>
      <c r="AU3308" s="323"/>
      <c r="AV3308" s="323"/>
      <c r="AW3308" s="323"/>
      <c r="AX3308" s="323"/>
      <c r="AY3308" s="323"/>
      <c r="AZ3308" s="323"/>
      <c r="BA3308" s="323"/>
      <c r="BB3308" s="323"/>
      <c r="BC3308" s="323"/>
      <c r="BD3308" s="323"/>
      <c r="BE3308" s="323"/>
      <c r="BF3308" s="323"/>
    </row>
    <row r="3309" spans="1:58" s="62" customFormat="1" ht="12.75" x14ac:dyDescent="0.2">
      <c r="A3309" s="270"/>
      <c r="B3309" s="358"/>
      <c r="C3309" s="358"/>
      <c r="D3309" s="268"/>
      <c r="E3309" s="268"/>
      <c r="F3309" s="268"/>
      <c r="G3309" s="277"/>
      <c r="H3309" s="362"/>
      <c r="I3309" s="362"/>
      <c r="J3309" s="362"/>
      <c r="K3309" s="362"/>
      <c r="L3309" s="362"/>
      <c r="M3309" s="362"/>
      <c r="N3309" s="362"/>
      <c r="O3309" s="362"/>
      <c r="P3309" s="362"/>
      <c r="Q3309" s="362"/>
      <c r="R3309" s="362"/>
      <c r="S3309" s="362"/>
      <c r="T3309" s="362"/>
      <c r="U3309" s="362"/>
      <c r="V3309" s="362"/>
      <c r="W3309" s="362"/>
      <c r="X3309" s="362"/>
      <c r="Y3309" s="362"/>
      <c r="Z3309" s="362"/>
      <c r="AA3309" s="323"/>
      <c r="AB3309" s="323"/>
      <c r="AC3309" s="323"/>
      <c r="AD3309" s="323"/>
      <c r="AE3309" s="323"/>
      <c r="AF3309" s="323"/>
      <c r="AG3309" s="323"/>
      <c r="AH3309" s="323"/>
      <c r="AI3309" s="323"/>
      <c r="AJ3309" s="323"/>
      <c r="AK3309" s="323"/>
      <c r="AL3309" s="323"/>
      <c r="AM3309" s="323"/>
      <c r="AN3309" s="323"/>
      <c r="AO3309" s="323"/>
      <c r="AP3309" s="323"/>
      <c r="AQ3309" s="323"/>
      <c r="AR3309" s="323"/>
      <c r="AS3309" s="323"/>
      <c r="AT3309" s="323"/>
      <c r="AU3309" s="323"/>
      <c r="AV3309" s="323"/>
      <c r="AW3309" s="323"/>
      <c r="AX3309" s="323"/>
      <c r="AY3309" s="323"/>
      <c r="AZ3309" s="323"/>
      <c r="BA3309" s="323"/>
      <c r="BB3309" s="323"/>
      <c r="BC3309" s="323"/>
      <c r="BD3309" s="323"/>
      <c r="BE3309" s="323"/>
      <c r="BF3309" s="323"/>
    </row>
    <row r="3310" spans="1:58" s="62" customFormat="1" ht="12.75" x14ac:dyDescent="0.2">
      <c r="A3310" s="270"/>
      <c r="B3310" s="358"/>
      <c r="C3310" s="358"/>
      <c r="D3310" s="268"/>
      <c r="E3310" s="268"/>
      <c r="F3310" s="268"/>
      <c r="G3310" s="277"/>
      <c r="H3310" s="362"/>
      <c r="I3310" s="362"/>
      <c r="J3310" s="362"/>
      <c r="K3310" s="362"/>
      <c r="L3310" s="362"/>
      <c r="M3310" s="362"/>
      <c r="N3310" s="362"/>
      <c r="O3310" s="362"/>
      <c r="P3310" s="362"/>
      <c r="Q3310" s="362"/>
      <c r="R3310" s="362"/>
      <c r="S3310" s="362"/>
      <c r="T3310" s="362"/>
      <c r="U3310" s="362"/>
      <c r="V3310" s="362"/>
      <c r="W3310" s="362"/>
      <c r="X3310" s="362"/>
      <c r="Y3310" s="362"/>
      <c r="Z3310" s="362"/>
      <c r="AA3310" s="323"/>
      <c r="AB3310" s="323"/>
      <c r="AC3310" s="323"/>
      <c r="AD3310" s="323"/>
      <c r="AE3310" s="323"/>
      <c r="AF3310" s="323"/>
      <c r="AG3310" s="323"/>
      <c r="AH3310" s="323"/>
      <c r="AI3310" s="323"/>
      <c r="AJ3310" s="323"/>
      <c r="AK3310" s="323"/>
      <c r="AL3310" s="323"/>
      <c r="AM3310" s="323"/>
      <c r="AN3310" s="323"/>
      <c r="AO3310" s="323"/>
      <c r="AP3310" s="323"/>
      <c r="AQ3310" s="323"/>
      <c r="AR3310" s="323"/>
      <c r="AS3310" s="323"/>
      <c r="AT3310" s="323"/>
      <c r="AU3310" s="323"/>
      <c r="AV3310" s="323"/>
      <c r="AW3310" s="323"/>
      <c r="AX3310" s="323"/>
      <c r="AY3310" s="323"/>
      <c r="AZ3310" s="323"/>
      <c r="BA3310" s="323"/>
      <c r="BB3310" s="323"/>
      <c r="BC3310" s="323"/>
      <c r="BD3310" s="323"/>
      <c r="BE3310" s="323"/>
      <c r="BF3310" s="323"/>
    </row>
    <row r="3311" spans="1:58" s="62" customFormat="1" ht="12.75" x14ac:dyDescent="0.2">
      <c r="A3311" s="270"/>
      <c r="B3311" s="358"/>
      <c r="C3311" s="358"/>
      <c r="D3311" s="268"/>
      <c r="E3311" s="268"/>
      <c r="F3311" s="268"/>
      <c r="G3311" s="277"/>
      <c r="H3311" s="362"/>
      <c r="I3311" s="362"/>
      <c r="J3311" s="362"/>
      <c r="K3311" s="362"/>
      <c r="L3311" s="362"/>
      <c r="M3311" s="362"/>
      <c r="N3311" s="362"/>
      <c r="O3311" s="362"/>
      <c r="P3311" s="362"/>
      <c r="Q3311" s="362"/>
      <c r="R3311" s="362"/>
      <c r="S3311" s="362"/>
      <c r="T3311" s="362"/>
      <c r="U3311" s="362"/>
      <c r="V3311" s="362"/>
      <c r="W3311" s="362"/>
      <c r="X3311" s="362"/>
      <c r="Y3311" s="362"/>
      <c r="Z3311" s="362"/>
      <c r="AA3311" s="323"/>
      <c r="AB3311" s="323"/>
      <c r="AC3311" s="323"/>
      <c r="AD3311" s="323"/>
      <c r="AE3311" s="323"/>
      <c r="AF3311" s="323"/>
      <c r="AG3311" s="323"/>
      <c r="AH3311" s="323"/>
      <c r="AI3311" s="323"/>
      <c r="AJ3311" s="323"/>
      <c r="AK3311" s="323"/>
      <c r="AL3311" s="323"/>
      <c r="AM3311" s="323"/>
      <c r="AN3311" s="323"/>
      <c r="AO3311" s="323"/>
      <c r="AP3311" s="323"/>
      <c r="AQ3311" s="323"/>
      <c r="AR3311" s="323"/>
      <c r="AS3311" s="323"/>
      <c r="AT3311" s="323"/>
      <c r="AU3311" s="323"/>
      <c r="AV3311" s="323"/>
      <c r="AW3311" s="323"/>
      <c r="AX3311" s="323"/>
      <c r="AY3311" s="323"/>
      <c r="AZ3311" s="323"/>
      <c r="BA3311" s="323"/>
      <c r="BB3311" s="323"/>
      <c r="BC3311" s="323"/>
      <c r="BD3311" s="323"/>
      <c r="BE3311" s="323"/>
      <c r="BF3311" s="323"/>
    </row>
    <row r="3312" spans="1:58" s="62" customFormat="1" ht="12.75" x14ac:dyDescent="0.2">
      <c r="A3312" s="270"/>
      <c r="B3312" s="358"/>
      <c r="C3312" s="358"/>
      <c r="D3312" s="268"/>
      <c r="E3312" s="268"/>
      <c r="F3312" s="268"/>
      <c r="G3312" s="277"/>
      <c r="H3312" s="362"/>
      <c r="I3312" s="362"/>
      <c r="J3312" s="362"/>
      <c r="K3312" s="362"/>
      <c r="L3312" s="362"/>
      <c r="M3312" s="362"/>
      <c r="N3312" s="362"/>
      <c r="O3312" s="362"/>
      <c r="P3312" s="362"/>
      <c r="Q3312" s="362"/>
      <c r="R3312" s="362"/>
      <c r="S3312" s="362"/>
      <c r="T3312" s="362"/>
      <c r="U3312" s="362"/>
      <c r="V3312" s="362"/>
      <c r="W3312" s="362"/>
      <c r="X3312" s="362"/>
      <c r="Y3312" s="362"/>
      <c r="Z3312" s="362"/>
      <c r="AA3312" s="323"/>
      <c r="AB3312" s="323"/>
      <c r="AC3312" s="323"/>
      <c r="AD3312" s="323"/>
      <c r="AE3312" s="323"/>
      <c r="AF3312" s="323"/>
      <c r="AG3312" s="323"/>
      <c r="AH3312" s="323"/>
      <c r="AI3312" s="323"/>
      <c r="AJ3312" s="323"/>
      <c r="AK3312" s="323"/>
      <c r="AL3312" s="323"/>
      <c r="AM3312" s="323"/>
      <c r="AN3312" s="323"/>
      <c r="AO3312" s="323"/>
      <c r="AP3312" s="323"/>
      <c r="AQ3312" s="323"/>
      <c r="AR3312" s="323"/>
      <c r="AS3312" s="323"/>
      <c r="AT3312" s="323"/>
      <c r="AU3312" s="323"/>
      <c r="AV3312" s="323"/>
      <c r="AW3312" s="323"/>
      <c r="AX3312" s="323"/>
      <c r="AY3312" s="323"/>
      <c r="AZ3312" s="323"/>
      <c r="BA3312" s="323"/>
      <c r="BB3312" s="323"/>
      <c r="BC3312" s="323"/>
      <c r="BD3312" s="323"/>
      <c r="BE3312" s="323"/>
      <c r="BF3312" s="323"/>
    </row>
    <row r="3313" spans="1:58" s="62" customFormat="1" ht="12.75" x14ac:dyDescent="0.2">
      <c r="A3313" s="270"/>
      <c r="B3313" s="358"/>
      <c r="C3313" s="358"/>
      <c r="D3313" s="268"/>
      <c r="E3313" s="268"/>
      <c r="F3313" s="268"/>
      <c r="G3313" s="277"/>
      <c r="H3313" s="362"/>
      <c r="I3313" s="362"/>
      <c r="J3313" s="362"/>
      <c r="K3313" s="362"/>
      <c r="L3313" s="362"/>
      <c r="M3313" s="362"/>
      <c r="N3313" s="362"/>
      <c r="O3313" s="362"/>
      <c r="P3313" s="362"/>
      <c r="Q3313" s="362"/>
      <c r="R3313" s="362"/>
      <c r="S3313" s="362"/>
      <c r="T3313" s="362"/>
      <c r="U3313" s="362"/>
      <c r="V3313" s="362"/>
      <c r="W3313" s="362"/>
      <c r="X3313" s="362"/>
      <c r="Y3313" s="362"/>
      <c r="Z3313" s="362"/>
      <c r="AA3313" s="323"/>
      <c r="AB3313" s="323"/>
      <c r="AC3313" s="323"/>
      <c r="AD3313" s="323"/>
      <c r="AE3313" s="323"/>
      <c r="AF3313" s="323"/>
      <c r="AG3313" s="323"/>
      <c r="AH3313" s="323"/>
      <c r="AI3313" s="323"/>
      <c r="AJ3313" s="323"/>
      <c r="AK3313" s="323"/>
      <c r="AL3313" s="323"/>
      <c r="AM3313" s="323"/>
      <c r="AN3313" s="323"/>
      <c r="AO3313" s="323"/>
      <c r="AP3313" s="323"/>
      <c r="AQ3313" s="323"/>
      <c r="AR3313" s="323"/>
      <c r="AS3313" s="323"/>
      <c r="AT3313" s="323"/>
      <c r="AU3313" s="323"/>
      <c r="AV3313" s="323"/>
      <c r="AW3313" s="323"/>
      <c r="AX3313" s="323"/>
      <c r="AY3313" s="323"/>
      <c r="AZ3313" s="323"/>
      <c r="BA3313" s="323"/>
      <c r="BB3313" s="323"/>
      <c r="BC3313" s="323"/>
      <c r="BD3313" s="323"/>
      <c r="BE3313" s="323"/>
      <c r="BF3313" s="323"/>
    </row>
    <row r="3314" spans="1:58" s="62" customFormat="1" ht="12.75" x14ac:dyDescent="0.2">
      <c r="A3314" s="270"/>
      <c r="B3314" s="358"/>
      <c r="C3314" s="358"/>
      <c r="D3314" s="268"/>
      <c r="E3314" s="268"/>
      <c r="F3314" s="268"/>
      <c r="G3314" s="277"/>
      <c r="H3314" s="362"/>
      <c r="I3314" s="362"/>
      <c r="J3314" s="362"/>
      <c r="K3314" s="362"/>
      <c r="L3314" s="362"/>
      <c r="M3314" s="362"/>
      <c r="N3314" s="362"/>
      <c r="O3314" s="362"/>
      <c r="P3314" s="362"/>
      <c r="Q3314" s="362"/>
      <c r="R3314" s="362"/>
      <c r="S3314" s="362"/>
      <c r="T3314" s="362"/>
      <c r="U3314" s="362"/>
      <c r="V3314" s="362"/>
      <c r="W3314" s="362"/>
      <c r="X3314" s="362"/>
      <c r="Y3314" s="362"/>
      <c r="Z3314" s="362"/>
      <c r="AA3314" s="323"/>
      <c r="AB3314" s="323"/>
      <c r="AC3314" s="323"/>
      <c r="AD3314" s="323"/>
      <c r="AE3314" s="323"/>
      <c r="AF3314" s="323"/>
      <c r="AG3314" s="323"/>
      <c r="AH3314" s="323"/>
      <c r="AI3314" s="323"/>
      <c r="AJ3314" s="323"/>
      <c r="AK3314" s="323"/>
      <c r="AL3314" s="323"/>
      <c r="AM3314" s="323"/>
      <c r="AN3314" s="323"/>
      <c r="AO3314" s="323"/>
      <c r="AP3314" s="323"/>
      <c r="AQ3314" s="323"/>
      <c r="AR3314" s="323"/>
      <c r="AS3314" s="323"/>
      <c r="AT3314" s="323"/>
      <c r="AU3314" s="323"/>
      <c r="AV3314" s="323"/>
      <c r="AW3314" s="323"/>
      <c r="AX3314" s="323"/>
      <c r="AY3314" s="323"/>
      <c r="AZ3314" s="323"/>
      <c r="BA3314" s="323"/>
      <c r="BB3314" s="323"/>
      <c r="BC3314" s="323"/>
      <c r="BD3314" s="323"/>
      <c r="BE3314" s="323"/>
      <c r="BF3314" s="323"/>
    </row>
    <row r="3315" spans="1:58" s="62" customFormat="1" ht="12.75" x14ac:dyDescent="0.2">
      <c r="A3315" s="270"/>
      <c r="B3315" s="358"/>
      <c r="C3315" s="358"/>
      <c r="D3315" s="268"/>
      <c r="E3315" s="268"/>
      <c r="F3315" s="268"/>
      <c r="G3315" s="277"/>
      <c r="H3315" s="362"/>
      <c r="I3315" s="362"/>
      <c r="J3315" s="362"/>
      <c r="K3315" s="362"/>
      <c r="L3315" s="362"/>
      <c r="M3315" s="362"/>
      <c r="N3315" s="362"/>
      <c r="O3315" s="362"/>
      <c r="P3315" s="362"/>
      <c r="Q3315" s="362"/>
      <c r="R3315" s="362"/>
      <c r="S3315" s="362"/>
      <c r="T3315" s="362"/>
      <c r="U3315" s="362"/>
      <c r="V3315" s="362"/>
      <c r="W3315" s="362"/>
      <c r="X3315" s="362"/>
      <c r="Y3315" s="362"/>
      <c r="Z3315" s="362"/>
      <c r="AA3315" s="323"/>
      <c r="AB3315" s="323"/>
      <c r="AC3315" s="323"/>
      <c r="AD3315" s="323"/>
      <c r="AE3315" s="323"/>
      <c r="AF3315" s="323"/>
      <c r="AG3315" s="323"/>
      <c r="AH3315" s="323"/>
      <c r="AI3315" s="323"/>
      <c r="AJ3315" s="323"/>
      <c r="AK3315" s="323"/>
      <c r="AL3315" s="323"/>
      <c r="AM3315" s="323"/>
      <c r="AN3315" s="323"/>
      <c r="AO3315" s="323"/>
      <c r="AP3315" s="323"/>
      <c r="AQ3315" s="323"/>
      <c r="AR3315" s="323"/>
      <c r="AS3315" s="323"/>
      <c r="AT3315" s="323"/>
      <c r="AU3315" s="323"/>
      <c r="AV3315" s="323"/>
      <c r="AW3315" s="323"/>
      <c r="AX3315" s="323"/>
      <c r="AY3315" s="323"/>
      <c r="AZ3315" s="323"/>
      <c r="BA3315" s="323"/>
      <c r="BB3315" s="323"/>
      <c r="BC3315" s="323"/>
      <c r="BD3315" s="323"/>
      <c r="BE3315" s="323"/>
      <c r="BF3315" s="323"/>
    </row>
    <row r="3316" spans="1:58" s="62" customFormat="1" ht="12.75" x14ac:dyDescent="0.2">
      <c r="A3316" s="270"/>
      <c r="B3316" s="358"/>
      <c r="C3316" s="358"/>
      <c r="D3316" s="268"/>
      <c r="E3316" s="268"/>
      <c r="F3316" s="268"/>
      <c r="G3316" s="277"/>
      <c r="H3316" s="362"/>
      <c r="I3316" s="362"/>
      <c r="J3316" s="362"/>
      <c r="K3316" s="362"/>
      <c r="L3316" s="362"/>
      <c r="M3316" s="362"/>
      <c r="N3316" s="362"/>
      <c r="O3316" s="362"/>
      <c r="P3316" s="362"/>
      <c r="Q3316" s="362"/>
      <c r="R3316" s="362"/>
      <c r="S3316" s="362"/>
      <c r="T3316" s="362"/>
      <c r="U3316" s="362"/>
      <c r="V3316" s="362"/>
      <c r="W3316" s="362"/>
      <c r="X3316" s="362"/>
      <c r="Y3316" s="362"/>
      <c r="Z3316" s="362"/>
      <c r="AA3316" s="323"/>
      <c r="AB3316" s="323"/>
      <c r="AC3316" s="323"/>
      <c r="AD3316" s="323"/>
      <c r="AE3316" s="323"/>
      <c r="AF3316" s="323"/>
      <c r="AG3316" s="323"/>
      <c r="AH3316" s="323"/>
      <c r="AI3316" s="323"/>
      <c r="AJ3316" s="323"/>
      <c r="AK3316" s="323"/>
      <c r="AL3316" s="323"/>
      <c r="AM3316" s="323"/>
      <c r="AN3316" s="323"/>
      <c r="AO3316" s="323"/>
      <c r="AP3316" s="323"/>
      <c r="AQ3316" s="323"/>
      <c r="AR3316" s="323"/>
      <c r="AS3316" s="323"/>
      <c r="AT3316" s="323"/>
      <c r="AU3316" s="323"/>
      <c r="AV3316" s="323"/>
      <c r="AW3316" s="323"/>
      <c r="AX3316" s="323"/>
      <c r="AY3316" s="323"/>
      <c r="AZ3316" s="323"/>
      <c r="BA3316" s="323"/>
      <c r="BB3316" s="323"/>
      <c r="BC3316" s="323"/>
      <c r="BD3316" s="323"/>
      <c r="BE3316" s="323"/>
      <c r="BF3316" s="323"/>
    </row>
    <row r="3317" spans="1:58" s="62" customFormat="1" ht="12.75" x14ac:dyDescent="0.2">
      <c r="A3317" s="270"/>
      <c r="B3317" s="358"/>
      <c r="C3317" s="358"/>
      <c r="D3317" s="268"/>
      <c r="E3317" s="268"/>
      <c r="F3317" s="268"/>
      <c r="G3317" s="277"/>
      <c r="H3317" s="362"/>
      <c r="I3317" s="362"/>
      <c r="J3317" s="362"/>
      <c r="K3317" s="362"/>
      <c r="L3317" s="362"/>
      <c r="M3317" s="362"/>
      <c r="N3317" s="362"/>
      <c r="O3317" s="362"/>
      <c r="P3317" s="362"/>
      <c r="Q3317" s="362"/>
      <c r="R3317" s="362"/>
      <c r="S3317" s="362"/>
      <c r="T3317" s="362"/>
      <c r="U3317" s="362"/>
      <c r="V3317" s="362"/>
      <c r="W3317" s="362"/>
      <c r="X3317" s="362"/>
      <c r="Y3317" s="362"/>
      <c r="Z3317" s="362"/>
      <c r="AA3317" s="323"/>
      <c r="AB3317" s="323"/>
      <c r="AC3317" s="323"/>
      <c r="AD3317" s="323"/>
      <c r="AE3317" s="323"/>
      <c r="AF3317" s="323"/>
      <c r="AG3317" s="323"/>
      <c r="AH3317" s="323"/>
      <c r="AI3317" s="323"/>
      <c r="AJ3317" s="323"/>
      <c r="AK3317" s="323"/>
      <c r="AL3317" s="323"/>
      <c r="AM3317" s="323"/>
      <c r="AN3317" s="323"/>
      <c r="AO3317" s="323"/>
      <c r="AP3317" s="323"/>
      <c r="AQ3317" s="323"/>
      <c r="AR3317" s="323"/>
      <c r="AS3317" s="323"/>
      <c r="AT3317" s="323"/>
      <c r="AU3317" s="323"/>
      <c r="AV3317" s="323"/>
      <c r="AW3317" s="323"/>
      <c r="AX3317" s="323"/>
      <c r="AY3317" s="323"/>
      <c r="AZ3317" s="323"/>
      <c r="BA3317" s="323"/>
      <c r="BB3317" s="323"/>
      <c r="BC3317" s="323"/>
      <c r="BD3317" s="323"/>
      <c r="BE3317" s="323"/>
      <c r="BF3317" s="323"/>
    </row>
    <row r="3318" spans="1:58" s="62" customFormat="1" ht="12.75" x14ac:dyDescent="0.2">
      <c r="A3318" s="270"/>
      <c r="B3318" s="358"/>
      <c r="C3318" s="358"/>
      <c r="D3318" s="268"/>
      <c r="E3318" s="268"/>
      <c r="F3318" s="268"/>
      <c r="G3318" s="277"/>
      <c r="H3318" s="362"/>
      <c r="I3318" s="362"/>
      <c r="J3318" s="362"/>
      <c r="K3318" s="362"/>
      <c r="L3318" s="362"/>
      <c r="M3318" s="362"/>
      <c r="N3318" s="362"/>
      <c r="O3318" s="362"/>
      <c r="P3318" s="362"/>
      <c r="Q3318" s="362"/>
      <c r="R3318" s="362"/>
      <c r="S3318" s="362"/>
      <c r="T3318" s="362"/>
      <c r="U3318" s="362"/>
      <c r="V3318" s="362"/>
      <c r="W3318" s="362"/>
      <c r="X3318" s="362"/>
      <c r="Y3318" s="362"/>
      <c r="Z3318" s="362"/>
      <c r="AA3318" s="323"/>
      <c r="AB3318" s="323"/>
      <c r="AC3318" s="323"/>
      <c r="AD3318" s="323"/>
      <c r="AE3318" s="323"/>
      <c r="AF3318" s="323"/>
      <c r="AG3318" s="323"/>
      <c r="AH3318" s="323"/>
      <c r="AI3318" s="323"/>
      <c r="AJ3318" s="323"/>
      <c r="AK3318" s="323"/>
      <c r="AL3318" s="323"/>
      <c r="AM3318" s="323"/>
      <c r="AN3318" s="323"/>
      <c r="AO3318" s="323"/>
      <c r="AP3318" s="323"/>
      <c r="AQ3318" s="323"/>
      <c r="AR3318" s="323"/>
      <c r="AS3318" s="323"/>
      <c r="AT3318" s="323"/>
      <c r="AU3318" s="323"/>
      <c r="AV3318" s="323"/>
      <c r="AW3318" s="323"/>
      <c r="AX3318" s="323"/>
      <c r="AY3318" s="323"/>
      <c r="AZ3318" s="323"/>
      <c r="BA3318" s="323"/>
      <c r="BB3318" s="323"/>
      <c r="BC3318" s="323"/>
      <c r="BD3318" s="323"/>
      <c r="BE3318" s="323"/>
      <c r="BF3318" s="323"/>
    </row>
    <row r="3319" spans="1:58" s="62" customFormat="1" ht="12.75" x14ac:dyDescent="0.2">
      <c r="A3319" s="270"/>
      <c r="B3319" s="358"/>
      <c r="C3319" s="358"/>
      <c r="D3319" s="268"/>
      <c r="E3319" s="268"/>
      <c r="F3319" s="268"/>
      <c r="G3319" s="277"/>
      <c r="H3319" s="362"/>
      <c r="I3319" s="362"/>
      <c r="J3319" s="362"/>
      <c r="K3319" s="362"/>
      <c r="L3319" s="362"/>
      <c r="M3319" s="362"/>
      <c r="N3319" s="362"/>
      <c r="O3319" s="362"/>
      <c r="P3319" s="362"/>
      <c r="Q3319" s="362"/>
      <c r="R3319" s="362"/>
      <c r="S3319" s="362"/>
      <c r="T3319" s="362"/>
      <c r="U3319" s="362"/>
      <c r="V3319" s="362"/>
      <c r="W3319" s="362"/>
      <c r="X3319" s="362"/>
      <c r="Y3319" s="362"/>
      <c r="Z3319" s="362"/>
      <c r="AA3319" s="323"/>
      <c r="AB3319" s="323"/>
      <c r="AC3319" s="323"/>
      <c r="AD3319" s="323"/>
      <c r="AE3319" s="323"/>
      <c r="AF3319" s="323"/>
      <c r="AG3319" s="323"/>
      <c r="AH3319" s="323"/>
      <c r="AI3319" s="323"/>
      <c r="AJ3319" s="323"/>
      <c r="AK3319" s="323"/>
      <c r="AL3319" s="323"/>
      <c r="AM3319" s="323"/>
      <c r="AN3319" s="323"/>
      <c r="AO3319" s="323"/>
      <c r="AP3319" s="323"/>
      <c r="AQ3319" s="323"/>
      <c r="AR3319" s="323"/>
      <c r="AS3319" s="323"/>
      <c r="AT3319" s="323"/>
      <c r="AU3319" s="323"/>
      <c r="AV3319" s="323"/>
      <c r="AW3319" s="323"/>
      <c r="AX3319" s="323"/>
      <c r="AY3319" s="323"/>
      <c r="AZ3319" s="323"/>
      <c r="BA3319" s="323"/>
      <c r="BB3319" s="323"/>
      <c r="BC3319" s="323"/>
      <c r="BD3319" s="323"/>
      <c r="BE3319" s="323"/>
      <c r="BF3319" s="323"/>
    </row>
    <row r="3320" spans="1:58" s="62" customFormat="1" ht="12.75" x14ac:dyDescent="0.2">
      <c r="A3320" s="270"/>
      <c r="B3320" s="358"/>
      <c r="C3320" s="358"/>
      <c r="D3320" s="268"/>
      <c r="E3320" s="268"/>
      <c r="F3320" s="268"/>
      <c r="G3320" s="277"/>
      <c r="H3320" s="362"/>
      <c r="I3320" s="362"/>
      <c r="J3320" s="362"/>
      <c r="K3320" s="362"/>
      <c r="L3320" s="362"/>
      <c r="M3320" s="362"/>
      <c r="N3320" s="362"/>
      <c r="O3320" s="362"/>
      <c r="P3320" s="362"/>
      <c r="Q3320" s="362"/>
      <c r="R3320" s="362"/>
      <c r="S3320" s="362"/>
      <c r="T3320" s="362"/>
      <c r="U3320" s="362"/>
      <c r="V3320" s="362"/>
      <c r="W3320" s="362"/>
      <c r="X3320" s="362"/>
      <c r="Y3320" s="362"/>
      <c r="Z3320" s="362"/>
      <c r="AA3320" s="323"/>
      <c r="AB3320" s="323"/>
      <c r="AC3320" s="323"/>
      <c r="AD3320" s="323"/>
      <c r="AE3320" s="323"/>
      <c r="AF3320" s="323"/>
      <c r="AG3320" s="323"/>
      <c r="AH3320" s="323"/>
      <c r="AI3320" s="323"/>
      <c r="AJ3320" s="323"/>
      <c r="AK3320" s="323"/>
      <c r="AL3320" s="323"/>
      <c r="AM3320" s="323"/>
      <c r="AN3320" s="323"/>
      <c r="AO3320" s="323"/>
      <c r="AP3320" s="323"/>
      <c r="AQ3320" s="323"/>
      <c r="AR3320" s="323"/>
      <c r="AS3320" s="323"/>
      <c r="AT3320" s="323"/>
      <c r="AU3320" s="323"/>
      <c r="AV3320" s="323"/>
      <c r="AW3320" s="323"/>
      <c r="AX3320" s="323"/>
      <c r="AY3320" s="323"/>
      <c r="AZ3320" s="323"/>
      <c r="BA3320" s="323"/>
      <c r="BB3320" s="323"/>
      <c r="BC3320" s="323"/>
      <c r="BD3320" s="323"/>
      <c r="BE3320" s="323"/>
      <c r="BF3320" s="323"/>
    </row>
    <row r="3321" spans="1:58" s="62" customFormat="1" ht="12.75" x14ac:dyDescent="0.2">
      <c r="A3321" s="270"/>
      <c r="B3321" s="358"/>
      <c r="C3321" s="358"/>
      <c r="D3321" s="268"/>
      <c r="E3321" s="268"/>
      <c r="F3321" s="268"/>
      <c r="G3321" s="277"/>
      <c r="H3321" s="362"/>
      <c r="I3321" s="362"/>
      <c r="J3321" s="362"/>
      <c r="K3321" s="362"/>
      <c r="L3321" s="362"/>
      <c r="M3321" s="362"/>
      <c r="N3321" s="362"/>
      <c r="O3321" s="362"/>
      <c r="P3321" s="362"/>
      <c r="Q3321" s="362"/>
      <c r="R3321" s="362"/>
      <c r="S3321" s="362"/>
      <c r="T3321" s="362"/>
      <c r="U3321" s="362"/>
      <c r="V3321" s="362"/>
      <c r="W3321" s="362"/>
      <c r="X3321" s="362"/>
      <c r="Y3321" s="362"/>
      <c r="Z3321" s="362"/>
      <c r="AA3321" s="323"/>
      <c r="AB3321" s="323"/>
      <c r="AC3321" s="323"/>
      <c r="AD3321" s="323"/>
      <c r="AE3321" s="323"/>
      <c r="AF3321" s="323"/>
      <c r="AG3321" s="323"/>
      <c r="AH3321" s="323"/>
      <c r="AI3321" s="323"/>
      <c r="AJ3321" s="323"/>
      <c r="AK3321" s="323"/>
      <c r="AL3321" s="323"/>
      <c r="AM3321" s="323"/>
      <c r="AN3321" s="323"/>
      <c r="AO3321" s="323"/>
      <c r="AP3321" s="323"/>
      <c r="AQ3321" s="323"/>
      <c r="AR3321" s="323"/>
      <c r="AS3321" s="323"/>
      <c r="AT3321" s="323"/>
      <c r="AU3321" s="323"/>
      <c r="AV3321" s="323"/>
      <c r="AW3321" s="323"/>
      <c r="AX3321" s="323"/>
      <c r="AY3321" s="323"/>
      <c r="AZ3321" s="323"/>
      <c r="BA3321" s="323"/>
      <c r="BB3321" s="323"/>
      <c r="BC3321" s="323"/>
      <c r="BD3321" s="323"/>
      <c r="BE3321" s="323"/>
      <c r="BF3321" s="323"/>
    </row>
    <row r="3322" spans="1:58" s="62" customFormat="1" ht="12.75" x14ac:dyDescent="0.2">
      <c r="A3322" s="270"/>
      <c r="B3322" s="358"/>
      <c r="C3322" s="358"/>
      <c r="D3322" s="268"/>
      <c r="E3322" s="268"/>
      <c r="F3322" s="268"/>
      <c r="G3322" s="277"/>
      <c r="H3322" s="362"/>
      <c r="I3322" s="362"/>
      <c r="J3322" s="362"/>
      <c r="K3322" s="362"/>
      <c r="L3322" s="362"/>
      <c r="M3322" s="362"/>
      <c r="N3322" s="362"/>
      <c r="O3322" s="362"/>
      <c r="P3322" s="362"/>
      <c r="Q3322" s="362"/>
      <c r="R3322" s="362"/>
      <c r="S3322" s="362"/>
      <c r="T3322" s="362"/>
      <c r="U3322" s="362"/>
      <c r="V3322" s="362"/>
      <c r="W3322" s="362"/>
      <c r="X3322" s="362"/>
      <c r="Y3322" s="362"/>
      <c r="Z3322" s="362"/>
      <c r="AA3322" s="323"/>
      <c r="AB3322" s="323"/>
      <c r="AC3322" s="323"/>
      <c r="AD3322" s="323"/>
      <c r="AE3322" s="323"/>
      <c r="AF3322" s="323"/>
      <c r="AG3322" s="323"/>
      <c r="AH3322" s="323"/>
      <c r="AI3322" s="323"/>
      <c r="AJ3322" s="323"/>
      <c r="AK3322" s="323"/>
      <c r="AL3322" s="323"/>
      <c r="AM3322" s="323"/>
      <c r="AN3322" s="323"/>
      <c r="AO3322" s="323"/>
      <c r="AP3322" s="323"/>
      <c r="AQ3322" s="323"/>
      <c r="AR3322" s="323"/>
      <c r="AS3322" s="323"/>
      <c r="AT3322" s="323"/>
      <c r="AU3322" s="323"/>
      <c r="AV3322" s="323"/>
      <c r="AW3322" s="323"/>
      <c r="AX3322" s="323"/>
      <c r="AY3322" s="323"/>
      <c r="AZ3322" s="323"/>
      <c r="BA3322" s="323"/>
      <c r="BB3322" s="323"/>
      <c r="BC3322" s="323"/>
      <c r="BD3322" s="323"/>
      <c r="BE3322" s="323"/>
      <c r="BF3322" s="323"/>
    </row>
    <row r="3323" spans="1:58" s="62" customFormat="1" ht="12.75" x14ac:dyDescent="0.2">
      <c r="A3323" s="270"/>
      <c r="B3323" s="358"/>
      <c r="C3323" s="358"/>
      <c r="D3323" s="268"/>
      <c r="E3323" s="268"/>
      <c r="F3323" s="268"/>
      <c r="G3323" s="277"/>
      <c r="H3323" s="362"/>
      <c r="I3323" s="362"/>
      <c r="J3323" s="362"/>
      <c r="K3323" s="362"/>
      <c r="L3323" s="362"/>
      <c r="M3323" s="362"/>
      <c r="N3323" s="362"/>
      <c r="O3323" s="362"/>
      <c r="P3323" s="362"/>
      <c r="Q3323" s="362"/>
      <c r="R3323" s="362"/>
      <c r="S3323" s="362"/>
      <c r="T3323" s="362"/>
      <c r="U3323" s="362"/>
      <c r="V3323" s="362"/>
      <c r="W3323" s="362"/>
      <c r="X3323" s="362"/>
      <c r="Y3323" s="362"/>
      <c r="Z3323" s="362"/>
      <c r="AA3323" s="323"/>
      <c r="AB3323" s="323"/>
      <c r="AC3323" s="323"/>
      <c r="AD3323" s="323"/>
      <c r="AE3323" s="323"/>
      <c r="AF3323" s="323"/>
      <c r="AG3323" s="323"/>
      <c r="AH3323" s="323"/>
      <c r="AI3323" s="323"/>
      <c r="AJ3323" s="323"/>
      <c r="AK3323" s="323"/>
      <c r="AL3323" s="323"/>
      <c r="AM3323" s="323"/>
      <c r="AN3323" s="323"/>
      <c r="AO3323" s="323"/>
      <c r="AP3323" s="323"/>
      <c r="AQ3323" s="323"/>
      <c r="AR3323" s="323"/>
      <c r="AS3323" s="323"/>
      <c r="AT3323" s="323"/>
      <c r="AU3323" s="323"/>
      <c r="AV3323" s="323"/>
      <c r="AW3323" s="323"/>
      <c r="AX3323" s="323"/>
      <c r="AY3323" s="323"/>
      <c r="AZ3323" s="323"/>
      <c r="BA3323" s="323"/>
      <c r="BB3323" s="323"/>
      <c r="BC3323" s="323"/>
      <c r="BD3323" s="323"/>
      <c r="BE3323" s="323"/>
      <c r="BF3323" s="323"/>
    </row>
    <row r="3324" spans="1:58" s="62" customFormat="1" ht="12.75" x14ac:dyDescent="0.2">
      <c r="A3324" s="270"/>
      <c r="B3324" s="358"/>
      <c r="C3324" s="358"/>
      <c r="D3324" s="268"/>
      <c r="E3324" s="268"/>
      <c r="F3324" s="268"/>
      <c r="G3324" s="277"/>
      <c r="H3324" s="362"/>
      <c r="I3324" s="362"/>
      <c r="J3324" s="362"/>
      <c r="K3324" s="362"/>
      <c r="L3324" s="362"/>
      <c r="M3324" s="362"/>
      <c r="N3324" s="362"/>
      <c r="O3324" s="362"/>
      <c r="P3324" s="362"/>
      <c r="Q3324" s="362"/>
      <c r="R3324" s="362"/>
      <c r="S3324" s="362"/>
      <c r="T3324" s="362"/>
      <c r="U3324" s="362"/>
      <c r="V3324" s="362"/>
      <c r="W3324" s="362"/>
      <c r="X3324" s="362"/>
      <c r="Y3324" s="362"/>
      <c r="Z3324" s="362"/>
      <c r="AA3324" s="323"/>
      <c r="AB3324" s="323"/>
      <c r="AC3324" s="323"/>
      <c r="AD3324" s="323"/>
      <c r="AE3324" s="323"/>
      <c r="AF3324" s="323"/>
      <c r="AG3324" s="323"/>
      <c r="AH3324" s="323"/>
      <c r="AI3324" s="323"/>
      <c r="AJ3324" s="323"/>
      <c r="AK3324" s="323"/>
      <c r="AL3324" s="323"/>
      <c r="AM3324" s="323"/>
      <c r="AN3324" s="323"/>
      <c r="AO3324" s="323"/>
      <c r="AP3324" s="323"/>
      <c r="AQ3324" s="323"/>
      <c r="AR3324" s="323"/>
      <c r="AS3324" s="323"/>
      <c r="AT3324" s="323"/>
      <c r="AU3324" s="323"/>
      <c r="AV3324" s="323"/>
      <c r="AW3324" s="323"/>
      <c r="AX3324" s="323"/>
      <c r="AY3324" s="323"/>
      <c r="AZ3324" s="323"/>
      <c r="BA3324" s="323"/>
      <c r="BB3324" s="323"/>
      <c r="BC3324" s="323"/>
      <c r="BD3324" s="323"/>
      <c r="BE3324" s="323"/>
      <c r="BF3324" s="323"/>
    </row>
    <row r="3325" spans="1:58" s="62" customFormat="1" ht="12.75" x14ac:dyDescent="0.2">
      <c r="A3325" s="270"/>
      <c r="B3325" s="358"/>
      <c r="C3325" s="358"/>
      <c r="D3325" s="268"/>
      <c r="E3325" s="268"/>
      <c r="F3325" s="268"/>
      <c r="G3325" s="277"/>
      <c r="H3325" s="362"/>
      <c r="I3325" s="362"/>
      <c r="J3325" s="362"/>
      <c r="K3325" s="362"/>
      <c r="L3325" s="362"/>
      <c r="M3325" s="362"/>
      <c r="N3325" s="362"/>
      <c r="O3325" s="362"/>
      <c r="P3325" s="362"/>
      <c r="Q3325" s="362"/>
      <c r="R3325" s="362"/>
      <c r="S3325" s="362"/>
      <c r="T3325" s="362"/>
      <c r="U3325" s="362"/>
      <c r="V3325" s="362"/>
      <c r="W3325" s="362"/>
      <c r="X3325" s="362"/>
      <c r="Y3325" s="362"/>
      <c r="Z3325" s="362"/>
      <c r="AA3325" s="323"/>
      <c r="AB3325" s="323"/>
      <c r="AC3325" s="323"/>
      <c r="AD3325" s="323"/>
      <c r="AE3325" s="323"/>
      <c r="AF3325" s="323"/>
      <c r="AG3325" s="323"/>
      <c r="AH3325" s="323"/>
      <c r="AI3325" s="323"/>
      <c r="AJ3325" s="323"/>
      <c r="AK3325" s="323"/>
      <c r="AL3325" s="323"/>
      <c r="AM3325" s="323"/>
      <c r="AN3325" s="323"/>
      <c r="AO3325" s="323"/>
      <c r="AP3325" s="323"/>
      <c r="AQ3325" s="323"/>
      <c r="AR3325" s="323"/>
      <c r="AS3325" s="323"/>
      <c r="AT3325" s="323"/>
      <c r="AU3325" s="323"/>
      <c r="AV3325" s="323"/>
      <c r="AW3325" s="323"/>
      <c r="AX3325" s="323"/>
      <c r="AY3325" s="323"/>
      <c r="AZ3325" s="323"/>
      <c r="BA3325" s="323"/>
      <c r="BB3325" s="323"/>
      <c r="BC3325" s="323"/>
      <c r="BD3325" s="323"/>
      <c r="BE3325" s="323"/>
      <c r="BF3325" s="323"/>
    </row>
    <row r="3326" spans="1:58" s="62" customFormat="1" ht="12.75" x14ac:dyDescent="0.2">
      <c r="A3326" s="270"/>
      <c r="B3326" s="358"/>
      <c r="C3326" s="358"/>
      <c r="D3326" s="268"/>
      <c r="E3326" s="268"/>
      <c r="F3326" s="268"/>
      <c r="G3326" s="277"/>
      <c r="H3326" s="362"/>
      <c r="I3326" s="362"/>
      <c r="J3326" s="362"/>
      <c r="K3326" s="362"/>
      <c r="L3326" s="362"/>
      <c r="M3326" s="362"/>
      <c r="N3326" s="362"/>
      <c r="O3326" s="362"/>
      <c r="P3326" s="362"/>
      <c r="Q3326" s="362"/>
      <c r="R3326" s="362"/>
      <c r="S3326" s="362"/>
      <c r="T3326" s="362"/>
      <c r="U3326" s="362"/>
      <c r="V3326" s="362"/>
      <c r="W3326" s="362"/>
      <c r="X3326" s="362"/>
      <c r="Y3326" s="362"/>
      <c r="Z3326" s="362"/>
      <c r="AA3326" s="323"/>
      <c r="AB3326" s="323"/>
      <c r="AC3326" s="323"/>
      <c r="AD3326" s="323"/>
      <c r="AE3326" s="323"/>
      <c r="AF3326" s="323"/>
      <c r="AG3326" s="323"/>
      <c r="AH3326" s="323"/>
      <c r="AI3326" s="323"/>
      <c r="AJ3326" s="323"/>
      <c r="AK3326" s="323"/>
      <c r="AL3326" s="323"/>
      <c r="AM3326" s="323"/>
      <c r="AN3326" s="323"/>
      <c r="AO3326" s="323"/>
      <c r="AP3326" s="323"/>
      <c r="AQ3326" s="323"/>
      <c r="AR3326" s="323"/>
      <c r="AS3326" s="323"/>
      <c r="AT3326" s="323"/>
      <c r="AU3326" s="323"/>
      <c r="AV3326" s="323"/>
      <c r="AW3326" s="323"/>
      <c r="AX3326" s="323"/>
      <c r="AY3326" s="323"/>
      <c r="AZ3326" s="323"/>
      <c r="BA3326" s="323"/>
      <c r="BB3326" s="323"/>
      <c r="BC3326" s="323"/>
      <c r="BD3326" s="323"/>
      <c r="BE3326" s="323"/>
      <c r="BF3326" s="323"/>
    </row>
    <row r="3327" spans="1:58" s="62" customFormat="1" ht="12.75" x14ac:dyDescent="0.2">
      <c r="A3327" s="270"/>
      <c r="B3327" s="358"/>
      <c r="C3327" s="358"/>
      <c r="D3327" s="268"/>
      <c r="E3327" s="268"/>
      <c r="F3327" s="268"/>
      <c r="G3327" s="277"/>
      <c r="H3327" s="362"/>
      <c r="I3327" s="362"/>
      <c r="J3327" s="362"/>
      <c r="K3327" s="362"/>
      <c r="L3327" s="362"/>
      <c r="M3327" s="362"/>
      <c r="N3327" s="362"/>
      <c r="O3327" s="362"/>
      <c r="P3327" s="362"/>
      <c r="Q3327" s="362"/>
      <c r="R3327" s="362"/>
      <c r="S3327" s="362"/>
      <c r="T3327" s="362"/>
      <c r="U3327" s="362"/>
      <c r="V3327" s="362"/>
      <c r="W3327" s="362"/>
      <c r="X3327" s="362"/>
      <c r="Y3327" s="362"/>
      <c r="Z3327" s="362"/>
      <c r="AA3327" s="323"/>
      <c r="AB3327" s="323"/>
      <c r="AC3327" s="323"/>
      <c r="AD3327" s="323"/>
      <c r="AE3327" s="323"/>
      <c r="AF3327" s="323"/>
      <c r="AG3327" s="323"/>
      <c r="AH3327" s="323"/>
      <c r="AI3327" s="323"/>
      <c r="AJ3327" s="323"/>
      <c r="AK3327" s="323"/>
      <c r="AL3327" s="323"/>
      <c r="AM3327" s="323"/>
      <c r="AN3327" s="323"/>
      <c r="AO3327" s="323"/>
      <c r="AP3327" s="323"/>
      <c r="AQ3327" s="323"/>
      <c r="AR3327" s="323"/>
      <c r="AS3327" s="323"/>
      <c r="AT3327" s="323"/>
      <c r="AU3327" s="323"/>
      <c r="AV3327" s="323"/>
      <c r="AW3327" s="323"/>
      <c r="AX3327" s="323"/>
      <c r="AY3327" s="323"/>
      <c r="AZ3327" s="323"/>
      <c r="BA3327" s="323"/>
      <c r="BB3327" s="323"/>
      <c r="BC3327" s="323"/>
      <c r="BD3327" s="323"/>
      <c r="BE3327" s="323"/>
      <c r="BF3327" s="323"/>
    </row>
    <row r="3328" spans="1:58" s="62" customFormat="1" ht="12.75" x14ac:dyDescent="0.2">
      <c r="A3328" s="270"/>
      <c r="B3328" s="358"/>
      <c r="C3328" s="358"/>
      <c r="D3328" s="268"/>
      <c r="E3328" s="268"/>
      <c r="F3328" s="268"/>
      <c r="G3328" s="277"/>
      <c r="H3328" s="362"/>
      <c r="I3328" s="362"/>
      <c r="J3328" s="362"/>
      <c r="K3328" s="362"/>
      <c r="L3328" s="362"/>
      <c r="M3328" s="362"/>
      <c r="N3328" s="362"/>
      <c r="O3328" s="362"/>
      <c r="P3328" s="362"/>
      <c r="Q3328" s="362"/>
      <c r="R3328" s="362"/>
      <c r="S3328" s="362"/>
      <c r="T3328" s="362"/>
      <c r="U3328" s="362"/>
      <c r="V3328" s="362"/>
      <c r="W3328" s="362"/>
      <c r="X3328" s="362"/>
      <c r="Y3328" s="362"/>
      <c r="Z3328" s="362"/>
      <c r="AA3328" s="323"/>
      <c r="AB3328" s="323"/>
      <c r="AC3328" s="323"/>
      <c r="AD3328" s="323"/>
      <c r="AE3328" s="323"/>
      <c r="AF3328" s="323"/>
      <c r="AG3328" s="323"/>
      <c r="AH3328" s="323"/>
      <c r="AI3328" s="323"/>
      <c r="AJ3328" s="323"/>
      <c r="AK3328" s="323"/>
      <c r="AL3328" s="323"/>
      <c r="AM3328" s="323"/>
      <c r="AN3328" s="323"/>
      <c r="AO3328" s="323"/>
      <c r="AP3328" s="323"/>
      <c r="AQ3328" s="323"/>
      <c r="AR3328" s="323"/>
      <c r="AS3328" s="323"/>
      <c r="AT3328" s="323"/>
      <c r="AU3328" s="323"/>
      <c r="AV3328" s="323"/>
      <c r="AW3328" s="323"/>
      <c r="AX3328" s="323"/>
      <c r="AY3328" s="323"/>
      <c r="AZ3328" s="323"/>
      <c r="BA3328" s="323"/>
      <c r="BB3328" s="323"/>
      <c r="BC3328" s="323"/>
      <c r="BD3328" s="323"/>
      <c r="BE3328" s="323"/>
      <c r="BF3328" s="323"/>
    </row>
    <row r="3329" spans="1:58" s="62" customFormat="1" ht="12.75" x14ac:dyDescent="0.2">
      <c r="A3329" s="270"/>
      <c r="B3329" s="358"/>
      <c r="C3329" s="358"/>
      <c r="D3329" s="268"/>
      <c r="E3329" s="268"/>
      <c r="F3329" s="268"/>
      <c r="G3329" s="277"/>
      <c r="H3329" s="362"/>
      <c r="I3329" s="362"/>
      <c r="J3329" s="362"/>
      <c r="K3329" s="362"/>
      <c r="L3329" s="362"/>
      <c r="M3329" s="362"/>
      <c r="N3329" s="362"/>
      <c r="O3329" s="362"/>
      <c r="P3329" s="362"/>
      <c r="Q3329" s="362"/>
      <c r="R3329" s="362"/>
      <c r="S3329" s="362"/>
      <c r="T3329" s="362"/>
      <c r="U3329" s="362"/>
      <c r="V3329" s="362"/>
      <c r="W3329" s="362"/>
      <c r="X3329" s="362"/>
      <c r="Y3329" s="362"/>
      <c r="Z3329" s="362"/>
      <c r="AA3329" s="323"/>
      <c r="AB3329" s="323"/>
      <c r="AC3329" s="323"/>
      <c r="AD3329" s="323"/>
      <c r="AE3329" s="323"/>
      <c r="AF3329" s="323"/>
      <c r="AG3329" s="323"/>
      <c r="AH3329" s="323"/>
      <c r="AI3329" s="323"/>
      <c r="AJ3329" s="323"/>
      <c r="AK3329" s="323"/>
      <c r="AL3329" s="323"/>
      <c r="AM3329" s="323"/>
      <c r="AN3329" s="323"/>
      <c r="AO3329" s="323"/>
      <c r="AP3329" s="323"/>
      <c r="AQ3329" s="323"/>
      <c r="AR3329" s="323"/>
      <c r="AS3329" s="323"/>
      <c r="AT3329" s="323"/>
      <c r="AU3329" s="323"/>
      <c r="AV3329" s="323"/>
      <c r="AW3329" s="323"/>
      <c r="AX3329" s="323"/>
      <c r="AY3329" s="323"/>
      <c r="AZ3329" s="323"/>
      <c r="BA3329" s="323"/>
      <c r="BB3329" s="323"/>
      <c r="BC3329" s="323"/>
      <c r="BD3329" s="323"/>
      <c r="BE3329" s="323"/>
      <c r="BF3329" s="323"/>
    </row>
    <row r="3330" spans="1:58" s="62" customFormat="1" ht="12.75" x14ac:dyDescent="0.2">
      <c r="A3330" s="270"/>
      <c r="B3330" s="358"/>
      <c r="C3330" s="358"/>
      <c r="D3330" s="268"/>
      <c r="E3330" s="268"/>
      <c r="F3330" s="268"/>
      <c r="G3330" s="277"/>
      <c r="H3330" s="362"/>
      <c r="I3330" s="362"/>
      <c r="J3330" s="362"/>
      <c r="K3330" s="362"/>
      <c r="L3330" s="362"/>
      <c r="M3330" s="362"/>
      <c r="N3330" s="362"/>
      <c r="O3330" s="362"/>
      <c r="P3330" s="362"/>
      <c r="Q3330" s="362"/>
      <c r="R3330" s="362"/>
      <c r="S3330" s="362"/>
      <c r="T3330" s="362"/>
      <c r="U3330" s="362"/>
      <c r="V3330" s="362"/>
      <c r="W3330" s="362"/>
      <c r="X3330" s="362"/>
      <c r="Y3330" s="362"/>
      <c r="Z3330" s="362"/>
      <c r="AA3330" s="323"/>
      <c r="AB3330" s="323"/>
      <c r="AC3330" s="323"/>
      <c r="AD3330" s="323"/>
      <c r="AE3330" s="323"/>
      <c r="AF3330" s="323"/>
      <c r="AG3330" s="323"/>
      <c r="AH3330" s="323"/>
      <c r="AI3330" s="323"/>
      <c r="AJ3330" s="323"/>
      <c r="AK3330" s="323"/>
      <c r="AL3330" s="323"/>
      <c r="AM3330" s="323"/>
      <c r="AN3330" s="323"/>
      <c r="AO3330" s="323"/>
      <c r="AP3330" s="323"/>
      <c r="AQ3330" s="323"/>
      <c r="AR3330" s="323"/>
      <c r="AS3330" s="323"/>
      <c r="AT3330" s="323"/>
      <c r="AU3330" s="323"/>
      <c r="AV3330" s="323"/>
      <c r="AW3330" s="323"/>
      <c r="AX3330" s="323"/>
      <c r="AY3330" s="323"/>
      <c r="AZ3330" s="323"/>
      <c r="BA3330" s="323"/>
      <c r="BB3330" s="323"/>
      <c r="BC3330" s="323"/>
      <c r="BD3330" s="323"/>
      <c r="BE3330" s="323"/>
      <c r="BF3330" s="323"/>
    </row>
    <row r="3331" spans="1:58" s="62" customFormat="1" ht="12.75" x14ac:dyDescent="0.2">
      <c r="A3331" s="270"/>
      <c r="B3331" s="358"/>
      <c r="C3331" s="358"/>
      <c r="D3331" s="268"/>
      <c r="E3331" s="268"/>
      <c r="F3331" s="268"/>
      <c r="G3331" s="277"/>
      <c r="H3331" s="362"/>
      <c r="I3331" s="362"/>
      <c r="J3331" s="362"/>
      <c r="K3331" s="362"/>
      <c r="L3331" s="362"/>
      <c r="M3331" s="362"/>
      <c r="N3331" s="362"/>
      <c r="O3331" s="362"/>
      <c r="P3331" s="362"/>
      <c r="Q3331" s="362"/>
      <c r="R3331" s="362"/>
      <c r="S3331" s="362"/>
      <c r="T3331" s="362"/>
      <c r="U3331" s="362"/>
      <c r="V3331" s="362"/>
      <c r="W3331" s="362"/>
      <c r="X3331" s="362"/>
      <c r="Y3331" s="362"/>
      <c r="Z3331" s="362"/>
      <c r="AA3331" s="323"/>
      <c r="AB3331" s="323"/>
      <c r="AC3331" s="323"/>
      <c r="AD3331" s="323"/>
      <c r="AE3331" s="323"/>
      <c r="AF3331" s="323"/>
      <c r="AG3331" s="323"/>
      <c r="AH3331" s="323"/>
      <c r="AI3331" s="323"/>
      <c r="AJ3331" s="323"/>
      <c r="AK3331" s="323"/>
      <c r="AL3331" s="323"/>
      <c r="AM3331" s="323"/>
      <c r="AN3331" s="323"/>
      <c r="AO3331" s="323"/>
      <c r="AP3331" s="323"/>
      <c r="AQ3331" s="323"/>
      <c r="AR3331" s="323"/>
      <c r="AS3331" s="323"/>
      <c r="AT3331" s="323"/>
      <c r="AU3331" s="323"/>
      <c r="AV3331" s="323"/>
      <c r="AW3331" s="323"/>
      <c r="AX3331" s="323"/>
      <c r="AY3331" s="323"/>
      <c r="AZ3331" s="323"/>
      <c r="BA3331" s="323"/>
      <c r="BB3331" s="323"/>
      <c r="BC3331" s="323"/>
      <c r="BD3331" s="323"/>
      <c r="BE3331" s="323"/>
      <c r="BF3331" s="323"/>
    </row>
    <row r="3332" spans="1:58" s="62" customFormat="1" ht="12.75" x14ac:dyDescent="0.2">
      <c r="A3332" s="270"/>
      <c r="B3332" s="358"/>
      <c r="C3332" s="358"/>
      <c r="D3332" s="268"/>
      <c r="E3332" s="268"/>
      <c r="F3332" s="268"/>
      <c r="G3332" s="277"/>
      <c r="H3332" s="362"/>
      <c r="I3332" s="362"/>
      <c r="J3332" s="362"/>
      <c r="K3332" s="362"/>
      <c r="L3332" s="362"/>
      <c r="M3332" s="362"/>
      <c r="N3332" s="362"/>
      <c r="O3332" s="362"/>
      <c r="P3332" s="362"/>
      <c r="Q3332" s="362"/>
      <c r="R3332" s="362"/>
      <c r="S3332" s="362"/>
      <c r="T3332" s="362"/>
      <c r="U3332" s="362"/>
      <c r="V3332" s="362"/>
      <c r="W3332" s="362"/>
      <c r="X3332" s="362"/>
      <c r="Y3332" s="362"/>
      <c r="Z3332" s="362"/>
      <c r="AA3332" s="323"/>
      <c r="AB3332" s="323"/>
      <c r="AC3332" s="323"/>
      <c r="AD3332" s="323"/>
      <c r="AE3332" s="323"/>
      <c r="AF3332" s="323"/>
      <c r="AG3332" s="323"/>
      <c r="AH3332" s="323"/>
      <c r="AI3332" s="323"/>
      <c r="AJ3332" s="323"/>
      <c r="AK3332" s="323"/>
      <c r="AL3332" s="323"/>
      <c r="AM3332" s="323"/>
      <c r="AN3332" s="323"/>
      <c r="AO3332" s="323"/>
      <c r="AP3332" s="323"/>
      <c r="AQ3332" s="323"/>
      <c r="AR3332" s="323"/>
      <c r="AS3332" s="323"/>
      <c r="AT3332" s="323"/>
      <c r="AU3332" s="323"/>
      <c r="AV3332" s="323"/>
      <c r="AW3332" s="323"/>
      <c r="AX3332" s="323"/>
      <c r="AY3332" s="323"/>
      <c r="AZ3332" s="323"/>
      <c r="BA3332" s="323"/>
      <c r="BB3332" s="323"/>
      <c r="BC3332" s="323"/>
      <c r="BD3332" s="323"/>
      <c r="BE3332" s="323"/>
      <c r="BF3332" s="323"/>
    </row>
    <row r="3333" spans="1:58" s="62" customFormat="1" ht="12.75" x14ac:dyDescent="0.2">
      <c r="A3333" s="270"/>
      <c r="B3333" s="358"/>
      <c r="C3333" s="358"/>
      <c r="D3333" s="268"/>
      <c r="E3333" s="268"/>
      <c r="F3333" s="268"/>
      <c r="G3333" s="277"/>
      <c r="H3333" s="362"/>
      <c r="I3333" s="362"/>
      <c r="J3333" s="362"/>
      <c r="K3333" s="362"/>
      <c r="L3333" s="362"/>
      <c r="M3333" s="362"/>
      <c r="N3333" s="362"/>
      <c r="O3333" s="362"/>
      <c r="P3333" s="362"/>
      <c r="Q3333" s="362"/>
      <c r="R3333" s="362"/>
      <c r="S3333" s="362"/>
      <c r="T3333" s="362"/>
      <c r="U3333" s="362"/>
      <c r="V3333" s="362"/>
      <c r="W3333" s="362"/>
      <c r="X3333" s="362"/>
      <c r="Y3333" s="362"/>
      <c r="Z3333" s="362"/>
      <c r="AA3333" s="323"/>
      <c r="AB3333" s="323"/>
      <c r="AC3333" s="323"/>
      <c r="AD3333" s="323"/>
      <c r="AE3333" s="323"/>
      <c r="AF3333" s="323"/>
      <c r="AG3333" s="323"/>
      <c r="AH3333" s="323"/>
      <c r="AI3333" s="323"/>
      <c r="AJ3333" s="323"/>
      <c r="AK3333" s="323"/>
      <c r="AL3333" s="323"/>
      <c r="AM3333" s="323"/>
      <c r="AN3333" s="323"/>
      <c r="AO3333" s="323"/>
      <c r="AP3333" s="323"/>
      <c r="AQ3333" s="323"/>
      <c r="AR3333" s="323"/>
      <c r="AS3333" s="323"/>
      <c r="AT3333" s="323"/>
      <c r="AU3333" s="323"/>
      <c r="AV3333" s="323"/>
      <c r="AW3333" s="323"/>
      <c r="AX3333" s="323"/>
      <c r="AY3333" s="323"/>
      <c r="AZ3333" s="323"/>
      <c r="BA3333" s="323"/>
      <c r="BB3333" s="323"/>
      <c r="BC3333" s="323"/>
      <c r="BD3333" s="323"/>
      <c r="BE3333" s="323"/>
      <c r="BF3333" s="323"/>
    </row>
    <row r="3334" spans="1:58" s="62" customFormat="1" ht="12.75" x14ac:dyDescent="0.2">
      <c r="A3334" s="270"/>
      <c r="B3334" s="358"/>
      <c r="C3334" s="358"/>
      <c r="D3334" s="268"/>
      <c r="E3334" s="268"/>
      <c r="F3334" s="268"/>
      <c r="G3334" s="277"/>
      <c r="H3334" s="362"/>
      <c r="I3334" s="362"/>
      <c r="J3334" s="362"/>
      <c r="K3334" s="362"/>
      <c r="L3334" s="362"/>
      <c r="M3334" s="362"/>
      <c r="N3334" s="362"/>
      <c r="O3334" s="362"/>
      <c r="P3334" s="362"/>
      <c r="Q3334" s="362"/>
      <c r="R3334" s="362"/>
      <c r="S3334" s="362"/>
      <c r="T3334" s="362"/>
      <c r="U3334" s="362"/>
      <c r="V3334" s="362"/>
      <c r="W3334" s="362"/>
      <c r="X3334" s="362"/>
      <c r="Y3334" s="362"/>
      <c r="Z3334" s="362"/>
      <c r="AA3334" s="323"/>
      <c r="AB3334" s="323"/>
      <c r="AC3334" s="323"/>
      <c r="AD3334" s="323"/>
      <c r="AE3334" s="323"/>
      <c r="AF3334" s="323"/>
      <c r="AG3334" s="323"/>
      <c r="AH3334" s="323"/>
      <c r="AI3334" s="323"/>
      <c r="AJ3334" s="323"/>
      <c r="AK3334" s="323"/>
      <c r="AL3334" s="323"/>
      <c r="AM3334" s="323"/>
      <c r="AN3334" s="323"/>
      <c r="AO3334" s="323"/>
      <c r="AP3334" s="323"/>
      <c r="AQ3334" s="323"/>
      <c r="AR3334" s="323"/>
      <c r="AS3334" s="323"/>
      <c r="AT3334" s="323"/>
      <c r="AU3334" s="323"/>
      <c r="AV3334" s="323"/>
      <c r="AW3334" s="323"/>
      <c r="AX3334" s="323"/>
      <c r="AY3334" s="323"/>
      <c r="AZ3334" s="323"/>
      <c r="BA3334" s="323"/>
      <c r="BB3334" s="323"/>
      <c r="BC3334" s="323"/>
      <c r="BD3334" s="323"/>
      <c r="BE3334" s="323"/>
      <c r="BF3334" s="323"/>
    </row>
    <row r="3335" spans="1:58" s="62" customFormat="1" ht="12.75" x14ac:dyDescent="0.2">
      <c r="A3335" s="270"/>
      <c r="B3335" s="358"/>
      <c r="C3335" s="358"/>
      <c r="D3335" s="268"/>
      <c r="E3335" s="268"/>
      <c r="F3335" s="268"/>
      <c r="G3335" s="277"/>
      <c r="H3335" s="362"/>
      <c r="I3335" s="362"/>
      <c r="J3335" s="362"/>
      <c r="K3335" s="362"/>
      <c r="L3335" s="362"/>
      <c r="M3335" s="362"/>
      <c r="N3335" s="362"/>
      <c r="O3335" s="362"/>
      <c r="P3335" s="362"/>
      <c r="Q3335" s="362"/>
      <c r="R3335" s="362"/>
      <c r="S3335" s="362"/>
      <c r="T3335" s="362"/>
      <c r="U3335" s="362"/>
      <c r="V3335" s="362"/>
      <c r="W3335" s="362"/>
      <c r="X3335" s="362"/>
      <c r="Y3335" s="362"/>
      <c r="Z3335" s="362"/>
      <c r="AA3335" s="323"/>
      <c r="AB3335" s="323"/>
      <c r="AC3335" s="323"/>
      <c r="AD3335" s="323"/>
      <c r="AE3335" s="323"/>
      <c r="AF3335" s="323"/>
      <c r="AG3335" s="323"/>
      <c r="AH3335" s="323"/>
      <c r="AI3335" s="323"/>
      <c r="AJ3335" s="323"/>
      <c r="AK3335" s="323"/>
      <c r="AL3335" s="323"/>
      <c r="AM3335" s="323"/>
      <c r="AN3335" s="323"/>
      <c r="AO3335" s="323"/>
      <c r="AP3335" s="323"/>
      <c r="AQ3335" s="323"/>
      <c r="AR3335" s="323"/>
      <c r="AS3335" s="323"/>
      <c r="AT3335" s="323"/>
      <c r="AU3335" s="323"/>
      <c r="AV3335" s="323"/>
      <c r="AW3335" s="323"/>
      <c r="AX3335" s="323"/>
      <c r="AY3335" s="323"/>
      <c r="AZ3335" s="323"/>
      <c r="BA3335" s="323"/>
      <c r="BB3335" s="323"/>
      <c r="BC3335" s="323"/>
      <c r="BD3335" s="323"/>
      <c r="BE3335" s="323"/>
      <c r="BF3335" s="323"/>
    </row>
    <row r="3336" spans="1:58" s="62" customFormat="1" ht="12.75" x14ac:dyDescent="0.2">
      <c r="A3336" s="270"/>
      <c r="B3336" s="358"/>
      <c r="C3336" s="358"/>
      <c r="D3336" s="268"/>
      <c r="E3336" s="268"/>
      <c r="F3336" s="268"/>
      <c r="G3336" s="277"/>
      <c r="H3336" s="362"/>
      <c r="I3336" s="362"/>
      <c r="J3336" s="362"/>
      <c r="K3336" s="362"/>
      <c r="L3336" s="362"/>
      <c r="M3336" s="362"/>
      <c r="N3336" s="362"/>
      <c r="O3336" s="362"/>
      <c r="P3336" s="362"/>
      <c r="Q3336" s="362"/>
      <c r="R3336" s="362"/>
      <c r="S3336" s="362"/>
      <c r="T3336" s="362"/>
      <c r="U3336" s="362"/>
      <c r="V3336" s="362"/>
      <c r="W3336" s="362"/>
      <c r="X3336" s="362"/>
      <c r="Y3336" s="362"/>
      <c r="Z3336" s="362"/>
      <c r="AA3336" s="323"/>
      <c r="AB3336" s="323"/>
      <c r="AC3336" s="323"/>
      <c r="AD3336" s="323"/>
      <c r="AE3336" s="323"/>
      <c r="AF3336" s="323"/>
      <c r="AG3336" s="323"/>
      <c r="AH3336" s="323"/>
      <c r="AI3336" s="323"/>
      <c r="AJ3336" s="323"/>
      <c r="AK3336" s="323"/>
      <c r="AL3336" s="323"/>
      <c r="AM3336" s="323"/>
      <c r="AN3336" s="323"/>
      <c r="AO3336" s="323"/>
      <c r="AP3336" s="323"/>
      <c r="AQ3336" s="323"/>
      <c r="AR3336" s="323"/>
      <c r="AS3336" s="323"/>
      <c r="AT3336" s="323"/>
      <c r="AU3336" s="323"/>
      <c r="AV3336" s="323"/>
      <c r="AW3336" s="323"/>
      <c r="AX3336" s="323"/>
      <c r="AY3336" s="323"/>
      <c r="AZ3336" s="323"/>
      <c r="BA3336" s="323"/>
      <c r="BB3336" s="323"/>
      <c r="BC3336" s="323"/>
      <c r="BD3336" s="323"/>
      <c r="BE3336" s="323"/>
      <c r="BF3336" s="323"/>
    </row>
    <row r="3337" spans="1:58" s="62" customFormat="1" ht="12.75" x14ac:dyDescent="0.2">
      <c r="A3337" s="270"/>
      <c r="B3337" s="358"/>
      <c r="C3337" s="358"/>
      <c r="D3337" s="268"/>
      <c r="E3337" s="268"/>
      <c r="F3337" s="268"/>
      <c r="G3337" s="277"/>
      <c r="H3337" s="362"/>
      <c r="I3337" s="362"/>
      <c r="J3337" s="362"/>
      <c r="K3337" s="362"/>
      <c r="L3337" s="362"/>
      <c r="M3337" s="362"/>
      <c r="N3337" s="362"/>
      <c r="O3337" s="362"/>
      <c r="P3337" s="362"/>
      <c r="Q3337" s="362"/>
      <c r="R3337" s="362"/>
      <c r="S3337" s="362"/>
      <c r="T3337" s="362"/>
      <c r="U3337" s="362"/>
      <c r="V3337" s="362"/>
      <c r="W3337" s="362"/>
      <c r="X3337" s="362"/>
      <c r="Y3337" s="362"/>
      <c r="Z3337" s="362"/>
      <c r="AA3337" s="323"/>
      <c r="AB3337" s="323"/>
      <c r="AC3337" s="323"/>
      <c r="AD3337" s="323"/>
      <c r="AE3337" s="323"/>
      <c r="AF3337" s="323"/>
      <c r="AG3337" s="323"/>
      <c r="AH3337" s="323"/>
      <c r="AI3337" s="323"/>
      <c r="AJ3337" s="323"/>
      <c r="AK3337" s="323"/>
      <c r="AL3337" s="323"/>
      <c r="AM3337" s="323"/>
      <c r="AN3337" s="323"/>
      <c r="AO3337" s="323"/>
      <c r="AP3337" s="323"/>
      <c r="AQ3337" s="323"/>
      <c r="AR3337" s="323"/>
      <c r="AS3337" s="323"/>
      <c r="AT3337" s="323"/>
      <c r="AU3337" s="323"/>
      <c r="AV3337" s="323"/>
      <c r="AW3337" s="323"/>
      <c r="AX3337" s="323"/>
      <c r="AY3337" s="323"/>
      <c r="AZ3337" s="323"/>
      <c r="BA3337" s="323"/>
      <c r="BB3337" s="323"/>
      <c r="BC3337" s="323"/>
      <c r="BD3337" s="323"/>
      <c r="BE3337" s="323"/>
      <c r="BF3337" s="323"/>
    </row>
    <row r="3338" spans="1:58" s="62" customFormat="1" ht="12.75" x14ac:dyDescent="0.2">
      <c r="A3338" s="270"/>
      <c r="B3338" s="358"/>
      <c r="C3338" s="358"/>
      <c r="D3338" s="268"/>
      <c r="E3338" s="268"/>
      <c r="F3338" s="268"/>
      <c r="G3338" s="277"/>
      <c r="H3338" s="362"/>
      <c r="I3338" s="362"/>
      <c r="J3338" s="362"/>
      <c r="K3338" s="362"/>
      <c r="L3338" s="362"/>
      <c r="M3338" s="362"/>
      <c r="N3338" s="362"/>
      <c r="O3338" s="362"/>
      <c r="P3338" s="362"/>
      <c r="Q3338" s="362"/>
      <c r="R3338" s="362"/>
      <c r="S3338" s="362"/>
      <c r="T3338" s="362"/>
      <c r="U3338" s="362"/>
      <c r="V3338" s="362"/>
      <c r="W3338" s="362"/>
      <c r="X3338" s="362"/>
      <c r="Y3338" s="362"/>
      <c r="Z3338" s="362"/>
      <c r="AA3338" s="323"/>
      <c r="AB3338" s="323"/>
      <c r="AC3338" s="323"/>
      <c r="AD3338" s="323"/>
      <c r="AE3338" s="323"/>
      <c r="AF3338" s="323"/>
      <c r="AG3338" s="323"/>
      <c r="AH3338" s="323"/>
      <c r="AI3338" s="323"/>
      <c r="AJ3338" s="323"/>
      <c r="AK3338" s="323"/>
      <c r="AL3338" s="323"/>
      <c r="AM3338" s="323"/>
      <c r="AN3338" s="323"/>
      <c r="AO3338" s="323"/>
      <c r="AP3338" s="323"/>
      <c r="AQ3338" s="323"/>
      <c r="AR3338" s="323"/>
      <c r="AS3338" s="323"/>
      <c r="AT3338" s="323"/>
      <c r="AU3338" s="323"/>
      <c r="AV3338" s="323"/>
      <c r="AW3338" s="323"/>
      <c r="AX3338" s="323"/>
      <c r="AY3338" s="323"/>
      <c r="AZ3338" s="323"/>
      <c r="BA3338" s="323"/>
      <c r="BB3338" s="323"/>
      <c r="BC3338" s="323"/>
      <c r="BD3338" s="323"/>
      <c r="BE3338" s="323"/>
      <c r="BF3338" s="323"/>
    </row>
    <row r="3339" spans="1:58" s="62" customFormat="1" ht="12.75" x14ac:dyDescent="0.2">
      <c r="A3339" s="270"/>
      <c r="B3339" s="358"/>
      <c r="C3339" s="358"/>
      <c r="D3339" s="268"/>
      <c r="E3339" s="268"/>
      <c r="F3339" s="268"/>
      <c r="G3339" s="277"/>
      <c r="H3339" s="362"/>
      <c r="I3339" s="362"/>
      <c r="J3339" s="362"/>
      <c r="K3339" s="362"/>
      <c r="L3339" s="362"/>
      <c r="M3339" s="362"/>
      <c r="N3339" s="362"/>
      <c r="O3339" s="362"/>
      <c r="P3339" s="362"/>
      <c r="Q3339" s="362"/>
      <c r="R3339" s="362"/>
      <c r="S3339" s="362"/>
      <c r="T3339" s="362"/>
      <c r="U3339" s="362"/>
      <c r="V3339" s="362"/>
      <c r="W3339" s="362"/>
      <c r="X3339" s="362"/>
      <c r="Y3339" s="362"/>
      <c r="Z3339" s="362"/>
      <c r="AA3339" s="323"/>
      <c r="AB3339" s="323"/>
      <c r="AC3339" s="323"/>
      <c r="AD3339" s="323"/>
      <c r="AE3339" s="323"/>
      <c r="AF3339" s="323"/>
      <c r="AG3339" s="323"/>
      <c r="AH3339" s="323"/>
      <c r="AI3339" s="323"/>
      <c r="AJ3339" s="323"/>
      <c r="AK3339" s="323"/>
      <c r="AL3339" s="323"/>
      <c r="AM3339" s="323"/>
      <c r="AN3339" s="323"/>
      <c r="AO3339" s="323"/>
      <c r="AP3339" s="323"/>
      <c r="AQ3339" s="323"/>
      <c r="AR3339" s="323"/>
      <c r="AS3339" s="323"/>
      <c r="AT3339" s="323"/>
      <c r="AU3339" s="323"/>
      <c r="AV3339" s="323"/>
      <c r="AW3339" s="323"/>
      <c r="AX3339" s="323"/>
      <c r="AY3339" s="323"/>
      <c r="AZ3339" s="323"/>
      <c r="BA3339" s="323"/>
      <c r="BB3339" s="323"/>
      <c r="BC3339" s="323"/>
      <c r="BD3339" s="323"/>
      <c r="BE3339" s="323"/>
      <c r="BF3339" s="323"/>
    </row>
    <row r="3340" spans="1:58" s="62" customFormat="1" ht="12.75" x14ac:dyDescent="0.2">
      <c r="A3340" s="270"/>
      <c r="B3340" s="358"/>
      <c r="C3340" s="358"/>
      <c r="D3340" s="268"/>
      <c r="E3340" s="268"/>
      <c r="F3340" s="268"/>
      <c r="G3340" s="277"/>
      <c r="H3340" s="362"/>
      <c r="I3340" s="362"/>
      <c r="J3340" s="362"/>
      <c r="K3340" s="362"/>
      <c r="L3340" s="362"/>
      <c r="M3340" s="362"/>
      <c r="N3340" s="362"/>
      <c r="O3340" s="362"/>
      <c r="P3340" s="362"/>
      <c r="Q3340" s="362"/>
      <c r="R3340" s="362"/>
      <c r="S3340" s="362"/>
      <c r="T3340" s="362"/>
      <c r="U3340" s="362"/>
      <c r="V3340" s="362"/>
      <c r="W3340" s="362"/>
      <c r="X3340" s="362"/>
      <c r="Y3340" s="362"/>
      <c r="Z3340" s="362"/>
      <c r="AA3340" s="323"/>
      <c r="AB3340" s="323"/>
      <c r="AC3340" s="323"/>
      <c r="AD3340" s="323"/>
      <c r="AE3340" s="323"/>
      <c r="AF3340" s="323"/>
      <c r="AG3340" s="323"/>
      <c r="AH3340" s="323"/>
      <c r="AI3340" s="323"/>
      <c r="AJ3340" s="323"/>
      <c r="AK3340" s="323"/>
      <c r="AL3340" s="323"/>
      <c r="AM3340" s="323"/>
      <c r="AN3340" s="323"/>
      <c r="AO3340" s="323"/>
      <c r="AP3340" s="323"/>
      <c r="AQ3340" s="323"/>
      <c r="AR3340" s="323"/>
      <c r="AS3340" s="323"/>
      <c r="AT3340" s="323"/>
      <c r="AU3340" s="323"/>
      <c r="AV3340" s="323"/>
      <c r="AW3340" s="323"/>
      <c r="AX3340" s="323"/>
      <c r="AY3340" s="323"/>
      <c r="AZ3340" s="323"/>
      <c r="BA3340" s="323"/>
      <c r="BB3340" s="323"/>
      <c r="BC3340" s="323"/>
      <c r="BD3340" s="323"/>
      <c r="BE3340" s="323"/>
      <c r="BF3340" s="323"/>
    </row>
    <row r="3341" spans="1:58" s="62" customFormat="1" ht="12.75" x14ac:dyDescent="0.2">
      <c r="A3341" s="270"/>
      <c r="B3341" s="358"/>
      <c r="C3341" s="358"/>
      <c r="D3341" s="268"/>
      <c r="E3341" s="268"/>
      <c r="F3341" s="268"/>
      <c r="G3341" s="277"/>
      <c r="H3341" s="362"/>
      <c r="I3341" s="362"/>
      <c r="J3341" s="362"/>
      <c r="K3341" s="362"/>
      <c r="L3341" s="362"/>
      <c r="M3341" s="362"/>
      <c r="N3341" s="362"/>
      <c r="O3341" s="362"/>
      <c r="P3341" s="362"/>
      <c r="Q3341" s="362"/>
      <c r="R3341" s="362"/>
      <c r="S3341" s="362"/>
      <c r="T3341" s="362"/>
      <c r="U3341" s="362"/>
      <c r="V3341" s="362"/>
      <c r="W3341" s="362"/>
      <c r="X3341" s="362"/>
      <c r="Y3341" s="362"/>
      <c r="Z3341" s="362"/>
      <c r="AA3341" s="323"/>
      <c r="AB3341" s="323"/>
      <c r="AC3341" s="323"/>
      <c r="AD3341" s="323"/>
      <c r="AE3341" s="323"/>
      <c r="AF3341" s="323"/>
      <c r="AG3341" s="323"/>
      <c r="AH3341" s="323"/>
      <c r="AI3341" s="323"/>
      <c r="AJ3341" s="323"/>
      <c r="AK3341" s="323"/>
      <c r="AL3341" s="323"/>
      <c r="AM3341" s="323"/>
      <c r="AN3341" s="323"/>
      <c r="AO3341" s="323"/>
      <c r="AP3341" s="323"/>
      <c r="AQ3341" s="323"/>
      <c r="AR3341" s="323"/>
      <c r="AS3341" s="323"/>
      <c r="AT3341" s="323"/>
      <c r="AU3341" s="323"/>
      <c r="AV3341" s="323"/>
      <c r="AW3341" s="323"/>
      <c r="AX3341" s="323"/>
      <c r="AY3341" s="323"/>
      <c r="AZ3341" s="323"/>
      <c r="BA3341" s="323"/>
      <c r="BB3341" s="323"/>
      <c r="BC3341" s="323"/>
      <c r="BD3341" s="323"/>
      <c r="BE3341" s="323"/>
      <c r="BF3341" s="323"/>
    </row>
    <row r="3342" spans="1:58" s="62" customFormat="1" ht="12.75" x14ac:dyDescent="0.2">
      <c r="A3342" s="270"/>
      <c r="B3342" s="358"/>
      <c r="C3342" s="358"/>
      <c r="D3342" s="268"/>
      <c r="E3342" s="268"/>
      <c r="F3342" s="268"/>
      <c r="G3342" s="277"/>
      <c r="H3342" s="362"/>
      <c r="I3342" s="362"/>
      <c r="J3342" s="362"/>
      <c r="K3342" s="362"/>
      <c r="L3342" s="362"/>
      <c r="M3342" s="362"/>
      <c r="N3342" s="362"/>
      <c r="O3342" s="362"/>
      <c r="P3342" s="362"/>
      <c r="Q3342" s="362"/>
      <c r="R3342" s="362"/>
      <c r="S3342" s="362"/>
      <c r="T3342" s="362"/>
      <c r="U3342" s="362"/>
      <c r="V3342" s="362"/>
      <c r="W3342" s="362"/>
      <c r="X3342" s="362"/>
      <c r="Y3342" s="362"/>
      <c r="Z3342" s="362"/>
      <c r="AA3342" s="323"/>
      <c r="AB3342" s="323"/>
      <c r="AC3342" s="323"/>
      <c r="AD3342" s="323"/>
      <c r="AE3342" s="323"/>
      <c r="AF3342" s="323"/>
      <c r="AG3342" s="323"/>
      <c r="AH3342" s="323"/>
      <c r="AI3342" s="323"/>
      <c r="AJ3342" s="323"/>
      <c r="AK3342" s="323"/>
      <c r="AL3342" s="323"/>
      <c r="AM3342" s="323"/>
      <c r="AN3342" s="323"/>
      <c r="AO3342" s="323"/>
      <c r="AP3342" s="323"/>
      <c r="AQ3342" s="323"/>
      <c r="AR3342" s="323"/>
      <c r="AS3342" s="323"/>
      <c r="AT3342" s="323"/>
      <c r="AU3342" s="323"/>
      <c r="AV3342" s="323"/>
      <c r="AW3342" s="323"/>
      <c r="AX3342" s="323"/>
      <c r="AY3342" s="323"/>
      <c r="AZ3342" s="323"/>
      <c r="BA3342" s="323"/>
      <c r="BB3342" s="323"/>
      <c r="BC3342" s="323"/>
      <c r="BD3342" s="323"/>
      <c r="BE3342" s="323"/>
      <c r="BF3342" s="323"/>
    </row>
    <row r="3343" spans="1:58" s="62" customFormat="1" ht="12.75" x14ac:dyDescent="0.2">
      <c r="A3343" s="270"/>
      <c r="B3343" s="358"/>
      <c r="C3343" s="358"/>
      <c r="D3343" s="268"/>
      <c r="E3343" s="268"/>
      <c r="F3343" s="268"/>
      <c r="G3343" s="277"/>
      <c r="H3343" s="362"/>
      <c r="I3343" s="362"/>
      <c r="J3343" s="362"/>
      <c r="K3343" s="362"/>
      <c r="L3343" s="362"/>
      <c r="M3343" s="362"/>
      <c r="N3343" s="362"/>
      <c r="O3343" s="362"/>
      <c r="P3343" s="362"/>
      <c r="Q3343" s="362"/>
      <c r="R3343" s="362"/>
      <c r="S3343" s="362"/>
      <c r="T3343" s="362"/>
      <c r="U3343" s="362"/>
      <c r="V3343" s="362"/>
      <c r="W3343" s="362"/>
      <c r="X3343" s="362"/>
      <c r="Y3343" s="362"/>
      <c r="Z3343" s="362"/>
      <c r="AA3343" s="323"/>
      <c r="AB3343" s="323"/>
      <c r="AC3343" s="323"/>
      <c r="AD3343" s="323"/>
      <c r="AE3343" s="323"/>
      <c r="AF3343" s="323"/>
      <c r="AG3343" s="323"/>
      <c r="AH3343" s="323"/>
      <c r="AI3343" s="323"/>
      <c r="AJ3343" s="323"/>
      <c r="AK3343" s="323"/>
      <c r="AL3343" s="323"/>
      <c r="AM3343" s="323"/>
      <c r="AN3343" s="323"/>
      <c r="AO3343" s="323"/>
      <c r="AP3343" s="323"/>
      <c r="AQ3343" s="323"/>
      <c r="AR3343" s="323"/>
      <c r="AS3343" s="323"/>
      <c r="AT3343" s="323"/>
      <c r="AU3343" s="323"/>
      <c r="AV3343" s="323"/>
      <c r="AW3343" s="323"/>
      <c r="AX3343" s="323"/>
      <c r="AY3343" s="323"/>
      <c r="AZ3343" s="323"/>
      <c r="BA3343" s="323"/>
      <c r="BB3343" s="323"/>
      <c r="BC3343" s="323"/>
      <c r="BD3343" s="323"/>
      <c r="BE3343" s="323"/>
      <c r="BF3343" s="323"/>
    </row>
    <row r="3344" spans="1:58" s="62" customFormat="1" ht="12.75" x14ac:dyDescent="0.2">
      <c r="A3344" s="270"/>
      <c r="B3344" s="358"/>
      <c r="C3344" s="358"/>
      <c r="D3344" s="268"/>
      <c r="E3344" s="268"/>
      <c r="F3344" s="268"/>
      <c r="G3344" s="277"/>
      <c r="H3344" s="362"/>
      <c r="I3344" s="362"/>
      <c r="J3344" s="362"/>
      <c r="K3344" s="362"/>
      <c r="L3344" s="362"/>
      <c r="M3344" s="362"/>
      <c r="N3344" s="362"/>
      <c r="O3344" s="362"/>
      <c r="P3344" s="362"/>
      <c r="Q3344" s="362"/>
      <c r="R3344" s="362"/>
      <c r="S3344" s="362"/>
      <c r="T3344" s="362"/>
      <c r="U3344" s="362"/>
      <c r="V3344" s="362"/>
      <c r="W3344" s="362"/>
      <c r="X3344" s="362"/>
      <c r="Y3344" s="362"/>
      <c r="Z3344" s="362"/>
      <c r="AA3344" s="323"/>
      <c r="AB3344" s="323"/>
      <c r="AC3344" s="323"/>
      <c r="AD3344" s="323"/>
      <c r="AE3344" s="323"/>
      <c r="AF3344" s="323"/>
      <c r="AG3344" s="323"/>
      <c r="AH3344" s="323"/>
      <c r="AI3344" s="323"/>
      <c r="AJ3344" s="323"/>
      <c r="AK3344" s="323"/>
      <c r="AL3344" s="323"/>
      <c r="AM3344" s="323"/>
      <c r="AN3344" s="323"/>
      <c r="AO3344" s="323"/>
      <c r="AP3344" s="323"/>
      <c r="AQ3344" s="323"/>
      <c r="AR3344" s="323"/>
      <c r="AS3344" s="323"/>
      <c r="AT3344" s="323"/>
      <c r="AU3344" s="323"/>
      <c r="AV3344" s="323"/>
      <c r="AW3344" s="323"/>
      <c r="AX3344" s="323"/>
      <c r="AY3344" s="323"/>
      <c r="AZ3344" s="323"/>
      <c r="BA3344" s="323"/>
      <c r="BB3344" s="323"/>
      <c r="BC3344" s="323"/>
      <c r="BD3344" s="323"/>
      <c r="BE3344" s="323"/>
      <c r="BF3344" s="323"/>
    </row>
    <row r="3345" spans="1:58" s="62" customFormat="1" ht="12.75" x14ac:dyDescent="0.2">
      <c r="A3345" s="270"/>
      <c r="B3345" s="358"/>
      <c r="C3345" s="358"/>
      <c r="D3345" s="268"/>
      <c r="E3345" s="268"/>
      <c r="F3345" s="268"/>
      <c r="G3345" s="277"/>
      <c r="H3345" s="362"/>
      <c r="I3345" s="362"/>
      <c r="J3345" s="362"/>
      <c r="K3345" s="362"/>
      <c r="L3345" s="362"/>
      <c r="M3345" s="362"/>
      <c r="N3345" s="362"/>
      <c r="O3345" s="362"/>
      <c r="P3345" s="362"/>
      <c r="Q3345" s="362"/>
      <c r="R3345" s="362"/>
      <c r="S3345" s="362"/>
      <c r="T3345" s="362"/>
      <c r="U3345" s="362"/>
      <c r="V3345" s="362"/>
      <c r="W3345" s="362"/>
      <c r="X3345" s="362"/>
      <c r="Y3345" s="362"/>
      <c r="Z3345" s="362"/>
      <c r="AA3345" s="323"/>
      <c r="AB3345" s="323"/>
      <c r="AC3345" s="323"/>
      <c r="AD3345" s="323"/>
      <c r="AE3345" s="323"/>
      <c r="AF3345" s="323"/>
      <c r="AG3345" s="323"/>
      <c r="AH3345" s="323"/>
      <c r="AI3345" s="323"/>
      <c r="AJ3345" s="323"/>
      <c r="AK3345" s="323"/>
      <c r="AL3345" s="323"/>
      <c r="AM3345" s="323"/>
      <c r="AN3345" s="323"/>
      <c r="AO3345" s="323"/>
      <c r="AP3345" s="323"/>
      <c r="AQ3345" s="323"/>
      <c r="AR3345" s="323"/>
      <c r="AS3345" s="323"/>
      <c r="AT3345" s="323"/>
      <c r="AU3345" s="323"/>
      <c r="AV3345" s="323"/>
      <c r="AW3345" s="323"/>
      <c r="AX3345" s="323"/>
      <c r="AY3345" s="323"/>
      <c r="AZ3345" s="323"/>
      <c r="BA3345" s="323"/>
      <c r="BB3345" s="323"/>
      <c r="BC3345" s="323"/>
      <c r="BD3345" s="323"/>
      <c r="BE3345" s="323"/>
      <c r="BF3345" s="323"/>
    </row>
    <row r="3346" spans="1:58" s="62" customFormat="1" ht="12.75" x14ac:dyDescent="0.2">
      <c r="A3346" s="270"/>
      <c r="B3346" s="358"/>
      <c r="C3346" s="358"/>
      <c r="D3346" s="268"/>
      <c r="E3346" s="268"/>
      <c r="F3346" s="268"/>
      <c r="G3346" s="277"/>
      <c r="H3346" s="362"/>
      <c r="I3346" s="362"/>
      <c r="J3346" s="362"/>
      <c r="K3346" s="362"/>
      <c r="L3346" s="362"/>
      <c r="M3346" s="362"/>
      <c r="N3346" s="362"/>
      <c r="O3346" s="362"/>
      <c r="P3346" s="362"/>
      <c r="Q3346" s="362"/>
      <c r="R3346" s="362"/>
      <c r="S3346" s="362"/>
      <c r="T3346" s="362"/>
      <c r="U3346" s="362"/>
      <c r="V3346" s="362"/>
      <c r="W3346" s="362"/>
      <c r="X3346" s="362"/>
      <c r="Y3346" s="362"/>
      <c r="Z3346" s="362"/>
      <c r="AA3346" s="323"/>
      <c r="AB3346" s="323"/>
      <c r="AC3346" s="323"/>
      <c r="AD3346" s="323"/>
      <c r="AE3346" s="323"/>
      <c r="AF3346" s="323"/>
      <c r="AG3346" s="323"/>
      <c r="AH3346" s="323"/>
      <c r="AI3346" s="323"/>
      <c r="AJ3346" s="323"/>
      <c r="AK3346" s="323"/>
      <c r="AL3346" s="323"/>
      <c r="AM3346" s="323"/>
      <c r="AN3346" s="323"/>
      <c r="AO3346" s="323"/>
      <c r="AP3346" s="323"/>
      <c r="AQ3346" s="323"/>
      <c r="AR3346" s="323"/>
      <c r="AS3346" s="323"/>
      <c r="AT3346" s="323"/>
      <c r="AU3346" s="323"/>
      <c r="AV3346" s="323"/>
      <c r="AW3346" s="323"/>
      <c r="AX3346" s="323"/>
      <c r="AY3346" s="323"/>
      <c r="AZ3346" s="323"/>
      <c r="BA3346" s="323"/>
      <c r="BB3346" s="323"/>
      <c r="BC3346" s="323"/>
      <c r="BD3346" s="323"/>
      <c r="BE3346" s="323"/>
      <c r="BF3346" s="323"/>
    </row>
    <row r="3347" spans="1:58" s="62" customFormat="1" ht="12.75" x14ac:dyDescent="0.2">
      <c r="A3347" s="270"/>
      <c r="B3347" s="358"/>
      <c r="C3347" s="358"/>
      <c r="D3347" s="268"/>
      <c r="E3347" s="268"/>
      <c r="F3347" s="268"/>
      <c r="G3347" s="277"/>
      <c r="H3347" s="362"/>
      <c r="I3347" s="362"/>
      <c r="J3347" s="362"/>
      <c r="K3347" s="362"/>
      <c r="L3347" s="362"/>
      <c r="M3347" s="362"/>
      <c r="N3347" s="362"/>
      <c r="O3347" s="362"/>
      <c r="P3347" s="362"/>
      <c r="Q3347" s="362"/>
      <c r="R3347" s="362"/>
      <c r="S3347" s="362"/>
      <c r="T3347" s="362"/>
      <c r="U3347" s="362"/>
      <c r="V3347" s="362"/>
      <c r="W3347" s="362"/>
      <c r="X3347" s="362"/>
      <c r="Y3347" s="362"/>
      <c r="Z3347" s="362"/>
      <c r="AA3347" s="323"/>
      <c r="AB3347" s="323"/>
      <c r="AC3347" s="323"/>
      <c r="AD3347" s="323"/>
      <c r="AE3347" s="323"/>
      <c r="AF3347" s="323"/>
      <c r="AG3347" s="323"/>
      <c r="AH3347" s="323"/>
      <c r="AI3347" s="323"/>
      <c r="AJ3347" s="323"/>
      <c r="AK3347" s="323"/>
      <c r="AL3347" s="323"/>
      <c r="AM3347" s="323"/>
      <c r="AN3347" s="323"/>
      <c r="AO3347" s="323"/>
      <c r="AP3347" s="323"/>
      <c r="AQ3347" s="323"/>
      <c r="AR3347" s="323"/>
      <c r="AS3347" s="323"/>
      <c r="AT3347" s="323"/>
      <c r="AU3347" s="323"/>
      <c r="AV3347" s="323"/>
      <c r="AW3347" s="323"/>
      <c r="AX3347" s="323"/>
      <c r="AY3347" s="323"/>
      <c r="AZ3347" s="323"/>
      <c r="BA3347" s="323"/>
      <c r="BB3347" s="323"/>
      <c r="BC3347" s="323"/>
      <c r="BD3347" s="323"/>
      <c r="BE3347" s="323"/>
      <c r="BF3347" s="323"/>
    </row>
    <row r="3348" spans="1:58" s="62" customFormat="1" ht="12.75" x14ac:dyDescent="0.2">
      <c r="A3348" s="270"/>
      <c r="B3348" s="358"/>
      <c r="C3348" s="358"/>
      <c r="D3348" s="268"/>
      <c r="E3348" s="268"/>
      <c r="F3348" s="268"/>
      <c r="G3348" s="277"/>
      <c r="H3348" s="362"/>
      <c r="I3348" s="362"/>
      <c r="J3348" s="362"/>
      <c r="K3348" s="362"/>
      <c r="L3348" s="362"/>
      <c r="M3348" s="362"/>
      <c r="N3348" s="362"/>
      <c r="O3348" s="362"/>
      <c r="P3348" s="362"/>
      <c r="Q3348" s="362"/>
      <c r="R3348" s="362"/>
      <c r="S3348" s="362"/>
      <c r="T3348" s="362"/>
      <c r="U3348" s="362"/>
      <c r="V3348" s="362"/>
      <c r="W3348" s="362"/>
      <c r="X3348" s="362"/>
      <c r="Y3348" s="362"/>
      <c r="Z3348" s="362"/>
      <c r="AA3348" s="323"/>
      <c r="AB3348" s="323"/>
      <c r="AC3348" s="323"/>
      <c r="AD3348" s="323"/>
      <c r="AE3348" s="323"/>
      <c r="AF3348" s="323"/>
      <c r="AG3348" s="323"/>
      <c r="AH3348" s="323"/>
      <c r="AI3348" s="323"/>
      <c r="AJ3348" s="323"/>
      <c r="AK3348" s="323"/>
      <c r="AL3348" s="323"/>
      <c r="AM3348" s="323"/>
      <c r="AN3348" s="323"/>
      <c r="AO3348" s="323"/>
      <c r="AP3348" s="323"/>
      <c r="AQ3348" s="323"/>
      <c r="AR3348" s="323"/>
      <c r="AS3348" s="323"/>
      <c r="AT3348" s="323"/>
      <c r="AU3348" s="323"/>
      <c r="AV3348" s="323"/>
      <c r="AW3348" s="323"/>
      <c r="AX3348" s="323"/>
      <c r="AY3348" s="323"/>
      <c r="AZ3348" s="323"/>
      <c r="BA3348" s="323"/>
      <c r="BB3348" s="323"/>
      <c r="BC3348" s="323"/>
      <c r="BD3348" s="323"/>
      <c r="BE3348" s="323"/>
      <c r="BF3348" s="323"/>
    </row>
    <row r="3349" spans="1:58" s="62" customFormat="1" ht="12.75" x14ac:dyDescent="0.2">
      <c r="A3349" s="270"/>
      <c r="B3349" s="358"/>
      <c r="C3349" s="358"/>
      <c r="D3349" s="268"/>
      <c r="E3349" s="268"/>
      <c r="F3349" s="268"/>
      <c r="G3349" s="277"/>
      <c r="H3349" s="362"/>
      <c r="I3349" s="362"/>
      <c r="J3349" s="362"/>
      <c r="K3349" s="362"/>
      <c r="L3349" s="362"/>
      <c r="M3349" s="362"/>
      <c r="N3349" s="362"/>
      <c r="O3349" s="362"/>
      <c r="P3349" s="362"/>
      <c r="Q3349" s="362"/>
      <c r="R3349" s="362"/>
      <c r="S3349" s="362"/>
      <c r="T3349" s="362"/>
      <c r="U3349" s="362"/>
      <c r="V3349" s="362"/>
      <c r="W3349" s="362"/>
      <c r="X3349" s="362"/>
      <c r="Y3349" s="362"/>
      <c r="Z3349" s="362"/>
      <c r="AA3349" s="323"/>
      <c r="AB3349" s="323"/>
      <c r="AC3349" s="323"/>
      <c r="AD3349" s="323"/>
      <c r="AE3349" s="323"/>
      <c r="AF3349" s="323"/>
      <c r="AG3349" s="323"/>
      <c r="AH3349" s="323"/>
      <c r="AI3349" s="323"/>
      <c r="AJ3349" s="323"/>
      <c r="AK3349" s="323"/>
      <c r="AL3349" s="323"/>
      <c r="AM3349" s="323"/>
      <c r="AN3349" s="323"/>
      <c r="AO3349" s="323"/>
      <c r="AP3349" s="323"/>
      <c r="AQ3349" s="323"/>
      <c r="AR3349" s="323"/>
      <c r="AS3349" s="323"/>
      <c r="AT3349" s="323"/>
      <c r="AU3349" s="323"/>
      <c r="AV3349" s="323"/>
      <c r="AW3349" s="323"/>
      <c r="AX3349" s="323"/>
      <c r="AY3349" s="323"/>
      <c r="AZ3349" s="323"/>
      <c r="BA3349" s="323"/>
      <c r="BB3349" s="323"/>
      <c r="BC3349" s="323"/>
      <c r="BD3349" s="323"/>
      <c r="BE3349" s="323"/>
      <c r="BF3349" s="323"/>
    </row>
    <row r="3350" spans="1:58" s="62" customFormat="1" ht="12.75" x14ac:dyDescent="0.2">
      <c r="A3350" s="270"/>
      <c r="B3350" s="358"/>
      <c r="C3350" s="358"/>
      <c r="D3350" s="268"/>
      <c r="E3350" s="268"/>
      <c r="F3350" s="268"/>
      <c r="G3350" s="277"/>
      <c r="H3350" s="362"/>
      <c r="I3350" s="362"/>
      <c r="J3350" s="362"/>
      <c r="K3350" s="362"/>
      <c r="L3350" s="362"/>
      <c r="M3350" s="362"/>
      <c r="N3350" s="362"/>
      <c r="O3350" s="362"/>
      <c r="P3350" s="362"/>
      <c r="Q3350" s="362"/>
      <c r="R3350" s="362"/>
      <c r="S3350" s="362"/>
      <c r="T3350" s="362"/>
      <c r="U3350" s="362"/>
      <c r="V3350" s="362"/>
      <c r="W3350" s="362"/>
      <c r="X3350" s="362"/>
      <c r="Y3350" s="362"/>
      <c r="Z3350" s="362"/>
      <c r="AA3350" s="323"/>
      <c r="AB3350" s="323"/>
      <c r="AC3350" s="323"/>
      <c r="AD3350" s="323"/>
      <c r="AE3350" s="323"/>
      <c r="AF3350" s="323"/>
      <c r="AG3350" s="323"/>
      <c r="AH3350" s="323"/>
      <c r="AI3350" s="323"/>
      <c r="AJ3350" s="323"/>
      <c r="AK3350" s="323"/>
      <c r="AL3350" s="323"/>
      <c r="AM3350" s="323"/>
      <c r="AN3350" s="323"/>
      <c r="AO3350" s="323"/>
      <c r="AP3350" s="323"/>
      <c r="AQ3350" s="323"/>
      <c r="AR3350" s="323"/>
      <c r="AS3350" s="323"/>
      <c r="AT3350" s="323"/>
      <c r="AU3350" s="323"/>
      <c r="AV3350" s="323"/>
      <c r="AW3350" s="323"/>
      <c r="AX3350" s="323"/>
      <c r="AY3350" s="323"/>
      <c r="AZ3350" s="323"/>
      <c r="BA3350" s="323"/>
      <c r="BB3350" s="323"/>
      <c r="BC3350" s="323"/>
      <c r="BD3350" s="323"/>
      <c r="BE3350" s="323"/>
      <c r="BF3350" s="323"/>
    </row>
    <row r="3351" spans="1:58" s="62" customFormat="1" ht="12.75" x14ac:dyDescent="0.2">
      <c r="A3351" s="270"/>
      <c r="B3351" s="358"/>
      <c r="C3351" s="358"/>
      <c r="D3351" s="268"/>
      <c r="E3351" s="268"/>
      <c r="F3351" s="268"/>
      <c r="G3351" s="277"/>
      <c r="H3351" s="362"/>
      <c r="I3351" s="362"/>
      <c r="J3351" s="362"/>
      <c r="K3351" s="362"/>
      <c r="L3351" s="362"/>
      <c r="M3351" s="362"/>
      <c r="N3351" s="362"/>
      <c r="O3351" s="362"/>
      <c r="P3351" s="362"/>
      <c r="Q3351" s="362"/>
      <c r="R3351" s="362"/>
      <c r="S3351" s="362"/>
      <c r="T3351" s="362"/>
      <c r="U3351" s="362"/>
      <c r="V3351" s="362"/>
      <c r="W3351" s="362"/>
      <c r="X3351" s="362"/>
      <c r="Y3351" s="362"/>
      <c r="Z3351" s="362"/>
      <c r="AA3351" s="323"/>
      <c r="AB3351" s="323"/>
      <c r="AC3351" s="323"/>
      <c r="AD3351" s="323"/>
      <c r="AE3351" s="323"/>
      <c r="AF3351" s="323"/>
      <c r="AG3351" s="323"/>
      <c r="AH3351" s="323"/>
      <c r="AI3351" s="323"/>
      <c r="AJ3351" s="323"/>
      <c r="AK3351" s="323"/>
      <c r="AL3351" s="323"/>
      <c r="AM3351" s="323"/>
      <c r="AN3351" s="323"/>
      <c r="AO3351" s="323"/>
      <c r="AP3351" s="323"/>
      <c r="AQ3351" s="323"/>
      <c r="AR3351" s="323"/>
      <c r="AS3351" s="323"/>
      <c r="AT3351" s="323"/>
      <c r="AU3351" s="323"/>
      <c r="AV3351" s="323"/>
      <c r="AW3351" s="323"/>
      <c r="AX3351" s="323"/>
      <c r="AY3351" s="323"/>
      <c r="AZ3351" s="323"/>
      <c r="BA3351" s="323"/>
      <c r="BB3351" s="323"/>
      <c r="BC3351" s="323"/>
      <c r="BD3351" s="323"/>
      <c r="BE3351" s="323"/>
      <c r="BF3351" s="323"/>
    </row>
    <row r="3352" spans="1:58" s="62" customFormat="1" ht="12.75" x14ac:dyDescent="0.2">
      <c r="A3352" s="270"/>
      <c r="B3352" s="358"/>
      <c r="C3352" s="358"/>
      <c r="D3352" s="268"/>
      <c r="E3352" s="268"/>
      <c r="F3352" s="268"/>
      <c r="G3352" s="277"/>
      <c r="H3352" s="362"/>
      <c r="I3352" s="362"/>
      <c r="J3352" s="362"/>
      <c r="K3352" s="362"/>
      <c r="L3352" s="362"/>
      <c r="M3352" s="362"/>
      <c r="N3352" s="362"/>
      <c r="O3352" s="362"/>
      <c r="P3352" s="362"/>
      <c r="Q3352" s="362"/>
      <c r="R3352" s="362"/>
      <c r="S3352" s="362"/>
      <c r="T3352" s="362"/>
      <c r="U3352" s="362"/>
      <c r="V3352" s="362"/>
      <c r="W3352" s="362"/>
      <c r="X3352" s="362"/>
      <c r="Y3352" s="362"/>
      <c r="Z3352" s="362"/>
      <c r="AA3352" s="323"/>
      <c r="AB3352" s="323"/>
      <c r="AC3352" s="323"/>
      <c r="AD3352" s="323"/>
      <c r="AE3352" s="323"/>
      <c r="AF3352" s="323"/>
      <c r="AG3352" s="323"/>
      <c r="AH3352" s="323"/>
      <c r="AI3352" s="323"/>
      <c r="AJ3352" s="323"/>
      <c r="AK3352" s="323"/>
      <c r="AL3352" s="323"/>
      <c r="AM3352" s="323"/>
      <c r="AN3352" s="323"/>
      <c r="AO3352" s="323"/>
      <c r="AP3352" s="323"/>
      <c r="AQ3352" s="323"/>
      <c r="AR3352" s="323"/>
      <c r="AS3352" s="323"/>
      <c r="AT3352" s="323"/>
      <c r="AU3352" s="323"/>
      <c r="AV3352" s="323"/>
      <c r="AW3352" s="323"/>
      <c r="AX3352" s="323"/>
      <c r="AY3352" s="323"/>
      <c r="AZ3352" s="323"/>
      <c r="BA3352" s="323"/>
      <c r="BB3352" s="323"/>
      <c r="BC3352" s="323"/>
      <c r="BD3352" s="323"/>
      <c r="BE3352" s="323"/>
      <c r="BF3352" s="323"/>
    </row>
    <row r="3353" spans="1:58" s="62" customFormat="1" ht="12.75" x14ac:dyDescent="0.2">
      <c r="A3353" s="270"/>
      <c r="B3353" s="358"/>
      <c r="C3353" s="358"/>
      <c r="D3353" s="268"/>
      <c r="E3353" s="268"/>
      <c r="F3353" s="268"/>
      <c r="G3353" s="277"/>
      <c r="H3353" s="362"/>
      <c r="I3353" s="362"/>
      <c r="J3353" s="362"/>
      <c r="K3353" s="362"/>
      <c r="L3353" s="362"/>
      <c r="M3353" s="362"/>
      <c r="N3353" s="362"/>
      <c r="O3353" s="362"/>
      <c r="P3353" s="362"/>
      <c r="Q3353" s="362"/>
      <c r="R3353" s="362"/>
      <c r="S3353" s="362"/>
      <c r="T3353" s="362"/>
      <c r="U3353" s="362"/>
      <c r="V3353" s="362"/>
      <c r="W3353" s="362"/>
      <c r="X3353" s="362"/>
      <c r="Y3353" s="362"/>
      <c r="Z3353" s="362"/>
      <c r="AA3353" s="323"/>
      <c r="AB3353" s="323"/>
      <c r="AC3353" s="323"/>
      <c r="AD3353" s="323"/>
      <c r="AE3353" s="323"/>
      <c r="AF3353" s="323"/>
      <c r="AG3353" s="323"/>
      <c r="AH3353" s="323"/>
      <c r="AI3353" s="323"/>
      <c r="AJ3353" s="323"/>
      <c r="AK3353" s="323"/>
      <c r="AL3353" s="323"/>
      <c r="AM3353" s="323"/>
      <c r="AN3353" s="323"/>
      <c r="AO3353" s="323"/>
      <c r="AP3353" s="323"/>
      <c r="AQ3353" s="323"/>
      <c r="AR3353" s="323"/>
      <c r="AS3353" s="323"/>
      <c r="AT3353" s="323"/>
      <c r="AU3353" s="323"/>
      <c r="AV3353" s="323"/>
      <c r="AW3353" s="323"/>
      <c r="AX3353" s="323"/>
      <c r="AY3353" s="323"/>
      <c r="AZ3353" s="323"/>
      <c r="BA3353" s="323"/>
      <c r="BB3353" s="323"/>
      <c r="BC3353" s="323"/>
      <c r="BD3353" s="323"/>
      <c r="BE3353" s="323"/>
      <c r="BF3353" s="323"/>
    </row>
    <row r="3354" spans="1:58" s="62" customFormat="1" ht="12.75" x14ac:dyDescent="0.2">
      <c r="A3354" s="270"/>
      <c r="B3354" s="358"/>
      <c r="C3354" s="358"/>
      <c r="D3354" s="268"/>
      <c r="E3354" s="268"/>
      <c r="F3354" s="268"/>
      <c r="G3354" s="277"/>
      <c r="H3354" s="362"/>
      <c r="I3354" s="362"/>
      <c r="J3354" s="362"/>
      <c r="K3354" s="362"/>
      <c r="L3354" s="362"/>
      <c r="M3354" s="362"/>
      <c r="N3354" s="362"/>
      <c r="O3354" s="362"/>
      <c r="P3354" s="362"/>
      <c r="Q3354" s="362"/>
      <c r="R3354" s="362"/>
      <c r="S3354" s="362"/>
      <c r="T3354" s="362"/>
      <c r="U3354" s="362"/>
      <c r="V3354" s="362"/>
      <c r="W3354" s="362"/>
      <c r="X3354" s="362"/>
      <c r="Y3354" s="362"/>
      <c r="Z3354" s="362"/>
      <c r="AA3354" s="323"/>
      <c r="AB3354" s="323"/>
      <c r="AC3354" s="323"/>
      <c r="AD3354" s="323"/>
      <c r="AE3354" s="323"/>
      <c r="AF3354" s="323"/>
      <c r="AG3354" s="323"/>
      <c r="AH3354" s="323"/>
      <c r="AI3354" s="323"/>
      <c r="AJ3354" s="323"/>
      <c r="AK3354" s="323"/>
      <c r="AL3354" s="323"/>
      <c r="AM3354" s="323"/>
      <c r="AN3354" s="323"/>
      <c r="AO3354" s="323"/>
      <c r="AP3354" s="323"/>
      <c r="AQ3354" s="323"/>
      <c r="AR3354" s="323"/>
      <c r="AS3354" s="323"/>
      <c r="AT3354" s="323"/>
      <c r="AU3354" s="323"/>
      <c r="AV3354" s="323"/>
      <c r="AW3354" s="323"/>
      <c r="AX3354" s="323"/>
      <c r="AY3354" s="323"/>
      <c r="AZ3354" s="323"/>
      <c r="BA3354" s="323"/>
      <c r="BB3354" s="323"/>
      <c r="BC3354" s="323"/>
      <c r="BD3354" s="323"/>
      <c r="BE3354" s="323"/>
      <c r="BF3354" s="323"/>
    </row>
    <row r="3355" spans="1:58" s="62" customFormat="1" ht="12.75" x14ac:dyDescent="0.2">
      <c r="A3355" s="270"/>
      <c r="B3355" s="358"/>
      <c r="C3355" s="358"/>
      <c r="D3355" s="268"/>
      <c r="E3355" s="268"/>
      <c r="F3355" s="268"/>
      <c r="G3355" s="277"/>
      <c r="H3355" s="362"/>
      <c r="I3355" s="362"/>
      <c r="J3355" s="362"/>
      <c r="K3355" s="362"/>
      <c r="L3355" s="362"/>
      <c r="M3355" s="362"/>
      <c r="N3355" s="362"/>
      <c r="O3355" s="362"/>
      <c r="P3355" s="362"/>
      <c r="Q3355" s="362"/>
      <c r="R3355" s="362"/>
      <c r="S3355" s="362"/>
      <c r="T3355" s="362"/>
      <c r="U3355" s="362"/>
      <c r="V3355" s="362"/>
      <c r="W3355" s="362"/>
      <c r="X3355" s="362"/>
      <c r="Y3355" s="362"/>
      <c r="Z3355" s="362"/>
      <c r="AA3355" s="323"/>
      <c r="AB3355" s="323"/>
      <c r="AC3355" s="323"/>
      <c r="AD3355" s="323"/>
      <c r="AE3355" s="323"/>
      <c r="AF3355" s="323"/>
      <c r="AG3355" s="323"/>
      <c r="AH3355" s="323"/>
      <c r="AI3355" s="323"/>
      <c r="AJ3355" s="323"/>
      <c r="AK3355" s="323"/>
      <c r="AL3355" s="323"/>
      <c r="AM3355" s="323"/>
      <c r="AN3355" s="323"/>
      <c r="AO3355" s="323"/>
      <c r="AP3355" s="323"/>
      <c r="AQ3355" s="323"/>
      <c r="AR3355" s="323"/>
      <c r="AS3355" s="323"/>
      <c r="AT3355" s="323"/>
      <c r="AU3355" s="323"/>
      <c r="AV3355" s="323"/>
      <c r="AW3355" s="323"/>
      <c r="AX3355" s="323"/>
      <c r="AY3355" s="323"/>
      <c r="AZ3355" s="323"/>
      <c r="BA3355" s="323"/>
      <c r="BB3355" s="323"/>
      <c r="BC3355" s="323"/>
      <c r="BD3355" s="323"/>
      <c r="BE3355" s="323"/>
      <c r="BF3355" s="323"/>
    </row>
    <row r="3356" spans="1:58" s="62" customFormat="1" ht="12.75" x14ac:dyDescent="0.2">
      <c r="A3356" s="270"/>
      <c r="B3356" s="358"/>
      <c r="C3356" s="358"/>
      <c r="D3356" s="268"/>
      <c r="E3356" s="268"/>
      <c r="F3356" s="268"/>
      <c r="G3356" s="277"/>
      <c r="H3356" s="362"/>
      <c r="I3356" s="362"/>
      <c r="J3356" s="362"/>
      <c r="K3356" s="362"/>
      <c r="L3356" s="362"/>
      <c r="M3356" s="362"/>
      <c r="N3356" s="362"/>
      <c r="O3356" s="362"/>
      <c r="P3356" s="362"/>
      <c r="Q3356" s="362"/>
      <c r="R3356" s="362"/>
      <c r="S3356" s="362"/>
      <c r="T3356" s="362"/>
      <c r="U3356" s="362"/>
      <c r="V3356" s="362"/>
      <c r="W3356" s="362"/>
      <c r="X3356" s="362"/>
      <c r="Y3356" s="362"/>
      <c r="Z3356" s="362"/>
      <c r="AA3356" s="323"/>
      <c r="AB3356" s="323"/>
      <c r="AC3356" s="323"/>
      <c r="AD3356" s="323"/>
      <c r="AE3356" s="323"/>
      <c r="AF3356" s="323"/>
      <c r="AG3356" s="323"/>
      <c r="AH3356" s="323"/>
      <c r="AI3356" s="323"/>
      <c r="AJ3356" s="323"/>
      <c r="AK3356" s="323"/>
      <c r="AL3356" s="323"/>
      <c r="AM3356" s="323"/>
      <c r="AN3356" s="323"/>
      <c r="AO3356" s="323"/>
      <c r="AP3356" s="323"/>
      <c r="AQ3356" s="323"/>
      <c r="AR3356" s="323"/>
      <c r="AS3356" s="323"/>
      <c r="AT3356" s="323"/>
      <c r="AU3356" s="323"/>
      <c r="AV3356" s="323"/>
      <c r="AW3356" s="323"/>
      <c r="AX3356" s="323"/>
      <c r="AY3356" s="323"/>
      <c r="AZ3356" s="323"/>
      <c r="BA3356" s="323"/>
      <c r="BB3356" s="323"/>
      <c r="BC3356" s="323"/>
      <c r="BD3356" s="323"/>
      <c r="BE3356" s="323"/>
      <c r="BF3356" s="323"/>
    </row>
    <row r="3357" spans="1:58" s="62" customFormat="1" ht="12.75" x14ac:dyDescent="0.2">
      <c r="A3357" s="270"/>
      <c r="B3357" s="358"/>
      <c r="C3357" s="358"/>
      <c r="D3357" s="268"/>
      <c r="E3357" s="268"/>
      <c r="F3357" s="268"/>
      <c r="G3357" s="277"/>
      <c r="H3357" s="362"/>
      <c r="I3357" s="362"/>
      <c r="J3357" s="362"/>
      <c r="K3357" s="362"/>
      <c r="L3357" s="362"/>
      <c r="M3357" s="362"/>
      <c r="N3357" s="362"/>
      <c r="O3357" s="362"/>
      <c r="P3357" s="362"/>
      <c r="Q3357" s="362"/>
      <c r="R3357" s="362"/>
      <c r="S3357" s="362"/>
      <c r="T3357" s="362"/>
      <c r="U3357" s="362"/>
      <c r="V3357" s="362"/>
      <c r="W3357" s="362"/>
      <c r="X3357" s="362"/>
      <c r="Y3357" s="362"/>
      <c r="Z3357" s="362"/>
      <c r="AA3357" s="323"/>
      <c r="AB3357" s="323"/>
      <c r="AC3357" s="323"/>
      <c r="AD3357" s="323"/>
      <c r="AE3357" s="323"/>
      <c r="AF3357" s="323"/>
      <c r="AG3357" s="323"/>
      <c r="AH3357" s="323"/>
      <c r="AI3357" s="323"/>
      <c r="AJ3357" s="323"/>
      <c r="AK3357" s="323"/>
      <c r="AL3357" s="323"/>
      <c r="AM3357" s="323"/>
      <c r="AN3357" s="323"/>
      <c r="AO3357" s="323"/>
      <c r="AP3357" s="323"/>
      <c r="AQ3357" s="323"/>
      <c r="AR3357" s="323"/>
      <c r="AS3357" s="323"/>
      <c r="AT3357" s="323"/>
      <c r="AU3357" s="323"/>
      <c r="AV3357" s="323"/>
      <c r="AW3357" s="323"/>
      <c r="AX3357" s="323"/>
      <c r="AY3357" s="323"/>
      <c r="AZ3357" s="323"/>
      <c r="BA3357" s="323"/>
      <c r="BB3357" s="323"/>
      <c r="BC3357" s="323"/>
      <c r="BD3357" s="323"/>
      <c r="BE3357" s="323"/>
      <c r="BF3357" s="323"/>
    </row>
    <row r="3358" spans="1:58" s="62" customFormat="1" ht="12.75" x14ac:dyDescent="0.2">
      <c r="A3358" s="270"/>
      <c r="B3358" s="358"/>
      <c r="C3358" s="358"/>
      <c r="D3358" s="268"/>
      <c r="E3358" s="268"/>
      <c r="F3358" s="268"/>
      <c r="G3358" s="277"/>
      <c r="H3358" s="362"/>
      <c r="I3358" s="362"/>
      <c r="J3358" s="362"/>
      <c r="K3358" s="362"/>
      <c r="L3358" s="362"/>
      <c r="M3358" s="362"/>
      <c r="N3358" s="362"/>
      <c r="O3358" s="362"/>
      <c r="P3358" s="362"/>
      <c r="Q3358" s="362"/>
      <c r="R3358" s="362"/>
      <c r="S3358" s="362"/>
      <c r="T3358" s="362"/>
      <c r="U3358" s="362"/>
      <c r="V3358" s="362"/>
      <c r="W3358" s="362"/>
      <c r="X3358" s="362"/>
      <c r="Y3358" s="362"/>
      <c r="Z3358" s="362"/>
      <c r="AA3358" s="323"/>
      <c r="AB3358" s="323"/>
      <c r="AC3358" s="323"/>
      <c r="AD3358" s="323"/>
      <c r="AE3358" s="323"/>
      <c r="AF3358" s="323"/>
      <c r="AG3358" s="323"/>
      <c r="AH3358" s="323"/>
      <c r="AI3358" s="323"/>
      <c r="AJ3358" s="323"/>
      <c r="AK3358" s="323"/>
      <c r="AL3358" s="323"/>
      <c r="AM3358" s="323"/>
      <c r="AN3358" s="323"/>
      <c r="AO3358" s="323"/>
      <c r="AP3358" s="323"/>
      <c r="AQ3358" s="323"/>
      <c r="AR3358" s="323"/>
      <c r="AS3358" s="323"/>
      <c r="AT3358" s="323"/>
      <c r="AU3358" s="323"/>
      <c r="AV3358" s="323"/>
      <c r="AW3358" s="323"/>
      <c r="AX3358" s="323"/>
      <c r="AY3358" s="323"/>
      <c r="AZ3358" s="323"/>
      <c r="BA3358" s="323"/>
      <c r="BB3358" s="323"/>
      <c r="BC3358" s="323"/>
      <c r="BD3358" s="323"/>
      <c r="BE3358" s="323"/>
      <c r="BF3358" s="323"/>
    </row>
    <row r="3359" spans="1:58" s="62" customFormat="1" ht="12.75" x14ac:dyDescent="0.2">
      <c r="A3359" s="270"/>
      <c r="B3359" s="358"/>
      <c r="C3359" s="358"/>
      <c r="D3359" s="268"/>
      <c r="E3359" s="268"/>
      <c r="F3359" s="268"/>
      <c r="G3359" s="277"/>
      <c r="H3359" s="362"/>
      <c r="I3359" s="362"/>
      <c r="J3359" s="362"/>
      <c r="K3359" s="362"/>
      <c r="L3359" s="362"/>
      <c r="M3359" s="362"/>
      <c r="N3359" s="362"/>
      <c r="O3359" s="362"/>
      <c r="P3359" s="362"/>
      <c r="Q3359" s="362"/>
      <c r="R3359" s="362"/>
      <c r="S3359" s="362"/>
      <c r="T3359" s="362"/>
      <c r="U3359" s="362"/>
      <c r="V3359" s="362"/>
      <c r="W3359" s="362"/>
      <c r="X3359" s="362"/>
      <c r="Y3359" s="362"/>
      <c r="Z3359" s="362"/>
      <c r="AA3359" s="323"/>
      <c r="AB3359" s="323"/>
      <c r="AC3359" s="323"/>
      <c r="AD3359" s="323"/>
      <c r="AE3359" s="323"/>
      <c r="AF3359" s="323"/>
      <c r="AG3359" s="323"/>
      <c r="AH3359" s="323"/>
      <c r="AI3359" s="323"/>
      <c r="AJ3359" s="323"/>
      <c r="AK3359" s="323"/>
      <c r="AL3359" s="323"/>
      <c r="AM3359" s="323"/>
      <c r="AN3359" s="323"/>
      <c r="AO3359" s="323"/>
      <c r="AP3359" s="323"/>
      <c r="AQ3359" s="323"/>
      <c r="AR3359" s="323"/>
      <c r="AS3359" s="323"/>
      <c r="AT3359" s="323"/>
      <c r="AU3359" s="323"/>
      <c r="AV3359" s="323"/>
      <c r="AW3359" s="323"/>
      <c r="AX3359" s="323"/>
      <c r="AY3359" s="323"/>
      <c r="AZ3359" s="323"/>
      <c r="BA3359" s="323"/>
      <c r="BB3359" s="323"/>
      <c r="BC3359" s="323"/>
      <c r="BD3359" s="323"/>
      <c r="BE3359" s="323"/>
      <c r="BF3359" s="323"/>
    </row>
    <row r="3360" spans="1:58" s="62" customFormat="1" ht="12.75" x14ac:dyDescent="0.2">
      <c r="A3360" s="270"/>
      <c r="B3360" s="358"/>
      <c r="C3360" s="358"/>
      <c r="D3360" s="268"/>
      <c r="E3360" s="268"/>
      <c r="F3360" s="268"/>
      <c r="G3360" s="277"/>
      <c r="H3360" s="362"/>
      <c r="I3360" s="362"/>
      <c r="J3360" s="362"/>
      <c r="K3360" s="362"/>
      <c r="L3360" s="362"/>
      <c r="M3360" s="362"/>
      <c r="N3360" s="362"/>
      <c r="O3360" s="362"/>
      <c r="P3360" s="362"/>
      <c r="Q3360" s="362"/>
      <c r="R3360" s="362"/>
      <c r="S3360" s="362"/>
      <c r="T3360" s="362"/>
      <c r="U3360" s="362"/>
      <c r="V3360" s="362"/>
      <c r="W3360" s="362"/>
      <c r="X3360" s="362"/>
      <c r="Y3360" s="362"/>
      <c r="Z3360" s="362"/>
      <c r="AA3360" s="323"/>
      <c r="AB3360" s="323"/>
      <c r="AC3360" s="323"/>
      <c r="AD3360" s="323"/>
      <c r="AE3360" s="323"/>
      <c r="AF3360" s="323"/>
      <c r="AG3360" s="323"/>
      <c r="AH3360" s="323"/>
      <c r="AI3360" s="323"/>
      <c r="AJ3360" s="323"/>
      <c r="AK3360" s="323"/>
      <c r="AL3360" s="323"/>
      <c r="AM3360" s="323"/>
      <c r="AN3360" s="323"/>
      <c r="AO3360" s="323"/>
      <c r="AP3360" s="323"/>
      <c r="AQ3360" s="323"/>
      <c r="AR3360" s="323"/>
      <c r="AS3360" s="323"/>
      <c r="AT3360" s="323"/>
      <c r="AU3360" s="323"/>
      <c r="AV3360" s="323"/>
      <c r="AW3360" s="323"/>
      <c r="AX3360" s="323"/>
      <c r="AY3360" s="323"/>
      <c r="AZ3360" s="323"/>
      <c r="BA3360" s="323"/>
      <c r="BB3360" s="323"/>
      <c r="BC3360" s="323"/>
      <c r="BD3360" s="323"/>
      <c r="BE3360" s="323"/>
      <c r="BF3360" s="323"/>
    </row>
    <row r="3361" spans="1:58" s="62" customFormat="1" ht="12.75" x14ac:dyDescent="0.2">
      <c r="A3361" s="270"/>
      <c r="B3361" s="358"/>
      <c r="C3361" s="358"/>
      <c r="D3361" s="268"/>
      <c r="E3361" s="268"/>
      <c r="F3361" s="268"/>
      <c r="G3361" s="277"/>
      <c r="H3361" s="362"/>
      <c r="I3361" s="362"/>
      <c r="J3361" s="362"/>
      <c r="K3361" s="362"/>
      <c r="L3361" s="362"/>
      <c r="M3361" s="362"/>
      <c r="N3361" s="362"/>
      <c r="O3361" s="362"/>
      <c r="P3361" s="362"/>
      <c r="Q3361" s="362"/>
      <c r="R3361" s="362"/>
      <c r="S3361" s="362"/>
      <c r="T3361" s="362"/>
      <c r="U3361" s="362"/>
      <c r="V3361" s="362"/>
      <c r="W3361" s="362"/>
      <c r="X3361" s="362"/>
      <c r="Y3361" s="362"/>
      <c r="Z3361" s="362"/>
      <c r="AA3361" s="323"/>
      <c r="AB3361" s="323"/>
      <c r="AC3361" s="323"/>
      <c r="AD3361" s="323"/>
      <c r="AE3361" s="323"/>
      <c r="AF3361" s="323"/>
      <c r="AG3361" s="323"/>
      <c r="AH3361" s="323"/>
      <c r="AI3361" s="323"/>
      <c r="AJ3361" s="323"/>
      <c r="AK3361" s="323"/>
      <c r="AL3361" s="323"/>
      <c r="AM3361" s="323"/>
      <c r="AN3361" s="323"/>
      <c r="AO3361" s="323"/>
      <c r="AP3361" s="323"/>
      <c r="AQ3361" s="323"/>
      <c r="AR3361" s="323"/>
      <c r="AS3361" s="323"/>
      <c r="AT3361" s="323"/>
      <c r="AU3361" s="323"/>
      <c r="AV3361" s="323"/>
      <c r="AW3361" s="323"/>
      <c r="AX3361" s="323"/>
      <c r="AY3361" s="323"/>
      <c r="AZ3361" s="323"/>
      <c r="BA3361" s="323"/>
      <c r="BB3361" s="323"/>
      <c r="BC3361" s="323"/>
      <c r="BD3361" s="323"/>
      <c r="BE3361" s="323"/>
      <c r="BF3361" s="323"/>
    </row>
    <row r="3362" spans="1:58" s="62" customFormat="1" ht="12.75" x14ac:dyDescent="0.2">
      <c r="A3362" s="270"/>
      <c r="B3362" s="358"/>
      <c r="C3362" s="358"/>
      <c r="D3362" s="268"/>
      <c r="E3362" s="268"/>
      <c r="F3362" s="268"/>
      <c r="G3362" s="277"/>
      <c r="H3362" s="362"/>
      <c r="I3362" s="362"/>
      <c r="J3362" s="362"/>
      <c r="K3362" s="362"/>
      <c r="L3362" s="362"/>
      <c r="M3362" s="362"/>
      <c r="N3362" s="362"/>
      <c r="O3362" s="362"/>
      <c r="P3362" s="362"/>
      <c r="Q3362" s="362"/>
      <c r="R3362" s="362"/>
      <c r="S3362" s="362"/>
      <c r="T3362" s="362"/>
      <c r="U3362" s="362"/>
      <c r="V3362" s="362"/>
      <c r="W3362" s="362"/>
      <c r="X3362" s="362"/>
      <c r="Y3362" s="362"/>
      <c r="Z3362" s="362"/>
      <c r="AA3362" s="323"/>
      <c r="AB3362" s="323"/>
      <c r="AC3362" s="323"/>
      <c r="AD3362" s="323"/>
      <c r="AE3362" s="323"/>
      <c r="AF3362" s="323"/>
      <c r="AG3362" s="323"/>
      <c r="AH3362" s="323"/>
      <c r="AI3362" s="323"/>
      <c r="AJ3362" s="323"/>
      <c r="AK3362" s="323"/>
      <c r="AL3362" s="323"/>
      <c r="AM3362" s="323"/>
      <c r="AN3362" s="323"/>
      <c r="AO3362" s="323"/>
      <c r="AP3362" s="323"/>
      <c r="AQ3362" s="323"/>
      <c r="AR3362" s="323"/>
      <c r="AS3362" s="323"/>
      <c r="AT3362" s="323"/>
      <c r="AU3362" s="323"/>
      <c r="AV3362" s="323"/>
      <c r="AW3362" s="323"/>
      <c r="AX3362" s="323"/>
      <c r="AY3362" s="323"/>
      <c r="AZ3362" s="323"/>
      <c r="BA3362" s="323"/>
      <c r="BB3362" s="323"/>
      <c r="BC3362" s="323"/>
      <c r="BD3362" s="323"/>
      <c r="BE3362" s="323"/>
      <c r="BF3362" s="323"/>
    </row>
    <row r="3363" spans="1:58" s="62" customFormat="1" ht="12.75" x14ac:dyDescent="0.2">
      <c r="A3363" s="270"/>
      <c r="B3363" s="358"/>
      <c r="C3363" s="358"/>
      <c r="D3363" s="268"/>
      <c r="E3363" s="268"/>
      <c r="F3363" s="268"/>
      <c r="G3363" s="277"/>
      <c r="H3363" s="362"/>
      <c r="I3363" s="362"/>
      <c r="J3363" s="362"/>
      <c r="K3363" s="362"/>
      <c r="L3363" s="362"/>
      <c r="M3363" s="362"/>
      <c r="N3363" s="362"/>
      <c r="O3363" s="362"/>
      <c r="P3363" s="362"/>
      <c r="Q3363" s="362"/>
      <c r="R3363" s="362"/>
      <c r="S3363" s="362"/>
      <c r="T3363" s="362"/>
      <c r="U3363" s="362"/>
      <c r="V3363" s="362"/>
      <c r="W3363" s="362"/>
      <c r="X3363" s="362"/>
      <c r="Y3363" s="362"/>
      <c r="Z3363" s="362"/>
      <c r="AA3363" s="323"/>
      <c r="AB3363" s="323"/>
      <c r="AC3363" s="323"/>
      <c r="AD3363" s="323"/>
      <c r="AE3363" s="323"/>
      <c r="AF3363" s="323"/>
      <c r="AG3363" s="323"/>
      <c r="AH3363" s="323"/>
      <c r="AI3363" s="323"/>
      <c r="AJ3363" s="323"/>
      <c r="AK3363" s="323"/>
      <c r="AL3363" s="323"/>
      <c r="AM3363" s="323"/>
      <c r="AN3363" s="323"/>
      <c r="AO3363" s="323"/>
      <c r="AP3363" s="323"/>
      <c r="AQ3363" s="323"/>
      <c r="AR3363" s="323"/>
      <c r="AS3363" s="323"/>
      <c r="AT3363" s="323"/>
      <c r="AU3363" s="323"/>
      <c r="AV3363" s="323"/>
      <c r="AW3363" s="323"/>
      <c r="AX3363" s="323"/>
      <c r="AY3363" s="323"/>
      <c r="AZ3363" s="323"/>
      <c r="BA3363" s="323"/>
      <c r="BB3363" s="323"/>
      <c r="BC3363" s="323"/>
      <c r="BD3363" s="323"/>
      <c r="BE3363" s="323"/>
      <c r="BF3363" s="323"/>
    </row>
    <row r="3364" spans="1:58" s="62" customFormat="1" ht="12.75" x14ac:dyDescent="0.2">
      <c r="A3364" s="270"/>
      <c r="B3364" s="358"/>
      <c r="C3364" s="358"/>
      <c r="D3364" s="268"/>
      <c r="E3364" s="268"/>
      <c r="F3364" s="268"/>
      <c r="G3364" s="277"/>
      <c r="H3364" s="362"/>
      <c r="I3364" s="362"/>
      <c r="J3364" s="362"/>
      <c r="K3364" s="362"/>
      <c r="L3364" s="362"/>
      <c r="M3364" s="362"/>
      <c r="N3364" s="362"/>
      <c r="O3364" s="362"/>
      <c r="P3364" s="362"/>
      <c r="Q3364" s="362"/>
      <c r="R3364" s="362"/>
      <c r="S3364" s="362"/>
      <c r="T3364" s="362"/>
      <c r="U3364" s="362"/>
      <c r="V3364" s="362"/>
      <c r="W3364" s="362"/>
      <c r="X3364" s="362"/>
      <c r="Y3364" s="362"/>
      <c r="Z3364" s="362"/>
      <c r="AA3364" s="323"/>
      <c r="AB3364" s="323"/>
      <c r="AC3364" s="323"/>
      <c r="AD3364" s="323"/>
      <c r="AE3364" s="323"/>
      <c r="AF3364" s="323"/>
      <c r="AG3364" s="323"/>
      <c r="AH3364" s="323"/>
      <c r="AI3364" s="323"/>
      <c r="AJ3364" s="323"/>
      <c r="AK3364" s="323"/>
      <c r="AL3364" s="323"/>
      <c r="AM3364" s="323"/>
      <c r="AN3364" s="323"/>
      <c r="AO3364" s="323"/>
      <c r="AP3364" s="323"/>
      <c r="AQ3364" s="323"/>
      <c r="AR3364" s="323"/>
      <c r="AS3364" s="323"/>
      <c r="AT3364" s="323"/>
      <c r="AU3364" s="323"/>
      <c r="AV3364" s="323"/>
      <c r="AW3364" s="323"/>
      <c r="AX3364" s="323"/>
      <c r="AY3364" s="323"/>
      <c r="AZ3364" s="323"/>
      <c r="BA3364" s="323"/>
      <c r="BB3364" s="323"/>
      <c r="BC3364" s="323"/>
      <c r="BD3364" s="323"/>
      <c r="BE3364" s="323"/>
      <c r="BF3364" s="323"/>
    </row>
    <row r="3365" spans="1:58" s="62" customFormat="1" ht="12.75" x14ac:dyDescent="0.2">
      <c r="A3365" s="270"/>
      <c r="B3365" s="358"/>
      <c r="C3365" s="358"/>
      <c r="D3365" s="268"/>
      <c r="E3365" s="268"/>
      <c r="F3365" s="268"/>
      <c r="G3365" s="277"/>
      <c r="H3365" s="362"/>
      <c r="I3365" s="362"/>
      <c r="J3365" s="362"/>
      <c r="K3365" s="362"/>
      <c r="L3365" s="362"/>
      <c r="M3365" s="362"/>
      <c r="N3365" s="362"/>
      <c r="O3365" s="362"/>
      <c r="P3365" s="362"/>
      <c r="Q3365" s="362"/>
      <c r="R3365" s="362"/>
      <c r="S3365" s="362"/>
      <c r="T3365" s="362"/>
      <c r="U3365" s="362"/>
      <c r="V3365" s="362"/>
      <c r="W3365" s="362"/>
      <c r="X3365" s="362"/>
      <c r="Y3365" s="362"/>
      <c r="Z3365" s="362"/>
      <c r="AA3365" s="323"/>
      <c r="AB3365" s="323"/>
      <c r="AC3365" s="323"/>
      <c r="AD3365" s="323"/>
      <c r="AE3365" s="323"/>
      <c r="AF3365" s="323"/>
      <c r="AG3365" s="323"/>
      <c r="AH3365" s="323"/>
      <c r="AI3365" s="323"/>
      <c r="AJ3365" s="323"/>
      <c r="AK3365" s="323"/>
      <c r="AL3365" s="323"/>
      <c r="AM3365" s="323"/>
      <c r="AN3365" s="323"/>
      <c r="AO3365" s="323"/>
      <c r="AP3365" s="323"/>
      <c r="AQ3365" s="323"/>
      <c r="AR3365" s="323"/>
      <c r="AS3365" s="323"/>
      <c r="AT3365" s="323"/>
      <c r="AU3365" s="323"/>
      <c r="AV3365" s="323"/>
      <c r="AW3365" s="323"/>
      <c r="AX3365" s="323"/>
      <c r="AY3365" s="323"/>
      <c r="AZ3365" s="323"/>
      <c r="BA3365" s="323"/>
      <c r="BB3365" s="323"/>
      <c r="BC3365" s="323"/>
      <c r="BD3365" s="323"/>
      <c r="BE3365" s="323"/>
      <c r="BF3365" s="323"/>
    </row>
    <row r="3366" spans="1:58" s="62" customFormat="1" ht="12.75" x14ac:dyDescent="0.2">
      <c r="A3366" s="270"/>
      <c r="B3366" s="358"/>
      <c r="C3366" s="358"/>
      <c r="D3366" s="268"/>
      <c r="E3366" s="268"/>
      <c r="F3366" s="268"/>
      <c r="G3366" s="277"/>
      <c r="H3366" s="362"/>
      <c r="I3366" s="362"/>
      <c r="J3366" s="362"/>
      <c r="K3366" s="362"/>
      <c r="L3366" s="362"/>
      <c r="M3366" s="362"/>
      <c r="N3366" s="362"/>
      <c r="O3366" s="362"/>
      <c r="P3366" s="362"/>
      <c r="Q3366" s="362"/>
      <c r="R3366" s="362"/>
      <c r="S3366" s="362"/>
      <c r="T3366" s="362"/>
      <c r="U3366" s="362"/>
      <c r="V3366" s="362"/>
      <c r="W3366" s="362"/>
      <c r="X3366" s="362"/>
      <c r="Y3366" s="362"/>
      <c r="Z3366" s="362"/>
      <c r="AA3366" s="323"/>
      <c r="AB3366" s="323"/>
      <c r="AC3366" s="323"/>
      <c r="AD3366" s="323"/>
      <c r="AE3366" s="323"/>
      <c r="AF3366" s="323"/>
      <c r="AG3366" s="323"/>
      <c r="AH3366" s="323"/>
      <c r="AI3366" s="323"/>
      <c r="AJ3366" s="323"/>
      <c r="AK3366" s="323"/>
      <c r="AL3366" s="323"/>
      <c r="AM3366" s="323"/>
      <c r="AN3366" s="323"/>
      <c r="AO3366" s="323"/>
      <c r="AP3366" s="323"/>
      <c r="AQ3366" s="323"/>
      <c r="AR3366" s="323"/>
      <c r="AS3366" s="323"/>
      <c r="AT3366" s="323"/>
      <c r="AU3366" s="323"/>
      <c r="AV3366" s="323"/>
      <c r="AW3366" s="323"/>
      <c r="AX3366" s="323"/>
      <c r="AY3366" s="323"/>
      <c r="AZ3366" s="323"/>
      <c r="BA3366" s="323"/>
      <c r="BB3366" s="323"/>
      <c r="BC3366" s="323"/>
      <c r="BD3366" s="323"/>
      <c r="BE3366" s="323"/>
      <c r="BF3366" s="323"/>
    </row>
    <row r="3367" spans="1:58" s="62" customFormat="1" ht="12.75" x14ac:dyDescent="0.2">
      <c r="A3367" s="270"/>
      <c r="B3367" s="358"/>
      <c r="C3367" s="358"/>
      <c r="D3367" s="268"/>
      <c r="E3367" s="268"/>
      <c r="F3367" s="268"/>
      <c r="G3367" s="277"/>
      <c r="H3367" s="362"/>
      <c r="I3367" s="362"/>
      <c r="J3367" s="362"/>
      <c r="K3367" s="362"/>
      <c r="L3367" s="362"/>
      <c r="M3367" s="362"/>
      <c r="N3367" s="362"/>
      <c r="O3367" s="362"/>
      <c r="P3367" s="362"/>
      <c r="Q3367" s="362"/>
      <c r="R3367" s="362"/>
      <c r="S3367" s="362"/>
      <c r="T3367" s="362"/>
      <c r="U3367" s="362"/>
      <c r="V3367" s="362"/>
      <c r="W3367" s="362"/>
      <c r="X3367" s="362"/>
      <c r="Y3367" s="362"/>
      <c r="Z3367" s="362"/>
      <c r="AA3367" s="323"/>
      <c r="AB3367" s="323"/>
      <c r="AC3367" s="323"/>
      <c r="AD3367" s="323"/>
      <c r="AE3367" s="323"/>
      <c r="AF3367" s="323"/>
      <c r="AG3367" s="323"/>
      <c r="AH3367" s="323"/>
      <c r="AI3367" s="323"/>
      <c r="AJ3367" s="323"/>
      <c r="AK3367" s="323"/>
      <c r="AL3367" s="323"/>
      <c r="AM3367" s="323"/>
      <c r="AN3367" s="323"/>
      <c r="AO3367" s="323"/>
      <c r="AP3367" s="323"/>
      <c r="AQ3367" s="323"/>
      <c r="AR3367" s="323"/>
      <c r="AS3367" s="323"/>
      <c r="AT3367" s="323"/>
      <c r="AU3367" s="323"/>
      <c r="AV3367" s="323"/>
      <c r="AW3367" s="323"/>
      <c r="AX3367" s="323"/>
      <c r="AY3367" s="323"/>
      <c r="AZ3367" s="323"/>
      <c r="BA3367" s="323"/>
      <c r="BB3367" s="323"/>
      <c r="BC3367" s="323"/>
      <c r="BD3367" s="323"/>
      <c r="BE3367" s="323"/>
      <c r="BF3367" s="323"/>
    </row>
    <row r="3368" spans="1:58" s="62" customFormat="1" ht="12.75" x14ac:dyDescent="0.2">
      <c r="A3368" s="270"/>
      <c r="B3368" s="358"/>
      <c r="C3368" s="358"/>
      <c r="D3368" s="268"/>
      <c r="E3368" s="268"/>
      <c r="F3368" s="268"/>
      <c r="G3368" s="277"/>
      <c r="H3368" s="362"/>
      <c r="I3368" s="362"/>
      <c r="J3368" s="362"/>
      <c r="K3368" s="362"/>
      <c r="L3368" s="362"/>
      <c r="M3368" s="362"/>
      <c r="N3368" s="362"/>
      <c r="O3368" s="362"/>
      <c r="P3368" s="362"/>
      <c r="Q3368" s="362"/>
      <c r="R3368" s="362"/>
      <c r="S3368" s="362"/>
      <c r="T3368" s="362"/>
      <c r="U3368" s="362"/>
      <c r="V3368" s="362"/>
      <c r="W3368" s="362"/>
      <c r="X3368" s="362"/>
      <c r="Y3368" s="362"/>
      <c r="Z3368" s="362"/>
      <c r="AA3368" s="323"/>
      <c r="AB3368" s="323"/>
      <c r="AC3368" s="323"/>
      <c r="AD3368" s="323"/>
      <c r="AE3368" s="323"/>
      <c r="AF3368" s="323"/>
      <c r="AG3368" s="323"/>
      <c r="AH3368" s="323"/>
      <c r="AI3368" s="323"/>
      <c r="AJ3368" s="323"/>
      <c r="AK3368" s="323"/>
      <c r="AL3368" s="323"/>
      <c r="AM3368" s="323"/>
      <c r="AN3368" s="323"/>
      <c r="AO3368" s="323"/>
      <c r="AP3368" s="323"/>
      <c r="AQ3368" s="323"/>
      <c r="AR3368" s="323"/>
      <c r="AS3368" s="323"/>
      <c r="AT3368" s="323"/>
      <c r="AU3368" s="323"/>
      <c r="AV3368" s="323"/>
      <c r="AW3368" s="323"/>
      <c r="AX3368" s="323"/>
      <c r="AY3368" s="323"/>
      <c r="AZ3368" s="323"/>
      <c r="BA3368" s="323"/>
      <c r="BB3368" s="323"/>
      <c r="BC3368" s="323"/>
      <c r="BD3368" s="323"/>
      <c r="BE3368" s="323"/>
      <c r="BF3368" s="323"/>
    </row>
    <row r="3369" spans="1:58" s="62" customFormat="1" ht="12.75" x14ac:dyDescent="0.2">
      <c r="A3369" s="270"/>
      <c r="B3369" s="358"/>
      <c r="C3369" s="358"/>
      <c r="D3369" s="268"/>
      <c r="E3369" s="268"/>
      <c r="F3369" s="268"/>
      <c r="G3369" s="277"/>
      <c r="H3369" s="362"/>
      <c r="I3369" s="362"/>
      <c r="J3369" s="362"/>
      <c r="K3369" s="362"/>
      <c r="L3369" s="362"/>
      <c r="M3369" s="362"/>
      <c r="N3369" s="362"/>
      <c r="O3369" s="362"/>
      <c r="P3369" s="362"/>
      <c r="Q3369" s="362"/>
      <c r="R3369" s="362"/>
      <c r="S3369" s="362"/>
      <c r="T3369" s="362"/>
      <c r="U3369" s="362"/>
      <c r="V3369" s="362"/>
      <c r="W3369" s="362"/>
      <c r="X3369" s="362"/>
      <c r="Y3369" s="362"/>
      <c r="Z3369" s="362"/>
      <c r="AA3369" s="323"/>
      <c r="AB3369" s="323"/>
      <c r="AC3369" s="323"/>
      <c r="AD3369" s="323"/>
      <c r="AE3369" s="323"/>
      <c r="AF3369" s="323"/>
      <c r="AG3369" s="323"/>
      <c r="AH3369" s="323"/>
      <c r="AI3369" s="323"/>
      <c r="AJ3369" s="323"/>
      <c r="AK3369" s="323"/>
      <c r="AL3369" s="323"/>
      <c r="AM3369" s="323"/>
      <c r="AN3369" s="323"/>
      <c r="AO3369" s="323"/>
      <c r="AP3369" s="323"/>
      <c r="AQ3369" s="323"/>
      <c r="AR3369" s="323"/>
      <c r="AS3369" s="323"/>
      <c r="AT3369" s="323"/>
      <c r="AU3369" s="323"/>
      <c r="AV3369" s="323"/>
      <c r="AW3369" s="323"/>
      <c r="AX3369" s="323"/>
      <c r="AY3369" s="323"/>
      <c r="AZ3369" s="323"/>
      <c r="BA3369" s="323"/>
      <c r="BB3369" s="323"/>
      <c r="BC3369" s="323"/>
      <c r="BD3369" s="323"/>
      <c r="BE3369" s="323"/>
      <c r="BF3369" s="323"/>
    </row>
    <row r="3370" spans="1:58" s="62" customFormat="1" ht="12.75" x14ac:dyDescent="0.2">
      <c r="A3370" s="270"/>
      <c r="B3370" s="358"/>
      <c r="C3370" s="358"/>
      <c r="D3370" s="268"/>
      <c r="E3370" s="268"/>
      <c r="F3370" s="268"/>
      <c r="G3370" s="277"/>
      <c r="H3370" s="362"/>
      <c r="I3370" s="362"/>
      <c r="J3370" s="362"/>
      <c r="K3370" s="362"/>
      <c r="L3370" s="362"/>
      <c r="M3370" s="362"/>
      <c r="N3370" s="362"/>
      <c r="O3370" s="362"/>
      <c r="P3370" s="362"/>
      <c r="Q3370" s="362"/>
      <c r="R3370" s="362"/>
      <c r="S3370" s="362"/>
      <c r="T3370" s="362"/>
      <c r="U3370" s="362"/>
      <c r="V3370" s="362"/>
      <c r="W3370" s="362"/>
      <c r="X3370" s="362"/>
      <c r="Y3370" s="362"/>
      <c r="Z3370" s="362"/>
      <c r="AA3370" s="323"/>
      <c r="AB3370" s="323"/>
      <c r="AC3370" s="323"/>
      <c r="AD3370" s="323"/>
      <c r="AE3370" s="323"/>
      <c r="AF3370" s="323"/>
      <c r="AG3370" s="323"/>
      <c r="AH3370" s="323"/>
      <c r="AI3370" s="323"/>
      <c r="AJ3370" s="323"/>
      <c r="AK3370" s="323"/>
      <c r="AL3370" s="323"/>
      <c r="AM3370" s="323"/>
      <c r="AN3370" s="323"/>
      <c r="AO3370" s="323"/>
      <c r="AP3370" s="323"/>
      <c r="AQ3370" s="323"/>
      <c r="AR3370" s="323"/>
      <c r="AS3370" s="323"/>
      <c r="AT3370" s="323"/>
      <c r="AU3370" s="323"/>
      <c r="AV3370" s="323"/>
      <c r="AW3370" s="323"/>
      <c r="AX3370" s="323"/>
      <c r="AY3370" s="323"/>
      <c r="AZ3370" s="323"/>
      <c r="BA3370" s="323"/>
      <c r="BB3370" s="323"/>
      <c r="BC3370" s="323"/>
      <c r="BD3370" s="323"/>
      <c r="BE3370" s="323"/>
      <c r="BF3370" s="323"/>
    </row>
    <row r="3371" spans="1:58" s="62" customFormat="1" ht="12.75" x14ac:dyDescent="0.2">
      <c r="A3371" s="270"/>
      <c r="B3371" s="358"/>
      <c r="C3371" s="358"/>
      <c r="D3371" s="268"/>
      <c r="E3371" s="268"/>
      <c r="F3371" s="268"/>
      <c r="G3371" s="277"/>
      <c r="H3371" s="362"/>
      <c r="I3371" s="362"/>
      <c r="J3371" s="362"/>
      <c r="K3371" s="362"/>
      <c r="L3371" s="362"/>
      <c r="M3371" s="362"/>
      <c r="N3371" s="362"/>
      <c r="O3371" s="362"/>
      <c r="P3371" s="362"/>
      <c r="Q3371" s="362"/>
      <c r="R3371" s="362"/>
      <c r="S3371" s="362"/>
      <c r="T3371" s="362"/>
      <c r="U3371" s="362"/>
      <c r="V3371" s="362"/>
      <c r="W3371" s="362"/>
      <c r="X3371" s="362"/>
      <c r="Y3371" s="362"/>
      <c r="Z3371" s="362"/>
      <c r="AA3371" s="323"/>
      <c r="AB3371" s="323"/>
      <c r="AC3371" s="323"/>
      <c r="AD3371" s="323"/>
      <c r="AE3371" s="323"/>
      <c r="AF3371" s="323"/>
      <c r="AG3371" s="323"/>
      <c r="AH3371" s="323"/>
      <c r="AI3371" s="323"/>
      <c r="AJ3371" s="323"/>
      <c r="AK3371" s="323"/>
      <c r="AL3371" s="323"/>
      <c r="AM3371" s="323"/>
      <c r="AN3371" s="323"/>
      <c r="AO3371" s="323"/>
      <c r="AP3371" s="323"/>
      <c r="AQ3371" s="323"/>
      <c r="AR3371" s="323"/>
      <c r="AS3371" s="323"/>
      <c r="AT3371" s="323"/>
      <c r="AU3371" s="323"/>
      <c r="AV3371" s="323"/>
      <c r="AW3371" s="323"/>
      <c r="AX3371" s="323"/>
      <c r="AY3371" s="323"/>
      <c r="AZ3371" s="323"/>
      <c r="BA3371" s="323"/>
      <c r="BB3371" s="323"/>
      <c r="BC3371" s="323"/>
      <c r="BD3371" s="323"/>
      <c r="BE3371" s="323"/>
      <c r="BF3371" s="323"/>
    </row>
    <row r="3372" spans="1:58" s="62" customFormat="1" ht="12.75" x14ac:dyDescent="0.2">
      <c r="A3372" s="270"/>
      <c r="B3372" s="358"/>
      <c r="C3372" s="358"/>
      <c r="D3372" s="268"/>
      <c r="E3372" s="268"/>
      <c r="F3372" s="268"/>
      <c r="G3372" s="277"/>
      <c r="H3372" s="362"/>
      <c r="I3372" s="362"/>
      <c r="J3372" s="362"/>
      <c r="K3372" s="362"/>
      <c r="L3372" s="362"/>
      <c r="M3372" s="362"/>
      <c r="N3372" s="362"/>
      <c r="O3372" s="362"/>
      <c r="P3372" s="362"/>
      <c r="Q3372" s="362"/>
      <c r="R3372" s="362"/>
      <c r="S3372" s="362"/>
      <c r="T3372" s="362"/>
      <c r="U3372" s="362"/>
      <c r="V3372" s="362"/>
      <c r="W3372" s="362"/>
      <c r="X3372" s="362"/>
      <c r="Y3372" s="362"/>
      <c r="Z3372" s="362"/>
      <c r="AA3372" s="323"/>
      <c r="AB3372" s="323"/>
      <c r="AC3372" s="323"/>
      <c r="AD3372" s="323"/>
      <c r="AE3372" s="323"/>
      <c r="AF3372" s="323"/>
      <c r="AG3372" s="323"/>
      <c r="AH3372" s="323"/>
      <c r="AI3372" s="323"/>
      <c r="AJ3372" s="323"/>
      <c r="AK3372" s="323"/>
      <c r="AL3372" s="323"/>
      <c r="AM3372" s="323"/>
      <c r="AN3372" s="323"/>
      <c r="AO3372" s="323"/>
      <c r="AP3372" s="323"/>
      <c r="AQ3372" s="323"/>
      <c r="AR3372" s="323"/>
      <c r="AS3372" s="323"/>
      <c r="AT3372" s="323"/>
      <c r="AU3372" s="323"/>
      <c r="AV3372" s="323"/>
      <c r="AW3372" s="323"/>
      <c r="AX3372" s="323"/>
      <c r="AY3372" s="323"/>
      <c r="AZ3372" s="323"/>
      <c r="BA3372" s="323"/>
      <c r="BB3372" s="323"/>
      <c r="BC3372" s="323"/>
      <c r="BD3372" s="323"/>
      <c r="BE3372" s="323"/>
      <c r="BF3372" s="323"/>
    </row>
    <row r="3373" spans="1:58" s="62" customFormat="1" ht="12.75" x14ac:dyDescent="0.2">
      <c r="A3373" s="270"/>
      <c r="B3373" s="358"/>
      <c r="C3373" s="358"/>
      <c r="D3373" s="268"/>
      <c r="E3373" s="268"/>
      <c r="F3373" s="268"/>
      <c r="G3373" s="277"/>
      <c r="H3373" s="362"/>
      <c r="I3373" s="362"/>
      <c r="J3373" s="362"/>
      <c r="K3373" s="362"/>
      <c r="L3373" s="362"/>
      <c r="M3373" s="362"/>
      <c r="N3373" s="362"/>
      <c r="O3373" s="362"/>
      <c r="P3373" s="362"/>
      <c r="Q3373" s="362"/>
      <c r="R3373" s="362"/>
      <c r="S3373" s="362"/>
      <c r="T3373" s="362"/>
      <c r="U3373" s="362"/>
      <c r="V3373" s="362"/>
      <c r="W3373" s="362"/>
      <c r="X3373" s="362"/>
      <c r="Y3373" s="362"/>
      <c r="Z3373" s="362"/>
      <c r="AA3373" s="323"/>
      <c r="AB3373" s="323"/>
      <c r="AC3373" s="323"/>
      <c r="AD3373" s="323"/>
      <c r="AE3373" s="323"/>
      <c r="AF3373" s="323"/>
      <c r="AG3373" s="323"/>
      <c r="AH3373" s="323"/>
      <c r="AI3373" s="323"/>
      <c r="AJ3373" s="323"/>
      <c r="AK3373" s="323"/>
      <c r="AL3373" s="323"/>
      <c r="AM3373" s="323"/>
      <c r="AN3373" s="323"/>
      <c r="AO3373" s="323"/>
      <c r="AP3373" s="323"/>
      <c r="AQ3373" s="323"/>
      <c r="AR3373" s="323"/>
      <c r="AS3373" s="323"/>
      <c r="AT3373" s="323"/>
      <c r="AU3373" s="323"/>
      <c r="AV3373" s="323"/>
      <c r="AW3373" s="323"/>
      <c r="AX3373" s="323"/>
      <c r="AY3373" s="323"/>
      <c r="AZ3373" s="323"/>
      <c r="BA3373" s="323"/>
      <c r="BB3373" s="323"/>
      <c r="BC3373" s="323"/>
      <c r="BD3373" s="323"/>
      <c r="BE3373" s="323"/>
      <c r="BF3373" s="323"/>
    </row>
    <row r="3374" spans="1:58" s="62" customFormat="1" ht="12.75" x14ac:dyDescent="0.2">
      <c r="A3374" s="270"/>
      <c r="B3374" s="358"/>
      <c r="C3374" s="358"/>
      <c r="D3374" s="268"/>
      <c r="E3374" s="268"/>
      <c r="F3374" s="268"/>
      <c r="G3374" s="277"/>
      <c r="H3374" s="362"/>
      <c r="I3374" s="362"/>
      <c r="J3374" s="362"/>
      <c r="K3374" s="362"/>
      <c r="L3374" s="362"/>
      <c r="M3374" s="362"/>
      <c r="N3374" s="362"/>
      <c r="O3374" s="362"/>
      <c r="P3374" s="362"/>
      <c r="Q3374" s="362"/>
      <c r="R3374" s="362"/>
      <c r="S3374" s="362"/>
      <c r="T3374" s="362"/>
      <c r="U3374" s="362"/>
      <c r="V3374" s="362"/>
      <c r="W3374" s="362"/>
      <c r="X3374" s="362"/>
      <c r="Y3374" s="362"/>
      <c r="Z3374" s="362"/>
      <c r="AA3374" s="323"/>
      <c r="AB3374" s="323"/>
      <c r="AC3374" s="323"/>
      <c r="AD3374" s="323"/>
      <c r="AE3374" s="323"/>
      <c r="AF3374" s="323"/>
      <c r="AG3374" s="323"/>
      <c r="AH3374" s="323"/>
      <c r="AI3374" s="323"/>
      <c r="AJ3374" s="323"/>
      <c r="AK3374" s="323"/>
      <c r="AL3374" s="323"/>
      <c r="AM3374" s="323"/>
      <c r="AN3374" s="323"/>
      <c r="AO3374" s="323"/>
      <c r="AP3374" s="323"/>
      <c r="AQ3374" s="323"/>
      <c r="AR3374" s="323"/>
      <c r="AS3374" s="323"/>
      <c r="AT3374" s="323"/>
      <c r="AU3374" s="323"/>
      <c r="AV3374" s="323"/>
      <c r="AW3374" s="323"/>
      <c r="AX3374" s="323"/>
      <c r="AY3374" s="323"/>
      <c r="AZ3374" s="323"/>
      <c r="BA3374" s="323"/>
      <c r="BB3374" s="323"/>
      <c r="BC3374" s="323"/>
      <c r="BD3374" s="323"/>
      <c r="BE3374" s="323"/>
      <c r="BF3374" s="323"/>
    </row>
    <row r="3375" spans="1:58" s="62" customFormat="1" ht="12.75" x14ac:dyDescent="0.2">
      <c r="A3375" s="270"/>
      <c r="B3375" s="358"/>
      <c r="C3375" s="358"/>
      <c r="D3375" s="268"/>
      <c r="E3375" s="268"/>
      <c r="F3375" s="268"/>
      <c r="G3375" s="277"/>
      <c r="H3375" s="362"/>
      <c r="I3375" s="362"/>
      <c r="J3375" s="362"/>
      <c r="K3375" s="362"/>
      <c r="L3375" s="362"/>
      <c r="M3375" s="362"/>
      <c r="N3375" s="362"/>
      <c r="O3375" s="362"/>
      <c r="P3375" s="362"/>
      <c r="Q3375" s="362"/>
      <c r="R3375" s="362"/>
      <c r="S3375" s="362"/>
      <c r="T3375" s="362"/>
      <c r="U3375" s="362"/>
      <c r="V3375" s="362"/>
      <c r="W3375" s="362"/>
      <c r="X3375" s="362"/>
      <c r="Y3375" s="362"/>
      <c r="Z3375" s="362"/>
      <c r="AA3375" s="323"/>
      <c r="AB3375" s="323"/>
      <c r="AC3375" s="323"/>
      <c r="AD3375" s="323"/>
      <c r="AE3375" s="323"/>
      <c r="AF3375" s="323"/>
      <c r="AG3375" s="323"/>
      <c r="AH3375" s="323"/>
      <c r="AI3375" s="323"/>
      <c r="AJ3375" s="323"/>
      <c r="AK3375" s="323"/>
      <c r="AL3375" s="323"/>
      <c r="AM3375" s="323"/>
      <c r="AN3375" s="323"/>
      <c r="AO3375" s="323"/>
      <c r="AP3375" s="323"/>
      <c r="AQ3375" s="323"/>
      <c r="AR3375" s="323"/>
      <c r="AS3375" s="323"/>
      <c r="AT3375" s="323"/>
      <c r="AU3375" s="323"/>
      <c r="AV3375" s="323"/>
      <c r="AW3375" s="323"/>
      <c r="AX3375" s="323"/>
      <c r="AY3375" s="323"/>
      <c r="AZ3375" s="323"/>
      <c r="BA3375" s="323"/>
      <c r="BB3375" s="323"/>
      <c r="BC3375" s="323"/>
      <c r="BD3375" s="323"/>
      <c r="BE3375" s="323"/>
      <c r="BF3375" s="323"/>
    </row>
    <row r="3376" spans="1:58" s="62" customFormat="1" ht="12.75" x14ac:dyDescent="0.2">
      <c r="A3376" s="270"/>
      <c r="B3376" s="358"/>
      <c r="C3376" s="358"/>
      <c r="D3376" s="268"/>
      <c r="E3376" s="268"/>
      <c r="F3376" s="268"/>
      <c r="G3376" s="277"/>
      <c r="H3376" s="362"/>
      <c r="I3376" s="362"/>
      <c r="J3376" s="362"/>
      <c r="K3376" s="362"/>
      <c r="L3376" s="362"/>
      <c r="M3376" s="362"/>
      <c r="N3376" s="362"/>
      <c r="O3376" s="362"/>
      <c r="P3376" s="362"/>
      <c r="Q3376" s="362"/>
      <c r="R3376" s="362"/>
      <c r="S3376" s="362"/>
      <c r="T3376" s="362"/>
      <c r="U3376" s="362"/>
      <c r="V3376" s="362"/>
      <c r="W3376" s="362"/>
      <c r="X3376" s="362"/>
      <c r="Y3376" s="362"/>
      <c r="Z3376" s="362"/>
      <c r="AA3376" s="323"/>
      <c r="AB3376" s="323"/>
      <c r="AC3376" s="323"/>
      <c r="AD3376" s="323"/>
      <c r="AE3376" s="323"/>
      <c r="AF3376" s="323"/>
      <c r="AG3376" s="323"/>
      <c r="AH3376" s="323"/>
      <c r="AI3376" s="323"/>
      <c r="AJ3376" s="323"/>
      <c r="AK3376" s="323"/>
      <c r="AL3376" s="323"/>
      <c r="AM3376" s="323"/>
      <c r="AN3376" s="323"/>
      <c r="AO3376" s="323"/>
      <c r="AP3376" s="323"/>
      <c r="AQ3376" s="323"/>
      <c r="AR3376" s="323"/>
      <c r="AS3376" s="323"/>
      <c r="AT3376" s="323"/>
      <c r="AU3376" s="323"/>
      <c r="AV3376" s="323"/>
      <c r="AW3376" s="323"/>
      <c r="AX3376" s="323"/>
      <c r="AY3376" s="323"/>
      <c r="AZ3376" s="323"/>
      <c r="BA3376" s="323"/>
      <c r="BB3376" s="323"/>
      <c r="BC3376" s="323"/>
      <c r="BD3376" s="323"/>
      <c r="BE3376" s="323"/>
      <c r="BF3376" s="323"/>
    </row>
    <row r="3377" spans="1:58" s="62" customFormat="1" ht="12.75" x14ac:dyDescent="0.2">
      <c r="A3377" s="270"/>
      <c r="B3377" s="358"/>
      <c r="C3377" s="358"/>
      <c r="D3377" s="268"/>
      <c r="E3377" s="268"/>
      <c r="F3377" s="268"/>
      <c r="G3377" s="277"/>
      <c r="H3377" s="362"/>
      <c r="I3377" s="362"/>
      <c r="J3377" s="362"/>
      <c r="K3377" s="362"/>
      <c r="L3377" s="362"/>
      <c r="M3377" s="362"/>
      <c r="N3377" s="362"/>
      <c r="O3377" s="362"/>
      <c r="P3377" s="362"/>
      <c r="Q3377" s="362"/>
      <c r="R3377" s="362"/>
      <c r="S3377" s="362"/>
      <c r="T3377" s="362"/>
      <c r="U3377" s="362"/>
      <c r="V3377" s="362"/>
      <c r="W3377" s="362"/>
      <c r="X3377" s="362"/>
      <c r="Y3377" s="362"/>
      <c r="Z3377" s="362"/>
      <c r="AA3377" s="323"/>
      <c r="AB3377" s="323"/>
      <c r="AC3377" s="323"/>
      <c r="AD3377" s="323"/>
      <c r="AE3377" s="323"/>
      <c r="AF3377" s="323"/>
      <c r="AG3377" s="323"/>
      <c r="AH3377" s="323"/>
      <c r="AI3377" s="323"/>
      <c r="AJ3377" s="323"/>
      <c r="AK3377" s="323"/>
      <c r="AL3377" s="323"/>
      <c r="AM3377" s="323"/>
      <c r="AN3377" s="323"/>
      <c r="AO3377" s="323"/>
      <c r="AP3377" s="323"/>
      <c r="AQ3377" s="323"/>
      <c r="AR3377" s="323"/>
      <c r="AS3377" s="323"/>
      <c r="AT3377" s="323"/>
      <c r="AU3377" s="323"/>
      <c r="AV3377" s="323"/>
      <c r="AW3377" s="323"/>
      <c r="AX3377" s="323"/>
      <c r="AY3377" s="323"/>
      <c r="AZ3377" s="323"/>
      <c r="BA3377" s="323"/>
      <c r="BB3377" s="323"/>
      <c r="BC3377" s="323"/>
      <c r="BD3377" s="323"/>
      <c r="BE3377" s="323"/>
      <c r="BF3377" s="323"/>
    </row>
    <row r="3378" spans="1:58" s="62" customFormat="1" ht="12.75" x14ac:dyDescent="0.2">
      <c r="A3378" s="270"/>
      <c r="B3378" s="358"/>
      <c r="C3378" s="358"/>
      <c r="D3378" s="268"/>
      <c r="E3378" s="268"/>
      <c r="F3378" s="268"/>
      <c r="G3378" s="277"/>
      <c r="H3378" s="362"/>
      <c r="I3378" s="362"/>
      <c r="J3378" s="362"/>
      <c r="K3378" s="362"/>
      <c r="L3378" s="362"/>
      <c r="M3378" s="362"/>
      <c r="N3378" s="362"/>
      <c r="O3378" s="362"/>
      <c r="P3378" s="362"/>
      <c r="Q3378" s="362"/>
      <c r="R3378" s="362"/>
      <c r="S3378" s="362"/>
      <c r="T3378" s="362"/>
      <c r="U3378" s="362"/>
      <c r="V3378" s="362"/>
      <c r="W3378" s="362"/>
      <c r="X3378" s="362"/>
      <c r="Y3378" s="362"/>
      <c r="Z3378" s="362"/>
      <c r="AA3378" s="323"/>
      <c r="AB3378" s="323"/>
      <c r="AC3378" s="323"/>
      <c r="AD3378" s="323"/>
      <c r="AE3378" s="323"/>
      <c r="AF3378" s="323"/>
      <c r="AG3378" s="323"/>
      <c r="AH3378" s="323"/>
      <c r="AI3378" s="323"/>
      <c r="AJ3378" s="323"/>
      <c r="AK3378" s="323"/>
      <c r="AL3378" s="323"/>
      <c r="AM3378" s="323"/>
      <c r="AN3378" s="323"/>
      <c r="AO3378" s="323"/>
      <c r="AP3378" s="323"/>
      <c r="AQ3378" s="323"/>
      <c r="AR3378" s="323"/>
      <c r="AS3378" s="323"/>
      <c r="AT3378" s="323"/>
      <c r="AU3378" s="323"/>
      <c r="AV3378" s="323"/>
      <c r="AW3378" s="323"/>
      <c r="AX3378" s="323"/>
      <c r="AY3378" s="323"/>
      <c r="AZ3378" s="323"/>
      <c r="BA3378" s="323"/>
      <c r="BB3378" s="323"/>
      <c r="BC3378" s="323"/>
      <c r="BD3378" s="323"/>
      <c r="BE3378" s="323"/>
      <c r="BF3378" s="323"/>
    </row>
    <row r="3379" spans="1:58" s="62" customFormat="1" ht="12.75" x14ac:dyDescent="0.2">
      <c r="A3379" s="270"/>
      <c r="B3379" s="358"/>
      <c r="C3379" s="358"/>
      <c r="D3379" s="268"/>
      <c r="E3379" s="268"/>
      <c r="F3379" s="268"/>
      <c r="G3379" s="277"/>
      <c r="H3379" s="362"/>
      <c r="I3379" s="362"/>
      <c r="J3379" s="362"/>
      <c r="K3379" s="362"/>
      <c r="L3379" s="362"/>
      <c r="M3379" s="362"/>
      <c r="N3379" s="362"/>
      <c r="O3379" s="362"/>
      <c r="P3379" s="362"/>
      <c r="Q3379" s="362"/>
      <c r="R3379" s="362"/>
      <c r="S3379" s="362"/>
      <c r="T3379" s="362"/>
      <c r="U3379" s="362"/>
      <c r="V3379" s="362"/>
      <c r="W3379" s="362"/>
      <c r="X3379" s="362"/>
      <c r="Y3379" s="362"/>
      <c r="Z3379" s="362"/>
      <c r="AA3379" s="323"/>
      <c r="AB3379" s="323"/>
      <c r="AC3379" s="323"/>
      <c r="AD3379" s="323"/>
      <c r="AE3379" s="323"/>
      <c r="AF3379" s="323"/>
      <c r="AG3379" s="323"/>
      <c r="AH3379" s="323"/>
      <c r="AI3379" s="323"/>
      <c r="AJ3379" s="323"/>
      <c r="AK3379" s="323"/>
      <c r="AL3379" s="323"/>
      <c r="AM3379" s="323"/>
      <c r="AN3379" s="323"/>
      <c r="AO3379" s="323"/>
      <c r="AP3379" s="323"/>
      <c r="AQ3379" s="323"/>
      <c r="AR3379" s="323"/>
      <c r="AS3379" s="323"/>
      <c r="AT3379" s="323"/>
      <c r="AU3379" s="323"/>
      <c r="AV3379" s="323"/>
      <c r="AW3379" s="323"/>
      <c r="AX3379" s="323"/>
      <c r="AY3379" s="323"/>
      <c r="AZ3379" s="323"/>
      <c r="BA3379" s="323"/>
      <c r="BB3379" s="323"/>
      <c r="BC3379" s="323"/>
      <c r="BD3379" s="323"/>
      <c r="BE3379" s="323"/>
      <c r="BF3379" s="323"/>
    </row>
    <row r="3380" spans="1:58" s="62" customFormat="1" ht="12.75" x14ac:dyDescent="0.2">
      <c r="A3380" s="270"/>
      <c r="B3380" s="358"/>
      <c r="C3380" s="358"/>
      <c r="D3380" s="268"/>
      <c r="E3380" s="268"/>
      <c r="F3380" s="268"/>
      <c r="G3380" s="277"/>
      <c r="H3380" s="362"/>
      <c r="I3380" s="362"/>
      <c r="J3380" s="362"/>
      <c r="K3380" s="362"/>
      <c r="L3380" s="362"/>
      <c r="M3380" s="362"/>
      <c r="N3380" s="362"/>
      <c r="O3380" s="362"/>
      <c r="P3380" s="362"/>
      <c r="Q3380" s="362"/>
      <c r="R3380" s="362"/>
      <c r="S3380" s="362"/>
      <c r="T3380" s="362"/>
      <c r="U3380" s="362"/>
      <c r="V3380" s="362"/>
      <c r="W3380" s="362"/>
      <c r="X3380" s="362"/>
      <c r="Y3380" s="362"/>
      <c r="Z3380" s="362"/>
      <c r="AA3380" s="323"/>
      <c r="AB3380" s="323"/>
      <c r="AC3380" s="323"/>
      <c r="AD3380" s="323"/>
      <c r="AE3380" s="323"/>
      <c r="AF3380" s="323"/>
      <c r="AG3380" s="323"/>
      <c r="AH3380" s="323"/>
      <c r="AI3380" s="323"/>
      <c r="AJ3380" s="323"/>
      <c r="AK3380" s="323"/>
      <c r="AL3380" s="323"/>
      <c r="AM3380" s="323"/>
      <c r="AN3380" s="323"/>
      <c r="AO3380" s="323"/>
      <c r="AP3380" s="323"/>
      <c r="AQ3380" s="323"/>
      <c r="AR3380" s="323"/>
      <c r="AS3380" s="323"/>
      <c r="AT3380" s="323"/>
      <c r="AU3380" s="323"/>
      <c r="AV3380" s="323"/>
      <c r="AW3380" s="323"/>
      <c r="AX3380" s="323"/>
      <c r="AY3380" s="323"/>
      <c r="AZ3380" s="323"/>
      <c r="BA3380" s="323"/>
      <c r="BB3380" s="323"/>
      <c r="BC3380" s="323"/>
      <c r="BD3380" s="323"/>
      <c r="BE3380" s="323"/>
      <c r="BF3380" s="323"/>
    </row>
    <row r="3381" spans="1:58" s="62" customFormat="1" ht="12.75" x14ac:dyDescent="0.2">
      <c r="A3381" s="270"/>
      <c r="B3381" s="358"/>
      <c r="C3381" s="358"/>
      <c r="D3381" s="268"/>
      <c r="E3381" s="268"/>
      <c r="F3381" s="268"/>
      <c r="G3381" s="277"/>
      <c r="H3381" s="362"/>
      <c r="I3381" s="362"/>
      <c r="J3381" s="362"/>
      <c r="K3381" s="362"/>
      <c r="L3381" s="362"/>
      <c r="M3381" s="362"/>
      <c r="N3381" s="362"/>
      <c r="O3381" s="362"/>
      <c r="P3381" s="362"/>
      <c r="Q3381" s="362"/>
      <c r="R3381" s="362"/>
      <c r="S3381" s="362"/>
      <c r="T3381" s="362"/>
      <c r="U3381" s="362"/>
      <c r="V3381" s="362"/>
      <c r="W3381" s="362"/>
      <c r="X3381" s="362"/>
      <c r="Y3381" s="362"/>
      <c r="Z3381" s="362"/>
      <c r="AA3381" s="323"/>
      <c r="AB3381" s="323"/>
      <c r="AC3381" s="323"/>
      <c r="AD3381" s="323"/>
      <c r="AE3381" s="323"/>
      <c r="AF3381" s="323"/>
      <c r="AG3381" s="323"/>
      <c r="AH3381" s="323"/>
      <c r="AI3381" s="323"/>
      <c r="AJ3381" s="323"/>
      <c r="AK3381" s="323"/>
      <c r="AL3381" s="323"/>
      <c r="AM3381" s="323"/>
      <c r="AN3381" s="323"/>
      <c r="AO3381" s="323"/>
      <c r="AP3381" s="323"/>
      <c r="AQ3381" s="323"/>
      <c r="AR3381" s="323"/>
      <c r="AS3381" s="323"/>
      <c r="AT3381" s="323"/>
      <c r="AU3381" s="323"/>
      <c r="AV3381" s="323"/>
      <c r="AW3381" s="323"/>
      <c r="AX3381" s="323"/>
      <c r="AY3381" s="323"/>
      <c r="AZ3381" s="323"/>
      <c r="BA3381" s="323"/>
      <c r="BB3381" s="323"/>
      <c r="BC3381" s="323"/>
      <c r="BD3381" s="323"/>
      <c r="BE3381" s="323"/>
      <c r="BF3381" s="323"/>
    </row>
    <row r="3382" spans="1:58" s="62" customFormat="1" ht="12.75" x14ac:dyDescent="0.2">
      <c r="A3382" s="270"/>
      <c r="B3382" s="358"/>
      <c r="C3382" s="358"/>
      <c r="D3382" s="268"/>
      <c r="E3382" s="268"/>
      <c r="F3382" s="268"/>
      <c r="G3382" s="277"/>
      <c r="H3382" s="362"/>
      <c r="I3382" s="362"/>
      <c r="J3382" s="362"/>
      <c r="K3382" s="362"/>
      <c r="L3382" s="362"/>
      <c r="M3382" s="362"/>
      <c r="N3382" s="362"/>
      <c r="O3382" s="362"/>
      <c r="P3382" s="362"/>
      <c r="Q3382" s="362"/>
      <c r="R3382" s="362"/>
      <c r="S3382" s="362"/>
      <c r="T3382" s="362"/>
      <c r="U3382" s="362"/>
      <c r="V3382" s="362"/>
      <c r="W3382" s="362"/>
      <c r="X3382" s="362"/>
      <c r="Y3382" s="362"/>
      <c r="Z3382" s="362"/>
      <c r="AA3382" s="323"/>
      <c r="AB3382" s="323"/>
      <c r="AC3382" s="323"/>
      <c r="AD3382" s="323"/>
      <c r="AE3382" s="323"/>
      <c r="AF3382" s="323"/>
      <c r="AG3382" s="323"/>
      <c r="AH3382" s="323"/>
      <c r="AI3382" s="323"/>
      <c r="AJ3382" s="323"/>
      <c r="AK3382" s="323"/>
      <c r="AL3382" s="323"/>
      <c r="AM3382" s="323"/>
      <c r="AN3382" s="323"/>
      <c r="AO3382" s="323"/>
      <c r="AP3382" s="323"/>
      <c r="AQ3382" s="323"/>
      <c r="AR3382" s="323"/>
      <c r="AS3382" s="323"/>
      <c r="AT3382" s="323"/>
      <c r="AU3382" s="323"/>
      <c r="AV3382" s="323"/>
      <c r="AW3382" s="323"/>
      <c r="AX3382" s="323"/>
      <c r="AY3382" s="323"/>
      <c r="AZ3382" s="323"/>
      <c r="BA3382" s="323"/>
      <c r="BB3382" s="323"/>
      <c r="BC3382" s="323"/>
      <c r="BD3382" s="323"/>
      <c r="BE3382" s="323"/>
      <c r="BF3382" s="323"/>
    </row>
    <row r="3383" spans="1:58" s="62" customFormat="1" ht="12.75" x14ac:dyDescent="0.2">
      <c r="A3383" s="270"/>
      <c r="B3383" s="358"/>
      <c r="C3383" s="358"/>
      <c r="D3383" s="268"/>
      <c r="E3383" s="268"/>
      <c r="F3383" s="268"/>
      <c r="G3383" s="277"/>
      <c r="H3383" s="362"/>
      <c r="I3383" s="362"/>
      <c r="J3383" s="362"/>
      <c r="K3383" s="362"/>
      <c r="L3383" s="362"/>
      <c r="M3383" s="362"/>
      <c r="N3383" s="362"/>
      <c r="O3383" s="362"/>
      <c r="P3383" s="362"/>
      <c r="Q3383" s="362"/>
      <c r="R3383" s="362"/>
      <c r="S3383" s="362"/>
      <c r="T3383" s="362"/>
      <c r="U3383" s="362"/>
      <c r="V3383" s="362"/>
      <c r="W3383" s="362"/>
      <c r="X3383" s="362"/>
      <c r="Y3383" s="362"/>
      <c r="Z3383" s="362"/>
      <c r="AA3383" s="323"/>
      <c r="AB3383" s="323"/>
      <c r="AC3383" s="323"/>
      <c r="AD3383" s="323"/>
      <c r="AE3383" s="323"/>
      <c r="AF3383" s="323"/>
      <c r="AG3383" s="323"/>
      <c r="AH3383" s="323"/>
      <c r="AI3383" s="323"/>
      <c r="AJ3383" s="323"/>
      <c r="AK3383" s="323"/>
      <c r="AL3383" s="323"/>
      <c r="AM3383" s="323"/>
      <c r="AN3383" s="323"/>
      <c r="AO3383" s="323"/>
      <c r="AP3383" s="323"/>
      <c r="AQ3383" s="323"/>
      <c r="AR3383" s="323"/>
      <c r="AS3383" s="323"/>
      <c r="AT3383" s="323"/>
      <c r="AU3383" s="323"/>
      <c r="AV3383" s="323"/>
      <c r="AW3383" s="323"/>
      <c r="AX3383" s="323"/>
      <c r="AY3383" s="323"/>
      <c r="AZ3383" s="323"/>
      <c r="BA3383" s="323"/>
      <c r="BB3383" s="323"/>
      <c r="BC3383" s="323"/>
      <c r="BD3383" s="323"/>
      <c r="BE3383" s="323"/>
      <c r="BF3383" s="323"/>
    </row>
    <row r="3384" spans="1:58" s="62" customFormat="1" ht="12.75" x14ac:dyDescent="0.2">
      <c r="A3384" s="270"/>
      <c r="B3384" s="358"/>
      <c r="C3384" s="358"/>
      <c r="D3384" s="268"/>
      <c r="E3384" s="268"/>
      <c r="F3384" s="268"/>
      <c r="G3384" s="277"/>
      <c r="H3384" s="362"/>
      <c r="I3384" s="362"/>
      <c r="J3384" s="362"/>
      <c r="K3384" s="362"/>
      <c r="L3384" s="362"/>
      <c r="M3384" s="362"/>
      <c r="N3384" s="362"/>
      <c r="O3384" s="362"/>
      <c r="P3384" s="362"/>
      <c r="Q3384" s="362"/>
      <c r="R3384" s="362"/>
      <c r="S3384" s="362"/>
      <c r="T3384" s="362"/>
      <c r="U3384" s="362"/>
      <c r="V3384" s="362"/>
      <c r="W3384" s="362"/>
      <c r="X3384" s="362"/>
      <c r="Y3384" s="362"/>
      <c r="Z3384" s="362"/>
      <c r="AA3384" s="323"/>
      <c r="AB3384" s="323"/>
      <c r="AC3384" s="323"/>
      <c r="AD3384" s="323"/>
      <c r="AE3384" s="323"/>
      <c r="AF3384" s="323"/>
      <c r="AG3384" s="323"/>
      <c r="AH3384" s="323"/>
      <c r="AI3384" s="323"/>
      <c r="AJ3384" s="323"/>
      <c r="AK3384" s="323"/>
      <c r="AL3384" s="323"/>
      <c r="AM3384" s="323"/>
      <c r="AN3384" s="323"/>
      <c r="AO3384" s="323"/>
      <c r="AP3384" s="323"/>
      <c r="AQ3384" s="323"/>
      <c r="AR3384" s="323"/>
      <c r="AS3384" s="323"/>
      <c r="AT3384" s="323"/>
      <c r="AU3384" s="323"/>
      <c r="AV3384" s="323"/>
      <c r="AW3384" s="323"/>
      <c r="AX3384" s="323"/>
      <c r="AY3384" s="323"/>
      <c r="AZ3384" s="323"/>
      <c r="BA3384" s="323"/>
      <c r="BB3384" s="323"/>
      <c r="BC3384" s="323"/>
      <c r="BD3384" s="323"/>
      <c r="BE3384" s="323"/>
      <c r="BF3384" s="323"/>
    </row>
    <row r="3385" spans="1:58" s="62" customFormat="1" ht="12.75" x14ac:dyDescent="0.2">
      <c r="A3385" s="270"/>
      <c r="B3385" s="358"/>
      <c r="C3385" s="358"/>
      <c r="D3385" s="268"/>
      <c r="E3385" s="268"/>
      <c r="F3385" s="268"/>
      <c r="G3385" s="277"/>
      <c r="H3385" s="362"/>
      <c r="I3385" s="362"/>
      <c r="J3385" s="362"/>
      <c r="K3385" s="362"/>
      <c r="L3385" s="362"/>
      <c r="M3385" s="362"/>
      <c r="N3385" s="362"/>
      <c r="O3385" s="362"/>
      <c r="P3385" s="362"/>
      <c r="Q3385" s="362"/>
      <c r="R3385" s="362"/>
      <c r="S3385" s="362"/>
      <c r="T3385" s="362"/>
      <c r="U3385" s="362"/>
      <c r="V3385" s="362"/>
      <c r="W3385" s="362"/>
      <c r="X3385" s="362"/>
      <c r="Y3385" s="362"/>
      <c r="Z3385" s="362"/>
      <c r="AA3385" s="323"/>
      <c r="AB3385" s="323"/>
      <c r="AC3385" s="323"/>
      <c r="AD3385" s="323"/>
      <c r="AE3385" s="323"/>
      <c r="AF3385" s="323"/>
      <c r="AG3385" s="323"/>
      <c r="AH3385" s="323"/>
      <c r="AI3385" s="323"/>
      <c r="AJ3385" s="323"/>
      <c r="AK3385" s="323"/>
      <c r="AL3385" s="323"/>
      <c r="AM3385" s="323"/>
      <c r="AN3385" s="323"/>
      <c r="AO3385" s="323"/>
      <c r="AP3385" s="323"/>
      <c r="AQ3385" s="323"/>
      <c r="AR3385" s="323"/>
      <c r="AS3385" s="323"/>
      <c r="AT3385" s="323"/>
      <c r="AU3385" s="323"/>
      <c r="AV3385" s="323"/>
      <c r="AW3385" s="323"/>
      <c r="AX3385" s="323"/>
      <c r="AY3385" s="323"/>
      <c r="AZ3385" s="323"/>
      <c r="BA3385" s="323"/>
      <c r="BB3385" s="323"/>
      <c r="BC3385" s="323"/>
      <c r="BD3385" s="323"/>
      <c r="BE3385" s="323"/>
      <c r="BF3385" s="323"/>
    </row>
    <row r="3386" spans="1:58" s="62" customFormat="1" ht="12.75" x14ac:dyDescent="0.2">
      <c r="A3386" s="270"/>
      <c r="B3386" s="358"/>
      <c r="C3386" s="358"/>
      <c r="D3386" s="268"/>
      <c r="E3386" s="268"/>
      <c r="F3386" s="268"/>
      <c r="G3386" s="277"/>
      <c r="H3386" s="362"/>
      <c r="I3386" s="362"/>
      <c r="J3386" s="362"/>
      <c r="K3386" s="362"/>
      <c r="L3386" s="362"/>
      <c r="M3386" s="362"/>
      <c r="N3386" s="362"/>
      <c r="O3386" s="362"/>
      <c r="P3386" s="362"/>
      <c r="Q3386" s="362"/>
      <c r="R3386" s="362"/>
      <c r="S3386" s="362"/>
      <c r="T3386" s="362"/>
      <c r="U3386" s="362"/>
      <c r="V3386" s="362"/>
      <c r="W3386" s="362"/>
      <c r="X3386" s="362"/>
      <c r="Y3386" s="362"/>
      <c r="Z3386" s="362"/>
      <c r="AA3386" s="323"/>
      <c r="AB3386" s="323"/>
      <c r="AC3386" s="323"/>
      <c r="AD3386" s="323"/>
      <c r="AE3386" s="323"/>
      <c r="AF3386" s="323"/>
      <c r="AG3386" s="323"/>
      <c r="AH3386" s="323"/>
      <c r="AI3386" s="323"/>
      <c r="AJ3386" s="323"/>
      <c r="AK3386" s="323"/>
      <c r="AL3386" s="323"/>
      <c r="AM3386" s="323"/>
      <c r="AN3386" s="323"/>
      <c r="AO3386" s="323"/>
      <c r="AP3386" s="323"/>
      <c r="AQ3386" s="323"/>
      <c r="AR3386" s="323"/>
      <c r="AS3386" s="323"/>
      <c r="AT3386" s="323"/>
      <c r="AU3386" s="323"/>
      <c r="AV3386" s="323"/>
      <c r="AW3386" s="323"/>
      <c r="AX3386" s="323"/>
      <c r="AY3386" s="323"/>
      <c r="AZ3386" s="323"/>
      <c r="BA3386" s="323"/>
      <c r="BB3386" s="323"/>
      <c r="BC3386" s="323"/>
      <c r="BD3386" s="323"/>
      <c r="BE3386" s="323"/>
      <c r="BF3386" s="323"/>
    </row>
    <row r="3387" spans="1:58" s="62" customFormat="1" ht="12.75" x14ac:dyDescent="0.2">
      <c r="A3387" s="270"/>
      <c r="B3387" s="358"/>
      <c r="C3387" s="358"/>
      <c r="D3387" s="268"/>
      <c r="E3387" s="268"/>
      <c r="F3387" s="268"/>
      <c r="G3387" s="277"/>
      <c r="H3387" s="362"/>
      <c r="I3387" s="362"/>
      <c r="J3387" s="362"/>
      <c r="K3387" s="362"/>
      <c r="L3387" s="362"/>
      <c r="M3387" s="362"/>
      <c r="N3387" s="362"/>
      <c r="O3387" s="362"/>
      <c r="P3387" s="362"/>
      <c r="Q3387" s="362"/>
      <c r="R3387" s="362"/>
      <c r="S3387" s="362"/>
      <c r="T3387" s="362"/>
      <c r="U3387" s="362"/>
      <c r="V3387" s="362"/>
      <c r="W3387" s="362"/>
      <c r="X3387" s="362"/>
      <c r="Y3387" s="362"/>
      <c r="Z3387" s="362"/>
      <c r="AA3387" s="323"/>
      <c r="AB3387" s="323"/>
      <c r="AC3387" s="323"/>
      <c r="AD3387" s="323"/>
      <c r="AE3387" s="323"/>
      <c r="AF3387" s="323"/>
      <c r="AG3387" s="323"/>
      <c r="AH3387" s="323"/>
      <c r="AI3387" s="323"/>
      <c r="AJ3387" s="323"/>
      <c r="AK3387" s="323"/>
      <c r="AL3387" s="323"/>
      <c r="AM3387" s="323"/>
      <c r="AN3387" s="323"/>
      <c r="AO3387" s="323"/>
      <c r="AP3387" s="323"/>
      <c r="AQ3387" s="323"/>
      <c r="AR3387" s="323"/>
      <c r="AS3387" s="323"/>
      <c r="AT3387" s="323"/>
      <c r="AU3387" s="323"/>
      <c r="AV3387" s="323"/>
      <c r="AW3387" s="323"/>
      <c r="AX3387" s="323"/>
      <c r="AY3387" s="323"/>
      <c r="AZ3387" s="323"/>
      <c r="BA3387" s="323"/>
      <c r="BB3387" s="323"/>
      <c r="BC3387" s="323"/>
      <c r="BD3387" s="323"/>
      <c r="BE3387" s="323"/>
      <c r="BF3387" s="323"/>
    </row>
    <row r="3388" spans="1:58" s="62" customFormat="1" ht="12.75" x14ac:dyDescent="0.2">
      <c r="A3388" s="270"/>
      <c r="B3388" s="358"/>
      <c r="C3388" s="358"/>
      <c r="D3388" s="268"/>
      <c r="E3388" s="268"/>
      <c r="F3388" s="268"/>
      <c r="G3388" s="277"/>
      <c r="H3388" s="362"/>
      <c r="I3388" s="362"/>
      <c r="J3388" s="362"/>
      <c r="K3388" s="362"/>
      <c r="L3388" s="362"/>
      <c r="M3388" s="362"/>
      <c r="N3388" s="362"/>
      <c r="O3388" s="362"/>
      <c r="P3388" s="362"/>
      <c r="Q3388" s="362"/>
      <c r="R3388" s="362"/>
      <c r="S3388" s="362"/>
      <c r="T3388" s="362"/>
      <c r="U3388" s="362"/>
      <c r="V3388" s="362"/>
      <c r="W3388" s="362"/>
      <c r="X3388" s="362"/>
      <c r="Y3388" s="362"/>
      <c r="Z3388" s="362"/>
      <c r="AA3388" s="323"/>
      <c r="AB3388" s="323"/>
      <c r="AC3388" s="323"/>
      <c r="AD3388" s="323"/>
      <c r="AE3388" s="323"/>
      <c r="AF3388" s="323"/>
      <c r="AG3388" s="323"/>
      <c r="AH3388" s="323"/>
      <c r="AI3388" s="323"/>
      <c r="AJ3388" s="323"/>
      <c r="AK3388" s="323"/>
      <c r="AL3388" s="323"/>
      <c r="AM3388" s="323"/>
      <c r="AN3388" s="323"/>
      <c r="AO3388" s="323"/>
      <c r="AP3388" s="323"/>
      <c r="AQ3388" s="323"/>
      <c r="AR3388" s="323"/>
      <c r="AS3388" s="323"/>
      <c r="AT3388" s="323"/>
      <c r="AU3388" s="323"/>
      <c r="AV3388" s="323"/>
      <c r="AW3388" s="323"/>
      <c r="AX3388" s="323"/>
      <c r="AY3388" s="323"/>
      <c r="AZ3388" s="323"/>
      <c r="BA3388" s="323"/>
      <c r="BB3388" s="323"/>
      <c r="BC3388" s="323"/>
      <c r="BD3388" s="323"/>
      <c r="BE3388" s="323"/>
      <c r="BF3388" s="323"/>
    </row>
    <row r="3389" spans="1:58" s="62" customFormat="1" ht="12.75" x14ac:dyDescent="0.2">
      <c r="A3389" s="270"/>
      <c r="B3389" s="358"/>
      <c r="C3389" s="358"/>
      <c r="D3389" s="268"/>
      <c r="E3389" s="268"/>
      <c r="F3389" s="268"/>
      <c r="G3389" s="277"/>
      <c r="H3389" s="362"/>
      <c r="I3389" s="362"/>
      <c r="J3389" s="362"/>
      <c r="K3389" s="362"/>
      <c r="L3389" s="362"/>
      <c r="M3389" s="362"/>
      <c r="N3389" s="362"/>
      <c r="O3389" s="362"/>
      <c r="P3389" s="362"/>
      <c r="Q3389" s="362"/>
      <c r="R3389" s="362"/>
      <c r="S3389" s="362"/>
      <c r="T3389" s="362"/>
      <c r="U3389" s="362"/>
      <c r="V3389" s="362"/>
      <c r="W3389" s="362"/>
      <c r="X3389" s="362"/>
      <c r="Y3389" s="362"/>
      <c r="Z3389" s="362"/>
      <c r="AA3389" s="323"/>
      <c r="AB3389" s="323"/>
      <c r="AC3389" s="323"/>
      <c r="AD3389" s="323"/>
      <c r="AE3389" s="323"/>
      <c r="AF3389" s="323"/>
      <c r="AG3389" s="323"/>
      <c r="AH3389" s="323"/>
      <c r="AI3389" s="323"/>
      <c r="AJ3389" s="323"/>
      <c r="AK3389" s="323"/>
      <c r="AL3389" s="323"/>
      <c r="AM3389" s="323"/>
      <c r="AN3389" s="323"/>
      <c r="AO3389" s="323"/>
      <c r="AP3389" s="323"/>
      <c r="AQ3389" s="323"/>
      <c r="AR3389" s="323"/>
      <c r="AS3389" s="323"/>
      <c r="AT3389" s="323"/>
      <c r="AU3389" s="323"/>
      <c r="AV3389" s="323"/>
      <c r="AW3389" s="323"/>
      <c r="AX3389" s="323"/>
      <c r="AY3389" s="323"/>
      <c r="AZ3389" s="323"/>
      <c r="BA3389" s="323"/>
      <c r="BB3389" s="323"/>
      <c r="BC3389" s="323"/>
      <c r="BD3389" s="323"/>
      <c r="BE3389" s="323"/>
      <c r="BF3389" s="323"/>
    </row>
    <row r="3390" spans="1:58" s="62" customFormat="1" ht="12.75" x14ac:dyDescent="0.2">
      <c r="A3390" s="270"/>
      <c r="B3390" s="358"/>
      <c r="C3390" s="358"/>
      <c r="D3390" s="268"/>
      <c r="E3390" s="268"/>
      <c r="F3390" s="268"/>
      <c r="G3390" s="277"/>
      <c r="H3390" s="362"/>
      <c r="I3390" s="362"/>
      <c r="J3390" s="362"/>
      <c r="K3390" s="362"/>
      <c r="L3390" s="362"/>
      <c r="M3390" s="362"/>
      <c r="N3390" s="362"/>
      <c r="O3390" s="362"/>
      <c r="P3390" s="362"/>
      <c r="Q3390" s="362"/>
      <c r="R3390" s="362"/>
      <c r="S3390" s="362"/>
      <c r="T3390" s="362"/>
      <c r="U3390" s="362"/>
      <c r="V3390" s="362"/>
      <c r="W3390" s="362"/>
      <c r="X3390" s="362"/>
      <c r="Y3390" s="362"/>
      <c r="Z3390" s="362"/>
      <c r="AA3390" s="323"/>
      <c r="AB3390" s="323"/>
      <c r="AC3390" s="323"/>
      <c r="AD3390" s="323"/>
      <c r="AE3390" s="323"/>
      <c r="AF3390" s="323"/>
      <c r="AG3390" s="323"/>
      <c r="AH3390" s="323"/>
      <c r="AI3390" s="323"/>
      <c r="AJ3390" s="323"/>
      <c r="AK3390" s="323"/>
      <c r="AL3390" s="323"/>
      <c r="AM3390" s="323"/>
      <c r="AN3390" s="323"/>
      <c r="AO3390" s="323"/>
      <c r="AP3390" s="323"/>
      <c r="AQ3390" s="323"/>
      <c r="AR3390" s="323"/>
      <c r="AS3390" s="323"/>
      <c r="AT3390" s="323"/>
      <c r="AU3390" s="323"/>
      <c r="AV3390" s="323"/>
      <c r="AW3390" s="323"/>
      <c r="AX3390" s="323"/>
      <c r="AY3390" s="323"/>
      <c r="AZ3390" s="323"/>
      <c r="BA3390" s="323"/>
      <c r="BB3390" s="323"/>
      <c r="BC3390" s="323"/>
      <c r="BD3390" s="323"/>
      <c r="BE3390" s="323"/>
      <c r="BF3390" s="323"/>
    </row>
    <row r="3391" spans="1:58" s="62" customFormat="1" ht="12.75" x14ac:dyDescent="0.2">
      <c r="A3391" s="270"/>
      <c r="B3391" s="358"/>
      <c r="C3391" s="358"/>
      <c r="D3391" s="268"/>
      <c r="E3391" s="268"/>
      <c r="F3391" s="268"/>
      <c r="G3391" s="277"/>
      <c r="H3391" s="362"/>
      <c r="I3391" s="362"/>
      <c r="J3391" s="362"/>
      <c r="K3391" s="362"/>
      <c r="L3391" s="362"/>
      <c r="M3391" s="362"/>
      <c r="N3391" s="362"/>
      <c r="O3391" s="362"/>
      <c r="P3391" s="362"/>
      <c r="Q3391" s="362"/>
      <c r="R3391" s="362"/>
      <c r="S3391" s="362"/>
      <c r="T3391" s="362"/>
      <c r="U3391" s="362"/>
      <c r="V3391" s="362"/>
      <c r="W3391" s="362"/>
      <c r="X3391" s="362"/>
      <c r="Y3391" s="362"/>
      <c r="Z3391" s="362"/>
      <c r="AA3391" s="323"/>
      <c r="AB3391" s="323"/>
      <c r="AC3391" s="323"/>
      <c r="AD3391" s="323"/>
      <c r="AE3391" s="323"/>
      <c r="AF3391" s="323"/>
      <c r="AG3391" s="323"/>
      <c r="AH3391" s="323"/>
      <c r="AI3391" s="323"/>
      <c r="AJ3391" s="323"/>
      <c r="AK3391" s="323"/>
      <c r="AL3391" s="323"/>
      <c r="AM3391" s="323"/>
      <c r="AN3391" s="323"/>
      <c r="AO3391" s="323"/>
      <c r="AP3391" s="323"/>
      <c r="AQ3391" s="323"/>
      <c r="AR3391" s="323"/>
      <c r="AS3391" s="323"/>
      <c r="AT3391" s="323"/>
      <c r="AU3391" s="323"/>
      <c r="AV3391" s="323"/>
      <c r="AW3391" s="323"/>
      <c r="AX3391" s="323"/>
      <c r="AY3391" s="323"/>
      <c r="AZ3391" s="323"/>
      <c r="BA3391" s="323"/>
      <c r="BB3391" s="323"/>
      <c r="BC3391" s="323"/>
      <c r="BD3391" s="323"/>
      <c r="BE3391" s="323"/>
      <c r="BF3391" s="323"/>
    </row>
    <row r="3392" spans="1:58" s="62" customFormat="1" ht="12.75" x14ac:dyDescent="0.2">
      <c r="A3392" s="270"/>
      <c r="B3392" s="358"/>
      <c r="C3392" s="358"/>
      <c r="D3392" s="268"/>
      <c r="E3392" s="268"/>
      <c r="F3392" s="268"/>
      <c r="G3392" s="277"/>
      <c r="H3392" s="362"/>
      <c r="I3392" s="362"/>
      <c r="J3392" s="362"/>
      <c r="K3392" s="362"/>
      <c r="L3392" s="362"/>
      <c r="M3392" s="362"/>
      <c r="N3392" s="362"/>
      <c r="O3392" s="362"/>
      <c r="P3392" s="362"/>
      <c r="Q3392" s="362"/>
      <c r="R3392" s="362"/>
      <c r="S3392" s="362"/>
      <c r="T3392" s="362"/>
      <c r="U3392" s="362"/>
      <c r="V3392" s="362"/>
      <c r="W3392" s="362"/>
      <c r="X3392" s="362"/>
      <c r="Y3392" s="362"/>
      <c r="Z3392" s="362"/>
      <c r="AA3392" s="323"/>
      <c r="AB3392" s="323"/>
      <c r="AC3392" s="323"/>
      <c r="AD3392" s="323"/>
      <c r="AE3392" s="323"/>
      <c r="AF3392" s="323"/>
      <c r="AG3392" s="323"/>
      <c r="AH3392" s="323"/>
      <c r="AI3392" s="323"/>
      <c r="AJ3392" s="323"/>
      <c r="AK3392" s="323"/>
      <c r="AL3392" s="323"/>
      <c r="AM3392" s="323"/>
      <c r="AN3392" s="323"/>
      <c r="AO3392" s="323"/>
      <c r="AP3392" s="323"/>
      <c r="AQ3392" s="323"/>
      <c r="AR3392" s="323"/>
      <c r="AS3392" s="323"/>
      <c r="AT3392" s="323"/>
      <c r="AU3392" s="323"/>
      <c r="AV3392" s="323"/>
      <c r="AW3392" s="323"/>
      <c r="AX3392" s="323"/>
      <c r="AY3392" s="323"/>
      <c r="AZ3392" s="323"/>
      <c r="BA3392" s="323"/>
      <c r="BB3392" s="323"/>
      <c r="BC3392" s="323"/>
      <c r="BD3392" s="323"/>
      <c r="BE3392" s="323"/>
      <c r="BF3392" s="323"/>
    </row>
    <row r="3393" spans="1:58" s="62" customFormat="1" ht="12.75" x14ac:dyDescent="0.2">
      <c r="A3393" s="270"/>
      <c r="B3393" s="358"/>
      <c r="C3393" s="358"/>
      <c r="D3393" s="268"/>
      <c r="E3393" s="268"/>
      <c r="F3393" s="268"/>
      <c r="G3393" s="277"/>
      <c r="H3393" s="362"/>
      <c r="I3393" s="362"/>
      <c r="J3393" s="362"/>
      <c r="K3393" s="362"/>
      <c r="L3393" s="362"/>
      <c r="M3393" s="362"/>
      <c r="N3393" s="362"/>
      <c r="O3393" s="362"/>
      <c r="P3393" s="362"/>
      <c r="Q3393" s="362"/>
      <c r="R3393" s="362"/>
      <c r="S3393" s="362"/>
      <c r="T3393" s="362"/>
      <c r="U3393" s="362"/>
      <c r="V3393" s="362"/>
      <c r="W3393" s="362"/>
      <c r="X3393" s="362"/>
      <c r="Y3393" s="362"/>
      <c r="Z3393" s="362"/>
      <c r="AA3393" s="323"/>
      <c r="AB3393" s="323"/>
      <c r="AC3393" s="323"/>
      <c r="AD3393" s="323"/>
      <c r="AE3393" s="323"/>
      <c r="AF3393" s="323"/>
      <c r="AG3393" s="323"/>
      <c r="AH3393" s="323"/>
      <c r="AI3393" s="323"/>
      <c r="AJ3393" s="323"/>
      <c r="AK3393" s="323"/>
      <c r="AL3393" s="323"/>
      <c r="AM3393" s="323"/>
      <c r="AN3393" s="323"/>
      <c r="AO3393" s="323"/>
      <c r="AP3393" s="323"/>
      <c r="AQ3393" s="323"/>
      <c r="AR3393" s="323"/>
      <c r="AS3393" s="323"/>
      <c r="AT3393" s="323"/>
      <c r="AU3393" s="323"/>
      <c r="AV3393" s="323"/>
      <c r="AW3393" s="323"/>
      <c r="AX3393" s="323"/>
      <c r="AY3393" s="323"/>
      <c r="AZ3393" s="323"/>
      <c r="BA3393" s="323"/>
      <c r="BB3393" s="323"/>
      <c r="BC3393" s="323"/>
      <c r="BD3393" s="323"/>
      <c r="BE3393" s="323"/>
      <c r="BF3393" s="323"/>
    </row>
    <row r="3394" spans="1:58" s="62" customFormat="1" ht="12.75" x14ac:dyDescent="0.2">
      <c r="A3394" s="270"/>
      <c r="B3394" s="358"/>
      <c r="C3394" s="358"/>
      <c r="D3394" s="268"/>
      <c r="E3394" s="268"/>
      <c r="F3394" s="268"/>
      <c r="G3394" s="277"/>
      <c r="H3394" s="362"/>
      <c r="I3394" s="362"/>
      <c r="J3394" s="362"/>
      <c r="K3394" s="362"/>
      <c r="L3394" s="362"/>
      <c r="M3394" s="362"/>
      <c r="N3394" s="362"/>
      <c r="O3394" s="362"/>
      <c r="P3394" s="362"/>
      <c r="Q3394" s="362"/>
      <c r="R3394" s="362"/>
      <c r="S3394" s="362"/>
      <c r="T3394" s="362"/>
      <c r="U3394" s="362"/>
      <c r="V3394" s="362"/>
      <c r="W3394" s="362"/>
      <c r="X3394" s="362"/>
      <c r="Y3394" s="362"/>
      <c r="Z3394" s="362"/>
      <c r="AA3394" s="323"/>
      <c r="AB3394" s="323"/>
      <c r="AC3394" s="323"/>
      <c r="AD3394" s="323"/>
      <c r="AE3394" s="323"/>
      <c r="AF3394" s="323"/>
      <c r="AG3394" s="323"/>
      <c r="AH3394" s="323"/>
      <c r="AI3394" s="323"/>
      <c r="AJ3394" s="323"/>
      <c r="AK3394" s="323"/>
      <c r="AL3394" s="323"/>
      <c r="AM3394" s="323"/>
      <c r="AN3394" s="323"/>
      <c r="AO3394" s="323"/>
      <c r="AP3394" s="323"/>
      <c r="AQ3394" s="323"/>
      <c r="AR3394" s="323"/>
      <c r="AS3394" s="323"/>
      <c r="AT3394" s="323"/>
      <c r="AU3394" s="323"/>
      <c r="AV3394" s="323"/>
      <c r="AW3394" s="323"/>
      <c r="AX3394" s="323"/>
      <c r="AY3394" s="323"/>
      <c r="AZ3394" s="323"/>
      <c r="BA3394" s="323"/>
      <c r="BB3394" s="323"/>
      <c r="BC3394" s="323"/>
      <c r="BD3394" s="323"/>
      <c r="BE3394" s="323"/>
      <c r="BF3394" s="323"/>
    </row>
    <row r="3395" spans="1:58" s="62" customFormat="1" ht="12.75" x14ac:dyDescent="0.2">
      <c r="A3395" s="270"/>
      <c r="B3395" s="358"/>
      <c r="C3395" s="358"/>
      <c r="D3395" s="268"/>
      <c r="E3395" s="268"/>
      <c r="F3395" s="268"/>
      <c r="G3395" s="277"/>
      <c r="H3395" s="362"/>
      <c r="I3395" s="362"/>
      <c r="J3395" s="362"/>
      <c r="K3395" s="362"/>
      <c r="L3395" s="362"/>
      <c r="M3395" s="362"/>
      <c r="N3395" s="362"/>
      <c r="O3395" s="362"/>
      <c r="P3395" s="362"/>
      <c r="Q3395" s="362"/>
      <c r="R3395" s="362"/>
      <c r="S3395" s="362"/>
      <c r="T3395" s="362"/>
      <c r="U3395" s="362"/>
      <c r="V3395" s="362"/>
      <c r="W3395" s="362"/>
      <c r="X3395" s="362"/>
      <c r="Y3395" s="362"/>
      <c r="Z3395" s="362"/>
      <c r="AA3395" s="323"/>
      <c r="AB3395" s="323"/>
      <c r="AC3395" s="323"/>
      <c r="AD3395" s="323"/>
      <c r="AE3395" s="323"/>
      <c r="AF3395" s="323"/>
      <c r="AG3395" s="323"/>
      <c r="AH3395" s="323"/>
      <c r="AI3395" s="323"/>
      <c r="AJ3395" s="323"/>
      <c r="AK3395" s="323"/>
      <c r="AL3395" s="323"/>
      <c r="AM3395" s="323"/>
      <c r="AN3395" s="323"/>
      <c r="AO3395" s="323"/>
      <c r="AP3395" s="323"/>
      <c r="AQ3395" s="323"/>
      <c r="AR3395" s="323"/>
      <c r="AS3395" s="323"/>
      <c r="AT3395" s="323"/>
      <c r="AU3395" s="323"/>
      <c r="AV3395" s="323"/>
      <c r="AW3395" s="323"/>
      <c r="AX3395" s="323"/>
      <c r="AY3395" s="323"/>
      <c r="AZ3395" s="323"/>
      <c r="BA3395" s="323"/>
      <c r="BB3395" s="323"/>
      <c r="BC3395" s="323"/>
      <c r="BD3395" s="323"/>
      <c r="BE3395" s="323"/>
      <c r="BF3395" s="323"/>
    </row>
    <row r="3396" spans="1:58" s="62" customFormat="1" ht="12.75" x14ac:dyDescent="0.2">
      <c r="A3396" s="270"/>
      <c r="B3396" s="358"/>
      <c r="C3396" s="358"/>
      <c r="D3396" s="268"/>
      <c r="E3396" s="268"/>
      <c r="F3396" s="268"/>
      <c r="G3396" s="277"/>
      <c r="H3396" s="362"/>
      <c r="I3396" s="362"/>
      <c r="J3396" s="362"/>
      <c r="K3396" s="362"/>
      <c r="L3396" s="362"/>
      <c r="M3396" s="362"/>
      <c r="N3396" s="362"/>
      <c r="O3396" s="362"/>
      <c r="P3396" s="362"/>
      <c r="Q3396" s="362"/>
      <c r="R3396" s="362"/>
      <c r="S3396" s="362"/>
      <c r="T3396" s="362"/>
      <c r="U3396" s="362"/>
      <c r="V3396" s="362"/>
      <c r="W3396" s="362"/>
      <c r="X3396" s="362"/>
      <c r="Y3396" s="362"/>
      <c r="Z3396" s="362"/>
      <c r="AA3396" s="323"/>
      <c r="AB3396" s="323"/>
      <c r="AC3396" s="323"/>
      <c r="AD3396" s="323"/>
      <c r="AE3396" s="323"/>
      <c r="AF3396" s="323"/>
      <c r="AG3396" s="323"/>
      <c r="AH3396" s="323"/>
      <c r="AI3396" s="323"/>
      <c r="AJ3396" s="323"/>
      <c r="AK3396" s="323"/>
      <c r="AL3396" s="323"/>
      <c r="AM3396" s="323"/>
      <c r="AN3396" s="323"/>
      <c r="AO3396" s="323"/>
      <c r="AP3396" s="323"/>
      <c r="AQ3396" s="323"/>
      <c r="AR3396" s="323"/>
      <c r="AS3396" s="323"/>
      <c r="AT3396" s="323"/>
      <c r="AU3396" s="323"/>
      <c r="AV3396" s="323"/>
      <c r="AW3396" s="323"/>
      <c r="AX3396" s="323"/>
      <c r="AY3396" s="323"/>
      <c r="AZ3396" s="323"/>
      <c r="BA3396" s="323"/>
      <c r="BB3396" s="323"/>
      <c r="BC3396" s="323"/>
      <c r="BD3396" s="323"/>
      <c r="BE3396" s="323"/>
      <c r="BF3396" s="323"/>
    </row>
    <row r="3397" spans="1:58" s="62" customFormat="1" ht="12.75" x14ac:dyDescent="0.2">
      <c r="A3397" s="270"/>
      <c r="B3397" s="358"/>
      <c r="C3397" s="358"/>
      <c r="D3397" s="268"/>
      <c r="E3397" s="268"/>
      <c r="F3397" s="268"/>
      <c r="G3397" s="277"/>
      <c r="H3397" s="362"/>
      <c r="I3397" s="362"/>
      <c r="J3397" s="362"/>
      <c r="K3397" s="362"/>
      <c r="L3397" s="362"/>
      <c r="M3397" s="362"/>
      <c r="N3397" s="362"/>
      <c r="O3397" s="362"/>
      <c r="P3397" s="362"/>
      <c r="Q3397" s="362"/>
      <c r="R3397" s="362"/>
      <c r="S3397" s="362"/>
      <c r="T3397" s="362"/>
      <c r="U3397" s="362"/>
      <c r="V3397" s="362"/>
      <c r="W3397" s="362"/>
      <c r="X3397" s="362"/>
      <c r="Y3397" s="362"/>
      <c r="Z3397" s="362"/>
      <c r="AA3397" s="323"/>
      <c r="AB3397" s="323"/>
      <c r="AC3397" s="323"/>
      <c r="AD3397" s="323"/>
      <c r="AE3397" s="323"/>
      <c r="AF3397" s="323"/>
      <c r="AG3397" s="323"/>
      <c r="AH3397" s="323"/>
      <c r="AI3397" s="323"/>
      <c r="AJ3397" s="323"/>
      <c r="AK3397" s="323"/>
      <c r="AL3397" s="323"/>
      <c r="AM3397" s="323"/>
      <c r="AN3397" s="323"/>
      <c r="AO3397" s="323"/>
      <c r="AP3397" s="323"/>
      <c r="AQ3397" s="323"/>
      <c r="AR3397" s="323"/>
      <c r="AS3397" s="323"/>
      <c r="AT3397" s="323"/>
      <c r="AU3397" s="323"/>
      <c r="AV3397" s="323"/>
      <c r="AW3397" s="323"/>
      <c r="AX3397" s="323"/>
      <c r="AY3397" s="323"/>
      <c r="AZ3397" s="323"/>
      <c r="BA3397" s="323"/>
      <c r="BB3397" s="323"/>
      <c r="BC3397" s="323"/>
      <c r="BD3397" s="323"/>
      <c r="BE3397" s="323"/>
      <c r="BF3397" s="323"/>
    </row>
    <row r="3398" spans="1:58" s="62" customFormat="1" ht="12.75" x14ac:dyDescent="0.2">
      <c r="A3398" s="270"/>
      <c r="B3398" s="358"/>
      <c r="C3398" s="358"/>
      <c r="D3398" s="268"/>
      <c r="E3398" s="268"/>
      <c r="F3398" s="268"/>
      <c r="G3398" s="277"/>
      <c r="H3398" s="362"/>
      <c r="I3398" s="362"/>
      <c r="J3398" s="362"/>
      <c r="K3398" s="362"/>
      <c r="L3398" s="362"/>
      <c r="M3398" s="362"/>
      <c r="N3398" s="362"/>
      <c r="O3398" s="362"/>
      <c r="P3398" s="362"/>
      <c r="Q3398" s="362"/>
      <c r="R3398" s="362"/>
      <c r="S3398" s="362"/>
      <c r="T3398" s="362"/>
      <c r="U3398" s="362"/>
      <c r="V3398" s="362"/>
      <c r="W3398" s="362"/>
      <c r="X3398" s="362"/>
      <c r="Y3398" s="362"/>
      <c r="Z3398" s="362"/>
      <c r="AA3398" s="323"/>
      <c r="AB3398" s="323"/>
      <c r="AC3398" s="323"/>
      <c r="AD3398" s="323"/>
      <c r="AE3398" s="323"/>
      <c r="AF3398" s="323"/>
      <c r="AG3398" s="323"/>
      <c r="AH3398" s="323"/>
      <c r="AI3398" s="323"/>
      <c r="AJ3398" s="323"/>
      <c r="AK3398" s="323"/>
      <c r="AL3398" s="323"/>
      <c r="AM3398" s="323"/>
      <c r="AN3398" s="323"/>
      <c r="AO3398" s="323"/>
      <c r="AP3398" s="323"/>
      <c r="AQ3398" s="323"/>
      <c r="AR3398" s="323"/>
      <c r="AS3398" s="323"/>
      <c r="AT3398" s="323"/>
      <c r="AU3398" s="323"/>
      <c r="AV3398" s="323"/>
      <c r="AW3398" s="323"/>
      <c r="AX3398" s="323"/>
      <c r="AY3398" s="323"/>
      <c r="AZ3398" s="323"/>
      <c r="BA3398" s="323"/>
      <c r="BB3398" s="323"/>
      <c r="BC3398" s="323"/>
      <c r="BD3398" s="323"/>
      <c r="BE3398" s="323"/>
      <c r="BF3398" s="323"/>
    </row>
    <row r="3399" spans="1:58" s="62" customFormat="1" ht="12.75" x14ac:dyDescent="0.2">
      <c r="A3399" s="270"/>
      <c r="B3399" s="358"/>
      <c r="C3399" s="358"/>
      <c r="D3399" s="268"/>
      <c r="E3399" s="268"/>
      <c r="F3399" s="268"/>
      <c r="G3399" s="277"/>
      <c r="H3399" s="362"/>
      <c r="I3399" s="362"/>
      <c r="J3399" s="362"/>
      <c r="K3399" s="362"/>
      <c r="L3399" s="362"/>
      <c r="M3399" s="362"/>
      <c r="N3399" s="362"/>
      <c r="O3399" s="362"/>
      <c r="P3399" s="362"/>
      <c r="Q3399" s="362"/>
      <c r="R3399" s="362"/>
      <c r="S3399" s="362"/>
      <c r="T3399" s="362"/>
      <c r="U3399" s="362"/>
      <c r="V3399" s="362"/>
      <c r="W3399" s="362"/>
      <c r="X3399" s="362"/>
      <c r="Y3399" s="362"/>
      <c r="Z3399" s="362"/>
      <c r="AA3399" s="323"/>
      <c r="AB3399" s="323"/>
      <c r="AC3399" s="323"/>
      <c r="AD3399" s="323"/>
      <c r="AE3399" s="323"/>
      <c r="AF3399" s="323"/>
      <c r="AG3399" s="323"/>
      <c r="AH3399" s="323"/>
      <c r="AI3399" s="323"/>
      <c r="AJ3399" s="323"/>
      <c r="AK3399" s="323"/>
      <c r="AL3399" s="323"/>
      <c r="AM3399" s="323"/>
      <c r="AN3399" s="323"/>
      <c r="AO3399" s="323"/>
      <c r="AP3399" s="323"/>
      <c r="AQ3399" s="323"/>
      <c r="AR3399" s="323"/>
      <c r="AS3399" s="323"/>
      <c r="AT3399" s="323"/>
      <c r="AU3399" s="323"/>
      <c r="AV3399" s="323"/>
      <c r="AW3399" s="323"/>
      <c r="AX3399" s="323"/>
      <c r="AY3399" s="323"/>
      <c r="AZ3399" s="323"/>
      <c r="BA3399" s="323"/>
      <c r="BB3399" s="323"/>
      <c r="BC3399" s="323"/>
      <c r="BD3399" s="323"/>
      <c r="BE3399" s="323"/>
      <c r="BF3399" s="323"/>
    </row>
    <row r="3400" spans="1:58" s="62" customFormat="1" ht="12.75" x14ac:dyDescent="0.2">
      <c r="A3400" s="270"/>
      <c r="B3400" s="358"/>
      <c r="C3400" s="358"/>
      <c r="D3400" s="268"/>
      <c r="E3400" s="268"/>
      <c r="F3400" s="268"/>
      <c r="G3400" s="277"/>
      <c r="H3400" s="362"/>
      <c r="I3400" s="362"/>
      <c r="J3400" s="362"/>
      <c r="K3400" s="362"/>
      <c r="L3400" s="362"/>
      <c r="M3400" s="362"/>
      <c r="N3400" s="362"/>
      <c r="O3400" s="362"/>
      <c r="P3400" s="362"/>
      <c r="Q3400" s="362"/>
      <c r="R3400" s="362"/>
      <c r="S3400" s="362"/>
      <c r="T3400" s="362"/>
      <c r="U3400" s="362"/>
      <c r="V3400" s="362"/>
      <c r="W3400" s="362"/>
      <c r="X3400" s="362"/>
      <c r="Y3400" s="362"/>
      <c r="Z3400" s="362"/>
      <c r="AA3400" s="323"/>
      <c r="AB3400" s="323"/>
      <c r="AC3400" s="323"/>
      <c r="AD3400" s="323"/>
      <c r="AE3400" s="323"/>
      <c r="AF3400" s="323"/>
      <c r="AG3400" s="323"/>
      <c r="AH3400" s="323"/>
      <c r="AI3400" s="323"/>
      <c r="AJ3400" s="323"/>
      <c r="AK3400" s="323"/>
      <c r="AL3400" s="323"/>
      <c r="AM3400" s="323"/>
      <c r="AN3400" s="323"/>
      <c r="AO3400" s="323"/>
      <c r="AP3400" s="323"/>
      <c r="AQ3400" s="323"/>
      <c r="AR3400" s="323"/>
      <c r="AS3400" s="323"/>
      <c r="AT3400" s="323"/>
      <c r="AU3400" s="323"/>
      <c r="AV3400" s="323"/>
      <c r="AW3400" s="323"/>
      <c r="AX3400" s="323"/>
      <c r="AY3400" s="323"/>
      <c r="AZ3400" s="323"/>
      <c r="BA3400" s="323"/>
      <c r="BB3400" s="323"/>
      <c r="BC3400" s="323"/>
      <c r="BD3400" s="323"/>
      <c r="BE3400" s="323"/>
      <c r="BF3400" s="323"/>
    </row>
    <row r="3401" spans="1:58" s="62" customFormat="1" ht="12.75" x14ac:dyDescent="0.2">
      <c r="A3401" s="270"/>
      <c r="B3401" s="358"/>
      <c r="C3401" s="358"/>
      <c r="D3401" s="268"/>
      <c r="E3401" s="268"/>
      <c r="F3401" s="268"/>
      <c r="G3401" s="277"/>
      <c r="H3401" s="362"/>
      <c r="I3401" s="362"/>
      <c r="J3401" s="362"/>
      <c r="K3401" s="362"/>
      <c r="L3401" s="362"/>
      <c r="M3401" s="362"/>
      <c r="N3401" s="362"/>
      <c r="O3401" s="362"/>
      <c r="P3401" s="362"/>
      <c r="Q3401" s="362"/>
      <c r="R3401" s="362"/>
      <c r="S3401" s="362"/>
      <c r="T3401" s="362"/>
      <c r="U3401" s="362"/>
      <c r="V3401" s="362"/>
      <c r="W3401" s="362"/>
      <c r="X3401" s="362"/>
      <c r="Y3401" s="362"/>
      <c r="Z3401" s="362"/>
      <c r="AA3401" s="323"/>
      <c r="AB3401" s="323"/>
      <c r="AC3401" s="323"/>
      <c r="AD3401" s="323"/>
      <c r="AE3401" s="323"/>
      <c r="AF3401" s="323"/>
      <c r="AG3401" s="323"/>
      <c r="AH3401" s="323"/>
      <c r="AI3401" s="323"/>
      <c r="AJ3401" s="323"/>
      <c r="AK3401" s="323"/>
      <c r="AL3401" s="323"/>
      <c r="AM3401" s="323"/>
      <c r="AN3401" s="323"/>
      <c r="AO3401" s="323"/>
      <c r="AP3401" s="323"/>
      <c r="AQ3401" s="323"/>
      <c r="AR3401" s="323"/>
      <c r="AS3401" s="323"/>
      <c r="AT3401" s="323"/>
      <c r="AU3401" s="323"/>
      <c r="AV3401" s="323"/>
      <c r="AW3401" s="323"/>
      <c r="AX3401" s="323"/>
      <c r="AY3401" s="323"/>
      <c r="AZ3401" s="323"/>
      <c r="BA3401" s="323"/>
      <c r="BB3401" s="323"/>
      <c r="BC3401" s="323"/>
      <c r="BD3401" s="323"/>
      <c r="BE3401" s="323"/>
      <c r="BF3401" s="323"/>
    </row>
    <row r="3402" spans="1:58" s="62" customFormat="1" ht="12.75" x14ac:dyDescent="0.2">
      <c r="A3402" s="270"/>
      <c r="B3402" s="358"/>
      <c r="C3402" s="358"/>
      <c r="D3402" s="268"/>
      <c r="E3402" s="268"/>
      <c r="F3402" s="268"/>
      <c r="G3402" s="277"/>
      <c r="H3402" s="362"/>
      <c r="I3402" s="362"/>
      <c r="J3402" s="362"/>
      <c r="K3402" s="362"/>
      <c r="L3402" s="362"/>
      <c r="M3402" s="362"/>
      <c r="N3402" s="362"/>
      <c r="O3402" s="362"/>
      <c r="P3402" s="362"/>
      <c r="Q3402" s="362"/>
      <c r="R3402" s="362"/>
      <c r="S3402" s="362"/>
      <c r="T3402" s="362"/>
      <c r="U3402" s="362"/>
      <c r="V3402" s="362"/>
      <c r="W3402" s="362"/>
      <c r="X3402" s="362"/>
      <c r="Y3402" s="362"/>
      <c r="Z3402" s="362"/>
      <c r="AA3402" s="323"/>
      <c r="AB3402" s="323"/>
      <c r="AC3402" s="323"/>
      <c r="AD3402" s="323"/>
      <c r="AE3402" s="323"/>
      <c r="AF3402" s="323"/>
      <c r="AG3402" s="323"/>
      <c r="AH3402" s="323"/>
      <c r="AI3402" s="323"/>
      <c r="AJ3402" s="323"/>
      <c r="AK3402" s="323"/>
      <c r="AL3402" s="323"/>
      <c r="AM3402" s="323"/>
      <c r="AN3402" s="323"/>
      <c r="AO3402" s="323"/>
      <c r="AP3402" s="323"/>
      <c r="AQ3402" s="323"/>
      <c r="AR3402" s="323"/>
      <c r="AS3402" s="323"/>
      <c r="AT3402" s="323"/>
      <c r="AU3402" s="323"/>
      <c r="AV3402" s="323"/>
      <c r="AW3402" s="323"/>
      <c r="AX3402" s="323"/>
      <c r="AY3402" s="323"/>
      <c r="AZ3402" s="323"/>
      <c r="BA3402" s="323"/>
      <c r="BB3402" s="323"/>
      <c r="BC3402" s="323"/>
      <c r="BD3402" s="323"/>
      <c r="BE3402" s="323"/>
      <c r="BF3402" s="323"/>
    </row>
    <row r="3403" spans="1:58" s="62" customFormat="1" ht="12.75" x14ac:dyDescent="0.2">
      <c r="A3403" s="270"/>
      <c r="B3403" s="358"/>
      <c r="C3403" s="358"/>
      <c r="D3403" s="268"/>
      <c r="E3403" s="268"/>
      <c r="F3403" s="268"/>
      <c r="G3403" s="277"/>
      <c r="H3403" s="362"/>
      <c r="I3403" s="362"/>
      <c r="J3403" s="362"/>
      <c r="K3403" s="362"/>
      <c r="L3403" s="362"/>
      <c r="M3403" s="362"/>
      <c r="N3403" s="362"/>
      <c r="O3403" s="362"/>
      <c r="P3403" s="362"/>
      <c r="Q3403" s="362"/>
      <c r="R3403" s="362"/>
      <c r="S3403" s="362"/>
      <c r="T3403" s="362"/>
      <c r="U3403" s="362"/>
      <c r="V3403" s="362"/>
      <c r="W3403" s="362"/>
      <c r="X3403" s="362"/>
      <c r="Y3403" s="362"/>
      <c r="Z3403" s="362"/>
      <c r="AA3403" s="323"/>
      <c r="AB3403" s="323"/>
      <c r="AC3403" s="323"/>
      <c r="AD3403" s="323"/>
      <c r="AE3403" s="323"/>
      <c r="AF3403" s="323"/>
      <c r="AG3403" s="323"/>
      <c r="AH3403" s="323"/>
      <c r="AI3403" s="323"/>
      <c r="AJ3403" s="323"/>
      <c r="AK3403" s="323"/>
      <c r="AL3403" s="323"/>
      <c r="AM3403" s="323"/>
      <c r="AN3403" s="323"/>
      <c r="AO3403" s="323"/>
      <c r="AP3403" s="323"/>
      <c r="AQ3403" s="323"/>
      <c r="AR3403" s="323"/>
      <c r="AS3403" s="323"/>
      <c r="AT3403" s="323"/>
      <c r="AU3403" s="323"/>
      <c r="AV3403" s="323"/>
      <c r="AW3403" s="323"/>
      <c r="AX3403" s="323"/>
      <c r="AY3403" s="323"/>
      <c r="AZ3403" s="323"/>
      <c r="BA3403" s="323"/>
      <c r="BB3403" s="323"/>
      <c r="BC3403" s="323"/>
      <c r="BD3403" s="323"/>
      <c r="BE3403" s="323"/>
      <c r="BF3403" s="323"/>
    </row>
    <row r="3404" spans="1:58" s="62" customFormat="1" ht="12.75" x14ac:dyDescent="0.2">
      <c r="A3404" s="270"/>
      <c r="B3404" s="358"/>
      <c r="C3404" s="358"/>
      <c r="D3404" s="268"/>
      <c r="E3404" s="268"/>
      <c r="F3404" s="268"/>
      <c r="G3404" s="277"/>
      <c r="H3404" s="362"/>
      <c r="I3404" s="362"/>
      <c r="J3404" s="362"/>
      <c r="K3404" s="362"/>
      <c r="L3404" s="362"/>
      <c r="M3404" s="362"/>
      <c r="N3404" s="362"/>
      <c r="O3404" s="362"/>
      <c r="P3404" s="362"/>
      <c r="Q3404" s="362"/>
      <c r="R3404" s="362"/>
      <c r="S3404" s="362"/>
      <c r="T3404" s="362"/>
      <c r="U3404" s="362"/>
      <c r="V3404" s="362"/>
      <c r="W3404" s="362"/>
      <c r="X3404" s="362"/>
      <c r="Y3404" s="362"/>
      <c r="Z3404" s="362"/>
      <c r="AA3404" s="323"/>
      <c r="AB3404" s="323"/>
      <c r="AC3404" s="323"/>
      <c r="AD3404" s="323"/>
      <c r="AE3404" s="323"/>
      <c r="AF3404" s="323"/>
      <c r="AG3404" s="323"/>
      <c r="AH3404" s="323"/>
      <c r="AI3404" s="323"/>
      <c r="AJ3404" s="323"/>
      <c r="AK3404" s="323"/>
      <c r="AL3404" s="323"/>
      <c r="AM3404" s="323"/>
      <c r="AN3404" s="323"/>
      <c r="AO3404" s="323"/>
      <c r="AP3404" s="323"/>
      <c r="AQ3404" s="323"/>
      <c r="AR3404" s="323"/>
      <c r="AS3404" s="323"/>
      <c r="AT3404" s="323"/>
      <c r="AU3404" s="323"/>
      <c r="AV3404" s="323"/>
      <c r="AW3404" s="323"/>
      <c r="AX3404" s="323"/>
      <c r="AY3404" s="323"/>
      <c r="AZ3404" s="323"/>
      <c r="BA3404" s="323"/>
      <c r="BB3404" s="323"/>
      <c r="BC3404" s="323"/>
      <c r="BD3404" s="323"/>
      <c r="BE3404" s="323"/>
      <c r="BF3404" s="323"/>
    </row>
    <row r="3405" spans="1:58" s="62" customFormat="1" ht="12.75" x14ac:dyDescent="0.2">
      <c r="A3405" s="270"/>
      <c r="B3405" s="358"/>
      <c r="C3405" s="358"/>
      <c r="D3405" s="268"/>
      <c r="E3405" s="268"/>
      <c r="F3405" s="268"/>
      <c r="G3405" s="277"/>
      <c r="H3405" s="362"/>
      <c r="I3405" s="362"/>
      <c r="J3405" s="362"/>
      <c r="K3405" s="362"/>
      <c r="L3405" s="362"/>
      <c r="M3405" s="362"/>
      <c r="N3405" s="362"/>
      <c r="O3405" s="362"/>
      <c r="P3405" s="362"/>
      <c r="Q3405" s="362"/>
      <c r="R3405" s="362"/>
      <c r="S3405" s="362"/>
      <c r="T3405" s="362"/>
      <c r="U3405" s="362"/>
      <c r="V3405" s="362"/>
      <c r="W3405" s="362"/>
      <c r="X3405" s="362"/>
      <c r="Y3405" s="362"/>
      <c r="Z3405" s="362"/>
      <c r="AA3405" s="323"/>
      <c r="AB3405" s="323"/>
      <c r="AC3405" s="323"/>
      <c r="AD3405" s="323"/>
      <c r="AE3405" s="323"/>
      <c r="AF3405" s="323"/>
      <c r="AG3405" s="323"/>
      <c r="AH3405" s="323"/>
      <c r="AI3405" s="323"/>
      <c r="AJ3405" s="323"/>
      <c r="AK3405" s="323"/>
      <c r="AL3405" s="323"/>
      <c r="AM3405" s="323"/>
      <c r="AN3405" s="323"/>
      <c r="AO3405" s="323"/>
      <c r="AP3405" s="323"/>
      <c r="AQ3405" s="323"/>
      <c r="AR3405" s="323"/>
      <c r="AS3405" s="323"/>
      <c r="AT3405" s="323"/>
      <c r="AU3405" s="323"/>
      <c r="AV3405" s="323"/>
      <c r="AW3405" s="323"/>
      <c r="AX3405" s="323"/>
      <c r="AY3405" s="323"/>
      <c r="AZ3405" s="323"/>
      <c r="BA3405" s="323"/>
      <c r="BB3405" s="323"/>
      <c r="BC3405" s="323"/>
      <c r="BD3405" s="323"/>
      <c r="BE3405" s="323"/>
      <c r="BF3405" s="323"/>
    </row>
    <row r="3406" spans="1:58" s="62" customFormat="1" ht="12.75" x14ac:dyDescent="0.2">
      <c r="A3406" s="270"/>
      <c r="B3406" s="358"/>
      <c r="C3406" s="358"/>
      <c r="D3406" s="268"/>
      <c r="E3406" s="268"/>
      <c r="F3406" s="268"/>
      <c r="G3406" s="277"/>
      <c r="H3406" s="362"/>
      <c r="I3406" s="362"/>
      <c r="J3406" s="362"/>
      <c r="K3406" s="362"/>
      <c r="L3406" s="362"/>
      <c r="M3406" s="362"/>
      <c r="N3406" s="362"/>
      <c r="O3406" s="362"/>
      <c r="P3406" s="362"/>
      <c r="Q3406" s="362"/>
      <c r="R3406" s="362"/>
      <c r="S3406" s="362"/>
      <c r="T3406" s="362"/>
      <c r="U3406" s="362"/>
      <c r="V3406" s="362"/>
      <c r="W3406" s="362"/>
      <c r="X3406" s="362"/>
      <c r="Y3406" s="362"/>
      <c r="Z3406" s="362"/>
      <c r="AA3406" s="323"/>
      <c r="AB3406" s="323"/>
      <c r="AC3406" s="323"/>
      <c r="AD3406" s="323"/>
      <c r="AE3406" s="323"/>
      <c r="AF3406" s="323"/>
      <c r="AG3406" s="323"/>
      <c r="AH3406" s="323"/>
      <c r="AI3406" s="323"/>
      <c r="AJ3406" s="323"/>
      <c r="AK3406" s="323"/>
      <c r="AL3406" s="323"/>
      <c r="AM3406" s="323"/>
      <c r="AN3406" s="323"/>
      <c r="AO3406" s="323"/>
      <c r="AP3406" s="323"/>
      <c r="AQ3406" s="323"/>
      <c r="AR3406" s="323"/>
      <c r="AS3406" s="323"/>
      <c r="AT3406" s="323"/>
      <c r="AU3406" s="323"/>
      <c r="AV3406" s="323"/>
      <c r="AW3406" s="323"/>
      <c r="AX3406" s="323"/>
      <c r="AY3406" s="323"/>
      <c r="AZ3406" s="323"/>
      <c r="BA3406" s="323"/>
      <c r="BB3406" s="323"/>
      <c r="BC3406" s="323"/>
      <c r="BD3406" s="323"/>
      <c r="BE3406" s="323"/>
      <c r="BF3406" s="323"/>
    </row>
    <row r="3407" spans="1:58" s="62" customFormat="1" ht="12.75" x14ac:dyDescent="0.2">
      <c r="A3407" s="270"/>
      <c r="B3407" s="358"/>
      <c r="C3407" s="358"/>
      <c r="D3407" s="268"/>
      <c r="E3407" s="268"/>
      <c r="F3407" s="268"/>
      <c r="G3407" s="277"/>
      <c r="H3407" s="362"/>
      <c r="I3407" s="362"/>
      <c r="J3407" s="362"/>
      <c r="K3407" s="362"/>
      <c r="L3407" s="362"/>
      <c r="M3407" s="362"/>
      <c r="N3407" s="362"/>
      <c r="O3407" s="362"/>
      <c r="P3407" s="362"/>
      <c r="Q3407" s="362"/>
      <c r="R3407" s="362"/>
      <c r="S3407" s="362"/>
      <c r="T3407" s="362"/>
      <c r="U3407" s="362"/>
      <c r="V3407" s="362"/>
      <c r="W3407" s="362"/>
      <c r="X3407" s="362"/>
      <c r="Y3407" s="362"/>
      <c r="Z3407" s="362"/>
      <c r="AA3407" s="323"/>
      <c r="AB3407" s="323"/>
      <c r="AC3407" s="323"/>
      <c r="AD3407" s="323"/>
      <c r="AE3407" s="323"/>
      <c r="AF3407" s="323"/>
      <c r="AG3407" s="323"/>
      <c r="AH3407" s="323"/>
      <c r="AI3407" s="323"/>
      <c r="AJ3407" s="323"/>
      <c r="AK3407" s="323"/>
      <c r="AL3407" s="323"/>
      <c r="AM3407" s="323"/>
      <c r="AN3407" s="323"/>
      <c r="AO3407" s="323"/>
      <c r="AP3407" s="323"/>
      <c r="AQ3407" s="323"/>
      <c r="AR3407" s="323"/>
      <c r="AS3407" s="323"/>
      <c r="AT3407" s="323"/>
      <c r="AU3407" s="323"/>
      <c r="AV3407" s="323"/>
      <c r="AW3407" s="323"/>
      <c r="AX3407" s="323"/>
      <c r="AY3407" s="323"/>
      <c r="AZ3407" s="323"/>
      <c r="BA3407" s="323"/>
      <c r="BB3407" s="323"/>
      <c r="BC3407" s="323"/>
      <c r="BD3407" s="323"/>
      <c r="BE3407" s="323"/>
      <c r="BF3407" s="323"/>
    </row>
    <row r="3408" spans="1:58" s="62" customFormat="1" ht="12.75" x14ac:dyDescent="0.2">
      <c r="A3408" s="270"/>
      <c r="B3408" s="358"/>
      <c r="C3408" s="358"/>
      <c r="D3408" s="268"/>
      <c r="E3408" s="268"/>
      <c r="F3408" s="268"/>
      <c r="G3408" s="277"/>
      <c r="H3408" s="362"/>
      <c r="I3408" s="362"/>
      <c r="J3408" s="362"/>
      <c r="K3408" s="362"/>
      <c r="L3408" s="362"/>
      <c r="M3408" s="362"/>
      <c r="N3408" s="362"/>
      <c r="O3408" s="362"/>
      <c r="P3408" s="362"/>
      <c r="Q3408" s="362"/>
      <c r="R3408" s="362"/>
      <c r="S3408" s="362"/>
      <c r="T3408" s="362"/>
      <c r="U3408" s="362"/>
      <c r="V3408" s="362"/>
      <c r="W3408" s="362"/>
      <c r="X3408" s="362"/>
      <c r="Y3408" s="362"/>
      <c r="Z3408" s="362"/>
      <c r="AA3408" s="323"/>
      <c r="AB3408" s="323"/>
      <c r="AC3408" s="323"/>
      <c r="AD3408" s="323"/>
      <c r="AE3408" s="323"/>
      <c r="AF3408" s="323"/>
      <c r="AG3408" s="323"/>
      <c r="AH3408" s="323"/>
      <c r="AI3408" s="323"/>
      <c r="AJ3408" s="323"/>
      <c r="AK3408" s="323"/>
      <c r="AL3408" s="323"/>
      <c r="AM3408" s="323"/>
      <c r="AN3408" s="323"/>
      <c r="AO3408" s="323"/>
      <c r="AP3408" s="323"/>
      <c r="AQ3408" s="323"/>
      <c r="AR3408" s="323"/>
      <c r="AS3408" s="323"/>
      <c r="AT3408" s="323"/>
      <c r="AU3408" s="323"/>
      <c r="AV3408" s="323"/>
      <c r="AW3408" s="323"/>
      <c r="AX3408" s="323"/>
      <c r="AY3408" s="323"/>
      <c r="AZ3408" s="323"/>
      <c r="BA3408" s="323"/>
      <c r="BB3408" s="323"/>
      <c r="BC3408" s="323"/>
      <c r="BD3408" s="323"/>
      <c r="BE3408" s="323"/>
      <c r="BF3408" s="323"/>
    </row>
    <row r="3409" spans="1:58" s="62" customFormat="1" ht="12.75" x14ac:dyDescent="0.2">
      <c r="A3409" s="270"/>
      <c r="B3409" s="358"/>
      <c r="C3409" s="358"/>
      <c r="D3409" s="268"/>
      <c r="E3409" s="268"/>
      <c r="F3409" s="268"/>
      <c r="G3409" s="277"/>
      <c r="H3409" s="362"/>
      <c r="I3409" s="362"/>
      <c r="J3409" s="362"/>
      <c r="K3409" s="362"/>
      <c r="L3409" s="362"/>
      <c r="M3409" s="362"/>
      <c r="N3409" s="362"/>
      <c r="O3409" s="362"/>
      <c r="P3409" s="362"/>
      <c r="Q3409" s="362"/>
      <c r="R3409" s="362"/>
      <c r="S3409" s="362"/>
      <c r="T3409" s="362"/>
      <c r="U3409" s="362"/>
      <c r="V3409" s="362"/>
      <c r="W3409" s="362"/>
      <c r="X3409" s="362"/>
      <c r="Y3409" s="362"/>
      <c r="Z3409" s="362"/>
      <c r="AA3409" s="323"/>
      <c r="AB3409" s="323"/>
      <c r="AC3409" s="323"/>
      <c r="AD3409" s="323"/>
      <c r="AE3409" s="323"/>
      <c r="AF3409" s="323"/>
      <c r="AG3409" s="323"/>
      <c r="AH3409" s="323"/>
      <c r="AI3409" s="323"/>
      <c r="AJ3409" s="323"/>
      <c r="AK3409" s="323"/>
      <c r="AL3409" s="323"/>
      <c r="AM3409" s="323"/>
      <c r="AN3409" s="323"/>
      <c r="AO3409" s="323"/>
      <c r="AP3409" s="323"/>
      <c r="AQ3409" s="323"/>
      <c r="AR3409" s="323"/>
      <c r="AS3409" s="323"/>
      <c r="AT3409" s="323"/>
      <c r="AU3409" s="323"/>
      <c r="AV3409" s="323"/>
      <c r="AW3409" s="323"/>
      <c r="AX3409" s="323"/>
      <c r="AY3409" s="323"/>
      <c r="AZ3409" s="323"/>
      <c r="BA3409" s="323"/>
      <c r="BB3409" s="323"/>
      <c r="BC3409" s="323"/>
      <c r="BD3409" s="323"/>
      <c r="BE3409" s="323"/>
      <c r="BF3409" s="323"/>
    </row>
    <row r="3410" spans="1:58" s="62" customFormat="1" ht="12.75" x14ac:dyDescent="0.2">
      <c r="A3410" s="270"/>
      <c r="B3410" s="358"/>
      <c r="C3410" s="358"/>
      <c r="D3410" s="268"/>
      <c r="E3410" s="268"/>
      <c r="F3410" s="268"/>
      <c r="G3410" s="277"/>
      <c r="H3410" s="362"/>
      <c r="I3410" s="362"/>
      <c r="J3410" s="362"/>
      <c r="K3410" s="362"/>
      <c r="L3410" s="362"/>
      <c r="M3410" s="362"/>
      <c r="N3410" s="362"/>
      <c r="O3410" s="362"/>
      <c r="P3410" s="362"/>
      <c r="Q3410" s="362"/>
      <c r="R3410" s="362"/>
      <c r="S3410" s="362"/>
      <c r="T3410" s="362"/>
      <c r="U3410" s="362"/>
      <c r="V3410" s="362"/>
      <c r="W3410" s="362"/>
      <c r="X3410" s="362"/>
      <c r="Y3410" s="362"/>
      <c r="Z3410" s="362"/>
      <c r="AA3410" s="323"/>
      <c r="AB3410" s="323"/>
      <c r="AC3410" s="323"/>
      <c r="AD3410" s="323"/>
      <c r="AE3410" s="323"/>
      <c r="AF3410" s="323"/>
      <c r="AG3410" s="323"/>
      <c r="AH3410" s="323"/>
      <c r="AI3410" s="323"/>
      <c r="AJ3410" s="323"/>
      <c r="AK3410" s="323"/>
      <c r="AL3410" s="323"/>
      <c r="AM3410" s="323"/>
      <c r="AN3410" s="323"/>
      <c r="AO3410" s="323"/>
      <c r="AP3410" s="323"/>
      <c r="AQ3410" s="323"/>
      <c r="AR3410" s="323"/>
      <c r="AS3410" s="323"/>
      <c r="AT3410" s="323"/>
      <c r="AU3410" s="323"/>
      <c r="AV3410" s="323"/>
      <c r="AW3410" s="323"/>
      <c r="AX3410" s="323"/>
      <c r="AY3410" s="323"/>
      <c r="AZ3410" s="323"/>
      <c r="BA3410" s="323"/>
      <c r="BB3410" s="323"/>
      <c r="BC3410" s="323"/>
      <c r="BD3410" s="323"/>
      <c r="BE3410" s="323"/>
      <c r="BF3410" s="323"/>
    </row>
    <row r="3411" spans="1:58" s="62" customFormat="1" ht="12.75" x14ac:dyDescent="0.2">
      <c r="A3411" s="270"/>
      <c r="B3411" s="358"/>
      <c r="C3411" s="358"/>
      <c r="D3411" s="268"/>
      <c r="E3411" s="268"/>
      <c r="F3411" s="268"/>
      <c r="G3411" s="277"/>
      <c r="H3411" s="362"/>
      <c r="I3411" s="362"/>
      <c r="J3411" s="362"/>
      <c r="K3411" s="362"/>
      <c r="L3411" s="362"/>
      <c r="M3411" s="362"/>
      <c r="N3411" s="362"/>
      <c r="O3411" s="362"/>
      <c r="P3411" s="362"/>
      <c r="Q3411" s="362"/>
      <c r="R3411" s="362"/>
      <c r="S3411" s="362"/>
      <c r="T3411" s="362"/>
      <c r="U3411" s="362"/>
      <c r="V3411" s="362"/>
      <c r="W3411" s="362"/>
      <c r="X3411" s="362"/>
      <c r="Y3411" s="362"/>
      <c r="Z3411" s="362"/>
      <c r="AA3411" s="323"/>
      <c r="AB3411" s="323"/>
      <c r="AC3411" s="323"/>
      <c r="AD3411" s="323"/>
      <c r="AE3411" s="323"/>
      <c r="AF3411" s="323"/>
      <c r="AG3411" s="323"/>
      <c r="AH3411" s="323"/>
      <c r="AI3411" s="323"/>
      <c r="AJ3411" s="323"/>
      <c r="AK3411" s="323"/>
      <c r="AL3411" s="323"/>
      <c r="AM3411" s="323"/>
      <c r="AN3411" s="323"/>
      <c r="AO3411" s="323"/>
      <c r="AP3411" s="323"/>
      <c r="AQ3411" s="323"/>
      <c r="AR3411" s="323"/>
      <c r="AS3411" s="323"/>
      <c r="AT3411" s="323"/>
      <c r="AU3411" s="323"/>
      <c r="AV3411" s="323"/>
      <c r="AW3411" s="323"/>
      <c r="AX3411" s="323"/>
      <c r="AY3411" s="323"/>
      <c r="AZ3411" s="323"/>
      <c r="BA3411" s="323"/>
      <c r="BB3411" s="323"/>
      <c r="BC3411" s="323"/>
      <c r="BD3411" s="323"/>
      <c r="BE3411" s="323"/>
      <c r="BF3411" s="323"/>
    </row>
    <row r="3412" spans="1:58" s="62" customFormat="1" ht="12.75" x14ac:dyDescent="0.2">
      <c r="A3412" s="270"/>
      <c r="B3412" s="358"/>
      <c r="C3412" s="358"/>
      <c r="D3412" s="268"/>
      <c r="E3412" s="268"/>
      <c r="F3412" s="268"/>
      <c r="G3412" s="277"/>
      <c r="H3412" s="362"/>
      <c r="I3412" s="362"/>
      <c r="J3412" s="362"/>
      <c r="K3412" s="362"/>
      <c r="L3412" s="362"/>
      <c r="M3412" s="362"/>
      <c r="N3412" s="362"/>
      <c r="O3412" s="362"/>
      <c r="P3412" s="362"/>
      <c r="Q3412" s="362"/>
      <c r="R3412" s="362"/>
      <c r="S3412" s="362"/>
      <c r="T3412" s="362"/>
      <c r="U3412" s="362"/>
      <c r="V3412" s="362"/>
      <c r="W3412" s="362"/>
      <c r="X3412" s="362"/>
      <c r="Y3412" s="362"/>
      <c r="Z3412" s="362"/>
      <c r="AA3412" s="323"/>
      <c r="AB3412" s="323"/>
      <c r="AC3412" s="323"/>
      <c r="AD3412" s="323"/>
      <c r="AE3412" s="323"/>
      <c r="AF3412" s="323"/>
      <c r="AG3412" s="323"/>
      <c r="AH3412" s="323"/>
      <c r="AI3412" s="323"/>
      <c r="AJ3412" s="323"/>
      <c r="AK3412" s="323"/>
      <c r="AL3412" s="323"/>
      <c r="AM3412" s="323"/>
      <c r="AN3412" s="323"/>
      <c r="AO3412" s="323"/>
      <c r="AP3412" s="323"/>
      <c r="AQ3412" s="323"/>
      <c r="AR3412" s="323"/>
      <c r="AS3412" s="323"/>
      <c r="AT3412" s="323"/>
      <c r="AU3412" s="323"/>
      <c r="AV3412" s="323"/>
      <c r="AW3412" s="323"/>
      <c r="AX3412" s="323"/>
      <c r="AY3412" s="323"/>
      <c r="AZ3412" s="323"/>
      <c r="BA3412" s="323"/>
      <c r="BB3412" s="323"/>
      <c r="BC3412" s="323"/>
      <c r="BD3412" s="323"/>
      <c r="BE3412" s="323"/>
      <c r="BF3412" s="323"/>
    </row>
    <row r="3413" spans="1:58" s="62" customFormat="1" ht="12.75" x14ac:dyDescent="0.2">
      <c r="A3413" s="270"/>
      <c r="B3413" s="358"/>
      <c r="C3413" s="358"/>
      <c r="D3413" s="268"/>
      <c r="E3413" s="268"/>
      <c r="F3413" s="268"/>
      <c r="G3413" s="277"/>
      <c r="H3413" s="362"/>
      <c r="I3413" s="362"/>
      <c r="J3413" s="362"/>
      <c r="K3413" s="362"/>
      <c r="L3413" s="362"/>
      <c r="M3413" s="362"/>
      <c r="N3413" s="362"/>
      <c r="O3413" s="362"/>
      <c r="P3413" s="362"/>
      <c r="Q3413" s="362"/>
      <c r="R3413" s="362"/>
      <c r="S3413" s="362"/>
      <c r="T3413" s="362"/>
      <c r="U3413" s="362"/>
      <c r="V3413" s="362"/>
      <c r="W3413" s="362"/>
      <c r="X3413" s="362"/>
      <c r="Y3413" s="362"/>
      <c r="Z3413" s="362"/>
      <c r="AA3413" s="323"/>
      <c r="AB3413" s="323"/>
      <c r="AC3413" s="323"/>
      <c r="AD3413" s="323"/>
      <c r="AE3413" s="323"/>
      <c r="AF3413" s="323"/>
      <c r="AG3413" s="323"/>
      <c r="AH3413" s="323"/>
      <c r="AI3413" s="323"/>
      <c r="AJ3413" s="323"/>
      <c r="AK3413" s="323"/>
      <c r="AL3413" s="323"/>
      <c r="AM3413" s="323"/>
      <c r="AN3413" s="323"/>
      <c r="AO3413" s="323"/>
      <c r="AP3413" s="323"/>
      <c r="AQ3413" s="323"/>
      <c r="AR3413" s="323"/>
      <c r="AS3413" s="323"/>
      <c r="AT3413" s="323"/>
      <c r="AU3413" s="323"/>
      <c r="AV3413" s="323"/>
      <c r="AW3413" s="323"/>
      <c r="AX3413" s="323"/>
      <c r="AY3413" s="323"/>
      <c r="AZ3413" s="323"/>
      <c r="BA3413" s="323"/>
      <c r="BB3413" s="323"/>
      <c r="BC3413" s="323"/>
      <c r="BD3413" s="323"/>
      <c r="BE3413" s="323"/>
      <c r="BF3413" s="323"/>
    </row>
    <row r="3414" spans="1:58" s="62" customFormat="1" ht="12.75" x14ac:dyDescent="0.2">
      <c r="A3414" s="270"/>
      <c r="B3414" s="358"/>
      <c r="C3414" s="358"/>
      <c r="D3414" s="268"/>
      <c r="E3414" s="268"/>
      <c r="F3414" s="268"/>
      <c r="G3414" s="277"/>
      <c r="H3414" s="362"/>
      <c r="I3414" s="362"/>
      <c r="J3414" s="362"/>
      <c r="K3414" s="362"/>
      <c r="L3414" s="362"/>
      <c r="M3414" s="362"/>
      <c r="N3414" s="362"/>
      <c r="O3414" s="362"/>
      <c r="P3414" s="362"/>
      <c r="Q3414" s="362"/>
      <c r="R3414" s="362"/>
      <c r="S3414" s="362"/>
      <c r="T3414" s="362"/>
      <c r="U3414" s="362"/>
      <c r="V3414" s="362"/>
      <c r="W3414" s="362"/>
      <c r="X3414" s="362"/>
      <c r="Y3414" s="362"/>
      <c r="Z3414" s="362"/>
      <c r="AA3414" s="323"/>
      <c r="AB3414" s="323"/>
      <c r="AC3414" s="323"/>
      <c r="AD3414" s="323"/>
      <c r="AE3414" s="323"/>
      <c r="AF3414" s="323"/>
      <c r="AG3414" s="323"/>
      <c r="AH3414" s="323"/>
      <c r="AI3414" s="323"/>
      <c r="AJ3414" s="323"/>
      <c r="AK3414" s="323"/>
      <c r="AL3414" s="323"/>
      <c r="AM3414" s="323"/>
      <c r="AN3414" s="323"/>
      <c r="AO3414" s="323"/>
      <c r="AP3414" s="323"/>
      <c r="AQ3414" s="323"/>
      <c r="AR3414" s="323"/>
      <c r="AS3414" s="323"/>
      <c r="AT3414" s="323"/>
      <c r="AU3414" s="323"/>
      <c r="AV3414" s="323"/>
      <c r="AW3414" s="323"/>
      <c r="AX3414" s="323"/>
      <c r="AY3414" s="323"/>
      <c r="AZ3414" s="323"/>
      <c r="BA3414" s="323"/>
      <c r="BB3414" s="323"/>
      <c r="BC3414" s="323"/>
      <c r="BD3414" s="323"/>
      <c r="BE3414" s="323"/>
      <c r="BF3414" s="323"/>
    </row>
    <row r="3415" spans="1:58" s="62" customFormat="1" ht="12.75" x14ac:dyDescent="0.2">
      <c r="A3415" s="270"/>
      <c r="B3415" s="358"/>
      <c r="C3415" s="358"/>
      <c r="D3415" s="268"/>
      <c r="E3415" s="268"/>
      <c r="F3415" s="268"/>
      <c r="G3415" s="277"/>
      <c r="H3415" s="362"/>
      <c r="I3415" s="362"/>
      <c r="J3415" s="362"/>
      <c r="K3415" s="362"/>
      <c r="L3415" s="362"/>
      <c r="M3415" s="362"/>
      <c r="N3415" s="362"/>
      <c r="O3415" s="362"/>
      <c r="P3415" s="362"/>
      <c r="Q3415" s="362"/>
      <c r="R3415" s="362"/>
      <c r="S3415" s="362"/>
      <c r="T3415" s="362"/>
      <c r="U3415" s="362"/>
      <c r="V3415" s="362"/>
      <c r="W3415" s="362"/>
      <c r="X3415" s="362"/>
      <c r="Y3415" s="362"/>
      <c r="Z3415" s="362"/>
      <c r="AA3415" s="323"/>
      <c r="AB3415" s="323"/>
      <c r="AC3415" s="323"/>
      <c r="AD3415" s="323"/>
      <c r="AE3415" s="323"/>
      <c r="AF3415" s="323"/>
      <c r="AG3415" s="323"/>
      <c r="AH3415" s="323"/>
      <c r="AI3415" s="323"/>
      <c r="AJ3415" s="323"/>
      <c r="AK3415" s="323"/>
      <c r="AL3415" s="323"/>
      <c r="AM3415" s="323"/>
      <c r="AN3415" s="323"/>
      <c r="AO3415" s="323"/>
      <c r="AP3415" s="323"/>
      <c r="AQ3415" s="323"/>
      <c r="AR3415" s="323"/>
      <c r="AS3415" s="323"/>
      <c r="AT3415" s="323"/>
      <c r="AU3415" s="323"/>
      <c r="AV3415" s="323"/>
      <c r="AW3415" s="323"/>
      <c r="AX3415" s="323"/>
      <c r="AY3415" s="323"/>
      <c r="AZ3415" s="323"/>
      <c r="BA3415" s="323"/>
      <c r="BB3415" s="323"/>
      <c r="BC3415" s="323"/>
      <c r="BD3415" s="323"/>
      <c r="BE3415" s="323"/>
      <c r="BF3415" s="323"/>
    </row>
    <row r="3416" spans="1:58" s="62" customFormat="1" ht="12.75" x14ac:dyDescent="0.2">
      <c r="A3416" s="270"/>
      <c r="B3416" s="358"/>
      <c r="C3416" s="358"/>
      <c r="D3416" s="268"/>
      <c r="E3416" s="268"/>
      <c r="F3416" s="268"/>
      <c r="G3416" s="277"/>
      <c r="H3416" s="362"/>
      <c r="I3416" s="362"/>
      <c r="J3416" s="362"/>
      <c r="K3416" s="362"/>
      <c r="L3416" s="362"/>
      <c r="M3416" s="362"/>
      <c r="N3416" s="362"/>
      <c r="O3416" s="362"/>
      <c r="P3416" s="362"/>
      <c r="Q3416" s="362"/>
      <c r="R3416" s="362"/>
      <c r="S3416" s="362"/>
      <c r="T3416" s="362"/>
      <c r="U3416" s="362"/>
      <c r="V3416" s="362"/>
      <c r="W3416" s="362"/>
      <c r="X3416" s="362"/>
      <c r="Y3416" s="362"/>
      <c r="Z3416" s="362"/>
      <c r="AA3416" s="323"/>
      <c r="AB3416" s="323"/>
      <c r="AC3416" s="323"/>
      <c r="AD3416" s="323"/>
      <c r="AE3416" s="323"/>
      <c r="AF3416" s="323"/>
      <c r="AG3416" s="323"/>
      <c r="AH3416" s="323"/>
      <c r="AI3416" s="323"/>
      <c r="AJ3416" s="323"/>
      <c r="AK3416" s="323"/>
      <c r="AL3416" s="323"/>
      <c r="AM3416" s="323"/>
      <c r="AN3416" s="323"/>
      <c r="AO3416" s="323"/>
      <c r="AP3416" s="323"/>
      <c r="AQ3416" s="323"/>
      <c r="AR3416" s="323"/>
      <c r="AS3416" s="323"/>
      <c r="AT3416" s="323"/>
      <c r="AU3416" s="323"/>
      <c r="AV3416" s="323"/>
      <c r="AW3416" s="323"/>
      <c r="AX3416" s="323"/>
      <c r="AY3416" s="323"/>
      <c r="AZ3416" s="323"/>
      <c r="BA3416" s="323"/>
      <c r="BB3416" s="323"/>
      <c r="BC3416" s="323"/>
      <c r="BD3416" s="323"/>
      <c r="BE3416" s="323"/>
      <c r="BF3416" s="323"/>
    </row>
    <row r="3417" spans="1:58" s="62" customFormat="1" ht="12.75" x14ac:dyDescent="0.2">
      <c r="A3417" s="270"/>
      <c r="B3417" s="358"/>
      <c r="C3417" s="358"/>
      <c r="D3417" s="268"/>
      <c r="E3417" s="268"/>
      <c r="F3417" s="268"/>
      <c r="G3417" s="277"/>
      <c r="H3417" s="362"/>
      <c r="I3417" s="362"/>
      <c r="J3417" s="362"/>
      <c r="K3417" s="362"/>
      <c r="L3417" s="362"/>
      <c r="M3417" s="362"/>
      <c r="N3417" s="362"/>
      <c r="O3417" s="362"/>
      <c r="P3417" s="362"/>
      <c r="Q3417" s="362"/>
      <c r="R3417" s="362"/>
      <c r="S3417" s="362"/>
      <c r="T3417" s="362"/>
      <c r="U3417" s="362"/>
      <c r="V3417" s="362"/>
      <c r="W3417" s="362"/>
      <c r="X3417" s="362"/>
      <c r="Y3417" s="362"/>
      <c r="Z3417" s="362"/>
      <c r="AA3417" s="323"/>
      <c r="AB3417" s="323"/>
      <c r="AC3417" s="323"/>
      <c r="AD3417" s="323"/>
      <c r="AE3417" s="323"/>
      <c r="AF3417" s="323"/>
      <c r="AG3417" s="323"/>
      <c r="AH3417" s="323"/>
      <c r="AI3417" s="323"/>
      <c r="AJ3417" s="323"/>
      <c r="AK3417" s="323"/>
      <c r="AL3417" s="323"/>
      <c r="AM3417" s="323"/>
      <c r="AN3417" s="323"/>
      <c r="AO3417" s="323"/>
      <c r="AP3417" s="323"/>
      <c r="AQ3417" s="323"/>
      <c r="AR3417" s="323"/>
      <c r="AS3417" s="323"/>
      <c r="AT3417" s="323"/>
      <c r="AU3417" s="323"/>
      <c r="AV3417" s="323"/>
      <c r="AW3417" s="323"/>
      <c r="AX3417" s="323"/>
      <c r="AY3417" s="323"/>
      <c r="AZ3417" s="323"/>
      <c r="BA3417" s="323"/>
      <c r="BB3417" s="323"/>
      <c r="BC3417" s="323"/>
      <c r="BD3417" s="323"/>
      <c r="BE3417" s="323"/>
      <c r="BF3417" s="323"/>
    </row>
    <row r="3418" spans="1:58" s="62" customFormat="1" ht="12.75" x14ac:dyDescent="0.2">
      <c r="A3418" s="270"/>
      <c r="B3418" s="358"/>
      <c r="C3418" s="358"/>
      <c r="D3418" s="268"/>
      <c r="E3418" s="268"/>
      <c r="F3418" s="268"/>
      <c r="G3418" s="277"/>
      <c r="H3418" s="362"/>
      <c r="I3418" s="362"/>
      <c r="J3418" s="362"/>
      <c r="K3418" s="362"/>
      <c r="L3418" s="362"/>
      <c r="M3418" s="362"/>
      <c r="N3418" s="362"/>
      <c r="O3418" s="362"/>
      <c r="P3418" s="362"/>
      <c r="Q3418" s="362"/>
      <c r="R3418" s="362"/>
      <c r="S3418" s="362"/>
      <c r="T3418" s="362"/>
      <c r="U3418" s="362"/>
      <c r="V3418" s="362"/>
      <c r="W3418" s="362"/>
      <c r="X3418" s="362"/>
      <c r="Y3418" s="362"/>
      <c r="Z3418" s="362"/>
      <c r="AA3418" s="323"/>
      <c r="AB3418" s="323"/>
      <c r="AC3418" s="323"/>
      <c r="AD3418" s="323"/>
      <c r="AE3418" s="323"/>
      <c r="AF3418" s="323"/>
      <c r="AG3418" s="323"/>
      <c r="AH3418" s="323"/>
      <c r="AI3418" s="323"/>
      <c r="AJ3418" s="323"/>
      <c r="AK3418" s="323"/>
      <c r="AL3418" s="323"/>
      <c r="AM3418" s="323"/>
      <c r="AN3418" s="323"/>
      <c r="AO3418" s="323"/>
      <c r="AP3418" s="323"/>
      <c r="AQ3418" s="323"/>
      <c r="AR3418" s="323"/>
      <c r="AS3418" s="323"/>
      <c r="AT3418" s="323"/>
      <c r="AU3418" s="323"/>
      <c r="AV3418" s="323"/>
      <c r="AW3418" s="323"/>
      <c r="AX3418" s="323"/>
      <c r="AY3418" s="323"/>
      <c r="AZ3418" s="323"/>
      <c r="BA3418" s="323"/>
      <c r="BB3418" s="323"/>
      <c r="BC3418" s="323"/>
      <c r="BD3418" s="323"/>
      <c r="BE3418" s="323"/>
      <c r="BF3418" s="323"/>
    </row>
    <row r="3419" spans="1:58" s="62" customFormat="1" ht="12.75" x14ac:dyDescent="0.2">
      <c r="A3419" s="270"/>
      <c r="B3419" s="358"/>
      <c r="C3419" s="358"/>
      <c r="D3419" s="268"/>
      <c r="E3419" s="268"/>
      <c r="F3419" s="268"/>
      <c r="G3419" s="277"/>
      <c r="H3419" s="362"/>
      <c r="I3419" s="362"/>
      <c r="J3419" s="362"/>
      <c r="K3419" s="362"/>
      <c r="L3419" s="362"/>
      <c r="M3419" s="362"/>
      <c r="N3419" s="362"/>
      <c r="O3419" s="362"/>
      <c r="P3419" s="362"/>
      <c r="Q3419" s="362"/>
      <c r="R3419" s="362"/>
      <c r="S3419" s="362"/>
      <c r="T3419" s="362"/>
      <c r="U3419" s="362"/>
      <c r="V3419" s="362"/>
      <c r="W3419" s="362"/>
      <c r="X3419" s="362"/>
      <c r="Y3419" s="362"/>
      <c r="Z3419" s="362"/>
      <c r="AA3419" s="323"/>
      <c r="AB3419" s="323"/>
      <c r="AC3419" s="323"/>
      <c r="AD3419" s="323"/>
      <c r="AE3419" s="323"/>
      <c r="AF3419" s="323"/>
      <c r="AG3419" s="323"/>
      <c r="AH3419" s="323"/>
      <c r="AI3419" s="323"/>
      <c r="AJ3419" s="323"/>
      <c r="AK3419" s="323"/>
      <c r="AL3419" s="323"/>
      <c r="AM3419" s="323"/>
      <c r="AN3419" s="323"/>
      <c r="AO3419" s="323"/>
      <c r="AP3419" s="323"/>
      <c r="AQ3419" s="323"/>
      <c r="AR3419" s="323"/>
      <c r="AS3419" s="323"/>
      <c r="AT3419" s="323"/>
      <c r="AU3419" s="323"/>
      <c r="AV3419" s="323"/>
      <c r="AW3419" s="323"/>
      <c r="AX3419" s="323"/>
      <c r="AY3419" s="323"/>
      <c r="AZ3419" s="323"/>
      <c r="BA3419" s="323"/>
      <c r="BB3419" s="323"/>
      <c r="BC3419" s="323"/>
      <c r="BD3419" s="323"/>
      <c r="BE3419" s="323"/>
      <c r="BF3419" s="323"/>
    </row>
    <row r="3420" spans="1:58" s="62" customFormat="1" ht="12.75" x14ac:dyDescent="0.2">
      <c r="A3420" s="270"/>
      <c r="B3420" s="358"/>
      <c r="C3420" s="358"/>
      <c r="D3420" s="268"/>
      <c r="E3420" s="268"/>
      <c r="F3420" s="268"/>
      <c r="G3420" s="277"/>
      <c r="H3420" s="362"/>
      <c r="I3420" s="362"/>
      <c r="J3420" s="362"/>
      <c r="K3420" s="362"/>
      <c r="L3420" s="362"/>
      <c r="M3420" s="362"/>
      <c r="N3420" s="362"/>
      <c r="O3420" s="362"/>
      <c r="P3420" s="362"/>
      <c r="Q3420" s="362"/>
      <c r="R3420" s="362"/>
      <c r="S3420" s="362"/>
      <c r="T3420" s="362"/>
      <c r="U3420" s="362"/>
      <c r="V3420" s="362"/>
      <c r="W3420" s="362"/>
      <c r="X3420" s="362"/>
      <c r="Y3420" s="362"/>
      <c r="Z3420" s="362"/>
      <c r="AA3420" s="323"/>
      <c r="AB3420" s="323"/>
      <c r="AC3420" s="323"/>
      <c r="AD3420" s="323"/>
      <c r="AE3420" s="323"/>
      <c r="AF3420" s="323"/>
      <c r="AG3420" s="323"/>
      <c r="AH3420" s="323"/>
      <c r="AI3420" s="323"/>
      <c r="AJ3420" s="323"/>
      <c r="AK3420" s="323"/>
      <c r="AL3420" s="323"/>
      <c r="AM3420" s="323"/>
      <c r="AN3420" s="323"/>
      <c r="AO3420" s="323"/>
      <c r="AP3420" s="323"/>
      <c r="AQ3420" s="323"/>
      <c r="AR3420" s="323"/>
      <c r="AS3420" s="323"/>
      <c r="AT3420" s="323"/>
      <c r="AU3420" s="323"/>
      <c r="AV3420" s="323"/>
      <c r="AW3420" s="323"/>
      <c r="AX3420" s="323"/>
      <c r="AY3420" s="323"/>
      <c r="AZ3420" s="323"/>
      <c r="BA3420" s="323"/>
      <c r="BB3420" s="323"/>
      <c r="BC3420" s="323"/>
      <c r="BD3420" s="323"/>
      <c r="BE3420" s="323"/>
      <c r="BF3420" s="323"/>
    </row>
    <row r="3421" spans="1:58" s="62" customFormat="1" ht="12.75" x14ac:dyDescent="0.2">
      <c r="A3421" s="270"/>
      <c r="B3421" s="358"/>
      <c r="C3421" s="358"/>
      <c r="D3421" s="268"/>
      <c r="E3421" s="268"/>
      <c r="F3421" s="268"/>
      <c r="G3421" s="277"/>
      <c r="H3421" s="362"/>
      <c r="I3421" s="362"/>
      <c r="J3421" s="362"/>
      <c r="K3421" s="362"/>
      <c r="L3421" s="362"/>
      <c r="M3421" s="362"/>
      <c r="N3421" s="362"/>
      <c r="O3421" s="362"/>
      <c r="P3421" s="362"/>
      <c r="Q3421" s="362"/>
      <c r="R3421" s="362"/>
      <c r="S3421" s="362"/>
      <c r="T3421" s="362"/>
      <c r="U3421" s="362"/>
      <c r="V3421" s="362"/>
      <c r="W3421" s="362"/>
      <c r="X3421" s="362"/>
      <c r="Y3421" s="362"/>
      <c r="Z3421" s="362"/>
      <c r="AA3421" s="323"/>
      <c r="AB3421" s="323"/>
      <c r="AC3421" s="323"/>
      <c r="AD3421" s="323"/>
      <c r="AE3421" s="323"/>
      <c r="AF3421" s="323"/>
      <c r="AG3421" s="323"/>
      <c r="AH3421" s="323"/>
      <c r="AI3421" s="323"/>
      <c r="AJ3421" s="323"/>
      <c r="AK3421" s="323"/>
      <c r="AL3421" s="323"/>
      <c r="AM3421" s="323"/>
      <c r="AN3421" s="323"/>
      <c r="AO3421" s="323"/>
      <c r="AP3421" s="323"/>
      <c r="AQ3421" s="323"/>
      <c r="AR3421" s="323"/>
      <c r="AS3421" s="323"/>
      <c r="AT3421" s="323"/>
      <c r="AU3421" s="323"/>
      <c r="AV3421" s="323"/>
      <c r="AW3421" s="323"/>
      <c r="AX3421" s="323"/>
      <c r="AY3421" s="323"/>
      <c r="AZ3421" s="323"/>
      <c r="BA3421" s="323"/>
      <c r="BB3421" s="323"/>
      <c r="BC3421" s="323"/>
      <c r="BD3421" s="323"/>
      <c r="BE3421" s="323"/>
      <c r="BF3421" s="323"/>
    </row>
    <row r="3422" spans="1:58" s="62" customFormat="1" ht="12.75" x14ac:dyDescent="0.2">
      <c r="A3422" s="270"/>
      <c r="B3422" s="358"/>
      <c r="C3422" s="358"/>
      <c r="D3422" s="268"/>
      <c r="E3422" s="268"/>
      <c r="F3422" s="268"/>
      <c r="G3422" s="277"/>
      <c r="H3422" s="362"/>
      <c r="I3422" s="362"/>
      <c r="J3422" s="362"/>
      <c r="K3422" s="362"/>
      <c r="L3422" s="362"/>
      <c r="M3422" s="362"/>
      <c r="N3422" s="362"/>
      <c r="O3422" s="362"/>
      <c r="P3422" s="362"/>
      <c r="Q3422" s="362"/>
      <c r="R3422" s="362"/>
      <c r="S3422" s="362"/>
      <c r="T3422" s="362"/>
      <c r="U3422" s="362"/>
      <c r="V3422" s="362"/>
      <c r="W3422" s="362"/>
      <c r="X3422" s="362"/>
      <c r="Y3422" s="362"/>
      <c r="Z3422" s="362"/>
      <c r="AA3422" s="323"/>
      <c r="AB3422" s="323"/>
      <c r="AC3422" s="323"/>
      <c r="AD3422" s="323"/>
      <c r="AE3422" s="323"/>
      <c r="AF3422" s="323"/>
      <c r="AG3422" s="323"/>
      <c r="AH3422" s="323"/>
      <c r="AI3422" s="323"/>
      <c r="AJ3422" s="323"/>
      <c r="AK3422" s="323"/>
      <c r="AL3422" s="323"/>
      <c r="AM3422" s="323"/>
      <c r="AN3422" s="323"/>
      <c r="AO3422" s="323"/>
      <c r="AP3422" s="323"/>
      <c r="AQ3422" s="323"/>
      <c r="AR3422" s="323"/>
      <c r="AS3422" s="323"/>
      <c r="AT3422" s="323"/>
      <c r="AU3422" s="323"/>
      <c r="AV3422" s="323"/>
      <c r="AW3422" s="323"/>
      <c r="AX3422" s="323"/>
      <c r="AY3422" s="323"/>
      <c r="AZ3422" s="323"/>
      <c r="BA3422" s="323"/>
      <c r="BB3422" s="323"/>
      <c r="BC3422" s="323"/>
      <c r="BD3422" s="323"/>
      <c r="BE3422" s="323"/>
      <c r="BF3422" s="323"/>
    </row>
    <row r="3423" spans="1:58" s="62" customFormat="1" ht="12.75" x14ac:dyDescent="0.2">
      <c r="A3423" s="270"/>
      <c r="B3423" s="358"/>
      <c r="C3423" s="358"/>
      <c r="D3423" s="268"/>
      <c r="E3423" s="268"/>
      <c r="F3423" s="268"/>
      <c r="G3423" s="277"/>
      <c r="H3423" s="362"/>
      <c r="I3423" s="362"/>
      <c r="J3423" s="362"/>
      <c r="K3423" s="362"/>
      <c r="L3423" s="362"/>
      <c r="M3423" s="362"/>
      <c r="N3423" s="362"/>
      <c r="O3423" s="362"/>
      <c r="P3423" s="362"/>
      <c r="Q3423" s="362"/>
      <c r="R3423" s="362"/>
      <c r="S3423" s="362"/>
      <c r="T3423" s="362"/>
      <c r="U3423" s="362"/>
      <c r="V3423" s="362"/>
      <c r="W3423" s="362"/>
      <c r="X3423" s="362"/>
      <c r="Y3423" s="362"/>
      <c r="Z3423" s="362"/>
      <c r="AA3423" s="323"/>
      <c r="AB3423" s="323"/>
      <c r="AC3423" s="323"/>
      <c r="AD3423" s="323"/>
      <c r="AE3423" s="323"/>
      <c r="AF3423" s="323"/>
      <c r="AG3423" s="323"/>
      <c r="AH3423" s="323"/>
      <c r="AI3423" s="323"/>
      <c r="AJ3423" s="323"/>
      <c r="AK3423" s="323"/>
      <c r="AL3423" s="323"/>
      <c r="AM3423" s="323"/>
      <c r="AN3423" s="323"/>
      <c r="AO3423" s="323"/>
      <c r="AP3423" s="323"/>
      <c r="AQ3423" s="323"/>
      <c r="AR3423" s="323"/>
      <c r="AS3423" s="323"/>
      <c r="AT3423" s="323"/>
      <c r="AU3423" s="323"/>
      <c r="AV3423" s="323"/>
      <c r="AW3423" s="323"/>
      <c r="AX3423" s="323"/>
      <c r="AY3423" s="323"/>
      <c r="AZ3423" s="323"/>
      <c r="BA3423" s="323"/>
      <c r="BB3423" s="323"/>
      <c r="BC3423" s="323"/>
      <c r="BD3423" s="323"/>
      <c r="BE3423" s="323"/>
      <c r="BF3423" s="323"/>
    </row>
    <row r="3424" spans="1:58" s="62" customFormat="1" ht="12.75" x14ac:dyDescent="0.2">
      <c r="A3424" s="270"/>
      <c r="B3424" s="358"/>
      <c r="C3424" s="358"/>
      <c r="D3424" s="268"/>
      <c r="E3424" s="268"/>
      <c r="F3424" s="268"/>
      <c r="G3424" s="277"/>
      <c r="H3424" s="362"/>
      <c r="I3424" s="362"/>
      <c r="J3424" s="362"/>
      <c r="K3424" s="362"/>
      <c r="L3424" s="362"/>
      <c r="M3424" s="362"/>
      <c r="N3424" s="362"/>
      <c r="O3424" s="362"/>
      <c r="P3424" s="362"/>
      <c r="Q3424" s="362"/>
      <c r="R3424" s="362"/>
      <c r="S3424" s="362"/>
      <c r="T3424" s="362"/>
      <c r="U3424" s="362"/>
      <c r="V3424" s="362"/>
      <c r="W3424" s="362"/>
      <c r="X3424" s="362"/>
      <c r="Y3424" s="362"/>
      <c r="Z3424" s="362"/>
      <c r="AA3424" s="323"/>
      <c r="AB3424" s="323"/>
      <c r="AC3424" s="323"/>
      <c r="AD3424" s="323"/>
      <c r="AE3424" s="323"/>
      <c r="AF3424" s="323"/>
      <c r="AG3424" s="323"/>
      <c r="AH3424" s="323"/>
      <c r="AI3424" s="323"/>
      <c r="AJ3424" s="323"/>
      <c r="AK3424" s="323"/>
      <c r="AL3424" s="323"/>
      <c r="AM3424" s="323"/>
      <c r="AN3424" s="323"/>
      <c r="AO3424" s="323"/>
      <c r="AP3424" s="323"/>
      <c r="AQ3424" s="323"/>
      <c r="AR3424" s="323"/>
      <c r="AS3424" s="323"/>
      <c r="AT3424" s="323"/>
      <c r="AU3424" s="323"/>
      <c r="AV3424" s="323"/>
      <c r="AW3424" s="323"/>
      <c r="AX3424" s="323"/>
      <c r="AY3424" s="323"/>
      <c r="AZ3424" s="323"/>
      <c r="BA3424" s="323"/>
      <c r="BB3424" s="323"/>
      <c r="BC3424" s="323"/>
      <c r="BD3424" s="323"/>
      <c r="BE3424" s="323"/>
      <c r="BF3424" s="323"/>
    </row>
    <row r="3425" spans="1:58" s="62" customFormat="1" ht="12.75" x14ac:dyDescent="0.2">
      <c r="A3425" s="270"/>
      <c r="B3425" s="358"/>
      <c r="C3425" s="358"/>
      <c r="D3425" s="268"/>
      <c r="E3425" s="268"/>
      <c r="F3425" s="268"/>
      <c r="G3425" s="277"/>
      <c r="H3425" s="362"/>
      <c r="I3425" s="362"/>
      <c r="J3425" s="362"/>
      <c r="K3425" s="362"/>
      <c r="L3425" s="362"/>
      <c r="M3425" s="362"/>
      <c r="N3425" s="362"/>
      <c r="O3425" s="362"/>
      <c r="P3425" s="362"/>
      <c r="Q3425" s="362"/>
      <c r="R3425" s="362"/>
      <c r="S3425" s="362"/>
      <c r="T3425" s="362"/>
      <c r="U3425" s="362"/>
      <c r="V3425" s="362"/>
      <c r="W3425" s="362"/>
      <c r="X3425" s="362"/>
      <c r="Y3425" s="362"/>
      <c r="Z3425" s="362"/>
      <c r="AA3425" s="323"/>
      <c r="AB3425" s="323"/>
      <c r="AC3425" s="323"/>
      <c r="AD3425" s="323"/>
      <c r="AE3425" s="323"/>
      <c r="AF3425" s="323"/>
      <c r="AG3425" s="323"/>
      <c r="AH3425" s="323"/>
      <c r="AI3425" s="323"/>
      <c r="AJ3425" s="323"/>
      <c r="AK3425" s="323"/>
      <c r="AL3425" s="323"/>
      <c r="AM3425" s="323"/>
      <c r="AN3425" s="323"/>
      <c r="AO3425" s="323"/>
      <c r="AP3425" s="323"/>
      <c r="AQ3425" s="323"/>
      <c r="AR3425" s="323"/>
      <c r="AS3425" s="323"/>
      <c r="AT3425" s="323"/>
      <c r="AU3425" s="323"/>
      <c r="AV3425" s="323"/>
      <c r="AW3425" s="323"/>
      <c r="AX3425" s="323"/>
      <c r="AY3425" s="323"/>
      <c r="AZ3425" s="323"/>
      <c r="BA3425" s="323"/>
      <c r="BB3425" s="323"/>
      <c r="BC3425" s="323"/>
      <c r="BD3425" s="323"/>
      <c r="BE3425" s="323"/>
      <c r="BF3425" s="323"/>
    </row>
    <row r="3426" spans="1:58" s="62" customFormat="1" ht="12.75" x14ac:dyDescent="0.2">
      <c r="A3426" s="270"/>
      <c r="B3426" s="358"/>
      <c r="C3426" s="358"/>
      <c r="D3426" s="268"/>
      <c r="E3426" s="268"/>
      <c r="F3426" s="268"/>
      <c r="G3426" s="277"/>
      <c r="H3426" s="362"/>
      <c r="I3426" s="362"/>
      <c r="J3426" s="362"/>
      <c r="K3426" s="362"/>
      <c r="L3426" s="362"/>
      <c r="M3426" s="362"/>
      <c r="N3426" s="362"/>
      <c r="O3426" s="362"/>
      <c r="P3426" s="362"/>
      <c r="Q3426" s="362"/>
      <c r="R3426" s="362"/>
      <c r="S3426" s="362"/>
      <c r="T3426" s="362"/>
      <c r="U3426" s="362"/>
      <c r="V3426" s="362"/>
      <c r="W3426" s="362"/>
      <c r="X3426" s="362"/>
      <c r="Y3426" s="362"/>
      <c r="Z3426" s="362"/>
      <c r="AA3426" s="323"/>
      <c r="AB3426" s="323"/>
      <c r="AC3426" s="323"/>
      <c r="AD3426" s="323"/>
      <c r="AE3426" s="323"/>
      <c r="AF3426" s="323"/>
      <c r="AG3426" s="323"/>
      <c r="AH3426" s="323"/>
      <c r="AI3426" s="323"/>
      <c r="AJ3426" s="323"/>
      <c r="AK3426" s="323"/>
      <c r="AL3426" s="323"/>
      <c r="AM3426" s="323"/>
      <c r="AN3426" s="323"/>
      <c r="AO3426" s="323"/>
      <c r="AP3426" s="323"/>
      <c r="AQ3426" s="323"/>
      <c r="AR3426" s="323"/>
      <c r="AS3426" s="323"/>
      <c r="AT3426" s="323"/>
      <c r="AU3426" s="323"/>
      <c r="AV3426" s="323"/>
      <c r="AW3426" s="323"/>
      <c r="AX3426" s="323"/>
      <c r="AY3426" s="323"/>
      <c r="AZ3426" s="323"/>
      <c r="BA3426" s="323"/>
      <c r="BB3426" s="323"/>
      <c r="BC3426" s="323"/>
      <c r="BD3426" s="323"/>
      <c r="BE3426" s="323"/>
      <c r="BF3426" s="323"/>
    </row>
    <row r="3427" spans="1:58" s="62" customFormat="1" ht="12.75" x14ac:dyDescent="0.2">
      <c r="A3427" s="270"/>
      <c r="B3427" s="358"/>
      <c r="C3427" s="358"/>
      <c r="D3427" s="268"/>
      <c r="E3427" s="268"/>
      <c r="F3427" s="268"/>
      <c r="G3427" s="277"/>
      <c r="H3427" s="362"/>
      <c r="I3427" s="362"/>
      <c r="J3427" s="362"/>
      <c r="K3427" s="362"/>
      <c r="L3427" s="362"/>
      <c r="M3427" s="362"/>
      <c r="N3427" s="362"/>
      <c r="O3427" s="362"/>
      <c r="P3427" s="362"/>
      <c r="Q3427" s="362"/>
      <c r="R3427" s="362"/>
      <c r="S3427" s="362"/>
      <c r="T3427" s="362"/>
      <c r="U3427" s="362"/>
      <c r="V3427" s="362"/>
      <c r="W3427" s="362"/>
      <c r="X3427" s="362"/>
      <c r="Y3427" s="362"/>
      <c r="Z3427" s="362"/>
      <c r="AA3427" s="323"/>
      <c r="AB3427" s="323"/>
      <c r="AC3427" s="323"/>
      <c r="AD3427" s="323"/>
      <c r="AE3427" s="323"/>
      <c r="AF3427" s="323"/>
      <c r="AG3427" s="323"/>
      <c r="AH3427" s="323"/>
      <c r="AI3427" s="323"/>
      <c r="AJ3427" s="323"/>
      <c r="AK3427" s="323"/>
      <c r="AL3427" s="323"/>
      <c r="AM3427" s="323"/>
      <c r="AN3427" s="323"/>
      <c r="AO3427" s="323"/>
      <c r="AP3427" s="323"/>
      <c r="AQ3427" s="323"/>
      <c r="AR3427" s="323"/>
      <c r="AS3427" s="323"/>
      <c r="AT3427" s="323"/>
      <c r="AU3427" s="323"/>
      <c r="AV3427" s="323"/>
      <c r="AW3427" s="323"/>
      <c r="AX3427" s="323"/>
      <c r="AY3427" s="323"/>
      <c r="AZ3427" s="323"/>
      <c r="BA3427" s="323"/>
      <c r="BB3427" s="323"/>
      <c r="BC3427" s="323"/>
      <c r="BD3427" s="323"/>
      <c r="BE3427" s="323"/>
      <c r="BF3427" s="323"/>
    </row>
    <row r="3428" spans="1:58" s="62" customFormat="1" ht="12.75" x14ac:dyDescent="0.2">
      <c r="A3428" s="270"/>
      <c r="B3428" s="358"/>
      <c r="C3428" s="358"/>
      <c r="D3428" s="268"/>
      <c r="E3428" s="268"/>
      <c r="F3428" s="268"/>
      <c r="G3428" s="277"/>
      <c r="H3428" s="362"/>
      <c r="I3428" s="362"/>
      <c r="J3428" s="362"/>
      <c r="K3428" s="362"/>
      <c r="L3428" s="362"/>
      <c r="M3428" s="362"/>
      <c r="N3428" s="362"/>
      <c r="O3428" s="362"/>
      <c r="P3428" s="362"/>
      <c r="Q3428" s="362"/>
      <c r="R3428" s="362"/>
      <c r="S3428" s="362"/>
      <c r="T3428" s="362"/>
      <c r="U3428" s="362"/>
      <c r="V3428" s="362"/>
      <c r="W3428" s="362"/>
      <c r="X3428" s="362"/>
      <c r="Y3428" s="362"/>
      <c r="Z3428" s="362"/>
      <c r="AA3428" s="323"/>
      <c r="AB3428" s="323"/>
      <c r="AC3428" s="323"/>
      <c r="AD3428" s="323"/>
      <c r="AE3428" s="323"/>
      <c r="AF3428" s="323"/>
      <c r="AG3428" s="323"/>
      <c r="AH3428" s="323"/>
      <c r="AI3428" s="323"/>
      <c r="AJ3428" s="323"/>
      <c r="AK3428" s="323"/>
      <c r="AL3428" s="323"/>
      <c r="AM3428" s="323"/>
      <c r="AN3428" s="323"/>
      <c r="AO3428" s="323"/>
      <c r="AP3428" s="323"/>
      <c r="AQ3428" s="323"/>
      <c r="AR3428" s="323"/>
      <c r="AS3428" s="323"/>
      <c r="AT3428" s="323"/>
      <c r="AU3428" s="323"/>
      <c r="AV3428" s="323"/>
      <c r="AW3428" s="323"/>
      <c r="AX3428" s="323"/>
      <c r="AY3428" s="323"/>
      <c r="AZ3428" s="323"/>
      <c r="BA3428" s="323"/>
      <c r="BB3428" s="323"/>
      <c r="BC3428" s="323"/>
      <c r="BD3428" s="323"/>
      <c r="BE3428" s="323"/>
      <c r="BF3428" s="323"/>
    </row>
    <row r="3429" spans="1:58" s="62" customFormat="1" ht="12.75" x14ac:dyDescent="0.2">
      <c r="A3429" s="270"/>
      <c r="B3429" s="358"/>
      <c r="C3429" s="358"/>
      <c r="D3429" s="268"/>
      <c r="E3429" s="268"/>
      <c r="F3429" s="268"/>
      <c r="G3429" s="277"/>
      <c r="H3429" s="362"/>
      <c r="I3429" s="362"/>
      <c r="J3429" s="362"/>
      <c r="K3429" s="362"/>
      <c r="L3429" s="362"/>
      <c r="M3429" s="362"/>
      <c r="N3429" s="362"/>
      <c r="O3429" s="362"/>
      <c r="P3429" s="362"/>
      <c r="Q3429" s="362"/>
      <c r="R3429" s="362"/>
      <c r="S3429" s="362"/>
      <c r="T3429" s="362"/>
      <c r="U3429" s="362"/>
      <c r="V3429" s="362"/>
      <c r="W3429" s="362"/>
      <c r="X3429" s="362"/>
      <c r="Y3429" s="362"/>
      <c r="Z3429" s="362"/>
      <c r="AA3429" s="323"/>
      <c r="AB3429" s="323"/>
      <c r="AC3429" s="323"/>
      <c r="AD3429" s="323"/>
      <c r="AE3429" s="323"/>
      <c r="AF3429" s="323"/>
      <c r="AG3429" s="323"/>
      <c r="AH3429" s="323"/>
      <c r="AI3429" s="323"/>
      <c r="AJ3429" s="323"/>
      <c r="AK3429" s="323"/>
      <c r="AL3429" s="323"/>
      <c r="AM3429" s="323"/>
      <c r="AN3429" s="323"/>
      <c r="AO3429" s="323"/>
      <c r="AP3429" s="323"/>
      <c r="AQ3429" s="323"/>
      <c r="AR3429" s="323"/>
      <c r="AS3429" s="323"/>
      <c r="AT3429" s="323"/>
      <c r="AU3429" s="323"/>
      <c r="AV3429" s="323"/>
      <c r="AW3429" s="323"/>
      <c r="AX3429" s="323"/>
      <c r="AY3429" s="323"/>
      <c r="AZ3429" s="323"/>
      <c r="BA3429" s="323"/>
      <c r="BB3429" s="323"/>
      <c r="BC3429" s="323"/>
      <c r="BD3429" s="323"/>
      <c r="BE3429" s="323"/>
      <c r="BF3429" s="323"/>
    </row>
    <row r="3430" spans="1:58" s="62" customFormat="1" ht="12.75" x14ac:dyDescent="0.2">
      <c r="A3430" s="270"/>
      <c r="B3430" s="358"/>
      <c r="C3430" s="358"/>
      <c r="D3430" s="268"/>
      <c r="E3430" s="268"/>
      <c r="F3430" s="268"/>
      <c r="G3430" s="277"/>
      <c r="H3430" s="362"/>
      <c r="I3430" s="362"/>
      <c r="J3430" s="362"/>
      <c r="K3430" s="362"/>
      <c r="L3430" s="362"/>
      <c r="M3430" s="362"/>
      <c r="N3430" s="362"/>
      <c r="O3430" s="362"/>
      <c r="P3430" s="362"/>
      <c r="Q3430" s="362"/>
      <c r="R3430" s="362"/>
      <c r="S3430" s="362"/>
      <c r="T3430" s="362"/>
      <c r="U3430" s="362"/>
      <c r="V3430" s="362"/>
      <c r="W3430" s="362"/>
      <c r="X3430" s="362"/>
      <c r="Y3430" s="362"/>
      <c r="Z3430" s="362"/>
      <c r="AA3430" s="323"/>
      <c r="AB3430" s="323"/>
      <c r="AC3430" s="323"/>
      <c r="AD3430" s="323"/>
      <c r="AE3430" s="323"/>
      <c r="AF3430" s="323"/>
      <c r="AG3430" s="323"/>
      <c r="AH3430" s="323"/>
      <c r="AI3430" s="323"/>
      <c r="AJ3430" s="323"/>
      <c r="AK3430" s="323"/>
      <c r="AL3430" s="323"/>
      <c r="AM3430" s="323"/>
      <c r="AN3430" s="323"/>
      <c r="AO3430" s="323"/>
      <c r="AP3430" s="323"/>
      <c r="AQ3430" s="323"/>
      <c r="AR3430" s="323"/>
      <c r="AS3430" s="323"/>
      <c r="AT3430" s="323"/>
      <c r="AU3430" s="323"/>
      <c r="AV3430" s="323"/>
      <c r="AW3430" s="323"/>
      <c r="AX3430" s="323"/>
      <c r="AY3430" s="323"/>
      <c r="AZ3430" s="323"/>
      <c r="BA3430" s="323"/>
      <c r="BB3430" s="323"/>
      <c r="BC3430" s="323"/>
      <c r="BD3430" s="323"/>
      <c r="BE3430" s="323"/>
      <c r="BF3430" s="323"/>
    </row>
    <row r="3431" spans="1:58" s="62" customFormat="1" ht="12.75" x14ac:dyDescent="0.2">
      <c r="A3431" s="270"/>
      <c r="B3431" s="358"/>
      <c r="C3431" s="358"/>
      <c r="D3431" s="268"/>
      <c r="E3431" s="268"/>
      <c r="F3431" s="268"/>
      <c r="G3431" s="277"/>
      <c r="H3431" s="362"/>
      <c r="I3431" s="362"/>
      <c r="J3431" s="362"/>
      <c r="K3431" s="362"/>
      <c r="L3431" s="362"/>
      <c r="M3431" s="362"/>
      <c r="N3431" s="362"/>
      <c r="O3431" s="362"/>
      <c r="P3431" s="362"/>
      <c r="Q3431" s="362"/>
      <c r="R3431" s="362"/>
      <c r="S3431" s="362"/>
      <c r="T3431" s="362"/>
      <c r="U3431" s="362"/>
      <c r="V3431" s="362"/>
      <c r="W3431" s="362"/>
      <c r="X3431" s="362"/>
      <c r="Y3431" s="362"/>
      <c r="Z3431" s="362"/>
      <c r="AA3431" s="323"/>
      <c r="AB3431" s="323"/>
      <c r="AC3431" s="323"/>
      <c r="AD3431" s="323"/>
      <c r="AE3431" s="323"/>
      <c r="AF3431" s="323"/>
      <c r="AG3431" s="323"/>
      <c r="AH3431" s="323"/>
      <c r="AI3431" s="323"/>
      <c r="AJ3431" s="323"/>
      <c r="AK3431" s="323"/>
      <c r="AL3431" s="323"/>
      <c r="AM3431" s="323"/>
      <c r="AN3431" s="323"/>
      <c r="AO3431" s="323"/>
      <c r="AP3431" s="323"/>
      <c r="AQ3431" s="323"/>
      <c r="AR3431" s="323"/>
      <c r="AS3431" s="323"/>
      <c r="AT3431" s="323"/>
      <c r="AU3431" s="323"/>
      <c r="AV3431" s="323"/>
      <c r="AW3431" s="323"/>
      <c r="AX3431" s="323"/>
      <c r="AY3431" s="323"/>
      <c r="AZ3431" s="323"/>
      <c r="BA3431" s="323"/>
      <c r="BB3431" s="323"/>
      <c r="BC3431" s="323"/>
      <c r="BD3431" s="323"/>
      <c r="BE3431" s="323"/>
      <c r="BF3431" s="323"/>
    </row>
    <row r="3432" spans="1:58" s="62" customFormat="1" ht="12.75" x14ac:dyDescent="0.2">
      <c r="A3432" s="270"/>
      <c r="B3432" s="358"/>
      <c r="C3432" s="358"/>
      <c r="D3432" s="268"/>
      <c r="E3432" s="268"/>
      <c r="F3432" s="268"/>
      <c r="G3432" s="277"/>
      <c r="H3432" s="362"/>
      <c r="I3432" s="362"/>
      <c r="J3432" s="362"/>
      <c r="K3432" s="362"/>
      <c r="L3432" s="362"/>
      <c r="M3432" s="362"/>
      <c r="N3432" s="362"/>
      <c r="O3432" s="362"/>
      <c r="P3432" s="362"/>
      <c r="Q3432" s="362"/>
      <c r="R3432" s="362"/>
      <c r="S3432" s="362"/>
      <c r="T3432" s="362"/>
      <c r="U3432" s="362"/>
      <c r="V3432" s="362"/>
      <c r="W3432" s="362"/>
      <c r="X3432" s="362"/>
      <c r="Y3432" s="362"/>
      <c r="Z3432" s="362"/>
      <c r="AA3432" s="323"/>
      <c r="AB3432" s="323"/>
      <c r="AC3432" s="323"/>
      <c r="AD3432" s="323"/>
      <c r="AE3432" s="323"/>
      <c r="AF3432" s="323"/>
      <c r="AG3432" s="323"/>
      <c r="AH3432" s="323"/>
      <c r="AI3432" s="323"/>
      <c r="AJ3432" s="323"/>
      <c r="AK3432" s="323"/>
      <c r="AL3432" s="323"/>
      <c r="AM3432" s="323"/>
      <c r="AN3432" s="323"/>
      <c r="AO3432" s="323"/>
      <c r="AP3432" s="323"/>
      <c r="AQ3432" s="323"/>
      <c r="AR3432" s="323"/>
      <c r="AS3432" s="323"/>
      <c r="AT3432" s="323"/>
      <c r="AU3432" s="323"/>
      <c r="AV3432" s="323"/>
      <c r="AW3432" s="323"/>
      <c r="AX3432" s="323"/>
      <c r="AY3432" s="323"/>
      <c r="AZ3432" s="323"/>
      <c r="BA3432" s="323"/>
      <c r="BB3432" s="323"/>
      <c r="BC3432" s="323"/>
      <c r="BD3432" s="323"/>
      <c r="BE3432" s="323"/>
      <c r="BF3432" s="323"/>
    </row>
    <row r="3433" spans="1:58" s="62" customFormat="1" ht="12.75" x14ac:dyDescent="0.2">
      <c r="A3433" s="270"/>
      <c r="B3433" s="358"/>
      <c r="C3433" s="358"/>
      <c r="D3433" s="268"/>
      <c r="E3433" s="268"/>
      <c r="F3433" s="268"/>
      <c r="G3433" s="277"/>
      <c r="H3433" s="362"/>
      <c r="I3433" s="362"/>
      <c r="J3433" s="362"/>
      <c r="K3433" s="362"/>
      <c r="L3433" s="362"/>
      <c r="M3433" s="362"/>
      <c r="N3433" s="362"/>
      <c r="O3433" s="362"/>
      <c r="P3433" s="362"/>
      <c r="Q3433" s="362"/>
      <c r="R3433" s="362"/>
      <c r="S3433" s="362"/>
      <c r="T3433" s="362"/>
      <c r="U3433" s="362"/>
      <c r="V3433" s="362"/>
      <c r="W3433" s="362"/>
      <c r="X3433" s="362"/>
      <c r="Y3433" s="362"/>
      <c r="Z3433" s="362"/>
      <c r="AA3433" s="323"/>
      <c r="AB3433" s="323"/>
      <c r="AC3433" s="323"/>
      <c r="AD3433" s="323"/>
      <c r="AE3433" s="323"/>
      <c r="AF3433" s="323"/>
      <c r="AG3433" s="323"/>
      <c r="AH3433" s="323"/>
      <c r="AI3433" s="323"/>
      <c r="AJ3433" s="323"/>
      <c r="AK3433" s="323"/>
      <c r="AL3433" s="323"/>
      <c r="AM3433" s="323"/>
      <c r="AN3433" s="323"/>
      <c r="AO3433" s="323"/>
      <c r="AP3433" s="323"/>
      <c r="AQ3433" s="323"/>
      <c r="AR3433" s="323"/>
      <c r="AS3433" s="323"/>
      <c r="AT3433" s="323"/>
      <c r="AU3433" s="323"/>
      <c r="AV3433" s="323"/>
      <c r="AW3433" s="323"/>
      <c r="AX3433" s="323"/>
      <c r="AY3433" s="323"/>
      <c r="AZ3433" s="323"/>
      <c r="BA3433" s="323"/>
      <c r="BB3433" s="323"/>
      <c r="BC3433" s="323"/>
      <c r="BD3433" s="323"/>
      <c r="BE3433" s="323"/>
      <c r="BF3433" s="323"/>
    </row>
    <row r="3434" spans="1:58" s="62" customFormat="1" ht="12.75" x14ac:dyDescent="0.2">
      <c r="A3434" s="270"/>
      <c r="B3434" s="358"/>
      <c r="C3434" s="358"/>
      <c r="D3434" s="268"/>
      <c r="E3434" s="268"/>
      <c r="F3434" s="268"/>
      <c r="G3434" s="277"/>
      <c r="H3434" s="362"/>
      <c r="I3434" s="362"/>
      <c r="J3434" s="362"/>
      <c r="K3434" s="362"/>
      <c r="L3434" s="362"/>
      <c r="M3434" s="362"/>
      <c r="N3434" s="362"/>
      <c r="O3434" s="362"/>
      <c r="P3434" s="362"/>
      <c r="Q3434" s="362"/>
      <c r="R3434" s="362"/>
      <c r="S3434" s="362"/>
      <c r="T3434" s="362"/>
      <c r="U3434" s="362"/>
      <c r="V3434" s="362"/>
      <c r="W3434" s="362"/>
      <c r="X3434" s="362"/>
      <c r="Y3434" s="362"/>
      <c r="Z3434" s="362"/>
      <c r="AA3434" s="323"/>
      <c r="AB3434" s="323"/>
      <c r="AC3434" s="323"/>
      <c r="AD3434" s="323"/>
      <c r="AE3434" s="323"/>
      <c r="AF3434" s="323"/>
      <c r="AG3434" s="323"/>
      <c r="AH3434" s="323"/>
      <c r="AI3434" s="323"/>
      <c r="AJ3434" s="323"/>
      <c r="AK3434" s="323"/>
      <c r="AL3434" s="323"/>
      <c r="AM3434" s="323"/>
      <c r="AN3434" s="323"/>
      <c r="AO3434" s="323"/>
      <c r="AP3434" s="323"/>
      <c r="AQ3434" s="323"/>
      <c r="AR3434" s="323"/>
      <c r="AS3434" s="323"/>
      <c r="AT3434" s="323"/>
      <c r="AU3434" s="323"/>
      <c r="AV3434" s="323"/>
      <c r="AW3434" s="323"/>
      <c r="AX3434" s="323"/>
      <c r="AY3434" s="323"/>
      <c r="AZ3434" s="323"/>
      <c r="BA3434" s="323"/>
      <c r="BB3434" s="323"/>
      <c r="BC3434" s="323"/>
      <c r="BD3434" s="323"/>
      <c r="BE3434" s="323"/>
      <c r="BF3434" s="323"/>
    </row>
    <row r="3435" spans="1:58" s="62" customFormat="1" ht="12.75" x14ac:dyDescent="0.2">
      <c r="A3435" s="270"/>
      <c r="B3435" s="358"/>
      <c r="C3435" s="358"/>
      <c r="D3435" s="268"/>
      <c r="E3435" s="268"/>
      <c r="F3435" s="268"/>
      <c r="G3435" s="277"/>
      <c r="H3435" s="362"/>
      <c r="I3435" s="362"/>
      <c r="J3435" s="362"/>
      <c r="K3435" s="362"/>
      <c r="L3435" s="362"/>
      <c r="M3435" s="362"/>
      <c r="N3435" s="362"/>
      <c r="O3435" s="362"/>
      <c r="P3435" s="362"/>
      <c r="Q3435" s="362"/>
      <c r="R3435" s="362"/>
      <c r="S3435" s="362"/>
      <c r="T3435" s="362"/>
      <c r="U3435" s="362"/>
      <c r="V3435" s="362"/>
      <c r="W3435" s="362"/>
      <c r="X3435" s="362"/>
      <c r="Y3435" s="362"/>
      <c r="Z3435" s="362"/>
      <c r="AA3435" s="323"/>
      <c r="AB3435" s="323"/>
      <c r="AC3435" s="323"/>
      <c r="AD3435" s="323"/>
      <c r="AE3435" s="323"/>
      <c r="AF3435" s="323"/>
      <c r="AG3435" s="323"/>
      <c r="AH3435" s="323"/>
      <c r="AI3435" s="323"/>
      <c r="AJ3435" s="323"/>
      <c r="AK3435" s="323"/>
      <c r="AL3435" s="323"/>
      <c r="AM3435" s="323"/>
      <c r="AN3435" s="323"/>
      <c r="AO3435" s="323"/>
      <c r="AP3435" s="323"/>
      <c r="AQ3435" s="323"/>
      <c r="AR3435" s="323"/>
      <c r="AS3435" s="323"/>
      <c r="AT3435" s="323"/>
      <c r="AU3435" s="323"/>
      <c r="AV3435" s="323"/>
      <c r="AW3435" s="323"/>
      <c r="AX3435" s="323"/>
      <c r="AY3435" s="323"/>
      <c r="AZ3435" s="323"/>
      <c r="BA3435" s="323"/>
      <c r="BB3435" s="323"/>
      <c r="BC3435" s="323"/>
      <c r="BD3435" s="323"/>
      <c r="BE3435" s="323"/>
      <c r="BF3435" s="323"/>
    </row>
    <row r="3436" spans="1:58" s="62" customFormat="1" ht="12.75" x14ac:dyDescent="0.2">
      <c r="A3436" s="270"/>
      <c r="B3436" s="358"/>
      <c r="C3436" s="358"/>
      <c r="D3436" s="268"/>
      <c r="E3436" s="268"/>
      <c r="F3436" s="268"/>
      <c r="G3436" s="277"/>
      <c r="H3436" s="362"/>
      <c r="I3436" s="362"/>
      <c r="J3436" s="362"/>
      <c r="K3436" s="362"/>
      <c r="L3436" s="362"/>
      <c r="M3436" s="362"/>
      <c r="N3436" s="362"/>
      <c r="O3436" s="362"/>
      <c r="P3436" s="362"/>
      <c r="Q3436" s="362"/>
      <c r="R3436" s="362"/>
      <c r="S3436" s="362"/>
      <c r="T3436" s="362"/>
      <c r="U3436" s="362"/>
      <c r="V3436" s="362"/>
      <c r="W3436" s="362"/>
      <c r="X3436" s="362"/>
      <c r="Y3436" s="362"/>
      <c r="Z3436" s="362"/>
      <c r="AA3436" s="323"/>
      <c r="AB3436" s="323"/>
      <c r="AC3436" s="323"/>
      <c r="AD3436" s="323"/>
      <c r="AE3436" s="323"/>
      <c r="AF3436" s="323"/>
      <c r="AG3436" s="323"/>
      <c r="AH3436" s="323"/>
      <c r="AI3436" s="323"/>
      <c r="AJ3436" s="323"/>
      <c r="AK3436" s="323"/>
      <c r="AL3436" s="323"/>
      <c r="AM3436" s="323"/>
      <c r="AN3436" s="323"/>
      <c r="AO3436" s="323"/>
      <c r="AP3436" s="323"/>
      <c r="AQ3436" s="323"/>
      <c r="AR3436" s="323"/>
      <c r="AS3436" s="323"/>
      <c r="AT3436" s="323"/>
      <c r="AU3436" s="323"/>
      <c r="AV3436" s="323"/>
      <c r="AW3436" s="323"/>
      <c r="AX3436" s="323"/>
      <c r="AY3436" s="323"/>
      <c r="AZ3436" s="323"/>
      <c r="BA3436" s="323"/>
      <c r="BB3436" s="323"/>
      <c r="BC3436" s="323"/>
      <c r="BD3436" s="323"/>
      <c r="BE3436" s="323"/>
      <c r="BF3436" s="323"/>
    </row>
    <row r="3437" spans="1:58" s="62" customFormat="1" ht="12.75" x14ac:dyDescent="0.2">
      <c r="A3437" s="270"/>
      <c r="B3437" s="358"/>
      <c r="C3437" s="358"/>
      <c r="D3437" s="268"/>
      <c r="E3437" s="268"/>
      <c r="F3437" s="268"/>
      <c r="G3437" s="277"/>
      <c r="H3437" s="362"/>
      <c r="I3437" s="362"/>
      <c r="J3437" s="362"/>
      <c r="K3437" s="362"/>
      <c r="L3437" s="362"/>
      <c r="M3437" s="362"/>
      <c r="N3437" s="362"/>
      <c r="O3437" s="362"/>
      <c r="P3437" s="362"/>
      <c r="Q3437" s="362"/>
      <c r="R3437" s="362"/>
      <c r="S3437" s="362"/>
      <c r="T3437" s="362"/>
      <c r="U3437" s="362"/>
      <c r="V3437" s="362"/>
      <c r="W3437" s="362"/>
      <c r="X3437" s="362"/>
      <c r="Y3437" s="362"/>
      <c r="Z3437" s="362"/>
      <c r="AA3437" s="323"/>
      <c r="AB3437" s="323"/>
      <c r="AC3437" s="323"/>
      <c r="AD3437" s="323"/>
      <c r="AE3437" s="323"/>
      <c r="AF3437" s="323"/>
      <c r="AG3437" s="323"/>
      <c r="AH3437" s="323"/>
      <c r="AI3437" s="323"/>
      <c r="AJ3437" s="323"/>
      <c r="AK3437" s="323"/>
      <c r="AL3437" s="323"/>
      <c r="AM3437" s="323"/>
      <c r="AN3437" s="323"/>
      <c r="AO3437" s="323"/>
      <c r="AP3437" s="323"/>
      <c r="AQ3437" s="323"/>
      <c r="AR3437" s="323"/>
      <c r="AS3437" s="323"/>
      <c r="AT3437" s="323"/>
      <c r="AU3437" s="323"/>
      <c r="AV3437" s="323"/>
      <c r="AW3437" s="323"/>
      <c r="AX3437" s="323"/>
      <c r="AY3437" s="323"/>
      <c r="AZ3437" s="323"/>
      <c r="BA3437" s="323"/>
      <c r="BB3437" s="323"/>
      <c r="BC3437" s="323"/>
      <c r="BD3437" s="323"/>
      <c r="BE3437" s="323"/>
      <c r="BF3437" s="323"/>
    </row>
    <row r="3438" spans="1:58" s="62" customFormat="1" ht="12.75" x14ac:dyDescent="0.2">
      <c r="A3438" s="270"/>
      <c r="B3438" s="358"/>
      <c r="C3438" s="358"/>
      <c r="D3438" s="268"/>
      <c r="E3438" s="268"/>
      <c r="F3438" s="268"/>
      <c r="G3438" s="277"/>
      <c r="H3438" s="362"/>
      <c r="I3438" s="362"/>
      <c r="J3438" s="362"/>
      <c r="K3438" s="362"/>
      <c r="L3438" s="362"/>
      <c r="M3438" s="362"/>
      <c r="N3438" s="362"/>
      <c r="O3438" s="362"/>
      <c r="P3438" s="362"/>
      <c r="Q3438" s="362"/>
      <c r="R3438" s="362"/>
      <c r="S3438" s="362"/>
      <c r="T3438" s="362"/>
      <c r="U3438" s="362"/>
      <c r="V3438" s="362"/>
      <c r="W3438" s="362"/>
      <c r="X3438" s="362"/>
      <c r="Y3438" s="362"/>
      <c r="Z3438" s="362"/>
      <c r="AA3438" s="323"/>
      <c r="AB3438" s="323"/>
      <c r="AC3438" s="323"/>
      <c r="AD3438" s="323"/>
      <c r="AE3438" s="323"/>
      <c r="AF3438" s="323"/>
      <c r="AG3438" s="323"/>
      <c r="AH3438" s="323"/>
      <c r="AI3438" s="323"/>
      <c r="AJ3438" s="323"/>
      <c r="AK3438" s="323"/>
      <c r="AL3438" s="323"/>
      <c r="AM3438" s="323"/>
      <c r="AN3438" s="323"/>
      <c r="AO3438" s="323"/>
      <c r="AP3438" s="323"/>
      <c r="AQ3438" s="323"/>
      <c r="AR3438" s="323"/>
      <c r="AS3438" s="323"/>
      <c r="AT3438" s="323"/>
      <c r="AU3438" s="323"/>
      <c r="AV3438" s="323"/>
      <c r="AW3438" s="323"/>
      <c r="AX3438" s="323"/>
      <c r="AY3438" s="323"/>
      <c r="AZ3438" s="323"/>
      <c r="BA3438" s="323"/>
      <c r="BB3438" s="323"/>
      <c r="BC3438" s="323"/>
      <c r="BD3438" s="323"/>
      <c r="BE3438" s="323"/>
      <c r="BF3438" s="323"/>
    </row>
    <row r="3439" spans="1:58" s="62" customFormat="1" ht="12.75" x14ac:dyDescent="0.2">
      <c r="A3439" s="270"/>
      <c r="B3439" s="358"/>
      <c r="C3439" s="358"/>
      <c r="D3439" s="268"/>
      <c r="E3439" s="268"/>
      <c r="F3439" s="268"/>
      <c r="G3439" s="277"/>
      <c r="H3439" s="362"/>
      <c r="I3439" s="362"/>
      <c r="J3439" s="362"/>
      <c r="K3439" s="362"/>
      <c r="L3439" s="362"/>
      <c r="M3439" s="362"/>
      <c r="N3439" s="362"/>
      <c r="O3439" s="362"/>
      <c r="P3439" s="362"/>
      <c r="Q3439" s="362"/>
      <c r="R3439" s="362"/>
      <c r="S3439" s="362"/>
      <c r="T3439" s="362"/>
      <c r="U3439" s="362"/>
      <c r="V3439" s="362"/>
      <c r="W3439" s="362"/>
      <c r="X3439" s="362"/>
      <c r="Y3439" s="362"/>
      <c r="Z3439" s="362"/>
      <c r="AA3439" s="323"/>
      <c r="AB3439" s="323"/>
      <c r="AC3439" s="323"/>
      <c r="AD3439" s="323"/>
      <c r="AE3439" s="323"/>
      <c r="AF3439" s="323"/>
      <c r="AG3439" s="323"/>
      <c r="AH3439" s="323"/>
      <c r="AI3439" s="323"/>
      <c r="AJ3439" s="323"/>
      <c r="AK3439" s="323"/>
      <c r="AL3439" s="323"/>
      <c r="AM3439" s="323"/>
      <c r="AN3439" s="323"/>
      <c r="AO3439" s="323"/>
      <c r="AP3439" s="323"/>
      <c r="AQ3439" s="323"/>
      <c r="AR3439" s="323"/>
      <c r="AS3439" s="323"/>
      <c r="AT3439" s="323"/>
      <c r="AU3439" s="323"/>
      <c r="AV3439" s="323"/>
      <c r="AW3439" s="323"/>
      <c r="AX3439" s="323"/>
      <c r="AY3439" s="323"/>
      <c r="AZ3439" s="323"/>
      <c r="BA3439" s="323"/>
      <c r="BB3439" s="323"/>
      <c r="BC3439" s="323"/>
      <c r="BD3439" s="323"/>
      <c r="BE3439" s="323"/>
      <c r="BF3439" s="323"/>
    </row>
    <row r="3440" spans="1:58" s="62" customFormat="1" ht="12.75" x14ac:dyDescent="0.2">
      <c r="A3440" s="270"/>
      <c r="B3440" s="358"/>
      <c r="C3440" s="358"/>
      <c r="D3440" s="268"/>
      <c r="E3440" s="268"/>
      <c r="F3440" s="268"/>
      <c r="G3440" s="277"/>
      <c r="H3440" s="362"/>
      <c r="I3440" s="362"/>
      <c r="J3440" s="362"/>
      <c r="K3440" s="362"/>
      <c r="L3440" s="362"/>
      <c r="M3440" s="362"/>
      <c r="N3440" s="362"/>
      <c r="O3440" s="362"/>
      <c r="P3440" s="362"/>
      <c r="Q3440" s="362"/>
      <c r="R3440" s="362"/>
      <c r="S3440" s="362"/>
      <c r="T3440" s="362"/>
      <c r="U3440" s="362"/>
      <c r="V3440" s="362"/>
      <c r="W3440" s="362"/>
      <c r="X3440" s="362"/>
      <c r="Y3440" s="362"/>
      <c r="Z3440" s="362"/>
      <c r="AA3440" s="323"/>
      <c r="AB3440" s="323"/>
      <c r="AC3440" s="323"/>
      <c r="AD3440" s="323"/>
      <c r="AE3440" s="323"/>
      <c r="AF3440" s="323"/>
      <c r="AG3440" s="323"/>
      <c r="AH3440" s="323"/>
      <c r="AI3440" s="323"/>
      <c r="AJ3440" s="323"/>
      <c r="AK3440" s="323"/>
      <c r="AL3440" s="323"/>
      <c r="AM3440" s="323"/>
      <c r="AN3440" s="323"/>
      <c r="AO3440" s="323"/>
      <c r="AP3440" s="323"/>
      <c r="AQ3440" s="323"/>
      <c r="AR3440" s="323"/>
      <c r="AS3440" s="323"/>
      <c r="AT3440" s="323"/>
      <c r="AU3440" s="323"/>
      <c r="AV3440" s="323"/>
      <c r="AW3440" s="323"/>
      <c r="AX3440" s="323"/>
      <c r="AY3440" s="323"/>
      <c r="AZ3440" s="323"/>
      <c r="BA3440" s="323"/>
      <c r="BB3440" s="323"/>
      <c r="BC3440" s="323"/>
      <c r="BD3440" s="323"/>
      <c r="BE3440" s="323"/>
      <c r="BF3440" s="323"/>
    </row>
    <row r="3441" spans="1:58" s="62" customFormat="1" ht="12.75" x14ac:dyDescent="0.2">
      <c r="A3441" s="270"/>
      <c r="B3441" s="358"/>
      <c r="C3441" s="358"/>
      <c r="D3441" s="268"/>
      <c r="E3441" s="268"/>
      <c r="F3441" s="268"/>
      <c r="G3441" s="277"/>
      <c r="H3441" s="362"/>
      <c r="I3441" s="362"/>
      <c r="J3441" s="362"/>
      <c r="K3441" s="362"/>
      <c r="L3441" s="362"/>
      <c r="M3441" s="362"/>
      <c r="N3441" s="362"/>
      <c r="O3441" s="362"/>
      <c r="P3441" s="362"/>
      <c r="Q3441" s="362"/>
      <c r="R3441" s="362"/>
      <c r="S3441" s="362"/>
      <c r="T3441" s="362"/>
      <c r="U3441" s="362"/>
      <c r="V3441" s="362"/>
      <c r="W3441" s="362"/>
      <c r="X3441" s="362"/>
      <c r="Y3441" s="362"/>
      <c r="Z3441" s="362"/>
      <c r="AA3441" s="323"/>
      <c r="AB3441" s="323"/>
      <c r="AC3441" s="323"/>
      <c r="AD3441" s="323"/>
      <c r="AE3441" s="323"/>
      <c r="AF3441" s="323"/>
      <c r="AG3441" s="323"/>
      <c r="AH3441" s="323"/>
      <c r="AI3441" s="323"/>
      <c r="AJ3441" s="323"/>
      <c r="AK3441" s="323"/>
      <c r="AL3441" s="323"/>
      <c r="AM3441" s="323"/>
      <c r="AN3441" s="323"/>
      <c r="AO3441" s="323"/>
      <c r="AP3441" s="323"/>
      <c r="AQ3441" s="323"/>
      <c r="AR3441" s="323"/>
      <c r="AS3441" s="323"/>
      <c r="AT3441" s="323"/>
      <c r="AU3441" s="323"/>
      <c r="AV3441" s="323"/>
      <c r="AW3441" s="323"/>
      <c r="AX3441" s="323"/>
      <c r="AY3441" s="323"/>
      <c r="AZ3441" s="323"/>
      <c r="BA3441" s="323"/>
      <c r="BB3441" s="323"/>
      <c r="BC3441" s="323"/>
      <c r="BD3441" s="323"/>
      <c r="BE3441" s="323"/>
      <c r="BF3441" s="323"/>
    </row>
    <row r="3442" spans="1:58" s="62" customFormat="1" ht="12.75" x14ac:dyDescent="0.2">
      <c r="A3442" s="270"/>
      <c r="B3442" s="358"/>
      <c r="C3442" s="358"/>
      <c r="D3442" s="268"/>
      <c r="E3442" s="268"/>
      <c r="F3442" s="268"/>
      <c r="G3442" s="277"/>
      <c r="H3442" s="362"/>
      <c r="I3442" s="362"/>
      <c r="J3442" s="362"/>
      <c r="K3442" s="362"/>
      <c r="L3442" s="362"/>
      <c r="M3442" s="362"/>
      <c r="N3442" s="362"/>
      <c r="O3442" s="362"/>
      <c r="P3442" s="362"/>
      <c r="Q3442" s="362"/>
      <c r="R3442" s="362"/>
      <c r="S3442" s="362"/>
      <c r="T3442" s="362"/>
      <c r="U3442" s="362"/>
      <c r="V3442" s="362"/>
      <c r="W3442" s="362"/>
      <c r="X3442" s="362"/>
      <c r="Y3442" s="362"/>
      <c r="Z3442" s="362"/>
      <c r="AA3442" s="323"/>
      <c r="AB3442" s="323"/>
      <c r="AC3442" s="323"/>
      <c r="AD3442" s="323"/>
      <c r="AE3442" s="323"/>
      <c r="AF3442" s="323"/>
      <c r="AG3442" s="323"/>
      <c r="AH3442" s="323"/>
      <c r="AI3442" s="323"/>
      <c r="AJ3442" s="323"/>
      <c r="AK3442" s="323"/>
      <c r="AL3442" s="323"/>
      <c r="AM3442" s="323"/>
      <c r="AN3442" s="323"/>
      <c r="AO3442" s="323"/>
      <c r="AP3442" s="323"/>
      <c r="AQ3442" s="323"/>
      <c r="AR3442" s="323"/>
      <c r="AS3442" s="323"/>
      <c r="AT3442" s="323"/>
      <c r="AU3442" s="323"/>
      <c r="AV3442" s="323"/>
      <c r="AW3442" s="323"/>
      <c r="AX3442" s="323"/>
      <c r="AY3442" s="323"/>
      <c r="AZ3442" s="323"/>
      <c r="BA3442" s="323"/>
      <c r="BB3442" s="323"/>
      <c r="BC3442" s="323"/>
      <c r="BD3442" s="323"/>
      <c r="BE3442" s="323"/>
      <c r="BF3442" s="323"/>
    </row>
    <row r="3443" spans="1:58" s="62" customFormat="1" ht="12.75" x14ac:dyDescent="0.2">
      <c r="A3443" s="270"/>
      <c r="B3443" s="358"/>
      <c r="C3443" s="358"/>
      <c r="D3443" s="268"/>
      <c r="E3443" s="268"/>
      <c r="F3443" s="268"/>
      <c r="G3443" s="277"/>
      <c r="H3443" s="362"/>
      <c r="I3443" s="362"/>
      <c r="J3443" s="362"/>
      <c r="K3443" s="362"/>
      <c r="L3443" s="362"/>
      <c r="M3443" s="362"/>
      <c r="N3443" s="362"/>
      <c r="O3443" s="362"/>
      <c r="P3443" s="362"/>
      <c r="Q3443" s="362"/>
      <c r="R3443" s="362"/>
      <c r="S3443" s="362"/>
      <c r="T3443" s="362"/>
      <c r="U3443" s="362"/>
      <c r="V3443" s="362"/>
      <c r="W3443" s="362"/>
      <c r="X3443" s="362"/>
      <c r="Y3443" s="362"/>
      <c r="Z3443" s="362"/>
      <c r="AA3443" s="323"/>
      <c r="AB3443" s="323"/>
      <c r="AC3443" s="323"/>
      <c r="AD3443" s="323"/>
      <c r="AE3443" s="323"/>
      <c r="AF3443" s="323"/>
      <c r="AG3443" s="323"/>
      <c r="AH3443" s="323"/>
      <c r="AI3443" s="323"/>
      <c r="AJ3443" s="323"/>
      <c r="AK3443" s="323"/>
      <c r="AL3443" s="323"/>
      <c r="AM3443" s="323"/>
      <c r="AN3443" s="323"/>
      <c r="AO3443" s="323"/>
      <c r="AP3443" s="323"/>
      <c r="AQ3443" s="323"/>
      <c r="AR3443" s="323"/>
      <c r="AS3443" s="323"/>
      <c r="AT3443" s="323"/>
      <c r="AU3443" s="323"/>
      <c r="AV3443" s="323"/>
      <c r="AW3443" s="323"/>
      <c r="AX3443" s="323"/>
      <c r="AY3443" s="323"/>
      <c r="AZ3443" s="323"/>
      <c r="BA3443" s="323"/>
      <c r="BB3443" s="323"/>
      <c r="BC3443" s="323"/>
      <c r="BD3443" s="323"/>
      <c r="BE3443" s="323"/>
      <c r="BF3443" s="323"/>
    </row>
    <row r="3444" spans="1:58" s="62" customFormat="1" ht="12.75" x14ac:dyDescent="0.2">
      <c r="A3444" s="270"/>
      <c r="B3444" s="358"/>
      <c r="C3444" s="358"/>
      <c r="D3444" s="268"/>
      <c r="E3444" s="268"/>
      <c r="F3444" s="268"/>
      <c r="G3444" s="277"/>
      <c r="H3444" s="362"/>
      <c r="I3444" s="362"/>
      <c r="J3444" s="362"/>
      <c r="K3444" s="362"/>
      <c r="L3444" s="362"/>
      <c r="M3444" s="362"/>
      <c r="N3444" s="362"/>
      <c r="O3444" s="362"/>
      <c r="P3444" s="362"/>
      <c r="Q3444" s="362"/>
      <c r="R3444" s="362"/>
      <c r="S3444" s="362"/>
      <c r="T3444" s="362"/>
      <c r="U3444" s="362"/>
      <c r="V3444" s="362"/>
      <c r="W3444" s="362"/>
      <c r="X3444" s="362"/>
      <c r="Y3444" s="362"/>
      <c r="Z3444" s="362"/>
      <c r="AA3444" s="323"/>
      <c r="AB3444" s="323"/>
      <c r="AC3444" s="323"/>
      <c r="AD3444" s="323"/>
      <c r="AE3444" s="323"/>
      <c r="AF3444" s="323"/>
      <c r="AG3444" s="323"/>
      <c r="AH3444" s="323"/>
      <c r="AI3444" s="323"/>
      <c r="AJ3444" s="323"/>
      <c r="AK3444" s="323"/>
      <c r="AL3444" s="323"/>
      <c r="AM3444" s="323"/>
      <c r="AN3444" s="323"/>
      <c r="AO3444" s="323"/>
      <c r="AP3444" s="323"/>
      <c r="AQ3444" s="323"/>
      <c r="AR3444" s="323"/>
      <c r="AS3444" s="323"/>
      <c r="AT3444" s="323"/>
      <c r="AU3444" s="323"/>
      <c r="AV3444" s="323"/>
      <c r="AW3444" s="323"/>
      <c r="AX3444" s="323"/>
      <c r="AY3444" s="323"/>
      <c r="AZ3444" s="323"/>
      <c r="BA3444" s="323"/>
      <c r="BB3444" s="323"/>
      <c r="BC3444" s="323"/>
      <c r="BD3444" s="323"/>
      <c r="BE3444" s="323"/>
      <c r="BF3444" s="323"/>
    </row>
    <row r="3445" spans="1:58" s="62" customFormat="1" ht="12.75" x14ac:dyDescent="0.2">
      <c r="A3445" s="270"/>
      <c r="B3445" s="358"/>
      <c r="C3445" s="358"/>
      <c r="D3445" s="268"/>
      <c r="E3445" s="268"/>
      <c r="F3445" s="268"/>
      <c r="G3445" s="277"/>
      <c r="H3445" s="362"/>
      <c r="I3445" s="362"/>
      <c r="J3445" s="362"/>
      <c r="K3445" s="362"/>
      <c r="L3445" s="362"/>
      <c r="M3445" s="362"/>
      <c r="N3445" s="362"/>
      <c r="O3445" s="362"/>
      <c r="P3445" s="362"/>
      <c r="Q3445" s="362"/>
      <c r="R3445" s="362"/>
      <c r="S3445" s="362"/>
      <c r="T3445" s="362"/>
      <c r="U3445" s="362"/>
      <c r="V3445" s="362"/>
      <c r="W3445" s="362"/>
      <c r="X3445" s="362"/>
      <c r="Y3445" s="362"/>
      <c r="Z3445" s="362"/>
      <c r="AA3445" s="323"/>
      <c r="AB3445" s="323"/>
      <c r="AC3445" s="323"/>
      <c r="AD3445" s="323"/>
      <c r="AE3445" s="323"/>
      <c r="AF3445" s="323"/>
      <c r="AG3445" s="323"/>
      <c r="AH3445" s="323"/>
      <c r="AI3445" s="323"/>
      <c r="AJ3445" s="323"/>
      <c r="AK3445" s="323"/>
      <c r="AL3445" s="323"/>
      <c r="AM3445" s="323"/>
      <c r="AN3445" s="323"/>
      <c r="AO3445" s="323"/>
      <c r="AP3445" s="323"/>
      <c r="AQ3445" s="323"/>
      <c r="AR3445" s="323"/>
      <c r="AS3445" s="323"/>
      <c r="AT3445" s="323"/>
      <c r="AU3445" s="323"/>
      <c r="AV3445" s="323"/>
      <c r="AW3445" s="323"/>
      <c r="AX3445" s="323"/>
      <c r="AY3445" s="323"/>
      <c r="AZ3445" s="323"/>
      <c r="BA3445" s="323"/>
      <c r="BB3445" s="323"/>
      <c r="BC3445" s="323"/>
      <c r="BD3445" s="323"/>
      <c r="BE3445" s="323"/>
      <c r="BF3445" s="323"/>
    </row>
    <row r="3446" spans="1:58" s="62" customFormat="1" ht="12.75" x14ac:dyDescent="0.2">
      <c r="A3446" s="270"/>
      <c r="B3446" s="358"/>
      <c r="C3446" s="358"/>
      <c r="D3446" s="268"/>
      <c r="E3446" s="268"/>
      <c r="F3446" s="268"/>
      <c r="G3446" s="277"/>
      <c r="H3446" s="362"/>
      <c r="I3446" s="362"/>
      <c r="J3446" s="362"/>
      <c r="K3446" s="362"/>
      <c r="L3446" s="362"/>
      <c r="M3446" s="362"/>
      <c r="N3446" s="362"/>
      <c r="O3446" s="362"/>
      <c r="P3446" s="362"/>
      <c r="Q3446" s="362"/>
      <c r="R3446" s="362"/>
      <c r="S3446" s="362"/>
      <c r="T3446" s="362"/>
      <c r="U3446" s="362"/>
      <c r="V3446" s="362"/>
      <c r="W3446" s="362"/>
      <c r="X3446" s="362"/>
      <c r="Y3446" s="362"/>
      <c r="Z3446" s="362"/>
      <c r="AA3446" s="323"/>
      <c r="AB3446" s="323"/>
      <c r="AC3446" s="323"/>
      <c r="AD3446" s="323"/>
      <c r="AE3446" s="323"/>
      <c r="AF3446" s="323"/>
      <c r="AG3446" s="323"/>
      <c r="AH3446" s="323"/>
      <c r="AI3446" s="323"/>
      <c r="AJ3446" s="323"/>
      <c r="AK3446" s="323"/>
      <c r="AL3446" s="323"/>
      <c r="AM3446" s="323"/>
      <c r="AN3446" s="323"/>
      <c r="AO3446" s="323"/>
      <c r="AP3446" s="323"/>
      <c r="AQ3446" s="323"/>
      <c r="AR3446" s="323"/>
      <c r="AS3446" s="323"/>
      <c r="AT3446" s="323"/>
      <c r="AU3446" s="323"/>
      <c r="AV3446" s="323"/>
      <c r="AW3446" s="323"/>
      <c r="AX3446" s="323"/>
      <c r="AY3446" s="323"/>
      <c r="AZ3446" s="323"/>
      <c r="BA3446" s="323"/>
      <c r="BB3446" s="323"/>
      <c r="BC3446" s="323"/>
      <c r="BD3446" s="323"/>
      <c r="BE3446" s="323"/>
      <c r="BF3446" s="323"/>
    </row>
    <row r="3447" spans="1:58" s="62" customFormat="1" ht="12.75" x14ac:dyDescent="0.2">
      <c r="A3447" s="270"/>
      <c r="B3447" s="358"/>
      <c r="C3447" s="358"/>
      <c r="D3447" s="268"/>
      <c r="E3447" s="268"/>
      <c r="F3447" s="268"/>
      <c r="G3447" s="277"/>
      <c r="H3447" s="362"/>
      <c r="I3447" s="362"/>
      <c r="J3447" s="362"/>
      <c r="K3447" s="362"/>
      <c r="L3447" s="362"/>
      <c r="M3447" s="362"/>
      <c r="N3447" s="362"/>
      <c r="O3447" s="362"/>
      <c r="P3447" s="362"/>
      <c r="Q3447" s="362"/>
      <c r="R3447" s="362"/>
      <c r="S3447" s="362"/>
      <c r="T3447" s="362"/>
      <c r="U3447" s="362"/>
      <c r="V3447" s="362"/>
      <c r="W3447" s="362"/>
      <c r="X3447" s="362"/>
      <c r="Y3447" s="362"/>
      <c r="Z3447" s="362"/>
      <c r="AA3447" s="323"/>
      <c r="AB3447" s="323"/>
      <c r="AC3447" s="323"/>
      <c r="AD3447" s="323"/>
      <c r="AE3447" s="323"/>
      <c r="AF3447" s="323"/>
      <c r="AG3447" s="323"/>
      <c r="AH3447" s="323"/>
      <c r="AI3447" s="323"/>
      <c r="AJ3447" s="323"/>
      <c r="AK3447" s="323"/>
      <c r="AL3447" s="323"/>
      <c r="AM3447" s="323"/>
      <c r="AN3447" s="323"/>
      <c r="AO3447" s="323"/>
      <c r="AP3447" s="323"/>
      <c r="AQ3447" s="323"/>
      <c r="AR3447" s="323"/>
      <c r="AS3447" s="323"/>
      <c r="AT3447" s="323"/>
      <c r="AU3447" s="323"/>
      <c r="AV3447" s="323"/>
      <c r="AW3447" s="323"/>
      <c r="AX3447" s="323"/>
      <c r="AY3447" s="323"/>
      <c r="AZ3447" s="323"/>
      <c r="BA3447" s="323"/>
      <c r="BB3447" s="323"/>
      <c r="BC3447" s="323"/>
      <c r="BD3447" s="323"/>
      <c r="BE3447" s="323"/>
      <c r="BF3447" s="323"/>
    </row>
    <row r="3448" spans="1:58" s="62" customFormat="1" ht="12.75" x14ac:dyDescent="0.2">
      <c r="A3448" s="270"/>
      <c r="B3448" s="358"/>
      <c r="C3448" s="358"/>
      <c r="D3448" s="268"/>
      <c r="E3448" s="268"/>
      <c r="F3448" s="268"/>
      <c r="G3448" s="277"/>
      <c r="H3448" s="362"/>
      <c r="I3448" s="362"/>
      <c r="J3448" s="362"/>
      <c r="K3448" s="362"/>
      <c r="L3448" s="362"/>
      <c r="M3448" s="362"/>
      <c r="N3448" s="362"/>
      <c r="O3448" s="362"/>
      <c r="P3448" s="362"/>
      <c r="Q3448" s="362"/>
      <c r="R3448" s="362"/>
      <c r="S3448" s="362"/>
      <c r="T3448" s="362"/>
      <c r="U3448" s="362"/>
      <c r="V3448" s="362"/>
      <c r="W3448" s="362"/>
      <c r="X3448" s="362"/>
      <c r="Y3448" s="362"/>
      <c r="Z3448" s="362"/>
      <c r="AA3448" s="323"/>
      <c r="AB3448" s="323"/>
      <c r="AC3448" s="323"/>
      <c r="AD3448" s="323"/>
      <c r="AE3448" s="323"/>
      <c r="AF3448" s="323"/>
      <c r="AG3448" s="323"/>
      <c r="AH3448" s="323"/>
      <c r="AI3448" s="323"/>
      <c r="AJ3448" s="323"/>
      <c r="AK3448" s="323"/>
      <c r="AL3448" s="323"/>
      <c r="AM3448" s="323"/>
      <c r="AN3448" s="323"/>
      <c r="AO3448" s="323"/>
      <c r="AP3448" s="323"/>
      <c r="AQ3448" s="323"/>
      <c r="AR3448" s="323"/>
      <c r="AS3448" s="323"/>
      <c r="AT3448" s="323"/>
      <c r="AU3448" s="323"/>
      <c r="AV3448" s="323"/>
      <c r="AW3448" s="323"/>
      <c r="AX3448" s="323"/>
      <c r="AY3448" s="323"/>
      <c r="AZ3448" s="323"/>
      <c r="BA3448" s="323"/>
      <c r="BB3448" s="323"/>
      <c r="BC3448" s="323"/>
      <c r="BD3448" s="323"/>
      <c r="BE3448" s="323"/>
      <c r="BF3448" s="323"/>
    </row>
    <row r="3449" spans="1:58" s="62" customFormat="1" ht="12.75" x14ac:dyDescent="0.2">
      <c r="A3449" s="270"/>
      <c r="B3449" s="358"/>
      <c r="C3449" s="358"/>
      <c r="D3449" s="268"/>
      <c r="E3449" s="268"/>
      <c r="F3449" s="268"/>
      <c r="G3449" s="277"/>
      <c r="H3449" s="362"/>
      <c r="I3449" s="362"/>
      <c r="J3449" s="362"/>
      <c r="K3449" s="362"/>
      <c r="L3449" s="362"/>
      <c r="M3449" s="362"/>
      <c r="N3449" s="362"/>
      <c r="O3449" s="362"/>
      <c r="P3449" s="362"/>
      <c r="Q3449" s="362"/>
      <c r="R3449" s="362"/>
      <c r="S3449" s="362"/>
      <c r="T3449" s="362"/>
      <c r="U3449" s="362"/>
      <c r="V3449" s="362"/>
      <c r="W3449" s="362"/>
      <c r="X3449" s="362"/>
      <c r="Y3449" s="362"/>
      <c r="Z3449" s="362"/>
      <c r="AA3449" s="323"/>
      <c r="AB3449" s="323"/>
      <c r="AC3449" s="323"/>
      <c r="AD3449" s="323"/>
      <c r="AE3449" s="323"/>
      <c r="AF3449" s="323"/>
      <c r="AG3449" s="323"/>
      <c r="AH3449" s="323"/>
      <c r="AI3449" s="323"/>
      <c r="AJ3449" s="323"/>
      <c r="AK3449" s="323"/>
      <c r="AL3449" s="323"/>
      <c r="AM3449" s="323"/>
      <c r="AN3449" s="323"/>
      <c r="AO3449" s="323"/>
      <c r="AP3449" s="323"/>
      <c r="AQ3449" s="323"/>
      <c r="AR3449" s="323"/>
      <c r="AS3449" s="323"/>
      <c r="AT3449" s="323"/>
      <c r="AU3449" s="323"/>
      <c r="AV3449" s="323"/>
      <c r="AW3449" s="323"/>
      <c r="AX3449" s="323"/>
      <c r="AY3449" s="323"/>
      <c r="AZ3449" s="323"/>
      <c r="BA3449" s="323"/>
      <c r="BB3449" s="323"/>
      <c r="BC3449" s="323"/>
      <c r="BD3449" s="323"/>
      <c r="BE3449" s="323"/>
      <c r="BF3449" s="323"/>
    </row>
    <row r="3450" spans="1:58" s="62" customFormat="1" ht="12.75" x14ac:dyDescent="0.2">
      <c r="A3450" s="270"/>
      <c r="B3450" s="358"/>
      <c r="C3450" s="358"/>
      <c r="D3450" s="268"/>
      <c r="E3450" s="268"/>
      <c r="F3450" s="268"/>
      <c r="G3450" s="277"/>
      <c r="H3450" s="362"/>
      <c r="I3450" s="362"/>
      <c r="J3450" s="362"/>
      <c r="K3450" s="362"/>
      <c r="L3450" s="362"/>
      <c r="M3450" s="362"/>
      <c r="N3450" s="362"/>
      <c r="O3450" s="362"/>
      <c r="P3450" s="362"/>
      <c r="Q3450" s="362"/>
      <c r="R3450" s="362"/>
      <c r="S3450" s="362"/>
      <c r="T3450" s="362"/>
      <c r="U3450" s="362"/>
      <c r="V3450" s="362"/>
      <c r="W3450" s="362"/>
      <c r="X3450" s="362"/>
      <c r="Y3450" s="362"/>
      <c r="Z3450" s="362"/>
      <c r="AA3450" s="323"/>
      <c r="AB3450" s="323"/>
      <c r="AC3450" s="323"/>
      <c r="AD3450" s="323"/>
      <c r="AE3450" s="323"/>
      <c r="AF3450" s="323"/>
      <c r="AG3450" s="323"/>
      <c r="AH3450" s="323"/>
      <c r="AI3450" s="323"/>
      <c r="AJ3450" s="323"/>
      <c r="AK3450" s="323"/>
      <c r="AL3450" s="323"/>
      <c r="AM3450" s="323"/>
      <c r="AN3450" s="323"/>
      <c r="AO3450" s="323"/>
      <c r="AP3450" s="323"/>
      <c r="AQ3450" s="323"/>
      <c r="AR3450" s="323"/>
      <c r="AS3450" s="323"/>
      <c r="AT3450" s="323"/>
      <c r="AU3450" s="323"/>
      <c r="AV3450" s="323"/>
      <c r="AW3450" s="323"/>
      <c r="AX3450" s="323"/>
      <c r="AY3450" s="323"/>
      <c r="AZ3450" s="323"/>
      <c r="BA3450" s="323"/>
      <c r="BB3450" s="323"/>
      <c r="BC3450" s="323"/>
      <c r="BD3450" s="323"/>
      <c r="BE3450" s="323"/>
      <c r="BF3450" s="323"/>
    </row>
    <row r="3451" spans="1:58" s="62" customFormat="1" ht="12.75" x14ac:dyDescent="0.2">
      <c r="A3451" s="270"/>
      <c r="B3451" s="358"/>
      <c r="C3451" s="358"/>
      <c r="D3451" s="268"/>
      <c r="E3451" s="268"/>
      <c r="F3451" s="268"/>
      <c r="G3451" s="277"/>
      <c r="H3451" s="362"/>
      <c r="I3451" s="362"/>
      <c r="J3451" s="362"/>
      <c r="K3451" s="362"/>
      <c r="L3451" s="362"/>
      <c r="M3451" s="362"/>
      <c r="N3451" s="362"/>
      <c r="O3451" s="362"/>
      <c r="P3451" s="362"/>
      <c r="Q3451" s="362"/>
      <c r="R3451" s="362"/>
      <c r="S3451" s="362"/>
      <c r="T3451" s="362"/>
      <c r="U3451" s="362"/>
      <c r="V3451" s="362"/>
      <c r="W3451" s="362"/>
      <c r="X3451" s="362"/>
      <c r="Y3451" s="362"/>
      <c r="Z3451" s="362"/>
      <c r="AA3451" s="323"/>
      <c r="AB3451" s="323"/>
      <c r="AC3451" s="323"/>
      <c r="AD3451" s="323"/>
      <c r="AE3451" s="323"/>
      <c r="AF3451" s="323"/>
      <c r="AG3451" s="323"/>
      <c r="AH3451" s="323"/>
      <c r="AI3451" s="323"/>
      <c r="AJ3451" s="323"/>
      <c r="AK3451" s="323"/>
      <c r="AL3451" s="323"/>
      <c r="AM3451" s="323"/>
      <c r="AN3451" s="323"/>
      <c r="AO3451" s="323"/>
      <c r="AP3451" s="323"/>
      <c r="AQ3451" s="323"/>
      <c r="AR3451" s="323"/>
      <c r="AS3451" s="323"/>
      <c r="AT3451" s="323"/>
      <c r="AU3451" s="323"/>
      <c r="AV3451" s="323"/>
      <c r="AW3451" s="323"/>
      <c r="AX3451" s="323"/>
      <c r="AY3451" s="323"/>
      <c r="AZ3451" s="323"/>
      <c r="BA3451" s="323"/>
      <c r="BB3451" s="323"/>
      <c r="BC3451" s="323"/>
      <c r="BD3451" s="323"/>
      <c r="BE3451" s="323"/>
      <c r="BF3451" s="323"/>
    </row>
    <row r="3452" spans="1:58" s="62" customFormat="1" ht="12.75" x14ac:dyDescent="0.2">
      <c r="A3452" s="270"/>
      <c r="B3452" s="358"/>
      <c r="C3452" s="358"/>
      <c r="D3452" s="268"/>
      <c r="E3452" s="268"/>
      <c r="F3452" s="268"/>
      <c r="G3452" s="277"/>
      <c r="H3452" s="362"/>
      <c r="I3452" s="362"/>
      <c r="J3452" s="362"/>
      <c r="K3452" s="362"/>
      <c r="L3452" s="362"/>
      <c r="M3452" s="362"/>
      <c r="N3452" s="362"/>
      <c r="O3452" s="362"/>
      <c r="P3452" s="362"/>
      <c r="Q3452" s="362"/>
      <c r="R3452" s="362"/>
      <c r="S3452" s="362"/>
      <c r="T3452" s="362"/>
      <c r="U3452" s="362"/>
      <c r="V3452" s="362"/>
      <c r="W3452" s="362"/>
      <c r="X3452" s="362"/>
      <c r="Y3452" s="362"/>
      <c r="Z3452" s="362"/>
      <c r="AA3452" s="323"/>
      <c r="AB3452" s="323"/>
      <c r="AC3452" s="323"/>
      <c r="AD3452" s="323"/>
      <c r="AE3452" s="323"/>
      <c r="AF3452" s="323"/>
      <c r="AG3452" s="323"/>
      <c r="AH3452" s="323"/>
      <c r="AI3452" s="323"/>
      <c r="AJ3452" s="323"/>
      <c r="AK3452" s="323"/>
      <c r="AL3452" s="323"/>
      <c r="AM3452" s="323"/>
      <c r="AN3452" s="323"/>
      <c r="AO3452" s="323"/>
      <c r="AP3452" s="323"/>
      <c r="AQ3452" s="323"/>
      <c r="AR3452" s="323"/>
      <c r="AS3452" s="323"/>
      <c r="AT3452" s="323"/>
      <c r="AU3452" s="323"/>
      <c r="AV3452" s="323"/>
      <c r="AW3452" s="323"/>
      <c r="AX3452" s="323"/>
      <c r="AY3452" s="323"/>
      <c r="AZ3452" s="323"/>
      <c r="BA3452" s="323"/>
      <c r="BB3452" s="323"/>
      <c r="BC3452" s="323"/>
      <c r="BD3452" s="323"/>
      <c r="BE3452" s="323"/>
      <c r="BF3452" s="323"/>
    </row>
    <row r="3453" spans="1:58" s="62" customFormat="1" ht="12.75" x14ac:dyDescent="0.2">
      <c r="A3453" s="270"/>
      <c r="B3453" s="358"/>
      <c r="C3453" s="358"/>
      <c r="D3453" s="268"/>
      <c r="E3453" s="268"/>
      <c r="F3453" s="268"/>
      <c r="G3453" s="277"/>
      <c r="H3453" s="362"/>
      <c r="I3453" s="362"/>
      <c r="J3453" s="362"/>
      <c r="K3453" s="362"/>
      <c r="L3453" s="362"/>
      <c r="M3453" s="362"/>
      <c r="N3453" s="362"/>
      <c r="O3453" s="362"/>
      <c r="P3453" s="362"/>
      <c r="Q3453" s="362"/>
      <c r="R3453" s="362"/>
      <c r="S3453" s="362"/>
      <c r="T3453" s="362"/>
      <c r="U3453" s="362"/>
      <c r="V3453" s="362"/>
      <c r="W3453" s="362"/>
      <c r="X3453" s="362"/>
      <c r="Y3453" s="362"/>
      <c r="Z3453" s="362"/>
      <c r="AA3453" s="323"/>
      <c r="AB3453" s="323"/>
      <c r="AC3453" s="323"/>
      <c r="AD3453" s="323"/>
      <c r="AE3453" s="323"/>
      <c r="AF3453" s="323"/>
      <c r="AG3453" s="323"/>
      <c r="AH3453" s="323"/>
      <c r="AI3453" s="323"/>
      <c r="AJ3453" s="323"/>
      <c r="AK3453" s="323"/>
      <c r="AL3453" s="323"/>
      <c r="AM3453" s="323"/>
      <c r="AN3453" s="323"/>
      <c r="AO3453" s="323"/>
      <c r="AP3453" s="323"/>
      <c r="AQ3453" s="323"/>
      <c r="AR3453" s="323"/>
      <c r="AS3453" s="323"/>
      <c r="AT3453" s="323"/>
      <c r="AU3453" s="323"/>
      <c r="AV3453" s="323"/>
      <c r="AW3453" s="323"/>
      <c r="AX3453" s="323"/>
      <c r="AY3453" s="323"/>
      <c r="AZ3453" s="323"/>
      <c r="BA3453" s="323"/>
      <c r="BB3453" s="323"/>
      <c r="BC3453" s="323"/>
      <c r="BD3453" s="323"/>
      <c r="BE3453" s="323"/>
      <c r="BF3453" s="323"/>
    </row>
    <row r="3454" spans="1:58" s="62" customFormat="1" ht="12.75" x14ac:dyDescent="0.2">
      <c r="A3454" s="270"/>
      <c r="B3454" s="358"/>
      <c r="C3454" s="358"/>
      <c r="D3454" s="268"/>
      <c r="E3454" s="268"/>
      <c r="F3454" s="268"/>
      <c r="G3454" s="277"/>
      <c r="H3454" s="362"/>
      <c r="I3454" s="362"/>
      <c r="J3454" s="362"/>
      <c r="K3454" s="362"/>
      <c r="L3454" s="362"/>
      <c r="M3454" s="362"/>
      <c r="N3454" s="362"/>
      <c r="O3454" s="362"/>
      <c r="P3454" s="362"/>
      <c r="Q3454" s="362"/>
      <c r="R3454" s="362"/>
      <c r="S3454" s="362"/>
      <c r="T3454" s="362"/>
      <c r="U3454" s="362"/>
      <c r="V3454" s="362"/>
      <c r="W3454" s="362"/>
      <c r="X3454" s="362"/>
      <c r="Y3454" s="362"/>
      <c r="Z3454" s="362"/>
      <c r="AA3454" s="323"/>
      <c r="AB3454" s="323"/>
      <c r="AC3454" s="323"/>
      <c r="AD3454" s="323"/>
      <c r="AE3454" s="323"/>
      <c r="AF3454" s="323"/>
      <c r="AG3454" s="323"/>
      <c r="AH3454" s="323"/>
      <c r="AI3454" s="323"/>
      <c r="AJ3454" s="323"/>
      <c r="AK3454" s="323"/>
      <c r="AL3454" s="323"/>
      <c r="AM3454" s="323"/>
      <c r="AN3454" s="323"/>
      <c r="AO3454" s="323"/>
      <c r="AP3454" s="323"/>
      <c r="AQ3454" s="323"/>
      <c r="AR3454" s="323"/>
      <c r="AS3454" s="323"/>
      <c r="AT3454" s="323"/>
      <c r="AU3454" s="323"/>
      <c r="AV3454" s="323"/>
      <c r="AW3454" s="323"/>
      <c r="AX3454" s="323"/>
      <c r="AY3454" s="323"/>
      <c r="AZ3454" s="323"/>
      <c r="BA3454" s="323"/>
      <c r="BB3454" s="323"/>
      <c r="BC3454" s="323"/>
      <c r="BD3454" s="323"/>
      <c r="BE3454" s="323"/>
      <c r="BF3454" s="323"/>
    </row>
    <row r="3455" spans="1:58" s="62" customFormat="1" ht="12.75" x14ac:dyDescent="0.2">
      <c r="A3455" s="270"/>
      <c r="B3455" s="358"/>
      <c r="C3455" s="358"/>
      <c r="D3455" s="268"/>
      <c r="E3455" s="268"/>
      <c r="F3455" s="268"/>
      <c r="G3455" s="277"/>
      <c r="H3455" s="362"/>
      <c r="I3455" s="362"/>
      <c r="J3455" s="362"/>
      <c r="K3455" s="362"/>
      <c r="L3455" s="362"/>
      <c r="M3455" s="362"/>
      <c r="N3455" s="362"/>
      <c r="O3455" s="362"/>
      <c r="P3455" s="362"/>
      <c r="Q3455" s="362"/>
      <c r="R3455" s="362"/>
      <c r="S3455" s="362"/>
      <c r="T3455" s="362"/>
      <c r="U3455" s="362"/>
      <c r="V3455" s="362"/>
      <c r="W3455" s="362"/>
      <c r="X3455" s="362"/>
      <c r="Y3455" s="362"/>
      <c r="Z3455" s="362"/>
      <c r="AA3455" s="323"/>
      <c r="AB3455" s="323"/>
      <c r="AC3455" s="323"/>
      <c r="AD3455" s="323"/>
      <c r="AE3455" s="323"/>
      <c r="AF3455" s="323"/>
      <c r="AG3455" s="323"/>
      <c r="AH3455" s="323"/>
      <c r="AI3455" s="323"/>
      <c r="AJ3455" s="323"/>
      <c r="AK3455" s="323"/>
      <c r="AL3455" s="323"/>
      <c r="AM3455" s="323"/>
      <c r="AN3455" s="323"/>
      <c r="AO3455" s="323"/>
      <c r="AP3455" s="323"/>
      <c r="AQ3455" s="323"/>
      <c r="AR3455" s="323"/>
      <c r="AS3455" s="323"/>
      <c r="AT3455" s="323"/>
      <c r="AU3455" s="323"/>
      <c r="AV3455" s="323"/>
      <c r="AW3455" s="323"/>
      <c r="AX3455" s="323"/>
      <c r="AY3455" s="323"/>
      <c r="AZ3455" s="323"/>
      <c r="BA3455" s="323"/>
      <c r="BB3455" s="323"/>
      <c r="BC3455" s="323"/>
      <c r="BD3455" s="323"/>
      <c r="BE3455" s="323"/>
      <c r="BF3455" s="323"/>
    </row>
    <row r="3456" spans="1:58" s="62" customFormat="1" ht="12.75" x14ac:dyDescent="0.2">
      <c r="A3456" s="270"/>
      <c r="B3456" s="358"/>
      <c r="C3456" s="358"/>
      <c r="D3456" s="268"/>
      <c r="E3456" s="268"/>
      <c r="F3456" s="268"/>
      <c r="G3456" s="277"/>
      <c r="H3456" s="362"/>
      <c r="I3456" s="362"/>
      <c r="J3456" s="362"/>
      <c r="K3456" s="362"/>
      <c r="L3456" s="362"/>
      <c r="M3456" s="362"/>
      <c r="N3456" s="362"/>
      <c r="O3456" s="362"/>
      <c r="P3456" s="362"/>
      <c r="Q3456" s="362"/>
      <c r="R3456" s="362"/>
      <c r="S3456" s="362"/>
      <c r="T3456" s="362"/>
      <c r="U3456" s="362"/>
      <c r="V3456" s="362"/>
      <c r="W3456" s="362"/>
      <c r="X3456" s="362"/>
      <c r="Y3456" s="362"/>
      <c r="Z3456" s="362"/>
      <c r="AA3456" s="323"/>
      <c r="AB3456" s="323"/>
      <c r="AC3456" s="323"/>
      <c r="AD3456" s="323"/>
      <c r="AE3456" s="323"/>
      <c r="AF3456" s="323"/>
      <c r="AG3456" s="323"/>
      <c r="AH3456" s="323"/>
      <c r="AI3456" s="323"/>
      <c r="AJ3456" s="323"/>
      <c r="AK3456" s="323"/>
      <c r="AL3456" s="323"/>
      <c r="AM3456" s="323"/>
      <c r="AN3456" s="323"/>
      <c r="AO3456" s="323"/>
      <c r="AP3456" s="323"/>
      <c r="AQ3456" s="323"/>
      <c r="AR3456" s="323"/>
      <c r="AS3456" s="323"/>
      <c r="AT3456" s="323"/>
      <c r="AU3456" s="323"/>
      <c r="AV3456" s="323"/>
      <c r="AW3456" s="323"/>
      <c r="AX3456" s="323"/>
      <c r="AY3456" s="323"/>
      <c r="AZ3456" s="323"/>
      <c r="BA3456" s="323"/>
      <c r="BB3456" s="323"/>
      <c r="BC3456" s="323"/>
      <c r="BD3456" s="323"/>
      <c r="BE3456" s="323"/>
      <c r="BF3456" s="323"/>
    </row>
    <row r="3457" spans="1:58" s="62" customFormat="1" ht="12.75" x14ac:dyDescent="0.2">
      <c r="A3457" s="270"/>
      <c r="B3457" s="358"/>
      <c r="C3457" s="358"/>
      <c r="D3457" s="268"/>
      <c r="E3457" s="268"/>
      <c r="F3457" s="268"/>
      <c r="G3457" s="277"/>
      <c r="H3457" s="362"/>
      <c r="I3457" s="362"/>
      <c r="J3457" s="362"/>
      <c r="K3457" s="362"/>
      <c r="L3457" s="362"/>
      <c r="M3457" s="362"/>
      <c r="N3457" s="362"/>
      <c r="O3457" s="362"/>
      <c r="P3457" s="362"/>
      <c r="Q3457" s="362"/>
      <c r="R3457" s="362"/>
      <c r="S3457" s="362"/>
      <c r="T3457" s="362"/>
      <c r="U3457" s="362"/>
      <c r="V3457" s="362"/>
      <c r="W3457" s="362"/>
      <c r="X3457" s="362"/>
      <c r="Y3457" s="362"/>
      <c r="Z3457" s="362"/>
      <c r="AA3457" s="323"/>
      <c r="AB3457" s="323"/>
      <c r="AC3457" s="323"/>
      <c r="AD3457" s="323"/>
      <c r="AE3457" s="323"/>
      <c r="AF3457" s="323"/>
      <c r="AG3457" s="323"/>
      <c r="AH3457" s="323"/>
      <c r="AI3457" s="323"/>
      <c r="AJ3457" s="323"/>
      <c r="AK3457" s="323"/>
      <c r="AL3457" s="323"/>
      <c r="AM3457" s="323"/>
      <c r="AN3457" s="323"/>
      <c r="AO3457" s="323"/>
      <c r="AP3457" s="323"/>
      <c r="AQ3457" s="323"/>
      <c r="AR3457" s="323"/>
      <c r="AS3457" s="323"/>
      <c r="AT3457" s="323"/>
      <c r="AU3457" s="323"/>
      <c r="AV3457" s="323"/>
      <c r="AW3457" s="323"/>
      <c r="AX3457" s="323"/>
      <c r="AY3457" s="323"/>
      <c r="AZ3457" s="323"/>
      <c r="BA3457" s="323"/>
      <c r="BB3457" s="323"/>
      <c r="BC3457" s="323"/>
      <c r="BD3457" s="323"/>
      <c r="BE3457" s="323"/>
      <c r="BF3457" s="323"/>
    </row>
    <row r="3458" spans="1:58" s="62" customFormat="1" ht="12.75" x14ac:dyDescent="0.2">
      <c r="A3458" s="270"/>
      <c r="B3458" s="358"/>
      <c r="C3458" s="358"/>
      <c r="D3458" s="268"/>
      <c r="E3458" s="268"/>
      <c r="F3458" s="268"/>
      <c r="G3458" s="277"/>
      <c r="H3458" s="362"/>
      <c r="I3458" s="362"/>
      <c r="J3458" s="362"/>
      <c r="K3458" s="362"/>
      <c r="L3458" s="362"/>
      <c r="M3458" s="362"/>
      <c r="N3458" s="362"/>
      <c r="O3458" s="362"/>
      <c r="P3458" s="362"/>
      <c r="Q3458" s="362"/>
      <c r="R3458" s="362"/>
      <c r="S3458" s="362"/>
      <c r="T3458" s="362"/>
      <c r="U3458" s="362"/>
      <c r="V3458" s="362"/>
      <c r="W3458" s="362"/>
      <c r="X3458" s="362"/>
      <c r="Y3458" s="362"/>
      <c r="Z3458" s="362"/>
      <c r="AA3458" s="323"/>
      <c r="AB3458" s="323"/>
      <c r="AC3458" s="323"/>
      <c r="AD3458" s="323"/>
      <c r="AE3458" s="323"/>
      <c r="AF3458" s="323"/>
      <c r="AG3458" s="323"/>
      <c r="AH3458" s="323"/>
      <c r="AI3458" s="323"/>
      <c r="AJ3458" s="323"/>
      <c r="AK3458" s="323"/>
      <c r="AL3458" s="323"/>
      <c r="AM3458" s="323"/>
      <c r="AN3458" s="323"/>
      <c r="AO3458" s="323"/>
      <c r="AP3458" s="323"/>
      <c r="AQ3458" s="323"/>
      <c r="AR3458" s="323"/>
      <c r="AS3458" s="323"/>
      <c r="AT3458" s="323"/>
      <c r="AU3458" s="323"/>
      <c r="AV3458" s="323"/>
      <c r="AW3458" s="323"/>
      <c r="AX3458" s="323"/>
      <c r="AY3458" s="323"/>
      <c r="AZ3458" s="323"/>
      <c r="BA3458" s="323"/>
      <c r="BB3458" s="323"/>
      <c r="BC3458" s="323"/>
      <c r="BD3458" s="323"/>
      <c r="BE3458" s="323"/>
      <c r="BF3458" s="323"/>
    </row>
    <row r="3459" spans="1:58" s="62" customFormat="1" ht="12.75" x14ac:dyDescent="0.2">
      <c r="A3459" s="270"/>
      <c r="B3459" s="358"/>
      <c r="C3459" s="358"/>
      <c r="D3459" s="268"/>
      <c r="E3459" s="268"/>
      <c r="F3459" s="268"/>
      <c r="G3459" s="277"/>
      <c r="H3459" s="362"/>
      <c r="I3459" s="362"/>
      <c r="J3459" s="362"/>
      <c r="K3459" s="362"/>
      <c r="L3459" s="362"/>
      <c r="M3459" s="362"/>
      <c r="N3459" s="362"/>
      <c r="O3459" s="362"/>
      <c r="P3459" s="362"/>
      <c r="Q3459" s="362"/>
      <c r="R3459" s="362"/>
      <c r="S3459" s="362"/>
      <c r="T3459" s="362"/>
      <c r="U3459" s="362"/>
      <c r="V3459" s="362"/>
      <c r="W3459" s="362"/>
      <c r="X3459" s="362"/>
      <c r="Y3459" s="362"/>
      <c r="Z3459" s="362"/>
      <c r="AA3459" s="323"/>
      <c r="AB3459" s="323"/>
      <c r="AC3459" s="323"/>
      <c r="AD3459" s="323"/>
      <c r="AE3459" s="323"/>
      <c r="AF3459" s="323"/>
      <c r="AG3459" s="323"/>
      <c r="AH3459" s="323"/>
      <c r="AI3459" s="323"/>
      <c r="AJ3459" s="323"/>
      <c r="AK3459" s="323"/>
      <c r="AL3459" s="323"/>
      <c r="AM3459" s="323"/>
      <c r="AN3459" s="323"/>
      <c r="AO3459" s="323"/>
      <c r="AP3459" s="323"/>
      <c r="AQ3459" s="323"/>
      <c r="AR3459" s="323"/>
      <c r="AS3459" s="323"/>
      <c r="AT3459" s="323"/>
      <c r="AU3459" s="323"/>
      <c r="AV3459" s="323"/>
      <c r="AW3459" s="323"/>
      <c r="AX3459" s="323"/>
      <c r="AY3459" s="323"/>
      <c r="AZ3459" s="323"/>
      <c r="BA3459" s="323"/>
      <c r="BB3459" s="323"/>
      <c r="BC3459" s="323"/>
      <c r="BD3459" s="323"/>
      <c r="BE3459" s="323"/>
      <c r="BF3459" s="323"/>
    </row>
    <row r="3460" spans="1:58" s="62" customFormat="1" ht="12.75" x14ac:dyDescent="0.2">
      <c r="A3460" s="270"/>
      <c r="B3460" s="358"/>
      <c r="C3460" s="358"/>
      <c r="D3460" s="268"/>
      <c r="E3460" s="268"/>
      <c r="F3460" s="268"/>
      <c r="G3460" s="277"/>
      <c r="H3460" s="362"/>
      <c r="I3460" s="362"/>
      <c r="J3460" s="362"/>
      <c r="K3460" s="362"/>
      <c r="L3460" s="362"/>
      <c r="M3460" s="362"/>
      <c r="N3460" s="362"/>
      <c r="O3460" s="362"/>
      <c r="P3460" s="362"/>
      <c r="Q3460" s="362"/>
      <c r="R3460" s="362"/>
      <c r="S3460" s="362"/>
      <c r="T3460" s="362"/>
      <c r="U3460" s="362"/>
      <c r="V3460" s="362"/>
      <c r="W3460" s="362"/>
      <c r="X3460" s="362"/>
      <c r="Y3460" s="362"/>
      <c r="Z3460" s="362"/>
      <c r="AA3460" s="323"/>
      <c r="AB3460" s="323"/>
      <c r="AC3460" s="323"/>
      <c r="AD3460" s="323"/>
      <c r="AE3460" s="323"/>
      <c r="AF3460" s="323"/>
      <c r="AG3460" s="323"/>
      <c r="AH3460" s="323"/>
      <c r="AI3460" s="323"/>
      <c r="AJ3460" s="323"/>
      <c r="AK3460" s="323"/>
      <c r="AL3460" s="323"/>
      <c r="AM3460" s="323"/>
      <c r="AN3460" s="323"/>
      <c r="AO3460" s="323"/>
      <c r="AP3460" s="323"/>
      <c r="AQ3460" s="323"/>
      <c r="AR3460" s="323"/>
      <c r="AS3460" s="323"/>
      <c r="AT3460" s="323"/>
      <c r="AU3460" s="323"/>
      <c r="AV3460" s="323"/>
      <c r="AW3460" s="323"/>
      <c r="AX3460" s="323"/>
      <c r="AY3460" s="323"/>
      <c r="AZ3460" s="323"/>
      <c r="BA3460" s="323"/>
      <c r="BB3460" s="323"/>
      <c r="BC3460" s="323"/>
      <c r="BD3460" s="323"/>
      <c r="BE3460" s="323"/>
      <c r="BF3460" s="323"/>
    </row>
    <row r="3461" spans="1:58" s="62" customFormat="1" ht="12.75" x14ac:dyDescent="0.2">
      <c r="A3461" s="270"/>
      <c r="B3461" s="358"/>
      <c r="C3461" s="358"/>
      <c r="D3461" s="268"/>
      <c r="E3461" s="268"/>
      <c r="F3461" s="268"/>
      <c r="G3461" s="277"/>
      <c r="H3461" s="362"/>
      <c r="I3461" s="362"/>
      <c r="J3461" s="362"/>
      <c r="K3461" s="362"/>
      <c r="L3461" s="362"/>
      <c r="M3461" s="362"/>
      <c r="N3461" s="362"/>
      <c r="O3461" s="362"/>
      <c r="P3461" s="362"/>
      <c r="Q3461" s="362"/>
      <c r="R3461" s="362"/>
      <c r="S3461" s="362"/>
      <c r="T3461" s="362"/>
      <c r="U3461" s="362"/>
      <c r="V3461" s="362"/>
      <c r="W3461" s="362"/>
      <c r="X3461" s="362"/>
      <c r="Y3461" s="362"/>
      <c r="Z3461" s="362"/>
      <c r="AA3461" s="323"/>
      <c r="AB3461" s="323"/>
      <c r="AC3461" s="323"/>
      <c r="AD3461" s="323"/>
      <c r="AE3461" s="323"/>
      <c r="AF3461" s="323"/>
      <c r="AG3461" s="323"/>
      <c r="AH3461" s="323"/>
      <c r="AI3461" s="323"/>
      <c r="AJ3461" s="323"/>
      <c r="AK3461" s="323"/>
      <c r="AL3461" s="323"/>
      <c r="AM3461" s="323"/>
      <c r="AN3461" s="323"/>
      <c r="AO3461" s="323"/>
      <c r="AP3461" s="323"/>
      <c r="AQ3461" s="323"/>
      <c r="AR3461" s="323"/>
      <c r="AS3461" s="323"/>
      <c r="AT3461" s="323"/>
      <c r="AU3461" s="323"/>
      <c r="AV3461" s="323"/>
      <c r="AW3461" s="323"/>
      <c r="AX3461" s="323"/>
      <c r="AY3461" s="323"/>
      <c r="AZ3461" s="323"/>
      <c r="BA3461" s="323"/>
      <c r="BB3461" s="323"/>
      <c r="BC3461" s="323"/>
      <c r="BD3461" s="323"/>
      <c r="BE3461" s="323"/>
      <c r="BF3461" s="323"/>
    </row>
    <row r="3462" spans="1:58" s="62" customFormat="1" ht="12.75" x14ac:dyDescent="0.2">
      <c r="A3462" s="270"/>
      <c r="B3462" s="358"/>
      <c r="C3462" s="358"/>
      <c r="D3462" s="268"/>
      <c r="E3462" s="268"/>
      <c r="F3462" s="268"/>
      <c r="G3462" s="277"/>
      <c r="H3462" s="362"/>
      <c r="I3462" s="362"/>
      <c r="J3462" s="362"/>
      <c r="K3462" s="362"/>
      <c r="L3462" s="362"/>
      <c r="M3462" s="362"/>
      <c r="N3462" s="362"/>
      <c r="O3462" s="362"/>
      <c r="P3462" s="362"/>
      <c r="Q3462" s="362"/>
      <c r="R3462" s="362"/>
      <c r="S3462" s="362"/>
      <c r="T3462" s="362"/>
      <c r="U3462" s="362"/>
      <c r="V3462" s="362"/>
      <c r="W3462" s="362"/>
      <c r="X3462" s="362"/>
      <c r="Y3462" s="362"/>
      <c r="Z3462" s="362"/>
      <c r="AA3462" s="323"/>
      <c r="AB3462" s="323"/>
      <c r="AC3462" s="323"/>
      <c r="AD3462" s="323"/>
      <c r="AE3462" s="323"/>
      <c r="AF3462" s="323"/>
      <c r="AG3462" s="323"/>
      <c r="AH3462" s="323"/>
      <c r="AI3462" s="323"/>
      <c r="AJ3462" s="323"/>
      <c r="AK3462" s="323"/>
      <c r="AL3462" s="323"/>
      <c r="AM3462" s="323"/>
      <c r="AN3462" s="323"/>
      <c r="AO3462" s="323"/>
      <c r="AP3462" s="323"/>
      <c r="AQ3462" s="323"/>
      <c r="AR3462" s="323"/>
      <c r="AS3462" s="323"/>
      <c r="AT3462" s="323"/>
      <c r="AU3462" s="323"/>
      <c r="AV3462" s="323"/>
      <c r="AW3462" s="323"/>
      <c r="AX3462" s="323"/>
      <c r="AY3462" s="323"/>
      <c r="AZ3462" s="323"/>
      <c r="BA3462" s="323"/>
      <c r="BB3462" s="323"/>
      <c r="BC3462" s="323"/>
      <c r="BD3462" s="323"/>
      <c r="BE3462" s="323"/>
      <c r="BF3462" s="323"/>
    </row>
    <row r="3463" spans="1:58" s="62" customFormat="1" ht="12.75" x14ac:dyDescent="0.2">
      <c r="A3463" s="270"/>
      <c r="B3463" s="358"/>
      <c r="C3463" s="358"/>
      <c r="D3463" s="268"/>
      <c r="E3463" s="268"/>
      <c r="F3463" s="268"/>
      <c r="G3463" s="277"/>
      <c r="H3463" s="362"/>
      <c r="I3463" s="362"/>
      <c r="J3463" s="362"/>
      <c r="K3463" s="362"/>
      <c r="L3463" s="362"/>
      <c r="M3463" s="362"/>
      <c r="N3463" s="362"/>
      <c r="O3463" s="362"/>
      <c r="P3463" s="362"/>
      <c r="Q3463" s="362"/>
      <c r="R3463" s="362"/>
      <c r="S3463" s="362"/>
      <c r="T3463" s="362"/>
      <c r="U3463" s="362"/>
      <c r="V3463" s="362"/>
      <c r="W3463" s="362"/>
      <c r="X3463" s="362"/>
      <c r="Y3463" s="362"/>
      <c r="Z3463" s="362"/>
      <c r="AA3463" s="323"/>
      <c r="AB3463" s="323"/>
      <c r="AC3463" s="323"/>
      <c r="AD3463" s="323"/>
      <c r="AE3463" s="323"/>
      <c r="AF3463" s="323"/>
      <c r="AG3463" s="323"/>
      <c r="AH3463" s="323"/>
      <c r="AI3463" s="323"/>
      <c r="AJ3463" s="323"/>
      <c r="AK3463" s="323"/>
      <c r="AL3463" s="323"/>
      <c r="AM3463" s="323"/>
      <c r="AN3463" s="323"/>
      <c r="AO3463" s="323"/>
      <c r="AP3463" s="323"/>
      <c r="AQ3463" s="323"/>
      <c r="AR3463" s="323"/>
      <c r="AS3463" s="323"/>
      <c r="AT3463" s="323"/>
      <c r="AU3463" s="323"/>
      <c r="AV3463" s="323"/>
      <c r="AW3463" s="323"/>
      <c r="AX3463" s="323"/>
      <c r="AY3463" s="323"/>
      <c r="AZ3463" s="323"/>
      <c r="BA3463" s="323"/>
      <c r="BB3463" s="323"/>
      <c r="BC3463" s="323"/>
      <c r="BD3463" s="323"/>
      <c r="BE3463" s="323"/>
      <c r="BF3463" s="323"/>
    </row>
    <row r="3464" spans="1:58" s="62" customFormat="1" ht="12.75" x14ac:dyDescent="0.2">
      <c r="A3464" s="270"/>
      <c r="B3464" s="358"/>
      <c r="C3464" s="358"/>
      <c r="D3464" s="268"/>
      <c r="E3464" s="268"/>
      <c r="F3464" s="268"/>
      <c r="G3464" s="277"/>
      <c r="H3464" s="362"/>
      <c r="I3464" s="362"/>
      <c r="J3464" s="362"/>
      <c r="K3464" s="362"/>
      <c r="L3464" s="362"/>
      <c r="M3464" s="362"/>
      <c r="N3464" s="362"/>
      <c r="O3464" s="362"/>
      <c r="P3464" s="362"/>
      <c r="Q3464" s="362"/>
      <c r="R3464" s="362"/>
      <c r="S3464" s="362"/>
      <c r="T3464" s="362"/>
      <c r="U3464" s="362"/>
      <c r="V3464" s="362"/>
      <c r="W3464" s="362"/>
      <c r="X3464" s="362"/>
      <c r="Y3464" s="362"/>
      <c r="Z3464" s="362"/>
      <c r="AA3464" s="323"/>
      <c r="AB3464" s="323"/>
      <c r="AC3464" s="323"/>
      <c r="AD3464" s="323"/>
      <c r="AE3464" s="323"/>
      <c r="AF3464" s="323"/>
      <c r="AG3464" s="323"/>
      <c r="AH3464" s="323"/>
      <c r="AI3464" s="323"/>
      <c r="AJ3464" s="323"/>
      <c r="AK3464" s="323"/>
      <c r="AL3464" s="323"/>
      <c r="AM3464" s="323"/>
      <c r="AN3464" s="323"/>
      <c r="AO3464" s="323"/>
      <c r="AP3464" s="323"/>
      <c r="AQ3464" s="323"/>
      <c r="AR3464" s="323"/>
      <c r="AS3464" s="323"/>
      <c r="AT3464" s="323"/>
      <c r="AU3464" s="323"/>
      <c r="AV3464" s="323"/>
      <c r="AW3464" s="323"/>
      <c r="AX3464" s="323"/>
      <c r="AY3464" s="323"/>
      <c r="AZ3464" s="323"/>
      <c r="BA3464" s="323"/>
      <c r="BB3464" s="323"/>
      <c r="BC3464" s="323"/>
      <c r="BD3464" s="323"/>
      <c r="BE3464" s="323"/>
      <c r="BF3464" s="323"/>
    </row>
    <row r="3465" spans="1:58" s="62" customFormat="1" ht="12.75" x14ac:dyDescent="0.2">
      <c r="A3465" s="270"/>
      <c r="B3465" s="358"/>
      <c r="C3465" s="358"/>
      <c r="D3465" s="268"/>
      <c r="E3465" s="268"/>
      <c r="F3465" s="268"/>
      <c r="G3465" s="277"/>
      <c r="H3465" s="362"/>
      <c r="I3465" s="362"/>
      <c r="J3465" s="362"/>
      <c r="K3465" s="362"/>
      <c r="L3465" s="362"/>
      <c r="M3465" s="362"/>
      <c r="N3465" s="362"/>
      <c r="O3465" s="362"/>
      <c r="P3465" s="362"/>
      <c r="Q3465" s="362"/>
      <c r="R3465" s="362"/>
      <c r="S3465" s="362"/>
      <c r="T3465" s="362"/>
      <c r="U3465" s="362"/>
      <c r="V3465" s="362"/>
      <c r="W3465" s="362"/>
      <c r="X3465" s="362"/>
      <c r="Y3465" s="362"/>
      <c r="Z3465" s="362"/>
      <c r="AA3465" s="323"/>
      <c r="AB3465" s="323"/>
      <c r="AC3465" s="323"/>
      <c r="AD3465" s="323"/>
      <c r="AE3465" s="323"/>
      <c r="AF3465" s="323"/>
      <c r="AG3465" s="323"/>
      <c r="AH3465" s="323"/>
      <c r="AI3465" s="323"/>
      <c r="AJ3465" s="323"/>
      <c r="AK3465" s="323"/>
      <c r="AL3465" s="323"/>
      <c r="AM3465" s="323"/>
      <c r="AN3465" s="323"/>
      <c r="AO3465" s="323"/>
      <c r="AP3465" s="323"/>
      <c r="AQ3465" s="323"/>
      <c r="AR3465" s="323"/>
      <c r="AS3465" s="323"/>
      <c r="AT3465" s="323"/>
      <c r="AU3465" s="323"/>
      <c r="AV3465" s="323"/>
      <c r="AW3465" s="323"/>
      <c r="AX3465" s="323"/>
      <c r="AY3465" s="323"/>
      <c r="AZ3465" s="323"/>
      <c r="BA3465" s="323"/>
      <c r="BB3465" s="323"/>
      <c r="BC3465" s="323"/>
      <c r="BD3465" s="323"/>
      <c r="BE3465" s="323"/>
      <c r="BF3465" s="323"/>
    </row>
    <row r="3466" spans="1:58" s="62" customFormat="1" ht="12.75" x14ac:dyDescent="0.2">
      <c r="A3466" s="270"/>
      <c r="B3466" s="358"/>
      <c r="C3466" s="358"/>
      <c r="D3466" s="268"/>
      <c r="E3466" s="268"/>
      <c r="F3466" s="268"/>
      <c r="G3466" s="277"/>
      <c r="H3466" s="362"/>
      <c r="I3466" s="362"/>
      <c r="J3466" s="362"/>
      <c r="K3466" s="362"/>
      <c r="L3466" s="362"/>
      <c r="M3466" s="362"/>
      <c r="N3466" s="362"/>
      <c r="O3466" s="362"/>
      <c r="P3466" s="362"/>
      <c r="Q3466" s="362"/>
      <c r="R3466" s="362"/>
      <c r="S3466" s="362"/>
      <c r="T3466" s="362"/>
      <c r="U3466" s="362"/>
      <c r="V3466" s="362"/>
      <c r="W3466" s="362"/>
      <c r="X3466" s="362"/>
      <c r="Y3466" s="362"/>
      <c r="Z3466" s="362"/>
      <c r="AA3466" s="323"/>
      <c r="AB3466" s="323"/>
      <c r="AC3466" s="323"/>
      <c r="AD3466" s="323"/>
      <c r="AE3466" s="323"/>
      <c r="AF3466" s="323"/>
      <c r="AG3466" s="323"/>
      <c r="AH3466" s="323"/>
      <c r="AI3466" s="323"/>
      <c r="AJ3466" s="323"/>
      <c r="AK3466" s="323"/>
      <c r="AL3466" s="323"/>
      <c r="AM3466" s="323"/>
      <c r="AN3466" s="323"/>
      <c r="AO3466" s="323"/>
      <c r="AP3466" s="323"/>
      <c r="AQ3466" s="323"/>
      <c r="AR3466" s="323"/>
      <c r="AS3466" s="323"/>
      <c r="AT3466" s="323"/>
      <c r="AU3466" s="323"/>
      <c r="AV3466" s="323"/>
      <c r="AW3466" s="323"/>
      <c r="AX3466" s="323"/>
      <c r="AY3466" s="323"/>
      <c r="AZ3466" s="323"/>
      <c r="BA3466" s="323"/>
      <c r="BB3466" s="323"/>
      <c r="BC3466" s="323"/>
      <c r="BD3466" s="323"/>
      <c r="BE3466" s="323"/>
      <c r="BF3466" s="323"/>
    </row>
    <row r="3467" spans="1:58" s="62" customFormat="1" ht="12.75" x14ac:dyDescent="0.2">
      <c r="A3467" s="270"/>
      <c r="B3467" s="358"/>
      <c r="C3467" s="358"/>
      <c r="D3467" s="268"/>
      <c r="E3467" s="268"/>
      <c r="F3467" s="268"/>
      <c r="G3467" s="277"/>
      <c r="H3467" s="362"/>
      <c r="I3467" s="362"/>
      <c r="J3467" s="362"/>
      <c r="K3467" s="362"/>
      <c r="L3467" s="362"/>
      <c r="M3467" s="362"/>
      <c r="N3467" s="362"/>
      <c r="O3467" s="362"/>
      <c r="P3467" s="362"/>
      <c r="Q3467" s="362"/>
      <c r="R3467" s="362"/>
      <c r="S3467" s="362"/>
      <c r="T3467" s="362"/>
      <c r="U3467" s="362"/>
      <c r="V3467" s="362"/>
      <c r="W3467" s="362"/>
      <c r="X3467" s="362"/>
      <c r="Y3467" s="362"/>
      <c r="Z3467" s="362"/>
      <c r="AA3467" s="323"/>
      <c r="AB3467" s="323"/>
      <c r="AC3467" s="323"/>
      <c r="AD3467" s="323"/>
      <c r="AE3467" s="323"/>
      <c r="AF3467" s="323"/>
      <c r="AG3467" s="323"/>
      <c r="AH3467" s="323"/>
      <c r="AI3467" s="323"/>
      <c r="AJ3467" s="323"/>
      <c r="AK3467" s="323"/>
      <c r="AL3467" s="323"/>
      <c r="AM3467" s="323"/>
      <c r="AN3467" s="323"/>
      <c r="AO3467" s="323"/>
      <c r="AP3467" s="323"/>
      <c r="AQ3467" s="323"/>
      <c r="AR3467" s="323"/>
      <c r="AS3467" s="323"/>
      <c r="AT3467" s="323"/>
      <c r="AU3467" s="323"/>
      <c r="AV3467" s="323"/>
      <c r="AW3467" s="323"/>
      <c r="AX3467" s="323"/>
      <c r="AY3467" s="323"/>
      <c r="AZ3467" s="323"/>
      <c r="BA3467" s="323"/>
      <c r="BB3467" s="323"/>
      <c r="BC3467" s="323"/>
      <c r="BD3467" s="323"/>
      <c r="BE3467" s="323"/>
      <c r="BF3467" s="323"/>
    </row>
    <row r="3468" spans="1:58" s="62" customFormat="1" ht="12.75" x14ac:dyDescent="0.2">
      <c r="A3468" s="270"/>
      <c r="B3468" s="358"/>
      <c r="C3468" s="358"/>
      <c r="D3468" s="268"/>
      <c r="E3468" s="268"/>
      <c r="F3468" s="268"/>
      <c r="G3468" s="277"/>
      <c r="H3468" s="362"/>
      <c r="I3468" s="362"/>
      <c r="J3468" s="362"/>
      <c r="K3468" s="362"/>
      <c r="L3468" s="362"/>
      <c r="M3468" s="362"/>
      <c r="N3468" s="362"/>
      <c r="O3468" s="362"/>
      <c r="P3468" s="362"/>
      <c r="Q3468" s="362"/>
      <c r="R3468" s="362"/>
      <c r="S3468" s="362"/>
      <c r="T3468" s="362"/>
      <c r="U3468" s="362"/>
      <c r="V3468" s="362"/>
      <c r="W3468" s="362"/>
      <c r="X3468" s="362"/>
      <c r="Y3468" s="362"/>
      <c r="Z3468" s="362"/>
      <c r="AA3468" s="323"/>
      <c r="AB3468" s="323"/>
      <c r="AC3468" s="323"/>
      <c r="AD3468" s="323"/>
      <c r="AE3468" s="323"/>
      <c r="AF3468" s="323"/>
      <c r="AG3468" s="323"/>
      <c r="AH3468" s="323"/>
      <c r="AI3468" s="323"/>
      <c r="AJ3468" s="323"/>
      <c r="AK3468" s="323"/>
      <c r="AL3468" s="323"/>
      <c r="AM3468" s="323"/>
      <c r="AN3468" s="323"/>
      <c r="AO3468" s="323"/>
      <c r="AP3468" s="323"/>
      <c r="AQ3468" s="323"/>
      <c r="AR3468" s="323"/>
      <c r="AS3468" s="323"/>
      <c r="AT3468" s="323"/>
      <c r="AU3468" s="323"/>
      <c r="AV3468" s="323"/>
      <c r="AW3468" s="323"/>
      <c r="AX3468" s="323"/>
      <c r="AY3468" s="323"/>
      <c r="AZ3468" s="323"/>
      <c r="BA3468" s="323"/>
      <c r="BB3468" s="323"/>
      <c r="BC3468" s="323"/>
      <c r="BD3468" s="323"/>
      <c r="BE3468" s="323"/>
      <c r="BF3468" s="323"/>
    </row>
    <row r="3469" spans="1:58" s="62" customFormat="1" ht="12.75" x14ac:dyDescent="0.2">
      <c r="A3469" s="270"/>
      <c r="B3469" s="358"/>
      <c r="C3469" s="358"/>
      <c r="D3469" s="268"/>
      <c r="E3469" s="268"/>
      <c r="F3469" s="268"/>
      <c r="G3469" s="277"/>
      <c r="H3469" s="362"/>
      <c r="I3469" s="362"/>
      <c r="J3469" s="362"/>
      <c r="K3469" s="362"/>
      <c r="L3469" s="362"/>
      <c r="M3469" s="362"/>
      <c r="N3469" s="362"/>
      <c r="O3469" s="362"/>
      <c r="P3469" s="362"/>
      <c r="Q3469" s="362"/>
      <c r="R3469" s="362"/>
      <c r="S3469" s="362"/>
      <c r="T3469" s="362"/>
      <c r="U3469" s="362"/>
      <c r="V3469" s="362"/>
      <c r="W3469" s="362"/>
      <c r="X3469" s="362"/>
      <c r="Y3469" s="362"/>
      <c r="Z3469" s="362"/>
      <c r="AA3469" s="323"/>
      <c r="AB3469" s="323"/>
      <c r="AC3469" s="323"/>
      <c r="AD3469" s="323"/>
      <c r="AE3469" s="323"/>
      <c r="AF3469" s="323"/>
      <c r="AG3469" s="323"/>
      <c r="AH3469" s="323"/>
      <c r="AI3469" s="323"/>
      <c r="AJ3469" s="323"/>
      <c r="AK3469" s="323"/>
      <c r="AL3469" s="323"/>
      <c r="AM3469" s="323"/>
      <c r="AN3469" s="323"/>
      <c r="AO3469" s="323"/>
      <c r="AP3469" s="323"/>
      <c r="AQ3469" s="323"/>
      <c r="AR3469" s="323"/>
      <c r="AS3469" s="323"/>
      <c r="AT3469" s="323"/>
      <c r="AU3469" s="323"/>
      <c r="AV3469" s="323"/>
      <c r="AW3469" s="323"/>
      <c r="AX3469" s="323"/>
      <c r="AY3469" s="323"/>
      <c r="AZ3469" s="323"/>
      <c r="BA3469" s="323"/>
      <c r="BB3469" s="323"/>
      <c r="BC3469" s="323"/>
      <c r="BD3469" s="323"/>
      <c r="BE3469" s="323"/>
      <c r="BF3469" s="323"/>
    </row>
    <row r="3470" spans="1:58" s="62" customFormat="1" ht="12.75" x14ac:dyDescent="0.2">
      <c r="A3470" s="270"/>
      <c r="B3470" s="358"/>
      <c r="C3470" s="358"/>
      <c r="D3470" s="268"/>
      <c r="E3470" s="268"/>
      <c r="F3470" s="268"/>
      <c r="G3470" s="277"/>
      <c r="H3470" s="362"/>
      <c r="I3470" s="362"/>
      <c r="J3470" s="362"/>
      <c r="K3470" s="362"/>
      <c r="L3470" s="362"/>
      <c r="M3470" s="362"/>
      <c r="N3470" s="362"/>
      <c r="O3470" s="362"/>
      <c r="P3470" s="362"/>
      <c r="Q3470" s="362"/>
      <c r="R3470" s="362"/>
      <c r="S3470" s="362"/>
      <c r="T3470" s="362"/>
      <c r="U3470" s="362"/>
      <c r="V3470" s="362"/>
      <c r="W3470" s="362"/>
      <c r="X3470" s="362"/>
      <c r="Y3470" s="362"/>
      <c r="Z3470" s="362"/>
      <c r="AA3470" s="323"/>
      <c r="AB3470" s="323"/>
      <c r="AC3470" s="323"/>
      <c r="AD3470" s="323"/>
      <c r="AE3470" s="323"/>
      <c r="AF3470" s="323"/>
      <c r="AG3470" s="323"/>
      <c r="AH3470" s="323"/>
      <c r="AI3470" s="323"/>
      <c r="AJ3470" s="323"/>
      <c r="AK3470" s="323"/>
      <c r="AL3470" s="323"/>
      <c r="AM3470" s="323"/>
      <c r="AN3470" s="323"/>
      <c r="AO3470" s="323"/>
      <c r="AP3470" s="323"/>
      <c r="AQ3470" s="323"/>
      <c r="AR3470" s="323"/>
      <c r="AS3470" s="323"/>
      <c r="AT3470" s="323"/>
      <c r="AU3470" s="323"/>
      <c r="AV3470" s="323"/>
      <c r="AW3470" s="323"/>
      <c r="AX3470" s="323"/>
      <c r="AY3470" s="323"/>
      <c r="AZ3470" s="323"/>
      <c r="BA3470" s="323"/>
      <c r="BB3470" s="323"/>
      <c r="BC3470" s="323"/>
      <c r="BD3470" s="323"/>
      <c r="BE3470" s="323"/>
      <c r="BF3470" s="323"/>
    </row>
    <row r="3471" spans="1:58" s="62" customFormat="1" ht="12.75" x14ac:dyDescent="0.2">
      <c r="A3471" s="270"/>
      <c r="B3471" s="358"/>
      <c r="C3471" s="358"/>
      <c r="D3471" s="268"/>
      <c r="E3471" s="268"/>
      <c r="F3471" s="268"/>
      <c r="G3471" s="277"/>
      <c r="H3471" s="362"/>
      <c r="I3471" s="362"/>
      <c r="J3471" s="362"/>
      <c r="K3471" s="362"/>
      <c r="L3471" s="362"/>
      <c r="M3471" s="362"/>
      <c r="N3471" s="362"/>
      <c r="O3471" s="362"/>
      <c r="P3471" s="362"/>
      <c r="Q3471" s="362"/>
      <c r="R3471" s="362"/>
      <c r="S3471" s="362"/>
      <c r="T3471" s="362"/>
      <c r="U3471" s="362"/>
      <c r="V3471" s="362"/>
      <c r="W3471" s="362"/>
      <c r="X3471" s="362"/>
      <c r="Y3471" s="362"/>
      <c r="Z3471" s="362"/>
      <c r="AA3471" s="323"/>
      <c r="AB3471" s="323"/>
      <c r="AC3471" s="323"/>
      <c r="AD3471" s="323"/>
      <c r="AE3471" s="323"/>
      <c r="AF3471" s="323"/>
      <c r="AG3471" s="323"/>
      <c r="AH3471" s="323"/>
      <c r="AI3471" s="323"/>
      <c r="AJ3471" s="323"/>
      <c r="AK3471" s="323"/>
      <c r="AL3471" s="323"/>
      <c r="AM3471" s="323"/>
      <c r="AN3471" s="323"/>
      <c r="AO3471" s="323"/>
      <c r="AP3471" s="323"/>
      <c r="AQ3471" s="323"/>
      <c r="AR3471" s="323"/>
      <c r="AS3471" s="323"/>
      <c r="AT3471" s="323"/>
      <c r="AU3471" s="323"/>
      <c r="AV3471" s="323"/>
      <c r="AW3471" s="323"/>
      <c r="AX3471" s="323"/>
      <c r="AY3471" s="323"/>
      <c r="AZ3471" s="323"/>
      <c r="BA3471" s="323"/>
      <c r="BB3471" s="323"/>
      <c r="BC3471" s="323"/>
      <c r="BD3471" s="323"/>
      <c r="BE3471" s="323"/>
      <c r="BF3471" s="323"/>
    </row>
    <row r="3472" spans="1:58" s="62" customFormat="1" ht="12.75" x14ac:dyDescent="0.2">
      <c r="A3472" s="270"/>
      <c r="B3472" s="358"/>
      <c r="C3472" s="358"/>
      <c r="D3472" s="268"/>
      <c r="E3472" s="268"/>
      <c r="F3472" s="268"/>
      <c r="G3472" s="277"/>
      <c r="H3472" s="362"/>
      <c r="I3472" s="362"/>
      <c r="J3472" s="362"/>
      <c r="K3472" s="362"/>
      <c r="L3472" s="362"/>
      <c r="M3472" s="362"/>
      <c r="N3472" s="362"/>
      <c r="O3472" s="362"/>
      <c r="P3472" s="362"/>
      <c r="Q3472" s="362"/>
      <c r="R3472" s="362"/>
      <c r="S3472" s="362"/>
      <c r="T3472" s="362"/>
      <c r="U3472" s="362"/>
      <c r="V3472" s="362"/>
      <c r="W3472" s="362"/>
      <c r="X3472" s="362"/>
      <c r="Y3472" s="362"/>
      <c r="Z3472" s="362"/>
      <c r="AA3472" s="323"/>
      <c r="AB3472" s="323"/>
      <c r="AC3472" s="323"/>
      <c r="AD3472" s="323"/>
      <c r="AE3472" s="323"/>
      <c r="AF3472" s="323"/>
      <c r="AG3472" s="323"/>
      <c r="AH3472" s="323"/>
      <c r="AI3472" s="323"/>
      <c r="AJ3472" s="323"/>
      <c r="AK3472" s="323"/>
      <c r="AL3472" s="323"/>
      <c r="AM3472" s="323"/>
      <c r="AN3472" s="323"/>
      <c r="AO3472" s="323"/>
      <c r="AP3472" s="323"/>
      <c r="AQ3472" s="323"/>
      <c r="AR3472" s="323"/>
      <c r="AS3472" s="323"/>
      <c r="AT3472" s="323"/>
      <c r="AU3472" s="323"/>
      <c r="AV3472" s="323"/>
      <c r="AW3472" s="323"/>
      <c r="AX3472" s="323"/>
      <c r="AY3472" s="323"/>
      <c r="AZ3472" s="323"/>
      <c r="BA3472" s="323"/>
      <c r="BB3472" s="323"/>
      <c r="BC3472" s="323"/>
      <c r="BD3472" s="323"/>
      <c r="BE3472" s="323"/>
      <c r="BF3472" s="323"/>
    </row>
    <row r="3473" spans="1:58" s="62" customFormat="1" ht="12.75" x14ac:dyDescent="0.2">
      <c r="A3473" s="270"/>
      <c r="B3473" s="358"/>
      <c r="C3473" s="358"/>
      <c r="D3473" s="268"/>
      <c r="E3473" s="268"/>
      <c r="F3473" s="268"/>
      <c r="G3473" s="277"/>
      <c r="H3473" s="362"/>
      <c r="I3473" s="362"/>
      <c r="J3473" s="362"/>
      <c r="K3473" s="362"/>
      <c r="L3473" s="362"/>
      <c r="M3473" s="362"/>
      <c r="N3473" s="362"/>
      <c r="O3473" s="362"/>
      <c r="P3473" s="362"/>
      <c r="Q3473" s="362"/>
      <c r="R3473" s="362"/>
      <c r="S3473" s="362"/>
      <c r="T3473" s="362"/>
      <c r="U3473" s="362"/>
      <c r="V3473" s="362"/>
      <c r="W3473" s="362"/>
      <c r="X3473" s="362"/>
      <c r="Y3473" s="362"/>
      <c r="Z3473" s="362"/>
      <c r="AA3473" s="323"/>
      <c r="AB3473" s="323"/>
      <c r="AC3473" s="323"/>
      <c r="AD3473" s="323"/>
      <c r="AE3473" s="323"/>
      <c r="AF3473" s="323"/>
      <c r="AG3473" s="323"/>
      <c r="AH3473" s="323"/>
      <c r="AI3473" s="323"/>
      <c r="AJ3473" s="323"/>
      <c r="AK3473" s="323"/>
      <c r="AL3473" s="323"/>
      <c r="AM3473" s="323"/>
      <c r="AN3473" s="323"/>
      <c r="AO3473" s="323"/>
      <c r="AP3473" s="323"/>
      <c r="AQ3473" s="323"/>
      <c r="AR3473" s="323"/>
      <c r="AS3473" s="323"/>
      <c r="AT3473" s="323"/>
      <c r="AU3473" s="323"/>
      <c r="AV3473" s="323"/>
      <c r="AW3473" s="323"/>
      <c r="AX3473" s="323"/>
      <c r="AY3473" s="323"/>
      <c r="AZ3473" s="323"/>
      <c r="BA3473" s="323"/>
      <c r="BB3473" s="323"/>
      <c r="BC3473" s="323"/>
      <c r="BD3473" s="323"/>
      <c r="BE3473" s="323"/>
      <c r="BF3473" s="323"/>
    </row>
    <row r="3474" spans="1:58" s="62" customFormat="1" ht="12.75" x14ac:dyDescent="0.2">
      <c r="A3474" s="270"/>
      <c r="B3474" s="358"/>
      <c r="C3474" s="358"/>
      <c r="D3474" s="268"/>
      <c r="E3474" s="268"/>
      <c r="F3474" s="268"/>
      <c r="G3474" s="277"/>
      <c r="H3474" s="362"/>
      <c r="I3474" s="362"/>
      <c r="J3474" s="362"/>
      <c r="K3474" s="362"/>
      <c r="L3474" s="362"/>
      <c r="M3474" s="362"/>
      <c r="N3474" s="362"/>
      <c r="O3474" s="362"/>
      <c r="P3474" s="362"/>
      <c r="Q3474" s="362"/>
      <c r="R3474" s="362"/>
      <c r="S3474" s="362"/>
      <c r="T3474" s="362"/>
      <c r="U3474" s="362"/>
      <c r="V3474" s="362"/>
      <c r="W3474" s="362"/>
      <c r="X3474" s="362"/>
      <c r="Y3474" s="362"/>
      <c r="Z3474" s="362"/>
      <c r="AA3474" s="323"/>
      <c r="AB3474" s="323"/>
      <c r="AC3474" s="323"/>
      <c r="AD3474" s="323"/>
      <c r="AE3474" s="323"/>
      <c r="AF3474" s="323"/>
      <c r="AG3474" s="323"/>
      <c r="AH3474" s="323"/>
      <c r="AI3474" s="323"/>
      <c r="AJ3474" s="323"/>
      <c r="AK3474" s="323"/>
      <c r="AL3474" s="323"/>
      <c r="AM3474" s="323"/>
      <c r="AN3474" s="323"/>
      <c r="AO3474" s="323"/>
      <c r="AP3474" s="323"/>
      <c r="AQ3474" s="323"/>
      <c r="AR3474" s="323"/>
      <c r="AS3474" s="323"/>
      <c r="AT3474" s="323"/>
      <c r="AU3474" s="323"/>
      <c r="AV3474" s="323"/>
      <c r="AW3474" s="323"/>
      <c r="AX3474" s="323"/>
      <c r="AY3474" s="323"/>
      <c r="AZ3474" s="323"/>
      <c r="BA3474" s="323"/>
      <c r="BB3474" s="323"/>
      <c r="BC3474" s="323"/>
      <c r="BD3474" s="323"/>
      <c r="BE3474" s="323"/>
      <c r="BF3474" s="323"/>
    </row>
    <row r="3475" spans="1:58" s="62" customFormat="1" ht="12.75" x14ac:dyDescent="0.2">
      <c r="A3475" s="270"/>
      <c r="B3475" s="358"/>
      <c r="C3475" s="358"/>
      <c r="D3475" s="268"/>
      <c r="E3475" s="268"/>
      <c r="F3475" s="268"/>
      <c r="G3475" s="277"/>
      <c r="H3475" s="362"/>
      <c r="I3475" s="362"/>
      <c r="J3475" s="362"/>
      <c r="K3475" s="362"/>
      <c r="L3475" s="362"/>
      <c r="M3475" s="362"/>
      <c r="N3475" s="362"/>
      <c r="O3475" s="362"/>
      <c r="P3475" s="362"/>
      <c r="Q3475" s="362"/>
      <c r="R3475" s="362"/>
      <c r="S3475" s="362"/>
      <c r="T3475" s="362"/>
      <c r="U3475" s="362"/>
      <c r="V3475" s="362"/>
      <c r="W3475" s="362"/>
      <c r="X3475" s="362"/>
      <c r="Y3475" s="362"/>
      <c r="Z3475" s="362"/>
      <c r="AA3475" s="323"/>
      <c r="AB3475" s="323"/>
      <c r="AC3475" s="323"/>
      <c r="AD3475" s="323"/>
      <c r="AE3475" s="323"/>
      <c r="AF3475" s="323"/>
      <c r="AG3475" s="323"/>
      <c r="AH3475" s="323"/>
      <c r="AI3475" s="323"/>
      <c r="AJ3475" s="323"/>
      <c r="AK3475" s="323"/>
      <c r="AL3475" s="323"/>
      <c r="AM3475" s="323"/>
      <c r="AN3475" s="323"/>
      <c r="AO3475" s="323"/>
      <c r="AP3475" s="323"/>
      <c r="AQ3475" s="323"/>
      <c r="AR3475" s="323"/>
      <c r="AS3475" s="323"/>
      <c r="AT3475" s="323"/>
      <c r="AU3475" s="323"/>
      <c r="AV3475" s="323"/>
      <c r="AW3475" s="323"/>
      <c r="AX3475" s="323"/>
      <c r="AY3475" s="323"/>
      <c r="AZ3475" s="323"/>
      <c r="BA3475" s="323"/>
      <c r="BB3475" s="323"/>
      <c r="BC3475" s="323"/>
      <c r="BD3475" s="323"/>
      <c r="BE3475" s="323"/>
      <c r="BF3475" s="323"/>
    </row>
    <row r="3476" spans="1:58" s="62" customFormat="1" ht="12.75" x14ac:dyDescent="0.2">
      <c r="A3476" s="270"/>
      <c r="B3476" s="358"/>
      <c r="C3476" s="358"/>
      <c r="D3476" s="268"/>
      <c r="E3476" s="268"/>
      <c r="F3476" s="268"/>
      <c r="G3476" s="277"/>
      <c r="H3476" s="362"/>
      <c r="I3476" s="362"/>
      <c r="J3476" s="362"/>
      <c r="K3476" s="362"/>
      <c r="L3476" s="362"/>
      <c r="M3476" s="362"/>
      <c r="N3476" s="362"/>
      <c r="O3476" s="362"/>
      <c r="P3476" s="362"/>
      <c r="Q3476" s="362"/>
      <c r="R3476" s="362"/>
      <c r="S3476" s="362"/>
      <c r="T3476" s="362"/>
      <c r="U3476" s="362"/>
      <c r="V3476" s="362"/>
      <c r="W3476" s="362"/>
      <c r="X3476" s="362"/>
      <c r="Y3476" s="362"/>
      <c r="Z3476" s="362"/>
      <c r="AA3476" s="323"/>
      <c r="AB3476" s="323"/>
      <c r="AC3476" s="323"/>
      <c r="AD3476" s="323"/>
      <c r="AE3476" s="323"/>
      <c r="AF3476" s="323"/>
      <c r="AG3476" s="323"/>
      <c r="AH3476" s="323"/>
      <c r="AI3476" s="323"/>
      <c r="AJ3476" s="323"/>
      <c r="AK3476" s="323"/>
      <c r="AL3476" s="323"/>
      <c r="AM3476" s="323"/>
      <c r="AN3476" s="323"/>
      <c r="AO3476" s="323"/>
      <c r="AP3476" s="323"/>
      <c r="AQ3476" s="323"/>
      <c r="AR3476" s="323"/>
      <c r="AS3476" s="323"/>
      <c r="AT3476" s="323"/>
      <c r="AU3476" s="323"/>
      <c r="AV3476" s="323"/>
      <c r="AW3476" s="323"/>
      <c r="AX3476" s="323"/>
      <c r="AY3476" s="323"/>
      <c r="AZ3476" s="323"/>
      <c r="BA3476" s="323"/>
      <c r="BB3476" s="323"/>
      <c r="BC3476" s="323"/>
      <c r="BD3476" s="323"/>
      <c r="BE3476" s="323"/>
      <c r="BF3476" s="323"/>
    </row>
    <row r="3477" spans="1:58" s="62" customFormat="1" ht="12.75" x14ac:dyDescent="0.2">
      <c r="A3477" s="270"/>
      <c r="B3477" s="358"/>
      <c r="C3477" s="358"/>
      <c r="D3477" s="268"/>
      <c r="E3477" s="268"/>
      <c r="F3477" s="268"/>
      <c r="G3477" s="277"/>
      <c r="H3477" s="362"/>
      <c r="I3477" s="362"/>
      <c r="J3477" s="362"/>
      <c r="K3477" s="362"/>
      <c r="L3477" s="362"/>
      <c r="M3477" s="362"/>
      <c r="N3477" s="362"/>
      <c r="O3477" s="362"/>
      <c r="P3477" s="362"/>
      <c r="Q3477" s="362"/>
      <c r="R3477" s="362"/>
      <c r="S3477" s="362"/>
      <c r="T3477" s="362"/>
      <c r="U3477" s="362"/>
      <c r="V3477" s="362"/>
      <c r="W3477" s="362"/>
      <c r="X3477" s="362"/>
      <c r="Y3477" s="362"/>
      <c r="Z3477" s="362"/>
      <c r="AA3477" s="323"/>
      <c r="AB3477" s="323"/>
      <c r="AC3477" s="323"/>
      <c r="AD3477" s="323"/>
      <c r="AE3477" s="323"/>
      <c r="AF3477" s="323"/>
      <c r="AG3477" s="323"/>
      <c r="AH3477" s="323"/>
      <c r="AI3477" s="323"/>
      <c r="AJ3477" s="323"/>
      <c r="AK3477" s="323"/>
      <c r="AL3477" s="323"/>
      <c r="AM3477" s="323"/>
      <c r="AN3477" s="323"/>
      <c r="AO3477" s="323"/>
      <c r="AP3477" s="323"/>
      <c r="AQ3477" s="323"/>
      <c r="AR3477" s="323"/>
      <c r="AS3477" s="323"/>
      <c r="AT3477" s="323"/>
      <c r="AU3477" s="323"/>
      <c r="AV3477" s="323"/>
      <c r="AW3477" s="323"/>
      <c r="AX3477" s="323"/>
      <c r="AY3477" s="323"/>
      <c r="AZ3477" s="323"/>
      <c r="BA3477" s="323"/>
      <c r="BB3477" s="323"/>
      <c r="BC3477" s="323"/>
      <c r="BD3477" s="323"/>
      <c r="BE3477" s="323"/>
      <c r="BF3477" s="323"/>
    </row>
    <row r="3478" spans="1:58" s="62" customFormat="1" ht="12.75" x14ac:dyDescent="0.2">
      <c r="A3478" s="270"/>
      <c r="B3478" s="358"/>
      <c r="C3478" s="358"/>
      <c r="D3478" s="268"/>
      <c r="E3478" s="268"/>
      <c r="F3478" s="268"/>
      <c r="G3478" s="277"/>
      <c r="H3478" s="362"/>
      <c r="I3478" s="362"/>
      <c r="J3478" s="362"/>
      <c r="K3478" s="362"/>
      <c r="L3478" s="362"/>
      <c r="M3478" s="362"/>
      <c r="N3478" s="362"/>
      <c r="O3478" s="362"/>
      <c r="P3478" s="362"/>
      <c r="Q3478" s="362"/>
      <c r="R3478" s="362"/>
      <c r="S3478" s="362"/>
      <c r="T3478" s="362"/>
      <c r="U3478" s="362"/>
      <c r="V3478" s="362"/>
      <c r="W3478" s="362"/>
      <c r="X3478" s="362"/>
      <c r="Y3478" s="362"/>
      <c r="Z3478" s="362"/>
      <c r="AA3478" s="323"/>
      <c r="AB3478" s="323"/>
      <c r="AC3478" s="323"/>
      <c r="AD3478" s="323"/>
      <c r="AE3478" s="323"/>
      <c r="AF3478" s="323"/>
      <c r="AG3478" s="323"/>
      <c r="AH3478" s="323"/>
      <c r="AI3478" s="323"/>
      <c r="AJ3478" s="323"/>
      <c r="AK3478" s="323"/>
      <c r="AL3478" s="323"/>
      <c r="AM3478" s="323"/>
      <c r="AN3478" s="323"/>
      <c r="AO3478" s="323"/>
      <c r="AP3478" s="323"/>
      <c r="AQ3478" s="323"/>
      <c r="AR3478" s="323"/>
      <c r="AS3478" s="323"/>
      <c r="AT3478" s="323"/>
      <c r="AU3478" s="323"/>
      <c r="AV3478" s="323"/>
      <c r="AW3478" s="323"/>
      <c r="AX3478" s="323"/>
      <c r="AY3478" s="323"/>
      <c r="AZ3478" s="323"/>
      <c r="BA3478" s="323"/>
      <c r="BB3478" s="323"/>
      <c r="BC3478" s="323"/>
      <c r="BD3478" s="323"/>
      <c r="BE3478" s="323"/>
      <c r="BF3478" s="323"/>
    </row>
    <row r="3479" spans="1:58" s="62" customFormat="1" ht="12.75" x14ac:dyDescent="0.2">
      <c r="A3479" s="270"/>
      <c r="B3479" s="358"/>
      <c r="C3479" s="358"/>
      <c r="D3479" s="268"/>
      <c r="E3479" s="268"/>
      <c r="F3479" s="268"/>
      <c r="G3479" s="277"/>
      <c r="H3479" s="362"/>
      <c r="I3479" s="362"/>
      <c r="J3479" s="362"/>
      <c r="K3479" s="362"/>
      <c r="L3479" s="362"/>
      <c r="M3479" s="362"/>
      <c r="N3479" s="362"/>
      <c r="O3479" s="362"/>
      <c r="P3479" s="362"/>
      <c r="Q3479" s="362"/>
      <c r="R3479" s="362"/>
      <c r="S3479" s="362"/>
      <c r="T3479" s="362"/>
      <c r="U3479" s="362"/>
      <c r="V3479" s="362"/>
      <c r="W3479" s="362"/>
      <c r="X3479" s="362"/>
      <c r="Y3479" s="362"/>
      <c r="Z3479" s="362"/>
      <c r="AA3479" s="323"/>
      <c r="AB3479" s="323"/>
      <c r="AC3479" s="323"/>
      <c r="AD3479" s="323"/>
      <c r="AE3479" s="323"/>
      <c r="AF3479" s="323"/>
      <c r="AG3479" s="323"/>
      <c r="AH3479" s="323"/>
      <c r="AI3479" s="323"/>
      <c r="AJ3479" s="323"/>
      <c r="AK3479" s="323"/>
      <c r="AL3479" s="323"/>
      <c r="AM3479" s="323"/>
      <c r="AN3479" s="323"/>
      <c r="AO3479" s="323"/>
      <c r="AP3479" s="323"/>
      <c r="AQ3479" s="323"/>
      <c r="AR3479" s="323"/>
      <c r="AS3479" s="323"/>
      <c r="AT3479" s="323"/>
      <c r="AU3479" s="323"/>
      <c r="AV3479" s="323"/>
      <c r="AW3479" s="323"/>
      <c r="AX3479" s="323"/>
      <c r="AY3479" s="323"/>
      <c r="AZ3479" s="323"/>
      <c r="BA3479" s="323"/>
      <c r="BB3479" s="323"/>
      <c r="BC3479" s="323"/>
      <c r="BD3479" s="323"/>
      <c r="BE3479" s="323"/>
      <c r="BF3479" s="323"/>
    </row>
    <row r="3480" spans="1:58" s="62" customFormat="1" ht="12.75" x14ac:dyDescent="0.2">
      <c r="A3480" s="270"/>
      <c r="B3480" s="358"/>
      <c r="C3480" s="358"/>
      <c r="D3480" s="268"/>
      <c r="E3480" s="268"/>
      <c r="F3480" s="268"/>
      <c r="G3480" s="277"/>
      <c r="H3480" s="362"/>
      <c r="I3480" s="362"/>
      <c r="J3480" s="362"/>
      <c r="K3480" s="362"/>
      <c r="L3480" s="362"/>
      <c r="M3480" s="362"/>
      <c r="N3480" s="362"/>
      <c r="O3480" s="362"/>
      <c r="P3480" s="362"/>
      <c r="Q3480" s="362"/>
      <c r="R3480" s="362"/>
      <c r="S3480" s="362"/>
      <c r="T3480" s="362"/>
      <c r="U3480" s="362"/>
      <c r="V3480" s="362"/>
      <c r="W3480" s="362"/>
      <c r="X3480" s="362"/>
      <c r="Y3480" s="362"/>
      <c r="Z3480" s="362"/>
      <c r="AA3480" s="323"/>
      <c r="AB3480" s="323"/>
      <c r="AC3480" s="323"/>
      <c r="AD3480" s="323"/>
      <c r="AE3480" s="323"/>
      <c r="AF3480" s="323"/>
      <c r="AG3480" s="323"/>
      <c r="AH3480" s="323"/>
      <c r="AI3480" s="323"/>
      <c r="AJ3480" s="323"/>
      <c r="AK3480" s="323"/>
      <c r="AL3480" s="323"/>
      <c r="AM3480" s="323"/>
      <c r="AN3480" s="323"/>
      <c r="AO3480" s="323"/>
      <c r="AP3480" s="323"/>
      <c r="AQ3480" s="323"/>
      <c r="AR3480" s="323"/>
      <c r="AS3480" s="323"/>
      <c r="AT3480" s="323"/>
      <c r="AU3480" s="323"/>
      <c r="AV3480" s="323"/>
      <c r="AW3480" s="323"/>
      <c r="AX3480" s="323"/>
      <c r="AY3480" s="323"/>
      <c r="AZ3480" s="323"/>
      <c r="BA3480" s="323"/>
      <c r="BB3480" s="323"/>
      <c r="BC3480" s="323"/>
      <c r="BD3480" s="323"/>
      <c r="BE3480" s="323"/>
      <c r="BF3480" s="323"/>
    </row>
    <row r="3481" spans="1:58" s="62" customFormat="1" ht="12.75" x14ac:dyDescent="0.2">
      <c r="A3481" s="270"/>
      <c r="B3481" s="358"/>
      <c r="C3481" s="358"/>
      <c r="D3481" s="268"/>
      <c r="E3481" s="268"/>
      <c r="F3481" s="268"/>
      <c r="G3481" s="277"/>
      <c r="H3481" s="362"/>
      <c r="I3481" s="362"/>
      <c r="J3481" s="362"/>
      <c r="K3481" s="362"/>
      <c r="L3481" s="362"/>
      <c r="M3481" s="362"/>
      <c r="N3481" s="362"/>
      <c r="O3481" s="362"/>
      <c r="P3481" s="362"/>
      <c r="Q3481" s="362"/>
      <c r="R3481" s="362"/>
      <c r="S3481" s="362"/>
      <c r="T3481" s="362"/>
      <c r="U3481" s="362"/>
      <c r="V3481" s="362"/>
      <c r="W3481" s="362"/>
      <c r="X3481" s="362"/>
      <c r="Y3481" s="362"/>
      <c r="Z3481" s="362"/>
      <c r="AA3481" s="323"/>
      <c r="AB3481" s="323"/>
      <c r="AC3481" s="323"/>
      <c r="AD3481" s="323"/>
      <c r="AE3481" s="323"/>
      <c r="AF3481" s="323"/>
      <c r="AG3481" s="323"/>
      <c r="AH3481" s="323"/>
      <c r="AI3481" s="323"/>
      <c r="AJ3481" s="323"/>
      <c r="AK3481" s="323"/>
      <c r="AL3481" s="323"/>
      <c r="AM3481" s="323"/>
      <c r="AN3481" s="323"/>
      <c r="AO3481" s="323"/>
      <c r="AP3481" s="323"/>
      <c r="AQ3481" s="323"/>
      <c r="AR3481" s="323"/>
      <c r="AS3481" s="323"/>
      <c r="AT3481" s="323"/>
      <c r="AU3481" s="323"/>
      <c r="AV3481" s="323"/>
      <c r="AW3481" s="323"/>
      <c r="AX3481" s="323"/>
      <c r="AY3481" s="323"/>
      <c r="AZ3481" s="323"/>
      <c r="BA3481" s="323"/>
      <c r="BB3481" s="323"/>
      <c r="BC3481" s="323"/>
      <c r="BD3481" s="323"/>
      <c r="BE3481" s="323"/>
      <c r="BF3481" s="323"/>
    </row>
    <row r="3482" spans="1:58" s="62" customFormat="1" ht="12.75" x14ac:dyDescent="0.2">
      <c r="A3482" s="270"/>
      <c r="B3482" s="358"/>
      <c r="C3482" s="358"/>
      <c r="D3482" s="268"/>
      <c r="E3482" s="268"/>
      <c r="F3482" s="268"/>
      <c r="G3482" s="277"/>
      <c r="H3482" s="362"/>
      <c r="I3482" s="362"/>
      <c r="J3482" s="362"/>
      <c r="K3482" s="362"/>
      <c r="L3482" s="362"/>
      <c r="M3482" s="362"/>
      <c r="N3482" s="362"/>
      <c r="O3482" s="362"/>
      <c r="P3482" s="362"/>
      <c r="Q3482" s="362"/>
      <c r="R3482" s="362"/>
      <c r="S3482" s="362"/>
      <c r="T3482" s="362"/>
      <c r="U3482" s="362"/>
      <c r="V3482" s="362"/>
      <c r="W3482" s="362"/>
      <c r="X3482" s="362"/>
      <c r="Y3482" s="362"/>
      <c r="Z3482" s="362"/>
      <c r="AA3482" s="323"/>
      <c r="AB3482" s="323"/>
      <c r="AC3482" s="323"/>
      <c r="AD3482" s="323"/>
      <c r="AE3482" s="323"/>
      <c r="AF3482" s="323"/>
      <c r="AG3482" s="323"/>
      <c r="AH3482" s="323"/>
      <c r="AI3482" s="323"/>
      <c r="AJ3482" s="323"/>
      <c r="AK3482" s="323"/>
      <c r="AL3482" s="323"/>
      <c r="AM3482" s="323"/>
      <c r="AN3482" s="323"/>
      <c r="AO3482" s="323"/>
      <c r="AP3482" s="323"/>
      <c r="AQ3482" s="323"/>
      <c r="AR3482" s="323"/>
      <c r="AS3482" s="323"/>
      <c r="AT3482" s="323"/>
      <c r="AU3482" s="323"/>
      <c r="AV3482" s="323"/>
      <c r="AW3482" s="323"/>
      <c r="AX3482" s="323"/>
      <c r="AY3482" s="323"/>
      <c r="AZ3482" s="323"/>
      <c r="BA3482" s="323"/>
      <c r="BB3482" s="323"/>
      <c r="BC3482" s="323"/>
      <c r="BD3482" s="323"/>
      <c r="BE3482" s="323"/>
      <c r="BF3482" s="323"/>
    </row>
    <row r="3483" spans="1:58" s="62" customFormat="1" ht="12.75" x14ac:dyDescent="0.2">
      <c r="A3483" s="270"/>
      <c r="B3483" s="358"/>
      <c r="C3483" s="358"/>
      <c r="D3483" s="268"/>
      <c r="E3483" s="268"/>
      <c r="F3483" s="268"/>
      <c r="G3483" s="277"/>
      <c r="H3483" s="362"/>
      <c r="I3483" s="362"/>
      <c r="J3483" s="362"/>
      <c r="K3483" s="362"/>
      <c r="L3483" s="362"/>
      <c r="M3483" s="362"/>
      <c r="N3483" s="362"/>
      <c r="O3483" s="362"/>
      <c r="P3483" s="362"/>
      <c r="Q3483" s="362"/>
      <c r="R3483" s="362"/>
      <c r="S3483" s="362"/>
      <c r="T3483" s="362"/>
      <c r="U3483" s="362"/>
      <c r="V3483" s="362"/>
      <c r="W3483" s="362"/>
      <c r="X3483" s="362"/>
      <c r="Y3483" s="362"/>
      <c r="Z3483" s="362"/>
      <c r="AA3483" s="323"/>
      <c r="AB3483" s="323"/>
      <c r="AC3483" s="323"/>
      <c r="AD3483" s="323"/>
      <c r="AE3483" s="323"/>
      <c r="AF3483" s="323"/>
      <c r="AG3483" s="323"/>
      <c r="AH3483" s="323"/>
      <c r="AI3483" s="323"/>
      <c r="AJ3483" s="323"/>
      <c r="AK3483" s="323"/>
      <c r="AL3483" s="323"/>
      <c r="AM3483" s="323"/>
      <c r="AN3483" s="323"/>
      <c r="AO3483" s="323"/>
      <c r="AP3483" s="323"/>
      <c r="AQ3483" s="323"/>
      <c r="AR3483" s="323"/>
      <c r="AS3483" s="323"/>
      <c r="AT3483" s="323"/>
      <c r="AU3483" s="323"/>
      <c r="AV3483" s="323"/>
      <c r="AW3483" s="323"/>
      <c r="AX3483" s="323"/>
      <c r="AY3483" s="323"/>
      <c r="AZ3483" s="323"/>
      <c r="BA3483" s="323"/>
      <c r="BB3483" s="323"/>
      <c r="BC3483" s="323"/>
      <c r="BD3483" s="323"/>
      <c r="BE3483" s="323"/>
      <c r="BF3483" s="323"/>
    </row>
    <row r="3484" spans="1:58" s="62" customFormat="1" ht="12.75" x14ac:dyDescent="0.2">
      <c r="A3484" s="270"/>
      <c r="B3484" s="358"/>
      <c r="C3484" s="358"/>
      <c r="D3484" s="268"/>
      <c r="E3484" s="268"/>
      <c r="F3484" s="268"/>
      <c r="G3484" s="277"/>
      <c r="H3484" s="362"/>
      <c r="I3484" s="362"/>
      <c r="J3484" s="362"/>
      <c r="K3484" s="362"/>
      <c r="L3484" s="362"/>
      <c r="M3484" s="362"/>
      <c r="N3484" s="362"/>
      <c r="O3484" s="362"/>
      <c r="P3484" s="362"/>
      <c r="Q3484" s="362"/>
      <c r="R3484" s="362"/>
      <c r="S3484" s="362"/>
      <c r="T3484" s="362"/>
      <c r="U3484" s="362"/>
      <c r="V3484" s="362"/>
      <c r="W3484" s="362"/>
      <c r="X3484" s="362"/>
      <c r="Y3484" s="362"/>
      <c r="Z3484" s="362"/>
      <c r="AA3484" s="323"/>
      <c r="AB3484" s="323"/>
      <c r="AC3484" s="323"/>
      <c r="AD3484" s="323"/>
      <c r="AE3484" s="323"/>
      <c r="AF3484" s="323"/>
      <c r="AG3484" s="323"/>
      <c r="AH3484" s="323"/>
      <c r="AI3484" s="323"/>
      <c r="AJ3484" s="323"/>
      <c r="AK3484" s="323"/>
      <c r="AL3484" s="323"/>
      <c r="AM3484" s="323"/>
      <c r="AN3484" s="323"/>
      <c r="AO3484" s="323"/>
      <c r="AP3484" s="323"/>
      <c r="AQ3484" s="323"/>
      <c r="AR3484" s="323"/>
      <c r="AS3484" s="323"/>
      <c r="AT3484" s="323"/>
      <c r="AU3484" s="323"/>
      <c r="AV3484" s="323"/>
      <c r="AW3484" s="323"/>
      <c r="AX3484" s="323"/>
      <c r="AY3484" s="323"/>
      <c r="AZ3484" s="323"/>
      <c r="BA3484" s="323"/>
      <c r="BB3484" s="323"/>
      <c r="BC3484" s="323"/>
      <c r="BD3484" s="323"/>
      <c r="BE3484" s="323"/>
      <c r="BF3484" s="323"/>
    </row>
    <row r="3485" spans="1:58" s="62" customFormat="1" ht="12.75" x14ac:dyDescent="0.2">
      <c r="A3485" s="270"/>
      <c r="B3485" s="358"/>
      <c r="C3485" s="358"/>
      <c r="D3485" s="268"/>
      <c r="E3485" s="268"/>
      <c r="F3485" s="268"/>
      <c r="G3485" s="277"/>
      <c r="H3485" s="362"/>
      <c r="I3485" s="362"/>
      <c r="J3485" s="362"/>
      <c r="K3485" s="362"/>
      <c r="L3485" s="362"/>
      <c r="M3485" s="362"/>
      <c r="N3485" s="362"/>
      <c r="O3485" s="362"/>
      <c r="P3485" s="362"/>
      <c r="Q3485" s="362"/>
      <c r="R3485" s="362"/>
      <c r="S3485" s="362"/>
      <c r="T3485" s="362"/>
      <c r="U3485" s="362"/>
      <c r="V3485" s="362"/>
      <c r="W3485" s="362"/>
      <c r="X3485" s="362"/>
      <c r="Y3485" s="362"/>
      <c r="Z3485" s="362"/>
      <c r="AA3485" s="323"/>
      <c r="AB3485" s="323"/>
      <c r="AC3485" s="323"/>
      <c r="AD3485" s="323"/>
      <c r="AE3485" s="323"/>
      <c r="AF3485" s="323"/>
      <c r="AG3485" s="323"/>
      <c r="AH3485" s="323"/>
      <c r="AI3485" s="323"/>
      <c r="AJ3485" s="323"/>
      <c r="AK3485" s="323"/>
      <c r="AL3485" s="323"/>
      <c r="AM3485" s="323"/>
      <c r="AN3485" s="323"/>
      <c r="AO3485" s="323"/>
      <c r="AP3485" s="323"/>
      <c r="AQ3485" s="323"/>
      <c r="AR3485" s="323"/>
      <c r="AS3485" s="323"/>
      <c r="AT3485" s="323"/>
      <c r="AU3485" s="323"/>
      <c r="AV3485" s="323"/>
      <c r="AW3485" s="323"/>
      <c r="AX3485" s="323"/>
      <c r="AY3485" s="323"/>
      <c r="AZ3485" s="323"/>
      <c r="BA3485" s="323"/>
      <c r="BB3485" s="323"/>
      <c r="BC3485" s="323"/>
      <c r="BD3485" s="323"/>
      <c r="BE3485" s="323"/>
      <c r="BF3485" s="323"/>
    </row>
    <row r="3486" spans="1:58" s="62" customFormat="1" ht="12.75" x14ac:dyDescent="0.2">
      <c r="A3486" s="270"/>
      <c r="B3486" s="358"/>
      <c r="C3486" s="358"/>
      <c r="D3486" s="268"/>
      <c r="E3486" s="268"/>
      <c r="F3486" s="268"/>
      <c r="G3486" s="277"/>
      <c r="H3486" s="362"/>
      <c r="I3486" s="362"/>
      <c r="J3486" s="362"/>
      <c r="K3486" s="362"/>
      <c r="L3486" s="362"/>
      <c r="M3486" s="362"/>
      <c r="N3486" s="362"/>
      <c r="O3486" s="362"/>
      <c r="P3486" s="362"/>
      <c r="Q3486" s="362"/>
      <c r="R3486" s="362"/>
      <c r="S3486" s="362"/>
      <c r="T3486" s="362"/>
      <c r="U3486" s="362"/>
      <c r="V3486" s="362"/>
      <c r="W3486" s="362"/>
      <c r="X3486" s="362"/>
      <c r="Y3486" s="362"/>
      <c r="Z3486" s="362"/>
      <c r="AA3486" s="323"/>
      <c r="AB3486" s="323"/>
      <c r="AC3486" s="323"/>
      <c r="AD3486" s="323"/>
      <c r="AE3486" s="323"/>
      <c r="AF3486" s="323"/>
      <c r="AG3486" s="323"/>
      <c r="AH3486" s="323"/>
      <c r="AI3486" s="323"/>
      <c r="AJ3486" s="323"/>
      <c r="AK3486" s="323"/>
      <c r="AL3486" s="323"/>
      <c r="AM3486" s="323"/>
      <c r="AN3486" s="323"/>
      <c r="AO3486" s="323"/>
      <c r="AP3486" s="323"/>
      <c r="AQ3486" s="323"/>
      <c r="AR3486" s="323"/>
      <c r="AS3486" s="323"/>
      <c r="AT3486" s="323"/>
      <c r="AU3486" s="323"/>
      <c r="AV3486" s="323"/>
      <c r="AW3486" s="323"/>
      <c r="AX3486" s="323"/>
      <c r="AY3486" s="323"/>
      <c r="AZ3486" s="323"/>
      <c r="BA3486" s="323"/>
      <c r="BB3486" s="323"/>
      <c r="BC3486" s="323"/>
      <c r="BD3486" s="323"/>
      <c r="BE3486" s="323"/>
      <c r="BF3486" s="323"/>
    </row>
    <row r="3487" spans="1:58" s="62" customFormat="1" ht="12.75" x14ac:dyDescent="0.2">
      <c r="A3487" s="270"/>
      <c r="B3487" s="358"/>
      <c r="C3487" s="358"/>
      <c r="D3487" s="268"/>
      <c r="E3487" s="268"/>
      <c r="F3487" s="268"/>
      <c r="G3487" s="277"/>
      <c r="H3487" s="362"/>
      <c r="I3487" s="362"/>
      <c r="J3487" s="362"/>
      <c r="K3487" s="362"/>
      <c r="L3487" s="362"/>
      <c r="M3487" s="362"/>
      <c r="N3487" s="362"/>
      <c r="O3487" s="362"/>
      <c r="P3487" s="362"/>
      <c r="Q3487" s="362"/>
      <c r="R3487" s="362"/>
      <c r="S3487" s="362"/>
      <c r="T3487" s="362"/>
      <c r="U3487" s="362"/>
      <c r="V3487" s="362"/>
      <c r="W3487" s="362"/>
      <c r="X3487" s="362"/>
      <c r="Y3487" s="362"/>
      <c r="Z3487" s="362"/>
      <c r="AA3487" s="323"/>
      <c r="AB3487" s="323"/>
      <c r="AC3487" s="323"/>
      <c r="AD3487" s="323"/>
      <c r="AE3487" s="323"/>
      <c r="AF3487" s="323"/>
      <c r="AG3487" s="323"/>
      <c r="AH3487" s="323"/>
      <c r="AI3487" s="323"/>
      <c r="AJ3487" s="323"/>
      <c r="AK3487" s="323"/>
      <c r="AL3487" s="323"/>
      <c r="AM3487" s="323"/>
      <c r="AN3487" s="323"/>
      <c r="AO3487" s="323"/>
      <c r="AP3487" s="323"/>
      <c r="AQ3487" s="323"/>
      <c r="AR3487" s="323"/>
      <c r="AS3487" s="323"/>
      <c r="AT3487" s="323"/>
      <c r="AU3487" s="323"/>
      <c r="AV3487" s="323"/>
      <c r="AW3487" s="323"/>
      <c r="AX3487" s="323"/>
      <c r="AY3487" s="323"/>
      <c r="AZ3487" s="323"/>
      <c r="BA3487" s="323"/>
      <c r="BB3487" s="323"/>
      <c r="BC3487" s="323"/>
      <c r="BD3487" s="323"/>
      <c r="BE3487" s="323"/>
      <c r="BF3487" s="323"/>
    </row>
    <row r="3488" spans="1:58" s="62" customFormat="1" ht="12.75" x14ac:dyDescent="0.2">
      <c r="A3488" s="270"/>
      <c r="B3488" s="358"/>
      <c r="C3488" s="358"/>
      <c r="D3488" s="268"/>
      <c r="E3488" s="268"/>
      <c r="F3488" s="268"/>
      <c r="G3488" s="277"/>
      <c r="H3488" s="362"/>
      <c r="I3488" s="362"/>
      <c r="J3488" s="362"/>
      <c r="K3488" s="362"/>
      <c r="L3488" s="362"/>
      <c r="M3488" s="362"/>
      <c r="N3488" s="362"/>
      <c r="O3488" s="362"/>
      <c r="P3488" s="362"/>
      <c r="Q3488" s="362"/>
      <c r="R3488" s="362"/>
      <c r="S3488" s="362"/>
      <c r="T3488" s="362"/>
      <c r="U3488" s="362"/>
      <c r="V3488" s="362"/>
      <c r="W3488" s="362"/>
      <c r="X3488" s="362"/>
      <c r="Y3488" s="362"/>
      <c r="Z3488" s="362"/>
      <c r="AA3488" s="323"/>
      <c r="AB3488" s="323"/>
      <c r="AC3488" s="323"/>
      <c r="AD3488" s="323"/>
      <c r="AE3488" s="323"/>
      <c r="AF3488" s="323"/>
      <c r="AG3488" s="323"/>
      <c r="AH3488" s="323"/>
      <c r="AI3488" s="323"/>
      <c r="AJ3488" s="323"/>
      <c r="AK3488" s="323"/>
      <c r="AL3488" s="323"/>
      <c r="AM3488" s="323"/>
      <c r="AN3488" s="323"/>
      <c r="AO3488" s="323"/>
      <c r="AP3488" s="323"/>
      <c r="AQ3488" s="323"/>
      <c r="AR3488" s="323"/>
      <c r="AS3488" s="323"/>
      <c r="AT3488" s="323"/>
      <c r="AU3488" s="323"/>
      <c r="AV3488" s="323"/>
      <c r="AW3488" s="323"/>
      <c r="AX3488" s="323"/>
      <c r="AY3488" s="323"/>
      <c r="AZ3488" s="323"/>
      <c r="BA3488" s="323"/>
      <c r="BB3488" s="323"/>
      <c r="BC3488" s="323"/>
      <c r="BD3488" s="323"/>
      <c r="BE3488" s="323"/>
      <c r="BF3488" s="323"/>
    </row>
    <row r="3489" spans="1:58" s="62" customFormat="1" ht="12.75" x14ac:dyDescent="0.2">
      <c r="A3489" s="270"/>
      <c r="B3489" s="358"/>
      <c r="C3489" s="358"/>
      <c r="D3489" s="268"/>
      <c r="E3489" s="268"/>
      <c r="F3489" s="268"/>
      <c r="G3489" s="277"/>
      <c r="H3489" s="362"/>
      <c r="I3489" s="362"/>
      <c r="J3489" s="362"/>
      <c r="K3489" s="362"/>
      <c r="L3489" s="362"/>
      <c r="M3489" s="362"/>
      <c r="N3489" s="362"/>
      <c r="O3489" s="362"/>
      <c r="P3489" s="362"/>
      <c r="Q3489" s="362"/>
      <c r="R3489" s="362"/>
      <c r="S3489" s="362"/>
      <c r="T3489" s="362"/>
      <c r="U3489" s="362"/>
      <c r="V3489" s="362"/>
      <c r="W3489" s="362"/>
      <c r="X3489" s="362"/>
      <c r="Y3489" s="362"/>
      <c r="Z3489" s="362"/>
      <c r="AA3489" s="323"/>
      <c r="AB3489" s="323"/>
      <c r="AC3489" s="323"/>
      <c r="AD3489" s="323"/>
      <c r="AE3489" s="323"/>
      <c r="AF3489" s="323"/>
      <c r="AG3489" s="323"/>
      <c r="AH3489" s="323"/>
      <c r="AI3489" s="323"/>
      <c r="AJ3489" s="323"/>
      <c r="AK3489" s="323"/>
      <c r="AL3489" s="323"/>
      <c r="AM3489" s="323"/>
      <c r="AN3489" s="323"/>
      <c r="AO3489" s="323"/>
      <c r="AP3489" s="323"/>
      <c r="AQ3489" s="323"/>
      <c r="AR3489" s="323"/>
      <c r="AS3489" s="323"/>
      <c r="AT3489" s="323"/>
      <c r="AU3489" s="323"/>
      <c r="AV3489" s="323"/>
      <c r="AW3489" s="323"/>
      <c r="AX3489" s="323"/>
      <c r="AY3489" s="323"/>
      <c r="AZ3489" s="323"/>
      <c r="BA3489" s="323"/>
      <c r="BB3489" s="323"/>
      <c r="BC3489" s="323"/>
      <c r="BD3489" s="323"/>
      <c r="BE3489" s="323"/>
      <c r="BF3489" s="323"/>
    </row>
    <row r="3490" spans="1:58" s="62" customFormat="1" ht="12.75" x14ac:dyDescent="0.2">
      <c r="A3490" s="270"/>
      <c r="B3490" s="358"/>
      <c r="C3490" s="358"/>
      <c r="D3490" s="268"/>
      <c r="E3490" s="268"/>
      <c r="F3490" s="268"/>
      <c r="G3490" s="277"/>
      <c r="H3490" s="362"/>
      <c r="I3490" s="362"/>
      <c r="J3490" s="362"/>
      <c r="K3490" s="362"/>
      <c r="L3490" s="362"/>
      <c r="M3490" s="362"/>
      <c r="N3490" s="362"/>
      <c r="O3490" s="362"/>
      <c r="P3490" s="362"/>
      <c r="Q3490" s="362"/>
      <c r="R3490" s="362"/>
      <c r="S3490" s="362"/>
      <c r="T3490" s="362"/>
      <c r="U3490" s="362"/>
      <c r="V3490" s="362"/>
      <c r="W3490" s="362"/>
      <c r="X3490" s="362"/>
      <c r="Y3490" s="362"/>
      <c r="Z3490" s="362"/>
      <c r="AA3490" s="323"/>
      <c r="AB3490" s="323"/>
      <c r="AC3490" s="323"/>
      <c r="AD3490" s="323"/>
      <c r="AE3490" s="323"/>
      <c r="AF3490" s="323"/>
      <c r="AG3490" s="323"/>
      <c r="AH3490" s="323"/>
      <c r="AI3490" s="323"/>
      <c r="AJ3490" s="323"/>
      <c r="AK3490" s="323"/>
      <c r="AL3490" s="323"/>
      <c r="AM3490" s="323"/>
      <c r="AN3490" s="323"/>
      <c r="AO3490" s="323"/>
      <c r="AP3490" s="323"/>
      <c r="AQ3490" s="323"/>
      <c r="AR3490" s="323"/>
      <c r="AS3490" s="323"/>
      <c r="AT3490" s="323"/>
      <c r="AU3490" s="323"/>
      <c r="AV3490" s="323"/>
      <c r="AW3490" s="323"/>
      <c r="AX3490" s="323"/>
      <c r="AY3490" s="323"/>
      <c r="AZ3490" s="323"/>
      <c r="BA3490" s="323"/>
      <c r="BB3490" s="323"/>
      <c r="BC3490" s="323"/>
      <c r="BD3490" s="323"/>
      <c r="BE3490" s="323"/>
      <c r="BF3490" s="323"/>
    </row>
    <row r="3491" spans="1:58" s="62" customFormat="1" ht="12.75" x14ac:dyDescent="0.2">
      <c r="A3491" s="270"/>
      <c r="B3491" s="358"/>
      <c r="C3491" s="358"/>
      <c r="D3491" s="268"/>
      <c r="E3491" s="268"/>
      <c r="F3491" s="268"/>
      <c r="G3491" s="277"/>
      <c r="H3491" s="362"/>
      <c r="I3491" s="362"/>
      <c r="J3491" s="362"/>
      <c r="K3491" s="362"/>
      <c r="L3491" s="362"/>
      <c r="M3491" s="362"/>
      <c r="N3491" s="362"/>
      <c r="O3491" s="362"/>
      <c r="P3491" s="362"/>
      <c r="Q3491" s="362"/>
      <c r="R3491" s="362"/>
      <c r="S3491" s="362"/>
      <c r="T3491" s="362"/>
      <c r="U3491" s="362"/>
      <c r="V3491" s="362"/>
      <c r="W3491" s="362"/>
      <c r="X3491" s="362"/>
      <c r="Y3491" s="362"/>
      <c r="Z3491" s="362"/>
      <c r="AA3491" s="323"/>
      <c r="AB3491" s="323"/>
      <c r="AC3491" s="323"/>
      <c r="AD3491" s="323"/>
      <c r="AE3491" s="323"/>
      <c r="AF3491" s="323"/>
      <c r="AG3491" s="323"/>
      <c r="AH3491" s="323"/>
      <c r="AI3491" s="323"/>
      <c r="AJ3491" s="323"/>
      <c r="AK3491" s="323"/>
      <c r="AL3491" s="323"/>
      <c r="AM3491" s="323"/>
      <c r="AN3491" s="323"/>
      <c r="AO3491" s="323"/>
      <c r="AP3491" s="323"/>
      <c r="AQ3491" s="323"/>
      <c r="AR3491" s="323"/>
      <c r="AS3491" s="323"/>
      <c r="AT3491" s="323"/>
      <c r="AU3491" s="323"/>
      <c r="AV3491" s="323"/>
      <c r="AW3491" s="323"/>
      <c r="AX3491" s="323"/>
      <c r="AY3491" s="323"/>
      <c r="AZ3491" s="323"/>
      <c r="BA3491" s="323"/>
      <c r="BB3491" s="323"/>
      <c r="BC3491" s="323"/>
      <c r="BD3491" s="323"/>
      <c r="BE3491" s="323"/>
      <c r="BF3491" s="323"/>
    </row>
    <row r="3492" spans="1:58" s="62" customFormat="1" ht="12.75" x14ac:dyDescent="0.2">
      <c r="A3492" s="270"/>
      <c r="B3492" s="358"/>
      <c r="C3492" s="358"/>
      <c r="D3492" s="268"/>
      <c r="E3492" s="268"/>
      <c r="F3492" s="268"/>
      <c r="G3492" s="277"/>
      <c r="H3492" s="362"/>
      <c r="I3492" s="362"/>
      <c r="J3492" s="362"/>
      <c r="K3492" s="362"/>
      <c r="L3492" s="362"/>
      <c r="M3492" s="362"/>
      <c r="N3492" s="362"/>
      <c r="O3492" s="362"/>
      <c r="P3492" s="362"/>
      <c r="Q3492" s="362"/>
      <c r="R3492" s="362"/>
      <c r="S3492" s="362"/>
      <c r="T3492" s="362"/>
      <c r="U3492" s="362"/>
      <c r="V3492" s="362"/>
      <c r="W3492" s="362"/>
      <c r="X3492" s="362"/>
      <c r="Y3492" s="362"/>
      <c r="Z3492" s="362"/>
      <c r="AA3492" s="323"/>
      <c r="AB3492" s="323"/>
      <c r="AC3492" s="323"/>
      <c r="AD3492" s="323"/>
      <c r="AE3492" s="323"/>
      <c r="AF3492" s="323"/>
      <c r="AG3492" s="323"/>
      <c r="AH3492" s="323"/>
      <c r="AI3492" s="323"/>
      <c r="AJ3492" s="323"/>
      <c r="AK3492" s="323"/>
      <c r="AL3492" s="323"/>
      <c r="AM3492" s="323"/>
      <c r="AN3492" s="323"/>
      <c r="AO3492" s="323"/>
      <c r="AP3492" s="323"/>
      <c r="AQ3492" s="323"/>
      <c r="AR3492" s="323"/>
      <c r="AS3492" s="323"/>
      <c r="AT3492" s="323"/>
      <c r="AU3492" s="323"/>
      <c r="AV3492" s="323"/>
      <c r="AW3492" s="323"/>
      <c r="AX3492" s="323"/>
      <c r="AY3492" s="323"/>
      <c r="AZ3492" s="323"/>
      <c r="BA3492" s="323"/>
      <c r="BB3492" s="323"/>
      <c r="BC3492" s="323"/>
      <c r="BD3492" s="323"/>
      <c r="BE3492" s="323"/>
      <c r="BF3492" s="323"/>
    </row>
    <row r="3493" spans="1:58" s="62" customFormat="1" ht="12.75" x14ac:dyDescent="0.2">
      <c r="A3493" s="270"/>
      <c r="B3493" s="358"/>
      <c r="C3493" s="358"/>
      <c r="D3493" s="268"/>
      <c r="E3493" s="268"/>
      <c r="F3493" s="268"/>
      <c r="G3493" s="277"/>
      <c r="H3493" s="362"/>
      <c r="I3493" s="362"/>
      <c r="J3493" s="362"/>
      <c r="K3493" s="362"/>
      <c r="L3493" s="362"/>
      <c r="M3493" s="362"/>
      <c r="N3493" s="362"/>
      <c r="O3493" s="362"/>
      <c r="P3493" s="362"/>
      <c r="Q3493" s="362"/>
      <c r="R3493" s="362"/>
      <c r="S3493" s="362"/>
      <c r="T3493" s="362"/>
      <c r="U3493" s="362"/>
      <c r="V3493" s="362"/>
      <c r="W3493" s="362"/>
      <c r="X3493" s="362"/>
      <c r="Y3493" s="362"/>
      <c r="Z3493" s="362"/>
      <c r="AA3493" s="323"/>
      <c r="AB3493" s="323"/>
      <c r="AC3493" s="323"/>
      <c r="AD3493" s="323"/>
      <c r="AE3493" s="323"/>
      <c r="AF3493" s="323"/>
      <c r="AG3493" s="323"/>
      <c r="AH3493" s="323"/>
      <c r="AI3493" s="323"/>
      <c r="AJ3493" s="323"/>
      <c r="AK3493" s="323"/>
      <c r="AL3493" s="323"/>
      <c r="AM3493" s="323"/>
      <c r="AN3493" s="323"/>
      <c r="AO3493" s="323"/>
      <c r="AP3493" s="323"/>
      <c r="AQ3493" s="323"/>
      <c r="AR3493" s="323"/>
      <c r="AS3493" s="323"/>
      <c r="AT3493" s="323"/>
      <c r="AU3493" s="323"/>
      <c r="AV3493" s="323"/>
      <c r="AW3493" s="323"/>
      <c r="AX3493" s="323"/>
      <c r="AY3493" s="323"/>
      <c r="AZ3493" s="323"/>
      <c r="BA3493" s="323"/>
      <c r="BB3493" s="323"/>
      <c r="BC3493" s="323"/>
      <c r="BD3493" s="323"/>
      <c r="BE3493" s="323"/>
      <c r="BF3493" s="323"/>
    </row>
    <row r="3494" spans="1:58" s="62" customFormat="1" ht="12.75" x14ac:dyDescent="0.2">
      <c r="A3494" s="270"/>
      <c r="B3494" s="358"/>
      <c r="C3494" s="358"/>
      <c r="D3494" s="268"/>
      <c r="E3494" s="268"/>
      <c r="F3494" s="268"/>
      <c r="G3494" s="277"/>
      <c r="H3494" s="362"/>
      <c r="I3494" s="362"/>
      <c r="J3494" s="362"/>
      <c r="K3494" s="362"/>
      <c r="L3494" s="362"/>
      <c r="M3494" s="362"/>
      <c r="N3494" s="362"/>
      <c r="O3494" s="362"/>
      <c r="P3494" s="362"/>
      <c r="Q3494" s="362"/>
      <c r="R3494" s="362"/>
      <c r="S3494" s="362"/>
      <c r="T3494" s="362"/>
      <c r="U3494" s="362"/>
      <c r="V3494" s="362"/>
      <c r="W3494" s="362"/>
      <c r="X3494" s="362"/>
      <c r="Y3494" s="362"/>
      <c r="Z3494" s="362"/>
      <c r="AA3494" s="323"/>
      <c r="AB3494" s="323"/>
      <c r="AC3494" s="323"/>
      <c r="AD3494" s="323"/>
      <c r="AE3494" s="323"/>
      <c r="AF3494" s="323"/>
      <c r="AG3494" s="323"/>
      <c r="AH3494" s="323"/>
      <c r="AI3494" s="323"/>
      <c r="AJ3494" s="323"/>
      <c r="AK3494" s="323"/>
      <c r="AL3494" s="323"/>
      <c r="AM3494" s="323"/>
      <c r="AN3494" s="323"/>
      <c r="AO3494" s="323"/>
      <c r="AP3494" s="323"/>
      <c r="AQ3494" s="323"/>
      <c r="AR3494" s="323"/>
      <c r="AS3494" s="323"/>
      <c r="AT3494" s="323"/>
      <c r="AU3494" s="323"/>
      <c r="AV3494" s="323"/>
      <c r="AW3494" s="323"/>
      <c r="AX3494" s="323"/>
      <c r="AY3494" s="323"/>
      <c r="AZ3494" s="323"/>
      <c r="BA3494" s="323"/>
      <c r="BB3494" s="323"/>
      <c r="BC3494" s="323"/>
      <c r="BD3494" s="323"/>
      <c r="BE3494" s="323"/>
      <c r="BF3494" s="323"/>
    </row>
    <row r="3495" spans="1:58" s="62" customFormat="1" ht="12.75" x14ac:dyDescent="0.2">
      <c r="A3495" s="270"/>
      <c r="B3495" s="358"/>
      <c r="C3495" s="358"/>
      <c r="D3495" s="268"/>
      <c r="E3495" s="268"/>
      <c r="F3495" s="268"/>
      <c r="G3495" s="277"/>
      <c r="H3495" s="362"/>
      <c r="I3495" s="362"/>
      <c r="J3495" s="362"/>
      <c r="K3495" s="362"/>
      <c r="L3495" s="362"/>
      <c r="M3495" s="362"/>
      <c r="N3495" s="362"/>
      <c r="O3495" s="362"/>
      <c r="P3495" s="362"/>
      <c r="Q3495" s="362"/>
      <c r="R3495" s="362"/>
      <c r="S3495" s="362"/>
      <c r="T3495" s="362"/>
      <c r="U3495" s="362"/>
      <c r="V3495" s="362"/>
      <c r="W3495" s="362"/>
      <c r="X3495" s="362"/>
      <c r="Y3495" s="362"/>
      <c r="Z3495" s="362"/>
      <c r="AA3495" s="323"/>
      <c r="AB3495" s="323"/>
      <c r="AC3495" s="323"/>
      <c r="AD3495" s="323"/>
      <c r="AE3495" s="323"/>
      <c r="AF3495" s="323"/>
      <c r="AG3495" s="323"/>
      <c r="AH3495" s="323"/>
      <c r="AI3495" s="323"/>
      <c r="AJ3495" s="323"/>
      <c r="AK3495" s="323"/>
      <c r="AL3495" s="323"/>
      <c r="AM3495" s="323"/>
      <c r="AN3495" s="323"/>
      <c r="AO3495" s="323"/>
      <c r="AP3495" s="323"/>
      <c r="AQ3495" s="323"/>
      <c r="AR3495" s="323"/>
      <c r="AS3495" s="323"/>
      <c r="AT3495" s="323"/>
      <c r="AU3495" s="323"/>
      <c r="AV3495" s="323"/>
      <c r="AW3495" s="323"/>
      <c r="AX3495" s="323"/>
      <c r="AY3495" s="323"/>
      <c r="AZ3495" s="323"/>
      <c r="BA3495" s="323"/>
      <c r="BB3495" s="323"/>
      <c r="BC3495" s="323"/>
      <c r="BD3495" s="323"/>
      <c r="BE3495" s="323"/>
      <c r="BF3495" s="323"/>
    </row>
    <row r="3496" spans="1:58" s="62" customFormat="1" ht="12.75" x14ac:dyDescent="0.2">
      <c r="A3496" s="270"/>
      <c r="B3496" s="358"/>
      <c r="C3496" s="358"/>
      <c r="D3496" s="268"/>
      <c r="E3496" s="268"/>
      <c r="F3496" s="268"/>
      <c r="G3496" s="277"/>
      <c r="H3496" s="362"/>
      <c r="I3496" s="362"/>
      <c r="J3496" s="362"/>
      <c r="K3496" s="362"/>
      <c r="L3496" s="362"/>
      <c r="M3496" s="362"/>
      <c r="N3496" s="362"/>
      <c r="O3496" s="362"/>
      <c r="P3496" s="362"/>
      <c r="Q3496" s="362"/>
      <c r="R3496" s="362"/>
      <c r="S3496" s="362"/>
      <c r="T3496" s="362"/>
      <c r="U3496" s="362"/>
      <c r="V3496" s="362"/>
      <c r="W3496" s="362"/>
      <c r="X3496" s="362"/>
      <c r="Y3496" s="362"/>
      <c r="Z3496" s="362"/>
      <c r="AA3496" s="323"/>
      <c r="AB3496" s="323"/>
      <c r="AC3496" s="323"/>
      <c r="AD3496" s="323"/>
      <c r="AE3496" s="323"/>
      <c r="AF3496" s="323"/>
      <c r="AG3496" s="323"/>
      <c r="AH3496" s="323"/>
      <c r="AI3496" s="323"/>
      <c r="AJ3496" s="323"/>
      <c r="AK3496" s="323"/>
      <c r="AL3496" s="323"/>
      <c r="AM3496" s="323"/>
      <c r="AN3496" s="323"/>
      <c r="AO3496" s="323"/>
      <c r="AP3496" s="323"/>
      <c r="AQ3496" s="323"/>
      <c r="AR3496" s="323"/>
      <c r="AS3496" s="323"/>
      <c r="AT3496" s="323"/>
      <c r="AU3496" s="323"/>
      <c r="AV3496" s="323"/>
      <c r="AW3496" s="323"/>
      <c r="AX3496" s="323"/>
      <c r="AY3496" s="323"/>
      <c r="AZ3496" s="323"/>
      <c r="BA3496" s="323"/>
      <c r="BB3496" s="323"/>
      <c r="BC3496" s="323"/>
      <c r="BD3496" s="323"/>
      <c r="BE3496" s="323"/>
      <c r="BF3496" s="323"/>
    </row>
    <row r="3497" spans="1:58" s="62" customFormat="1" ht="12.75" x14ac:dyDescent="0.2">
      <c r="A3497" s="270"/>
      <c r="B3497" s="358"/>
      <c r="C3497" s="358"/>
      <c r="D3497" s="268"/>
      <c r="E3497" s="268"/>
      <c r="F3497" s="268"/>
      <c r="G3497" s="277"/>
      <c r="H3497" s="362"/>
      <c r="I3497" s="362"/>
      <c r="J3497" s="362"/>
      <c r="K3497" s="362"/>
      <c r="L3497" s="362"/>
      <c r="M3497" s="362"/>
      <c r="N3497" s="362"/>
      <c r="O3497" s="362"/>
      <c r="P3497" s="362"/>
      <c r="Q3497" s="362"/>
      <c r="R3497" s="362"/>
      <c r="S3497" s="362"/>
      <c r="T3497" s="362"/>
      <c r="U3497" s="362"/>
      <c r="V3497" s="362"/>
      <c r="W3497" s="362"/>
      <c r="X3497" s="362"/>
      <c r="Y3497" s="362"/>
      <c r="Z3497" s="362"/>
      <c r="AA3497" s="323"/>
      <c r="AB3497" s="323"/>
      <c r="AC3497" s="323"/>
      <c r="AD3497" s="323"/>
      <c r="AE3497" s="323"/>
      <c r="AF3497" s="323"/>
      <c r="AG3497" s="323"/>
      <c r="AH3497" s="323"/>
      <c r="AI3497" s="323"/>
      <c r="AJ3497" s="323"/>
      <c r="AK3497" s="323"/>
      <c r="AL3497" s="323"/>
      <c r="AM3497" s="323"/>
      <c r="AN3497" s="323"/>
      <c r="AO3497" s="323"/>
      <c r="AP3497" s="323"/>
      <c r="AQ3497" s="323"/>
      <c r="AR3497" s="323"/>
      <c r="AS3497" s="323"/>
      <c r="AT3497" s="323"/>
      <c r="AU3497" s="323"/>
      <c r="AV3497" s="323"/>
      <c r="AW3497" s="323"/>
      <c r="AX3497" s="323"/>
      <c r="AY3497" s="323"/>
      <c r="AZ3497" s="323"/>
      <c r="BA3497" s="323"/>
      <c r="BB3497" s="323"/>
      <c r="BC3497" s="323"/>
      <c r="BD3497" s="323"/>
      <c r="BE3497" s="323"/>
      <c r="BF3497" s="323"/>
    </row>
    <row r="3498" spans="1:58" s="62" customFormat="1" ht="12.75" x14ac:dyDescent="0.2">
      <c r="A3498" s="270"/>
      <c r="B3498" s="358"/>
      <c r="C3498" s="358"/>
      <c r="D3498" s="268"/>
      <c r="E3498" s="268"/>
      <c r="F3498" s="268"/>
      <c r="G3498" s="277"/>
      <c r="H3498" s="362"/>
      <c r="I3498" s="362"/>
      <c r="J3498" s="362"/>
      <c r="K3498" s="362"/>
      <c r="L3498" s="362"/>
      <c r="M3498" s="362"/>
      <c r="N3498" s="362"/>
      <c r="O3498" s="362"/>
      <c r="P3498" s="362"/>
      <c r="Q3498" s="362"/>
      <c r="R3498" s="362"/>
      <c r="S3498" s="362"/>
      <c r="T3498" s="362"/>
      <c r="U3498" s="362"/>
      <c r="V3498" s="362"/>
      <c r="W3498" s="362"/>
      <c r="X3498" s="362"/>
      <c r="Y3498" s="362"/>
      <c r="Z3498" s="362"/>
      <c r="AA3498" s="323"/>
      <c r="AB3498" s="323"/>
      <c r="AC3498" s="323"/>
      <c r="AD3498" s="323"/>
      <c r="AE3498" s="323"/>
      <c r="AF3498" s="323"/>
      <c r="AG3498" s="323"/>
      <c r="AH3498" s="323"/>
      <c r="AI3498" s="323"/>
      <c r="AJ3498" s="323"/>
      <c r="AK3498" s="323"/>
      <c r="AL3498" s="323"/>
      <c r="AM3498" s="323"/>
      <c r="AN3498" s="323"/>
      <c r="AO3498" s="323"/>
      <c r="AP3498" s="323"/>
      <c r="AQ3498" s="323"/>
      <c r="AR3498" s="323"/>
      <c r="AS3498" s="323"/>
      <c r="AT3498" s="323"/>
      <c r="AU3498" s="323"/>
      <c r="AV3498" s="323"/>
      <c r="AW3498" s="323"/>
      <c r="AX3498" s="323"/>
      <c r="AY3498" s="323"/>
      <c r="AZ3498" s="323"/>
      <c r="BA3498" s="323"/>
      <c r="BB3498" s="323"/>
      <c r="BC3498" s="323"/>
      <c r="BD3498" s="323"/>
      <c r="BE3498" s="323"/>
      <c r="BF3498" s="323"/>
    </row>
    <row r="3499" spans="1:58" s="62" customFormat="1" ht="12.75" x14ac:dyDescent="0.2">
      <c r="A3499" s="270"/>
      <c r="B3499" s="358"/>
      <c r="C3499" s="358"/>
      <c r="D3499" s="268"/>
      <c r="E3499" s="268"/>
      <c r="F3499" s="268"/>
      <c r="G3499" s="277"/>
      <c r="H3499" s="362"/>
      <c r="I3499" s="362"/>
      <c r="J3499" s="362"/>
      <c r="K3499" s="362"/>
      <c r="L3499" s="362"/>
      <c r="M3499" s="362"/>
      <c r="N3499" s="362"/>
      <c r="O3499" s="362"/>
      <c r="P3499" s="362"/>
      <c r="Q3499" s="362"/>
      <c r="R3499" s="362"/>
      <c r="S3499" s="362"/>
      <c r="T3499" s="362"/>
      <c r="U3499" s="362"/>
      <c r="V3499" s="362"/>
      <c r="W3499" s="362"/>
      <c r="X3499" s="362"/>
      <c r="Y3499" s="362"/>
      <c r="Z3499" s="362"/>
      <c r="AA3499" s="323"/>
      <c r="AB3499" s="323"/>
      <c r="AC3499" s="323"/>
      <c r="AD3499" s="323"/>
      <c r="AE3499" s="323"/>
      <c r="AF3499" s="323"/>
      <c r="AG3499" s="323"/>
      <c r="AH3499" s="323"/>
      <c r="AI3499" s="323"/>
      <c r="AJ3499" s="323"/>
      <c r="AK3499" s="323"/>
      <c r="AL3499" s="323"/>
      <c r="AM3499" s="323"/>
      <c r="AN3499" s="323"/>
      <c r="AO3499" s="323"/>
      <c r="AP3499" s="323"/>
      <c r="AQ3499" s="323"/>
      <c r="AR3499" s="323"/>
      <c r="AS3499" s="323"/>
      <c r="AT3499" s="323"/>
      <c r="AU3499" s="323"/>
      <c r="AV3499" s="323"/>
      <c r="AW3499" s="323"/>
      <c r="AX3499" s="323"/>
      <c r="AY3499" s="323"/>
      <c r="AZ3499" s="323"/>
      <c r="BA3499" s="323"/>
      <c r="BB3499" s="323"/>
      <c r="BC3499" s="323"/>
      <c r="BD3499" s="323"/>
      <c r="BE3499" s="323"/>
      <c r="BF3499" s="323"/>
    </row>
    <row r="3500" spans="1:58" s="62" customFormat="1" ht="12.75" x14ac:dyDescent="0.2">
      <c r="A3500" s="270"/>
      <c r="B3500" s="358"/>
      <c r="C3500" s="358"/>
      <c r="D3500" s="268"/>
      <c r="E3500" s="268"/>
      <c r="F3500" s="268"/>
      <c r="G3500" s="277"/>
      <c r="H3500" s="362"/>
      <c r="I3500" s="362"/>
      <c r="J3500" s="362"/>
      <c r="K3500" s="362"/>
      <c r="L3500" s="362"/>
      <c r="M3500" s="362"/>
      <c r="N3500" s="362"/>
      <c r="O3500" s="362"/>
      <c r="P3500" s="362"/>
      <c r="Q3500" s="362"/>
      <c r="R3500" s="362"/>
      <c r="S3500" s="362"/>
      <c r="T3500" s="362"/>
      <c r="U3500" s="362"/>
      <c r="V3500" s="362"/>
      <c r="W3500" s="362"/>
      <c r="X3500" s="362"/>
      <c r="Y3500" s="362"/>
      <c r="Z3500" s="362"/>
      <c r="AA3500" s="323"/>
      <c r="AB3500" s="323"/>
      <c r="AC3500" s="323"/>
      <c r="AD3500" s="323"/>
      <c r="AE3500" s="323"/>
      <c r="AF3500" s="323"/>
      <c r="AG3500" s="323"/>
      <c r="AH3500" s="323"/>
      <c r="AI3500" s="323"/>
      <c r="AJ3500" s="323"/>
      <c r="AK3500" s="323"/>
      <c r="AL3500" s="323"/>
      <c r="AM3500" s="323"/>
      <c r="AN3500" s="323"/>
      <c r="AO3500" s="323"/>
      <c r="AP3500" s="323"/>
      <c r="AQ3500" s="323"/>
      <c r="AR3500" s="323"/>
      <c r="AS3500" s="323"/>
      <c r="AT3500" s="323"/>
      <c r="AU3500" s="323"/>
      <c r="AV3500" s="323"/>
      <c r="AW3500" s="323"/>
      <c r="AX3500" s="323"/>
      <c r="AY3500" s="323"/>
      <c r="AZ3500" s="323"/>
      <c r="BA3500" s="323"/>
      <c r="BB3500" s="323"/>
      <c r="BC3500" s="323"/>
      <c r="BD3500" s="323"/>
      <c r="BE3500" s="323"/>
      <c r="BF3500" s="323"/>
    </row>
    <row r="3501" spans="1:58" s="62" customFormat="1" ht="12.75" x14ac:dyDescent="0.2">
      <c r="A3501" s="270"/>
      <c r="B3501" s="358"/>
      <c r="C3501" s="358"/>
      <c r="D3501" s="268"/>
      <c r="E3501" s="268"/>
      <c r="F3501" s="268"/>
      <c r="G3501" s="277"/>
      <c r="H3501" s="362"/>
      <c r="I3501" s="362"/>
      <c r="J3501" s="362"/>
      <c r="K3501" s="362"/>
      <c r="L3501" s="362"/>
      <c r="M3501" s="362"/>
      <c r="N3501" s="362"/>
      <c r="O3501" s="362"/>
      <c r="P3501" s="362"/>
      <c r="Q3501" s="362"/>
      <c r="R3501" s="362"/>
      <c r="S3501" s="362"/>
      <c r="T3501" s="362"/>
      <c r="U3501" s="362"/>
      <c r="V3501" s="362"/>
      <c r="W3501" s="362"/>
      <c r="X3501" s="362"/>
      <c r="Y3501" s="362"/>
      <c r="Z3501" s="362"/>
      <c r="AA3501" s="323"/>
      <c r="AB3501" s="323"/>
      <c r="AC3501" s="323"/>
      <c r="AD3501" s="323"/>
      <c r="AE3501" s="323"/>
      <c r="AF3501" s="323"/>
      <c r="AG3501" s="323"/>
      <c r="AH3501" s="323"/>
      <c r="AI3501" s="323"/>
      <c r="AJ3501" s="323"/>
      <c r="AK3501" s="323"/>
      <c r="AL3501" s="323"/>
      <c r="AM3501" s="323"/>
      <c r="AN3501" s="323"/>
      <c r="AO3501" s="323"/>
      <c r="AP3501" s="323"/>
      <c r="AQ3501" s="323"/>
      <c r="AR3501" s="323"/>
      <c r="AS3501" s="323"/>
      <c r="AT3501" s="323"/>
      <c r="AU3501" s="323"/>
      <c r="AV3501" s="323"/>
      <c r="AW3501" s="323"/>
      <c r="AX3501" s="323"/>
      <c r="AY3501" s="323"/>
      <c r="AZ3501" s="323"/>
      <c r="BA3501" s="323"/>
      <c r="BB3501" s="323"/>
      <c r="BC3501" s="323"/>
      <c r="BD3501" s="323"/>
      <c r="BE3501" s="323"/>
      <c r="BF3501" s="323"/>
    </row>
    <row r="3502" spans="1:58" s="62" customFormat="1" ht="12.75" x14ac:dyDescent="0.2">
      <c r="A3502" s="270"/>
      <c r="B3502" s="358"/>
      <c r="C3502" s="358"/>
      <c r="D3502" s="268"/>
      <c r="E3502" s="268"/>
      <c r="F3502" s="268"/>
      <c r="G3502" s="277"/>
      <c r="H3502" s="362"/>
      <c r="I3502" s="362"/>
      <c r="J3502" s="362"/>
      <c r="K3502" s="362"/>
      <c r="L3502" s="362"/>
      <c r="M3502" s="362"/>
      <c r="N3502" s="362"/>
      <c r="O3502" s="362"/>
      <c r="P3502" s="362"/>
      <c r="Q3502" s="362"/>
      <c r="R3502" s="362"/>
      <c r="S3502" s="362"/>
      <c r="T3502" s="362"/>
      <c r="U3502" s="362"/>
      <c r="V3502" s="362"/>
      <c r="W3502" s="362"/>
      <c r="X3502" s="362"/>
      <c r="Y3502" s="362"/>
      <c r="Z3502" s="362"/>
      <c r="AA3502" s="323"/>
      <c r="AB3502" s="323"/>
      <c r="AC3502" s="323"/>
      <c r="AD3502" s="323"/>
      <c r="AE3502" s="323"/>
      <c r="AF3502" s="323"/>
      <c r="AG3502" s="323"/>
      <c r="AH3502" s="323"/>
      <c r="AI3502" s="323"/>
      <c r="AJ3502" s="323"/>
      <c r="AK3502" s="323"/>
      <c r="AL3502" s="323"/>
      <c r="AM3502" s="323"/>
      <c r="AN3502" s="323"/>
      <c r="AO3502" s="323"/>
      <c r="AP3502" s="323"/>
      <c r="AQ3502" s="323"/>
      <c r="AR3502" s="323"/>
      <c r="AS3502" s="323"/>
      <c r="AT3502" s="323"/>
      <c r="AU3502" s="323"/>
      <c r="AV3502" s="323"/>
      <c r="AW3502" s="323"/>
      <c r="AX3502" s="323"/>
      <c r="AY3502" s="323"/>
      <c r="AZ3502" s="323"/>
      <c r="BA3502" s="323"/>
      <c r="BB3502" s="323"/>
      <c r="BC3502" s="323"/>
      <c r="BD3502" s="323"/>
      <c r="BE3502" s="323"/>
      <c r="BF3502" s="323"/>
    </row>
    <row r="3503" spans="1:58" s="62" customFormat="1" ht="12.75" x14ac:dyDescent="0.2">
      <c r="A3503" s="270"/>
      <c r="B3503" s="358"/>
      <c r="C3503" s="358"/>
      <c r="D3503" s="268"/>
      <c r="E3503" s="268"/>
      <c r="F3503" s="268"/>
      <c r="G3503" s="277"/>
      <c r="H3503" s="362"/>
      <c r="I3503" s="362"/>
      <c r="J3503" s="362"/>
      <c r="K3503" s="362"/>
      <c r="L3503" s="362"/>
      <c r="M3503" s="362"/>
      <c r="N3503" s="362"/>
      <c r="O3503" s="362"/>
      <c r="P3503" s="362"/>
      <c r="Q3503" s="362"/>
      <c r="R3503" s="362"/>
      <c r="S3503" s="362"/>
      <c r="T3503" s="362"/>
      <c r="U3503" s="362"/>
      <c r="V3503" s="362"/>
      <c r="W3503" s="362"/>
      <c r="X3503" s="362"/>
      <c r="Y3503" s="362"/>
      <c r="Z3503" s="362"/>
      <c r="AA3503" s="323"/>
      <c r="AB3503" s="323"/>
      <c r="AC3503" s="323"/>
      <c r="AD3503" s="323"/>
      <c r="AE3503" s="323"/>
      <c r="AF3503" s="323"/>
      <c r="AG3503" s="323"/>
      <c r="AH3503" s="323"/>
      <c r="AI3503" s="323"/>
      <c r="AJ3503" s="323"/>
      <c r="AK3503" s="323"/>
      <c r="AL3503" s="323"/>
      <c r="AM3503" s="323"/>
      <c r="AN3503" s="323"/>
      <c r="AO3503" s="323"/>
      <c r="AP3503" s="323"/>
      <c r="AQ3503" s="323"/>
      <c r="AR3503" s="323"/>
      <c r="AS3503" s="323"/>
      <c r="AT3503" s="323"/>
      <c r="AU3503" s="323"/>
      <c r="AV3503" s="323"/>
      <c r="AW3503" s="323"/>
      <c r="AX3503" s="323"/>
      <c r="AY3503" s="323"/>
      <c r="AZ3503" s="323"/>
      <c r="BA3503" s="323"/>
      <c r="BB3503" s="323"/>
      <c r="BC3503" s="323"/>
      <c r="BD3503" s="323"/>
      <c r="BE3503" s="323"/>
      <c r="BF3503" s="323"/>
    </row>
    <row r="3504" spans="1:58" s="62" customFormat="1" ht="12.75" x14ac:dyDescent="0.2">
      <c r="A3504" s="270"/>
      <c r="B3504" s="358"/>
      <c r="C3504" s="358"/>
      <c r="D3504" s="268"/>
      <c r="E3504" s="268"/>
      <c r="F3504" s="268"/>
      <c r="G3504" s="277"/>
      <c r="H3504" s="362"/>
      <c r="I3504" s="362"/>
      <c r="J3504" s="362"/>
      <c r="K3504" s="362"/>
      <c r="L3504" s="362"/>
      <c r="M3504" s="362"/>
      <c r="N3504" s="362"/>
      <c r="O3504" s="362"/>
      <c r="P3504" s="362"/>
      <c r="Q3504" s="362"/>
      <c r="R3504" s="362"/>
      <c r="S3504" s="362"/>
      <c r="T3504" s="362"/>
      <c r="U3504" s="362"/>
      <c r="V3504" s="362"/>
      <c r="W3504" s="362"/>
      <c r="X3504" s="362"/>
      <c r="Y3504" s="362"/>
      <c r="Z3504" s="362"/>
      <c r="AA3504" s="323"/>
      <c r="AB3504" s="323"/>
      <c r="AC3504" s="323"/>
      <c r="AD3504" s="323"/>
      <c r="AE3504" s="323"/>
      <c r="AF3504" s="323"/>
      <c r="AG3504" s="323"/>
      <c r="AH3504" s="323"/>
      <c r="AI3504" s="323"/>
      <c r="AJ3504" s="323"/>
      <c r="AK3504" s="323"/>
      <c r="AL3504" s="323"/>
      <c r="AM3504" s="323"/>
      <c r="AN3504" s="323"/>
      <c r="AO3504" s="323"/>
      <c r="AP3504" s="323"/>
      <c r="AQ3504" s="323"/>
      <c r="AR3504" s="323"/>
      <c r="AS3504" s="323"/>
      <c r="AT3504" s="323"/>
      <c r="AU3504" s="323"/>
      <c r="AV3504" s="323"/>
      <c r="AW3504" s="323"/>
      <c r="AX3504" s="323"/>
      <c r="AY3504" s="323"/>
      <c r="AZ3504" s="323"/>
      <c r="BA3504" s="323"/>
      <c r="BB3504" s="323"/>
      <c r="BC3504" s="323"/>
      <c r="BD3504" s="323"/>
      <c r="BE3504" s="323"/>
      <c r="BF3504" s="323"/>
    </row>
    <row r="3505" spans="1:58" s="62" customFormat="1" ht="12.75" x14ac:dyDescent="0.2">
      <c r="A3505" s="270"/>
      <c r="B3505" s="358"/>
      <c r="C3505" s="358"/>
      <c r="D3505" s="268"/>
      <c r="E3505" s="268"/>
      <c r="F3505" s="268"/>
      <c r="G3505" s="277"/>
      <c r="H3505" s="362"/>
      <c r="I3505" s="362"/>
      <c r="J3505" s="362"/>
      <c r="K3505" s="362"/>
      <c r="L3505" s="362"/>
      <c r="M3505" s="362"/>
      <c r="N3505" s="362"/>
      <c r="O3505" s="362"/>
      <c r="P3505" s="362"/>
      <c r="Q3505" s="362"/>
      <c r="R3505" s="362"/>
      <c r="S3505" s="362"/>
      <c r="T3505" s="362"/>
      <c r="U3505" s="362"/>
      <c r="V3505" s="362"/>
      <c r="W3505" s="362"/>
      <c r="X3505" s="362"/>
      <c r="Y3505" s="362"/>
      <c r="Z3505" s="362"/>
      <c r="AA3505" s="323"/>
      <c r="AB3505" s="323"/>
      <c r="AC3505" s="323"/>
      <c r="AD3505" s="323"/>
      <c r="AE3505" s="323"/>
      <c r="AF3505" s="323"/>
      <c r="AG3505" s="323"/>
      <c r="AH3505" s="323"/>
      <c r="AI3505" s="323"/>
      <c r="AJ3505" s="323"/>
      <c r="AK3505" s="323"/>
      <c r="AL3505" s="323"/>
      <c r="AM3505" s="323"/>
      <c r="AN3505" s="323"/>
      <c r="AO3505" s="323"/>
      <c r="AP3505" s="323"/>
      <c r="AQ3505" s="323"/>
      <c r="AR3505" s="323"/>
      <c r="AS3505" s="323"/>
      <c r="AT3505" s="323"/>
      <c r="AU3505" s="323"/>
      <c r="AV3505" s="323"/>
      <c r="AW3505" s="323"/>
      <c r="AX3505" s="323"/>
      <c r="AY3505" s="323"/>
      <c r="AZ3505" s="323"/>
      <c r="BA3505" s="323"/>
      <c r="BB3505" s="323"/>
      <c r="BC3505" s="323"/>
      <c r="BD3505" s="323"/>
      <c r="BE3505" s="323"/>
      <c r="BF3505" s="323"/>
    </row>
    <row r="3506" spans="1:58" s="62" customFormat="1" ht="12.75" x14ac:dyDescent="0.2">
      <c r="A3506" s="270"/>
      <c r="B3506" s="358"/>
      <c r="C3506" s="358"/>
      <c r="D3506" s="268"/>
      <c r="E3506" s="268"/>
      <c r="F3506" s="268"/>
      <c r="G3506" s="277"/>
      <c r="H3506" s="362"/>
      <c r="I3506" s="362"/>
      <c r="J3506" s="362"/>
      <c r="K3506" s="362"/>
      <c r="L3506" s="362"/>
      <c r="M3506" s="362"/>
      <c r="N3506" s="362"/>
      <c r="O3506" s="362"/>
      <c r="P3506" s="362"/>
      <c r="Q3506" s="362"/>
      <c r="R3506" s="362"/>
      <c r="S3506" s="362"/>
      <c r="T3506" s="362"/>
      <c r="U3506" s="362"/>
      <c r="V3506" s="362"/>
      <c r="W3506" s="362"/>
      <c r="X3506" s="362"/>
      <c r="Y3506" s="362"/>
      <c r="Z3506" s="362"/>
      <c r="AA3506" s="323"/>
      <c r="AB3506" s="323"/>
      <c r="AC3506" s="323"/>
      <c r="AD3506" s="323"/>
      <c r="AE3506" s="323"/>
      <c r="AF3506" s="323"/>
      <c r="AG3506" s="323"/>
      <c r="AH3506" s="323"/>
      <c r="AI3506" s="323"/>
      <c r="AJ3506" s="323"/>
      <c r="AK3506" s="323"/>
      <c r="AL3506" s="323"/>
      <c r="AM3506" s="323"/>
      <c r="AN3506" s="323"/>
      <c r="AO3506" s="323"/>
      <c r="AP3506" s="323"/>
      <c r="AQ3506" s="323"/>
      <c r="AR3506" s="323"/>
      <c r="AS3506" s="323"/>
      <c r="AT3506" s="323"/>
      <c r="AU3506" s="323"/>
      <c r="AV3506" s="323"/>
      <c r="AW3506" s="323"/>
      <c r="AX3506" s="323"/>
      <c r="AY3506" s="323"/>
      <c r="AZ3506" s="323"/>
      <c r="BA3506" s="323"/>
      <c r="BB3506" s="323"/>
      <c r="BC3506" s="323"/>
      <c r="BD3506" s="323"/>
      <c r="BE3506" s="323"/>
      <c r="BF3506" s="323"/>
    </row>
    <row r="3507" spans="1:58" s="62" customFormat="1" ht="12.75" x14ac:dyDescent="0.2">
      <c r="A3507" s="270"/>
      <c r="B3507" s="358"/>
      <c r="C3507" s="358"/>
      <c r="D3507" s="268"/>
      <c r="E3507" s="268"/>
      <c r="F3507" s="268"/>
      <c r="G3507" s="277"/>
      <c r="H3507" s="362"/>
      <c r="I3507" s="362"/>
      <c r="J3507" s="362"/>
      <c r="K3507" s="362"/>
      <c r="L3507" s="362"/>
      <c r="M3507" s="362"/>
      <c r="N3507" s="362"/>
      <c r="O3507" s="362"/>
      <c r="P3507" s="362"/>
      <c r="Q3507" s="362"/>
      <c r="R3507" s="362"/>
      <c r="S3507" s="362"/>
      <c r="T3507" s="362"/>
      <c r="U3507" s="362"/>
      <c r="V3507" s="362"/>
      <c r="W3507" s="362"/>
      <c r="X3507" s="362"/>
      <c r="Y3507" s="362"/>
      <c r="Z3507" s="362"/>
      <c r="AA3507" s="323"/>
      <c r="AB3507" s="323"/>
      <c r="AC3507" s="323"/>
      <c r="AD3507" s="323"/>
      <c r="AE3507" s="323"/>
      <c r="AF3507" s="323"/>
      <c r="AG3507" s="323"/>
      <c r="AH3507" s="323"/>
      <c r="AI3507" s="323"/>
      <c r="AJ3507" s="323"/>
      <c r="AK3507" s="323"/>
      <c r="AL3507" s="323"/>
      <c r="AM3507" s="323"/>
      <c r="AN3507" s="323"/>
      <c r="AO3507" s="323"/>
      <c r="AP3507" s="323"/>
      <c r="AQ3507" s="323"/>
      <c r="AR3507" s="323"/>
      <c r="AS3507" s="323"/>
      <c r="AT3507" s="323"/>
      <c r="AU3507" s="323"/>
      <c r="AV3507" s="323"/>
      <c r="AW3507" s="323"/>
      <c r="AX3507" s="323"/>
      <c r="AY3507" s="323"/>
      <c r="AZ3507" s="323"/>
      <c r="BA3507" s="323"/>
      <c r="BB3507" s="323"/>
      <c r="BC3507" s="323"/>
      <c r="BD3507" s="323"/>
      <c r="BE3507" s="323"/>
      <c r="BF3507" s="323"/>
    </row>
    <row r="3508" spans="1:58" s="62" customFormat="1" ht="12.75" x14ac:dyDescent="0.2">
      <c r="A3508" s="270"/>
      <c r="B3508" s="358"/>
      <c r="C3508" s="358"/>
      <c r="D3508" s="268"/>
      <c r="E3508" s="268"/>
      <c r="F3508" s="268"/>
      <c r="G3508" s="277"/>
      <c r="H3508" s="362"/>
      <c r="I3508" s="362"/>
      <c r="J3508" s="362"/>
      <c r="K3508" s="362"/>
      <c r="L3508" s="362"/>
      <c r="M3508" s="362"/>
      <c r="N3508" s="362"/>
      <c r="O3508" s="362"/>
      <c r="P3508" s="362"/>
      <c r="Q3508" s="362"/>
      <c r="R3508" s="362"/>
      <c r="S3508" s="362"/>
      <c r="T3508" s="362"/>
      <c r="U3508" s="362"/>
      <c r="V3508" s="362"/>
      <c r="W3508" s="362"/>
      <c r="X3508" s="362"/>
      <c r="Y3508" s="362"/>
      <c r="Z3508" s="362"/>
      <c r="AA3508" s="323"/>
      <c r="AB3508" s="323"/>
      <c r="AC3508" s="323"/>
      <c r="AD3508" s="323"/>
      <c r="AE3508" s="323"/>
      <c r="AF3508" s="323"/>
      <c r="AG3508" s="323"/>
      <c r="AH3508" s="323"/>
      <c r="AI3508" s="323"/>
      <c r="AJ3508" s="323"/>
      <c r="AK3508" s="323"/>
      <c r="AL3508" s="323"/>
      <c r="AM3508" s="323"/>
      <c r="AN3508" s="323"/>
      <c r="AO3508" s="323"/>
      <c r="AP3508" s="323"/>
      <c r="AQ3508" s="323"/>
      <c r="AR3508" s="323"/>
      <c r="AS3508" s="323"/>
      <c r="AT3508" s="323"/>
      <c r="AU3508" s="323"/>
      <c r="AV3508" s="323"/>
      <c r="AW3508" s="323"/>
      <c r="AX3508" s="323"/>
      <c r="AY3508" s="323"/>
      <c r="AZ3508" s="323"/>
      <c r="BA3508" s="323"/>
      <c r="BB3508" s="323"/>
      <c r="BC3508" s="323"/>
      <c r="BD3508" s="323"/>
      <c r="BE3508" s="323"/>
      <c r="BF3508" s="323"/>
    </row>
    <row r="3509" spans="1:58" s="62" customFormat="1" ht="12.75" x14ac:dyDescent="0.2">
      <c r="A3509" s="270"/>
      <c r="B3509" s="358"/>
      <c r="C3509" s="358"/>
      <c r="D3509" s="268"/>
      <c r="E3509" s="268"/>
      <c r="F3509" s="268"/>
      <c r="G3509" s="277"/>
      <c r="H3509" s="362"/>
      <c r="I3509" s="362"/>
      <c r="J3509" s="362"/>
      <c r="K3509" s="362"/>
      <c r="L3509" s="362"/>
      <c r="M3509" s="362"/>
      <c r="N3509" s="362"/>
      <c r="O3509" s="362"/>
      <c r="P3509" s="362"/>
      <c r="Q3509" s="362"/>
      <c r="R3509" s="362"/>
      <c r="S3509" s="362"/>
      <c r="T3509" s="362"/>
      <c r="U3509" s="362"/>
      <c r="V3509" s="362"/>
      <c r="W3509" s="362"/>
      <c r="X3509" s="362"/>
      <c r="Y3509" s="362"/>
      <c r="Z3509" s="362"/>
      <c r="AA3509" s="323"/>
      <c r="AB3509" s="323"/>
      <c r="AC3509" s="323"/>
      <c r="AD3509" s="323"/>
      <c r="AE3509" s="323"/>
      <c r="AF3509" s="323"/>
      <c r="AG3509" s="323"/>
      <c r="AH3509" s="323"/>
      <c r="AI3509" s="323"/>
      <c r="AJ3509" s="323"/>
      <c r="AK3509" s="323"/>
      <c r="AL3509" s="323"/>
      <c r="AM3509" s="323"/>
      <c r="AN3509" s="323"/>
      <c r="AO3509" s="323"/>
      <c r="AP3509" s="323"/>
      <c r="AQ3509" s="323"/>
      <c r="AR3509" s="323"/>
      <c r="AS3509" s="323"/>
      <c r="AT3509" s="323"/>
      <c r="AU3509" s="323"/>
      <c r="AV3509" s="323"/>
      <c r="AW3509" s="323"/>
      <c r="AX3509" s="323"/>
      <c r="AY3509" s="323"/>
      <c r="AZ3509" s="323"/>
      <c r="BA3509" s="323"/>
      <c r="BB3509" s="323"/>
      <c r="BC3509" s="323"/>
      <c r="BD3509" s="323"/>
      <c r="BE3509" s="323"/>
      <c r="BF3509" s="323"/>
    </row>
    <row r="3510" spans="1:58" s="62" customFormat="1" ht="12.75" x14ac:dyDescent="0.2">
      <c r="A3510" s="270"/>
      <c r="B3510" s="358"/>
      <c r="C3510" s="358"/>
      <c r="D3510" s="268"/>
      <c r="E3510" s="268"/>
      <c r="F3510" s="268"/>
      <c r="G3510" s="277"/>
      <c r="H3510" s="362"/>
      <c r="I3510" s="362"/>
      <c r="J3510" s="362"/>
      <c r="K3510" s="362"/>
      <c r="L3510" s="362"/>
      <c r="M3510" s="362"/>
      <c r="N3510" s="362"/>
      <c r="O3510" s="362"/>
      <c r="P3510" s="362"/>
      <c r="Q3510" s="362"/>
      <c r="R3510" s="362"/>
      <c r="S3510" s="362"/>
      <c r="T3510" s="362"/>
      <c r="U3510" s="362"/>
      <c r="V3510" s="362"/>
      <c r="W3510" s="362"/>
      <c r="X3510" s="362"/>
      <c r="Y3510" s="362"/>
      <c r="Z3510" s="362"/>
      <c r="AA3510" s="323"/>
      <c r="AB3510" s="323"/>
      <c r="AC3510" s="323"/>
      <c r="AD3510" s="323"/>
      <c r="AE3510" s="323"/>
      <c r="AF3510" s="323"/>
      <c r="AG3510" s="323"/>
      <c r="AH3510" s="323"/>
      <c r="AI3510" s="323"/>
      <c r="AJ3510" s="323"/>
      <c r="AK3510" s="323"/>
      <c r="AL3510" s="323"/>
      <c r="AM3510" s="323"/>
      <c r="AN3510" s="323"/>
      <c r="AO3510" s="323"/>
      <c r="AP3510" s="323"/>
      <c r="AQ3510" s="323"/>
      <c r="AR3510" s="323"/>
      <c r="AS3510" s="323"/>
      <c r="AT3510" s="323"/>
      <c r="AU3510" s="323"/>
      <c r="AV3510" s="323"/>
      <c r="AW3510" s="323"/>
      <c r="AX3510" s="323"/>
      <c r="AY3510" s="323"/>
      <c r="AZ3510" s="323"/>
      <c r="BA3510" s="323"/>
      <c r="BB3510" s="323"/>
      <c r="BC3510" s="323"/>
      <c r="BD3510" s="323"/>
      <c r="BE3510" s="323"/>
      <c r="BF3510" s="323"/>
    </row>
    <row r="3511" spans="1:58" s="62" customFormat="1" ht="12.75" x14ac:dyDescent="0.2">
      <c r="A3511" s="270"/>
      <c r="B3511" s="358"/>
      <c r="C3511" s="358"/>
      <c r="D3511" s="268"/>
      <c r="E3511" s="268"/>
      <c r="F3511" s="268"/>
      <c r="G3511" s="277"/>
      <c r="H3511" s="362"/>
      <c r="I3511" s="362"/>
      <c r="J3511" s="362"/>
      <c r="K3511" s="362"/>
      <c r="L3511" s="362"/>
      <c r="M3511" s="362"/>
      <c r="N3511" s="362"/>
      <c r="O3511" s="362"/>
      <c r="P3511" s="362"/>
      <c r="Q3511" s="362"/>
      <c r="R3511" s="362"/>
      <c r="S3511" s="362"/>
      <c r="T3511" s="362"/>
      <c r="U3511" s="362"/>
      <c r="V3511" s="362"/>
      <c r="W3511" s="362"/>
      <c r="X3511" s="362"/>
      <c r="Y3511" s="362"/>
      <c r="Z3511" s="362"/>
      <c r="AA3511" s="323"/>
      <c r="AB3511" s="323"/>
      <c r="AC3511" s="323"/>
      <c r="AD3511" s="323"/>
      <c r="AE3511" s="323"/>
      <c r="AF3511" s="323"/>
      <c r="AG3511" s="323"/>
      <c r="AH3511" s="323"/>
      <c r="AI3511" s="323"/>
      <c r="AJ3511" s="323"/>
      <c r="AK3511" s="323"/>
      <c r="AL3511" s="323"/>
      <c r="AM3511" s="323"/>
      <c r="AN3511" s="323"/>
      <c r="AO3511" s="323"/>
      <c r="AP3511" s="323"/>
      <c r="AQ3511" s="323"/>
      <c r="AR3511" s="323"/>
      <c r="AS3511" s="323"/>
      <c r="AT3511" s="323"/>
      <c r="AU3511" s="323"/>
      <c r="AV3511" s="323"/>
      <c r="AW3511" s="323"/>
      <c r="AX3511" s="323"/>
      <c r="AY3511" s="323"/>
      <c r="AZ3511" s="323"/>
      <c r="BA3511" s="323"/>
      <c r="BB3511" s="323"/>
      <c r="BC3511" s="323"/>
      <c r="BD3511" s="323"/>
      <c r="BE3511" s="323"/>
      <c r="BF3511" s="323"/>
    </row>
    <row r="3512" spans="1:58" s="62" customFormat="1" ht="12.75" x14ac:dyDescent="0.2">
      <c r="A3512" s="270"/>
      <c r="B3512" s="358"/>
      <c r="C3512" s="358"/>
      <c r="D3512" s="268"/>
      <c r="E3512" s="268"/>
      <c r="F3512" s="268"/>
      <c r="G3512" s="277"/>
      <c r="H3512" s="362"/>
      <c r="I3512" s="362"/>
      <c r="J3512" s="362"/>
      <c r="K3512" s="362"/>
      <c r="L3512" s="362"/>
      <c r="M3512" s="362"/>
      <c r="N3512" s="362"/>
      <c r="O3512" s="362"/>
      <c r="P3512" s="362"/>
      <c r="Q3512" s="362"/>
      <c r="R3512" s="362"/>
      <c r="S3512" s="362"/>
      <c r="T3512" s="362"/>
      <c r="U3512" s="362"/>
      <c r="V3512" s="362"/>
      <c r="W3512" s="362"/>
      <c r="X3512" s="362"/>
      <c r="Y3512" s="362"/>
      <c r="Z3512" s="362"/>
      <c r="AA3512" s="323"/>
      <c r="AB3512" s="323"/>
      <c r="AC3512" s="323"/>
      <c r="AD3512" s="323"/>
      <c r="AE3512" s="323"/>
      <c r="AF3512" s="323"/>
      <c r="AG3512" s="323"/>
      <c r="AH3512" s="323"/>
      <c r="AI3512" s="323"/>
      <c r="AJ3512" s="323"/>
      <c r="AK3512" s="323"/>
      <c r="AL3512" s="323"/>
      <c r="AM3512" s="323"/>
      <c r="AN3512" s="323"/>
      <c r="AO3512" s="323"/>
      <c r="AP3512" s="323"/>
      <c r="AQ3512" s="323"/>
      <c r="AR3512" s="323"/>
      <c r="AS3512" s="323"/>
      <c r="AT3512" s="323"/>
      <c r="AU3512" s="323"/>
      <c r="AV3512" s="323"/>
      <c r="AW3512" s="323"/>
      <c r="AX3512" s="323"/>
      <c r="AY3512" s="323"/>
      <c r="AZ3512" s="323"/>
      <c r="BA3512" s="323"/>
      <c r="BB3512" s="323"/>
      <c r="BC3512" s="323"/>
      <c r="BD3512" s="323"/>
      <c r="BE3512" s="323"/>
      <c r="BF3512" s="323"/>
    </row>
    <row r="3513" spans="1:58" s="62" customFormat="1" ht="12.75" x14ac:dyDescent="0.2">
      <c r="A3513" s="270"/>
      <c r="B3513" s="358"/>
      <c r="C3513" s="358"/>
      <c r="D3513" s="268"/>
      <c r="E3513" s="268"/>
      <c r="F3513" s="268"/>
      <c r="G3513" s="277"/>
      <c r="H3513" s="362"/>
      <c r="I3513" s="362"/>
      <c r="J3513" s="362"/>
      <c r="K3513" s="362"/>
      <c r="L3513" s="362"/>
      <c r="M3513" s="362"/>
      <c r="N3513" s="362"/>
      <c r="O3513" s="362"/>
      <c r="P3513" s="362"/>
      <c r="Q3513" s="362"/>
      <c r="R3513" s="362"/>
      <c r="S3513" s="362"/>
      <c r="T3513" s="362"/>
      <c r="U3513" s="362"/>
      <c r="V3513" s="362"/>
      <c r="W3513" s="362"/>
      <c r="X3513" s="362"/>
      <c r="Y3513" s="362"/>
      <c r="Z3513" s="362"/>
      <c r="AA3513" s="323"/>
      <c r="AB3513" s="323"/>
      <c r="AC3513" s="323"/>
      <c r="AD3513" s="323"/>
      <c r="AE3513" s="323"/>
      <c r="AF3513" s="323"/>
      <c r="AG3513" s="323"/>
      <c r="AH3513" s="323"/>
      <c r="AI3513" s="323"/>
      <c r="AJ3513" s="323"/>
      <c r="AK3513" s="323"/>
      <c r="AL3513" s="323"/>
      <c r="AM3513" s="323"/>
      <c r="AN3513" s="323"/>
      <c r="AO3513" s="323"/>
      <c r="AP3513" s="323"/>
      <c r="AQ3513" s="323"/>
      <c r="AR3513" s="323"/>
      <c r="AS3513" s="323"/>
      <c r="AT3513" s="323"/>
      <c r="AU3513" s="323"/>
      <c r="AV3513" s="323"/>
      <c r="AW3513" s="323"/>
      <c r="AX3513" s="323"/>
      <c r="AY3513" s="323"/>
      <c r="AZ3513" s="323"/>
      <c r="BA3513" s="323"/>
      <c r="BB3513" s="323"/>
      <c r="BC3513" s="323"/>
      <c r="BD3513" s="323"/>
      <c r="BE3513" s="323"/>
      <c r="BF3513" s="323"/>
    </row>
    <row r="3514" spans="1:58" s="62" customFormat="1" ht="12.75" x14ac:dyDescent="0.2">
      <c r="A3514" s="270"/>
      <c r="B3514" s="358"/>
      <c r="C3514" s="358"/>
      <c r="D3514" s="268"/>
      <c r="E3514" s="268"/>
      <c r="F3514" s="268"/>
      <c r="G3514" s="277"/>
      <c r="H3514" s="362"/>
      <c r="I3514" s="362"/>
      <c r="J3514" s="362"/>
      <c r="K3514" s="362"/>
      <c r="L3514" s="362"/>
      <c r="M3514" s="362"/>
      <c r="N3514" s="362"/>
      <c r="O3514" s="362"/>
      <c r="P3514" s="362"/>
      <c r="Q3514" s="362"/>
      <c r="R3514" s="362"/>
      <c r="S3514" s="362"/>
      <c r="T3514" s="362"/>
      <c r="U3514" s="362"/>
      <c r="V3514" s="362"/>
      <c r="W3514" s="362"/>
      <c r="X3514" s="362"/>
      <c r="Y3514" s="362"/>
      <c r="Z3514" s="362"/>
      <c r="AA3514" s="323"/>
      <c r="AB3514" s="323"/>
      <c r="AC3514" s="323"/>
      <c r="AD3514" s="323"/>
      <c r="AE3514" s="323"/>
      <c r="AF3514" s="323"/>
      <c r="AG3514" s="323"/>
      <c r="AH3514" s="323"/>
      <c r="AI3514" s="323"/>
      <c r="AJ3514" s="323"/>
      <c r="AK3514" s="323"/>
      <c r="AL3514" s="323"/>
      <c r="AM3514" s="323"/>
      <c r="AN3514" s="323"/>
      <c r="AO3514" s="323"/>
      <c r="AP3514" s="323"/>
      <c r="AQ3514" s="323"/>
      <c r="AR3514" s="323"/>
      <c r="AS3514" s="323"/>
      <c r="AT3514" s="323"/>
      <c r="AU3514" s="323"/>
      <c r="AV3514" s="323"/>
      <c r="AW3514" s="323"/>
      <c r="AX3514" s="323"/>
      <c r="AY3514" s="323"/>
      <c r="AZ3514" s="323"/>
      <c r="BA3514" s="323"/>
      <c r="BB3514" s="323"/>
      <c r="BC3514" s="323"/>
      <c r="BD3514" s="323"/>
      <c r="BE3514" s="323"/>
      <c r="BF3514" s="323"/>
    </row>
    <row r="3515" spans="1:58" s="62" customFormat="1" ht="12.75" x14ac:dyDescent="0.2">
      <c r="A3515" s="270"/>
      <c r="B3515" s="358"/>
      <c r="C3515" s="358"/>
      <c r="D3515" s="268"/>
      <c r="E3515" s="268"/>
      <c r="F3515" s="268"/>
      <c r="G3515" s="277"/>
      <c r="H3515" s="362"/>
      <c r="I3515" s="362"/>
      <c r="J3515" s="362"/>
      <c r="K3515" s="362"/>
      <c r="L3515" s="362"/>
      <c r="M3515" s="362"/>
      <c r="N3515" s="362"/>
      <c r="O3515" s="362"/>
      <c r="P3515" s="362"/>
      <c r="Q3515" s="362"/>
      <c r="R3515" s="362"/>
      <c r="S3515" s="362"/>
      <c r="T3515" s="362"/>
      <c r="U3515" s="362"/>
      <c r="V3515" s="362"/>
      <c r="W3515" s="362"/>
      <c r="X3515" s="362"/>
      <c r="Y3515" s="362"/>
      <c r="Z3515" s="362"/>
      <c r="AA3515" s="323"/>
      <c r="AB3515" s="323"/>
      <c r="AC3515" s="323"/>
      <c r="AD3515" s="323"/>
      <c r="AE3515" s="323"/>
      <c r="AF3515" s="323"/>
      <c r="AG3515" s="323"/>
      <c r="AH3515" s="323"/>
      <c r="AI3515" s="323"/>
      <c r="AJ3515" s="323"/>
      <c r="AK3515" s="323"/>
      <c r="AL3515" s="323"/>
      <c r="AM3515" s="323"/>
      <c r="AN3515" s="323"/>
      <c r="AO3515" s="323"/>
      <c r="AP3515" s="323"/>
      <c r="AQ3515" s="323"/>
      <c r="AR3515" s="323"/>
      <c r="AS3515" s="323"/>
      <c r="AT3515" s="323"/>
      <c r="AU3515" s="323"/>
      <c r="AV3515" s="323"/>
      <c r="AW3515" s="323"/>
      <c r="AX3515" s="323"/>
      <c r="AY3515" s="323"/>
      <c r="AZ3515" s="323"/>
      <c r="BA3515" s="323"/>
      <c r="BB3515" s="323"/>
      <c r="BC3515" s="323"/>
      <c r="BD3515" s="323"/>
      <c r="BE3515" s="323"/>
      <c r="BF3515" s="323"/>
    </row>
    <row r="3516" spans="1:58" s="62" customFormat="1" ht="12.75" x14ac:dyDescent="0.2">
      <c r="A3516" s="270"/>
      <c r="B3516" s="358"/>
      <c r="C3516" s="358"/>
      <c r="D3516" s="268"/>
      <c r="E3516" s="268"/>
      <c r="F3516" s="268"/>
      <c r="G3516" s="277"/>
      <c r="H3516" s="362"/>
      <c r="I3516" s="362"/>
      <c r="J3516" s="362"/>
      <c r="K3516" s="362"/>
      <c r="L3516" s="362"/>
      <c r="M3516" s="362"/>
      <c r="N3516" s="362"/>
      <c r="O3516" s="362"/>
      <c r="P3516" s="362"/>
      <c r="Q3516" s="362"/>
      <c r="R3516" s="362"/>
      <c r="S3516" s="362"/>
      <c r="T3516" s="362"/>
      <c r="U3516" s="362"/>
      <c r="V3516" s="362"/>
      <c r="W3516" s="362"/>
      <c r="X3516" s="362"/>
      <c r="Y3516" s="362"/>
      <c r="Z3516" s="362"/>
      <c r="AA3516" s="323"/>
      <c r="AB3516" s="323"/>
      <c r="AC3516" s="323"/>
      <c r="AD3516" s="323"/>
      <c r="AE3516" s="323"/>
      <c r="AF3516" s="323"/>
      <c r="AG3516" s="323"/>
      <c r="AH3516" s="323"/>
      <c r="AI3516" s="323"/>
      <c r="AJ3516" s="323"/>
      <c r="AK3516" s="323"/>
      <c r="AL3516" s="323"/>
      <c r="AM3516" s="323"/>
      <c r="AN3516" s="323"/>
      <c r="AO3516" s="323"/>
      <c r="AP3516" s="323"/>
      <c r="AQ3516" s="323"/>
      <c r="AR3516" s="323"/>
      <c r="AS3516" s="323"/>
      <c r="AT3516" s="323"/>
      <c r="AU3516" s="323"/>
      <c r="AV3516" s="323"/>
      <c r="AW3516" s="323"/>
      <c r="AX3516" s="323"/>
      <c r="AY3516" s="323"/>
      <c r="AZ3516" s="323"/>
      <c r="BA3516" s="323"/>
      <c r="BB3516" s="323"/>
      <c r="BC3516" s="323"/>
      <c r="BD3516" s="323"/>
      <c r="BE3516" s="323"/>
      <c r="BF3516" s="323"/>
    </row>
    <row r="3517" spans="1:58" s="62" customFormat="1" ht="12.75" x14ac:dyDescent="0.2">
      <c r="A3517" s="270"/>
      <c r="B3517" s="358"/>
      <c r="C3517" s="358"/>
      <c r="D3517" s="268"/>
      <c r="E3517" s="268"/>
      <c r="F3517" s="268"/>
      <c r="G3517" s="277"/>
      <c r="H3517" s="362"/>
      <c r="I3517" s="362"/>
      <c r="J3517" s="362"/>
      <c r="K3517" s="362"/>
      <c r="L3517" s="362"/>
      <c r="M3517" s="362"/>
      <c r="N3517" s="362"/>
      <c r="O3517" s="362"/>
      <c r="P3517" s="362"/>
      <c r="Q3517" s="362"/>
      <c r="R3517" s="362"/>
      <c r="S3517" s="362"/>
      <c r="T3517" s="362"/>
      <c r="U3517" s="362"/>
      <c r="V3517" s="362"/>
      <c r="W3517" s="362"/>
      <c r="X3517" s="362"/>
      <c r="Y3517" s="362"/>
      <c r="Z3517" s="362"/>
      <c r="AA3517" s="323"/>
      <c r="AB3517" s="323"/>
      <c r="AC3517" s="323"/>
      <c r="AD3517" s="323"/>
      <c r="AE3517" s="323"/>
      <c r="AF3517" s="323"/>
      <c r="AG3517" s="323"/>
      <c r="AH3517" s="323"/>
      <c r="AI3517" s="323"/>
      <c r="AJ3517" s="323"/>
      <c r="AK3517" s="323"/>
      <c r="AL3517" s="323"/>
      <c r="AM3517" s="323"/>
      <c r="AN3517" s="323"/>
      <c r="AO3517" s="323"/>
      <c r="AP3517" s="323"/>
      <c r="AQ3517" s="323"/>
      <c r="AR3517" s="323"/>
      <c r="AS3517" s="323"/>
      <c r="AT3517" s="323"/>
      <c r="AU3517" s="323"/>
      <c r="AV3517" s="323"/>
      <c r="AW3517" s="323"/>
      <c r="AX3517" s="323"/>
      <c r="AY3517" s="323"/>
      <c r="AZ3517" s="323"/>
      <c r="BA3517" s="323"/>
      <c r="BB3517" s="323"/>
      <c r="BC3517" s="323"/>
      <c r="BD3517" s="323"/>
      <c r="BE3517" s="323"/>
      <c r="BF3517" s="323"/>
    </row>
    <row r="3518" spans="1:58" s="62" customFormat="1" ht="12.75" x14ac:dyDescent="0.2">
      <c r="A3518" s="270"/>
      <c r="B3518" s="358"/>
      <c r="C3518" s="358"/>
      <c r="D3518" s="268"/>
      <c r="E3518" s="268"/>
      <c r="F3518" s="268"/>
      <c r="G3518" s="277"/>
      <c r="H3518" s="362"/>
      <c r="I3518" s="362"/>
      <c r="J3518" s="362"/>
      <c r="K3518" s="362"/>
      <c r="L3518" s="362"/>
      <c r="M3518" s="362"/>
      <c r="N3518" s="362"/>
      <c r="O3518" s="362"/>
      <c r="P3518" s="362"/>
      <c r="Q3518" s="362"/>
      <c r="R3518" s="362"/>
      <c r="S3518" s="362"/>
      <c r="T3518" s="362"/>
      <c r="U3518" s="362"/>
      <c r="V3518" s="362"/>
      <c r="W3518" s="362"/>
      <c r="X3518" s="362"/>
      <c r="Y3518" s="362"/>
      <c r="Z3518" s="362"/>
      <c r="AA3518" s="323"/>
      <c r="AB3518" s="323"/>
      <c r="AC3518" s="323"/>
      <c r="AD3518" s="323"/>
      <c r="AE3518" s="323"/>
      <c r="AF3518" s="323"/>
      <c r="AG3518" s="323"/>
      <c r="AH3518" s="323"/>
      <c r="AI3518" s="323"/>
      <c r="AJ3518" s="323"/>
      <c r="AK3518" s="323"/>
      <c r="AL3518" s="323"/>
      <c r="AM3518" s="323"/>
      <c r="AN3518" s="323"/>
      <c r="AO3518" s="323"/>
      <c r="AP3518" s="323"/>
      <c r="AQ3518" s="323"/>
      <c r="AR3518" s="323"/>
      <c r="AS3518" s="323"/>
      <c r="AT3518" s="323"/>
      <c r="AU3518" s="323"/>
      <c r="AV3518" s="323"/>
      <c r="AW3518" s="323"/>
      <c r="AX3518" s="323"/>
      <c r="AY3518" s="323"/>
      <c r="AZ3518" s="323"/>
      <c r="BA3518" s="323"/>
      <c r="BB3518" s="323"/>
      <c r="BC3518" s="323"/>
      <c r="BD3518" s="323"/>
      <c r="BE3518" s="323"/>
      <c r="BF3518" s="323"/>
    </row>
    <row r="3519" spans="1:58" s="62" customFormat="1" ht="12.75" x14ac:dyDescent="0.2">
      <c r="A3519" s="270"/>
      <c r="B3519" s="358"/>
      <c r="C3519" s="358"/>
      <c r="D3519" s="268"/>
      <c r="E3519" s="268"/>
      <c r="F3519" s="268"/>
      <c r="G3519" s="277"/>
      <c r="H3519" s="362"/>
      <c r="I3519" s="362"/>
      <c r="J3519" s="362"/>
      <c r="K3519" s="362"/>
      <c r="L3519" s="362"/>
      <c r="M3519" s="362"/>
      <c r="N3519" s="362"/>
      <c r="O3519" s="362"/>
      <c r="P3519" s="362"/>
      <c r="Q3519" s="362"/>
      <c r="R3519" s="362"/>
      <c r="S3519" s="362"/>
      <c r="T3519" s="362"/>
      <c r="U3519" s="362"/>
      <c r="V3519" s="362"/>
      <c r="W3519" s="362"/>
      <c r="X3519" s="362"/>
      <c r="Y3519" s="362"/>
      <c r="Z3519" s="362"/>
      <c r="AA3519" s="323"/>
      <c r="AB3519" s="323"/>
      <c r="AC3519" s="323"/>
      <c r="AD3519" s="323"/>
      <c r="AE3519" s="323"/>
      <c r="AF3519" s="323"/>
      <c r="AG3519" s="323"/>
      <c r="AH3519" s="323"/>
      <c r="AI3519" s="323"/>
      <c r="AJ3519" s="323"/>
      <c r="AK3519" s="323"/>
      <c r="AL3519" s="323"/>
      <c r="AM3519" s="323"/>
      <c r="AN3519" s="323"/>
      <c r="AO3519" s="323"/>
      <c r="AP3519" s="323"/>
      <c r="AQ3519" s="323"/>
      <c r="AR3519" s="323"/>
      <c r="AS3519" s="323"/>
      <c r="AT3519" s="323"/>
      <c r="AU3519" s="323"/>
      <c r="AV3519" s="323"/>
      <c r="AW3519" s="323"/>
      <c r="AX3519" s="323"/>
      <c r="AY3519" s="323"/>
      <c r="AZ3519" s="323"/>
      <c r="BA3519" s="323"/>
      <c r="BB3519" s="323"/>
      <c r="BC3519" s="323"/>
      <c r="BD3519" s="323"/>
      <c r="BE3519" s="323"/>
      <c r="BF3519" s="323"/>
    </row>
    <row r="3520" spans="1:58" s="62" customFormat="1" ht="12.75" x14ac:dyDescent="0.2">
      <c r="A3520" s="270"/>
      <c r="B3520" s="358"/>
      <c r="C3520" s="358"/>
      <c r="D3520" s="268"/>
      <c r="E3520" s="268"/>
      <c r="F3520" s="268"/>
      <c r="G3520" s="277"/>
      <c r="H3520" s="362"/>
      <c r="I3520" s="362"/>
      <c r="J3520" s="362"/>
      <c r="K3520" s="362"/>
      <c r="L3520" s="362"/>
      <c r="M3520" s="362"/>
      <c r="N3520" s="362"/>
      <c r="O3520" s="362"/>
      <c r="P3520" s="362"/>
      <c r="Q3520" s="362"/>
      <c r="R3520" s="362"/>
      <c r="S3520" s="362"/>
      <c r="T3520" s="362"/>
      <c r="U3520" s="362"/>
      <c r="V3520" s="362"/>
      <c r="W3520" s="362"/>
      <c r="X3520" s="362"/>
      <c r="Y3520" s="362"/>
      <c r="Z3520" s="362"/>
      <c r="AA3520" s="323"/>
      <c r="AB3520" s="323"/>
      <c r="AC3520" s="323"/>
      <c r="AD3520" s="323"/>
      <c r="AE3520" s="323"/>
      <c r="AF3520" s="323"/>
      <c r="AG3520" s="323"/>
      <c r="AH3520" s="323"/>
      <c r="AI3520" s="323"/>
      <c r="AJ3520" s="323"/>
      <c r="AK3520" s="323"/>
      <c r="AL3520" s="323"/>
      <c r="AM3520" s="323"/>
      <c r="AN3520" s="323"/>
      <c r="AO3520" s="323"/>
      <c r="AP3520" s="323"/>
      <c r="AQ3520" s="323"/>
      <c r="AR3520" s="323"/>
      <c r="AS3520" s="323"/>
      <c r="AT3520" s="323"/>
      <c r="AU3520" s="323"/>
      <c r="AV3520" s="323"/>
      <c r="AW3520" s="323"/>
      <c r="AX3520" s="323"/>
      <c r="AY3520" s="323"/>
      <c r="AZ3520" s="323"/>
      <c r="BA3520" s="323"/>
      <c r="BB3520" s="323"/>
      <c r="BC3520" s="323"/>
      <c r="BD3520" s="323"/>
      <c r="BE3520" s="323"/>
      <c r="BF3520" s="323"/>
    </row>
    <row r="3521" spans="1:58" s="62" customFormat="1" ht="12.75" x14ac:dyDescent="0.2">
      <c r="A3521" s="270"/>
      <c r="B3521" s="358"/>
      <c r="C3521" s="358"/>
      <c r="D3521" s="268"/>
      <c r="E3521" s="268"/>
      <c r="F3521" s="268"/>
      <c r="G3521" s="277"/>
      <c r="H3521" s="362"/>
      <c r="I3521" s="362"/>
      <c r="J3521" s="362"/>
      <c r="K3521" s="362"/>
      <c r="L3521" s="362"/>
      <c r="M3521" s="362"/>
      <c r="N3521" s="362"/>
      <c r="O3521" s="362"/>
      <c r="P3521" s="362"/>
      <c r="Q3521" s="362"/>
      <c r="R3521" s="362"/>
      <c r="S3521" s="362"/>
      <c r="T3521" s="362"/>
      <c r="U3521" s="362"/>
      <c r="V3521" s="362"/>
      <c r="W3521" s="362"/>
      <c r="X3521" s="362"/>
      <c r="Y3521" s="362"/>
      <c r="Z3521" s="362"/>
      <c r="AA3521" s="323"/>
      <c r="AB3521" s="323"/>
      <c r="AC3521" s="323"/>
      <c r="AD3521" s="323"/>
      <c r="AE3521" s="323"/>
      <c r="AF3521" s="323"/>
      <c r="AG3521" s="323"/>
      <c r="AH3521" s="323"/>
      <c r="AI3521" s="323"/>
      <c r="AJ3521" s="323"/>
      <c r="AK3521" s="323"/>
      <c r="AL3521" s="323"/>
      <c r="AM3521" s="323"/>
      <c r="AN3521" s="323"/>
      <c r="AO3521" s="323"/>
      <c r="AP3521" s="323"/>
      <c r="AQ3521" s="323"/>
      <c r="AR3521" s="323"/>
      <c r="AS3521" s="323"/>
      <c r="AT3521" s="323"/>
      <c r="AU3521" s="323"/>
      <c r="AV3521" s="323"/>
      <c r="AW3521" s="323"/>
      <c r="AX3521" s="323"/>
      <c r="AY3521" s="323"/>
      <c r="AZ3521" s="323"/>
      <c r="BA3521" s="323"/>
      <c r="BB3521" s="323"/>
      <c r="BC3521" s="323"/>
      <c r="BD3521" s="323"/>
      <c r="BE3521" s="323"/>
      <c r="BF3521" s="323"/>
    </row>
    <row r="3522" spans="1:58" s="62" customFormat="1" ht="12.75" x14ac:dyDescent="0.2">
      <c r="A3522" s="270"/>
      <c r="B3522" s="358"/>
      <c r="C3522" s="358"/>
      <c r="D3522" s="268"/>
      <c r="E3522" s="268"/>
      <c r="F3522" s="268"/>
      <c r="G3522" s="277"/>
      <c r="H3522" s="362"/>
      <c r="I3522" s="362"/>
      <c r="J3522" s="362"/>
      <c r="K3522" s="362"/>
      <c r="L3522" s="362"/>
      <c r="M3522" s="362"/>
      <c r="N3522" s="362"/>
      <c r="O3522" s="362"/>
      <c r="P3522" s="362"/>
      <c r="Q3522" s="362"/>
      <c r="R3522" s="362"/>
      <c r="S3522" s="362"/>
      <c r="T3522" s="362"/>
      <c r="U3522" s="362"/>
      <c r="V3522" s="362"/>
      <c r="W3522" s="362"/>
      <c r="X3522" s="362"/>
      <c r="Y3522" s="362"/>
      <c r="Z3522" s="362"/>
      <c r="AA3522" s="323"/>
      <c r="AB3522" s="323"/>
      <c r="AC3522" s="323"/>
      <c r="AD3522" s="323"/>
      <c r="AE3522" s="323"/>
      <c r="AF3522" s="323"/>
      <c r="AG3522" s="323"/>
      <c r="AH3522" s="323"/>
      <c r="AI3522" s="323"/>
      <c r="AJ3522" s="323"/>
      <c r="AK3522" s="323"/>
      <c r="AL3522" s="323"/>
      <c r="AM3522" s="323"/>
      <c r="AN3522" s="323"/>
      <c r="AO3522" s="323"/>
      <c r="AP3522" s="323"/>
      <c r="AQ3522" s="323"/>
      <c r="AR3522" s="323"/>
      <c r="AS3522" s="323"/>
      <c r="AT3522" s="323"/>
      <c r="AU3522" s="323"/>
      <c r="AV3522" s="323"/>
      <c r="AW3522" s="323"/>
      <c r="AX3522" s="323"/>
      <c r="AY3522" s="323"/>
      <c r="AZ3522" s="323"/>
      <c r="BA3522" s="323"/>
      <c r="BB3522" s="323"/>
      <c r="BC3522" s="323"/>
      <c r="BD3522" s="323"/>
      <c r="BE3522" s="323"/>
      <c r="BF3522" s="323"/>
    </row>
    <row r="3523" spans="1:58" s="62" customFormat="1" ht="12.75" x14ac:dyDescent="0.2">
      <c r="A3523" s="270"/>
      <c r="B3523" s="358"/>
      <c r="C3523" s="358"/>
      <c r="D3523" s="268"/>
      <c r="E3523" s="268"/>
      <c r="F3523" s="268"/>
      <c r="G3523" s="277"/>
      <c r="H3523" s="362"/>
      <c r="I3523" s="362"/>
      <c r="J3523" s="362"/>
      <c r="K3523" s="362"/>
      <c r="L3523" s="362"/>
      <c r="M3523" s="362"/>
      <c r="N3523" s="362"/>
      <c r="O3523" s="362"/>
      <c r="P3523" s="362"/>
      <c r="Q3523" s="362"/>
      <c r="R3523" s="362"/>
      <c r="S3523" s="362"/>
      <c r="T3523" s="362"/>
      <c r="U3523" s="362"/>
      <c r="V3523" s="362"/>
      <c r="W3523" s="362"/>
      <c r="X3523" s="362"/>
      <c r="Y3523" s="362"/>
      <c r="Z3523" s="362"/>
      <c r="AA3523" s="323"/>
      <c r="AB3523" s="323"/>
      <c r="AC3523" s="323"/>
      <c r="AD3523" s="323"/>
      <c r="AE3523" s="323"/>
      <c r="AF3523" s="323"/>
      <c r="AG3523" s="323"/>
      <c r="AH3523" s="323"/>
      <c r="AI3523" s="323"/>
      <c r="AJ3523" s="323"/>
      <c r="AK3523" s="323"/>
      <c r="AL3523" s="323"/>
      <c r="AM3523" s="323"/>
      <c r="AN3523" s="323"/>
      <c r="AO3523" s="323"/>
      <c r="AP3523" s="323"/>
      <c r="AQ3523" s="323"/>
      <c r="AR3523" s="323"/>
      <c r="AS3523" s="323"/>
      <c r="AT3523" s="323"/>
      <c r="AU3523" s="323"/>
      <c r="AV3523" s="323"/>
      <c r="AW3523" s="323"/>
      <c r="AX3523" s="323"/>
      <c r="AY3523" s="323"/>
      <c r="AZ3523" s="323"/>
      <c r="BA3523" s="323"/>
      <c r="BB3523" s="323"/>
      <c r="BC3523" s="323"/>
      <c r="BD3523" s="323"/>
      <c r="BE3523" s="323"/>
      <c r="BF3523" s="323"/>
    </row>
    <row r="3524" spans="1:58" s="62" customFormat="1" ht="12.75" x14ac:dyDescent="0.2">
      <c r="A3524" s="270"/>
      <c r="B3524" s="358"/>
      <c r="C3524" s="358"/>
      <c r="D3524" s="268"/>
      <c r="E3524" s="268"/>
      <c r="F3524" s="268"/>
      <c r="G3524" s="277"/>
      <c r="H3524" s="362"/>
      <c r="I3524" s="362"/>
      <c r="J3524" s="362"/>
      <c r="K3524" s="362"/>
      <c r="L3524" s="362"/>
      <c r="M3524" s="362"/>
      <c r="N3524" s="362"/>
      <c r="O3524" s="362"/>
      <c r="P3524" s="362"/>
      <c r="Q3524" s="362"/>
      <c r="R3524" s="362"/>
      <c r="S3524" s="362"/>
      <c r="T3524" s="362"/>
      <c r="U3524" s="362"/>
      <c r="V3524" s="362"/>
      <c r="W3524" s="362"/>
      <c r="X3524" s="362"/>
      <c r="Y3524" s="362"/>
      <c r="Z3524" s="362"/>
      <c r="AA3524" s="323"/>
      <c r="AB3524" s="323"/>
      <c r="AC3524" s="323"/>
      <c r="AD3524" s="323"/>
      <c r="AE3524" s="323"/>
      <c r="AF3524" s="323"/>
      <c r="AG3524" s="323"/>
      <c r="AH3524" s="323"/>
      <c r="AI3524" s="323"/>
      <c r="AJ3524" s="323"/>
      <c r="AK3524" s="323"/>
      <c r="AL3524" s="323"/>
      <c r="AM3524" s="323"/>
      <c r="AN3524" s="323"/>
      <c r="AO3524" s="323"/>
      <c r="AP3524" s="323"/>
      <c r="AQ3524" s="323"/>
      <c r="AR3524" s="323"/>
      <c r="AS3524" s="323"/>
      <c r="AT3524" s="323"/>
      <c r="AU3524" s="323"/>
      <c r="AV3524" s="323"/>
      <c r="AW3524" s="323"/>
      <c r="AX3524" s="323"/>
      <c r="AY3524" s="323"/>
      <c r="AZ3524" s="323"/>
      <c r="BA3524" s="323"/>
      <c r="BB3524" s="323"/>
      <c r="BC3524" s="323"/>
      <c r="BD3524" s="323"/>
      <c r="BE3524" s="323"/>
      <c r="BF3524" s="323"/>
    </row>
    <row r="3525" spans="1:58" s="62" customFormat="1" ht="12.75" x14ac:dyDescent="0.2">
      <c r="A3525" s="270"/>
      <c r="B3525" s="358"/>
      <c r="C3525" s="358"/>
      <c r="D3525" s="268"/>
      <c r="E3525" s="268"/>
      <c r="F3525" s="268"/>
      <c r="G3525" s="277"/>
      <c r="H3525" s="362"/>
      <c r="I3525" s="362"/>
      <c r="J3525" s="362"/>
      <c r="K3525" s="362"/>
      <c r="L3525" s="362"/>
      <c r="M3525" s="362"/>
      <c r="N3525" s="362"/>
      <c r="O3525" s="362"/>
      <c r="P3525" s="362"/>
      <c r="Q3525" s="362"/>
      <c r="R3525" s="362"/>
      <c r="S3525" s="362"/>
      <c r="T3525" s="362"/>
      <c r="U3525" s="362"/>
      <c r="V3525" s="362"/>
      <c r="W3525" s="362"/>
      <c r="X3525" s="362"/>
      <c r="Y3525" s="362"/>
      <c r="Z3525" s="362"/>
      <c r="AA3525" s="323"/>
      <c r="AB3525" s="323"/>
      <c r="AC3525" s="323"/>
      <c r="AD3525" s="323"/>
      <c r="AE3525" s="323"/>
      <c r="AF3525" s="323"/>
      <c r="AG3525" s="323"/>
      <c r="AH3525" s="323"/>
      <c r="AI3525" s="323"/>
      <c r="AJ3525" s="323"/>
      <c r="AK3525" s="323"/>
      <c r="AL3525" s="323"/>
      <c r="AM3525" s="323"/>
      <c r="AN3525" s="323"/>
      <c r="AO3525" s="323"/>
      <c r="AP3525" s="323"/>
      <c r="AQ3525" s="323"/>
      <c r="AR3525" s="323"/>
      <c r="AS3525" s="323"/>
      <c r="AT3525" s="323"/>
      <c r="AU3525" s="323"/>
      <c r="AV3525" s="323"/>
      <c r="AW3525" s="323"/>
      <c r="AX3525" s="323"/>
      <c r="AY3525" s="323"/>
      <c r="AZ3525" s="323"/>
      <c r="BA3525" s="323"/>
      <c r="BB3525" s="323"/>
      <c r="BC3525" s="323"/>
      <c r="BD3525" s="323"/>
      <c r="BE3525" s="323"/>
      <c r="BF3525" s="323"/>
    </row>
    <row r="3526" spans="1:58" s="62" customFormat="1" ht="12.75" x14ac:dyDescent="0.2">
      <c r="A3526" s="270"/>
      <c r="B3526" s="358"/>
      <c r="C3526" s="358"/>
      <c r="D3526" s="268"/>
      <c r="E3526" s="268"/>
      <c r="F3526" s="268"/>
      <c r="G3526" s="277"/>
      <c r="H3526" s="362"/>
      <c r="I3526" s="362"/>
      <c r="J3526" s="362"/>
      <c r="K3526" s="362"/>
      <c r="L3526" s="362"/>
      <c r="M3526" s="362"/>
      <c r="N3526" s="362"/>
      <c r="O3526" s="362"/>
      <c r="P3526" s="362"/>
      <c r="Q3526" s="362"/>
      <c r="R3526" s="362"/>
      <c r="S3526" s="362"/>
      <c r="T3526" s="362"/>
      <c r="U3526" s="362"/>
      <c r="V3526" s="362"/>
      <c r="W3526" s="362"/>
      <c r="X3526" s="362"/>
      <c r="Y3526" s="362"/>
      <c r="Z3526" s="362"/>
      <c r="AA3526" s="323"/>
      <c r="AB3526" s="323"/>
      <c r="AC3526" s="323"/>
      <c r="AD3526" s="323"/>
      <c r="AE3526" s="323"/>
      <c r="AF3526" s="323"/>
      <c r="AG3526" s="323"/>
      <c r="AH3526" s="323"/>
      <c r="AI3526" s="323"/>
      <c r="AJ3526" s="323"/>
      <c r="AK3526" s="323"/>
      <c r="AL3526" s="323"/>
      <c r="AM3526" s="323"/>
      <c r="AN3526" s="323"/>
      <c r="AO3526" s="323"/>
      <c r="AP3526" s="323"/>
      <c r="AQ3526" s="323"/>
      <c r="AR3526" s="323"/>
      <c r="AS3526" s="323"/>
      <c r="AT3526" s="323"/>
      <c r="AU3526" s="323"/>
      <c r="AV3526" s="323"/>
      <c r="AW3526" s="323"/>
      <c r="AX3526" s="323"/>
      <c r="AY3526" s="323"/>
      <c r="AZ3526" s="323"/>
      <c r="BA3526" s="323"/>
      <c r="BB3526" s="323"/>
      <c r="BC3526" s="323"/>
      <c r="BD3526" s="323"/>
      <c r="BE3526" s="323"/>
      <c r="BF3526" s="323"/>
    </row>
    <row r="3527" spans="1:58" s="62" customFormat="1" ht="12.75" x14ac:dyDescent="0.2">
      <c r="A3527" s="270"/>
      <c r="B3527" s="358"/>
      <c r="C3527" s="358"/>
      <c r="D3527" s="268"/>
      <c r="E3527" s="268"/>
      <c r="F3527" s="268"/>
      <c r="G3527" s="277"/>
      <c r="H3527" s="362"/>
      <c r="I3527" s="362"/>
      <c r="J3527" s="362"/>
      <c r="K3527" s="362"/>
      <c r="L3527" s="362"/>
      <c r="M3527" s="362"/>
      <c r="N3527" s="362"/>
      <c r="O3527" s="362"/>
      <c r="P3527" s="362"/>
      <c r="Q3527" s="362"/>
      <c r="R3527" s="362"/>
      <c r="S3527" s="362"/>
      <c r="T3527" s="362"/>
      <c r="U3527" s="362"/>
      <c r="V3527" s="362"/>
      <c r="W3527" s="362"/>
      <c r="X3527" s="362"/>
      <c r="Y3527" s="362"/>
      <c r="Z3527" s="362"/>
      <c r="AA3527" s="323"/>
      <c r="AB3527" s="323"/>
      <c r="AC3527" s="323"/>
      <c r="AD3527" s="323"/>
      <c r="AE3527" s="323"/>
      <c r="AF3527" s="323"/>
      <c r="AG3527" s="323"/>
      <c r="AH3527" s="323"/>
      <c r="AI3527" s="323"/>
      <c r="AJ3527" s="323"/>
      <c r="AK3527" s="323"/>
      <c r="AL3527" s="323"/>
      <c r="AM3527" s="323"/>
      <c r="AN3527" s="323"/>
      <c r="AO3527" s="323"/>
      <c r="AP3527" s="323"/>
      <c r="AQ3527" s="323"/>
      <c r="AR3527" s="323"/>
      <c r="AS3527" s="323"/>
      <c r="AT3527" s="323"/>
      <c r="AU3527" s="323"/>
      <c r="AV3527" s="323"/>
      <c r="AW3527" s="323"/>
      <c r="AX3527" s="323"/>
      <c r="AY3527" s="323"/>
      <c r="AZ3527" s="323"/>
      <c r="BA3527" s="323"/>
      <c r="BB3527" s="323"/>
      <c r="BC3527" s="323"/>
      <c r="BD3527" s="323"/>
      <c r="BE3527" s="323"/>
      <c r="BF3527" s="323"/>
    </row>
    <row r="3528" spans="1:58" s="62" customFormat="1" ht="12.75" x14ac:dyDescent="0.2">
      <c r="A3528" s="270"/>
      <c r="B3528" s="358"/>
      <c r="C3528" s="358"/>
      <c r="D3528" s="268"/>
      <c r="E3528" s="268"/>
      <c r="F3528" s="268"/>
      <c r="G3528" s="277"/>
      <c r="H3528" s="362"/>
      <c r="I3528" s="362"/>
      <c r="J3528" s="362"/>
      <c r="K3528" s="362"/>
      <c r="L3528" s="362"/>
      <c r="M3528" s="362"/>
      <c r="N3528" s="362"/>
      <c r="O3528" s="362"/>
      <c r="P3528" s="362"/>
      <c r="Q3528" s="362"/>
      <c r="R3528" s="362"/>
      <c r="S3528" s="362"/>
      <c r="T3528" s="362"/>
      <c r="U3528" s="362"/>
      <c r="V3528" s="362"/>
      <c r="W3528" s="362"/>
      <c r="X3528" s="362"/>
      <c r="Y3528" s="362"/>
      <c r="Z3528" s="362"/>
      <c r="AA3528" s="323"/>
      <c r="AB3528" s="323"/>
      <c r="AC3528" s="323"/>
      <c r="AD3528" s="323"/>
      <c r="AE3528" s="323"/>
      <c r="AF3528" s="323"/>
      <c r="AG3528" s="323"/>
      <c r="AH3528" s="323"/>
      <c r="AI3528" s="323"/>
      <c r="AJ3528" s="323"/>
      <c r="AK3528" s="323"/>
      <c r="AL3528" s="323"/>
      <c r="AM3528" s="323"/>
      <c r="AN3528" s="323"/>
      <c r="AO3528" s="323"/>
      <c r="AP3528" s="323"/>
      <c r="AQ3528" s="323"/>
      <c r="AR3528" s="323"/>
      <c r="AS3528" s="323"/>
      <c r="AT3528" s="323"/>
      <c r="AU3528" s="323"/>
      <c r="AV3528" s="323"/>
      <c r="AW3528" s="323"/>
      <c r="AX3528" s="323"/>
      <c r="AY3528" s="323"/>
      <c r="AZ3528" s="323"/>
      <c r="BA3528" s="323"/>
      <c r="BB3528" s="323"/>
      <c r="BC3528" s="323"/>
      <c r="BD3528" s="323"/>
      <c r="BE3528" s="323"/>
      <c r="BF3528" s="323"/>
    </row>
    <row r="3529" spans="1:58" s="62" customFormat="1" ht="12.75" x14ac:dyDescent="0.2">
      <c r="A3529" s="270"/>
      <c r="B3529" s="358"/>
      <c r="C3529" s="358"/>
      <c r="D3529" s="268"/>
      <c r="E3529" s="268"/>
      <c r="F3529" s="268"/>
      <c r="G3529" s="277"/>
      <c r="H3529" s="362"/>
      <c r="I3529" s="362"/>
      <c r="J3529" s="362"/>
      <c r="K3529" s="362"/>
      <c r="L3529" s="362"/>
      <c r="M3529" s="362"/>
      <c r="N3529" s="362"/>
      <c r="O3529" s="362"/>
      <c r="P3529" s="362"/>
      <c r="Q3529" s="362"/>
      <c r="R3529" s="362"/>
      <c r="S3529" s="362"/>
      <c r="T3529" s="362"/>
      <c r="U3529" s="362"/>
      <c r="V3529" s="362"/>
      <c r="W3529" s="362"/>
      <c r="X3529" s="362"/>
      <c r="Y3529" s="362"/>
      <c r="Z3529" s="362"/>
      <c r="AA3529" s="323"/>
      <c r="AB3529" s="323"/>
      <c r="AC3529" s="323"/>
      <c r="AD3529" s="323"/>
      <c r="AE3529" s="323"/>
      <c r="AF3529" s="323"/>
      <c r="AG3529" s="323"/>
      <c r="AH3529" s="323"/>
      <c r="AI3529" s="323"/>
      <c r="AJ3529" s="323"/>
      <c r="AK3529" s="323"/>
      <c r="AL3529" s="323"/>
      <c r="AM3529" s="323"/>
      <c r="AN3529" s="323"/>
      <c r="AO3529" s="323"/>
      <c r="AP3529" s="323"/>
      <c r="AQ3529" s="323"/>
      <c r="AR3529" s="323"/>
      <c r="AS3529" s="323"/>
      <c r="AT3529" s="323"/>
      <c r="AU3529" s="323"/>
      <c r="AV3529" s="323"/>
      <c r="AW3529" s="323"/>
      <c r="AX3529" s="323"/>
      <c r="AY3529" s="323"/>
      <c r="AZ3529" s="323"/>
      <c r="BA3529" s="323"/>
      <c r="BB3529" s="323"/>
      <c r="BC3529" s="323"/>
      <c r="BD3529" s="323"/>
      <c r="BE3529" s="323"/>
      <c r="BF3529" s="323"/>
    </row>
    <row r="3530" spans="1:58" s="62" customFormat="1" ht="12.75" x14ac:dyDescent="0.2">
      <c r="A3530" s="270"/>
      <c r="B3530" s="358"/>
      <c r="C3530" s="358"/>
      <c r="D3530" s="268"/>
      <c r="E3530" s="268"/>
      <c r="F3530" s="268"/>
      <c r="G3530" s="277"/>
      <c r="H3530" s="362"/>
      <c r="I3530" s="362"/>
      <c r="J3530" s="362"/>
      <c r="K3530" s="362"/>
      <c r="L3530" s="362"/>
      <c r="M3530" s="362"/>
      <c r="N3530" s="362"/>
      <c r="O3530" s="362"/>
      <c r="P3530" s="362"/>
      <c r="Q3530" s="362"/>
      <c r="R3530" s="362"/>
      <c r="S3530" s="362"/>
      <c r="T3530" s="362"/>
      <c r="U3530" s="362"/>
      <c r="V3530" s="362"/>
      <c r="W3530" s="362"/>
      <c r="X3530" s="362"/>
      <c r="Y3530" s="362"/>
      <c r="Z3530" s="362"/>
      <c r="AA3530" s="323"/>
      <c r="AB3530" s="323"/>
      <c r="AC3530" s="323"/>
      <c r="AD3530" s="323"/>
      <c r="AE3530" s="323"/>
      <c r="AF3530" s="323"/>
      <c r="AG3530" s="323"/>
      <c r="AH3530" s="323"/>
      <c r="AI3530" s="323"/>
      <c r="AJ3530" s="323"/>
      <c r="AK3530" s="323"/>
      <c r="AL3530" s="323"/>
      <c r="AM3530" s="323"/>
      <c r="AN3530" s="323"/>
      <c r="AO3530" s="323"/>
      <c r="AP3530" s="323"/>
      <c r="AQ3530" s="323"/>
      <c r="AR3530" s="323"/>
      <c r="AS3530" s="323"/>
      <c r="AT3530" s="323"/>
      <c r="AU3530" s="323"/>
      <c r="AV3530" s="323"/>
      <c r="AW3530" s="323"/>
      <c r="AX3530" s="323"/>
      <c r="AY3530" s="323"/>
      <c r="AZ3530" s="323"/>
      <c r="BA3530" s="323"/>
      <c r="BB3530" s="323"/>
      <c r="BC3530" s="323"/>
      <c r="BD3530" s="323"/>
      <c r="BE3530" s="323"/>
      <c r="BF3530" s="323"/>
    </row>
    <row r="3531" spans="1:58" s="62" customFormat="1" ht="12.75" x14ac:dyDescent="0.2">
      <c r="A3531" s="270"/>
      <c r="B3531" s="358"/>
      <c r="C3531" s="358"/>
      <c r="D3531" s="268"/>
      <c r="E3531" s="268"/>
      <c r="F3531" s="268"/>
      <c r="G3531" s="277"/>
      <c r="H3531" s="362"/>
      <c r="I3531" s="362"/>
      <c r="J3531" s="362"/>
      <c r="K3531" s="362"/>
      <c r="L3531" s="362"/>
      <c r="M3531" s="362"/>
      <c r="N3531" s="362"/>
      <c r="O3531" s="362"/>
      <c r="P3531" s="362"/>
      <c r="Q3531" s="362"/>
      <c r="R3531" s="362"/>
      <c r="S3531" s="362"/>
      <c r="T3531" s="362"/>
      <c r="U3531" s="362"/>
      <c r="V3531" s="362"/>
      <c r="W3531" s="362"/>
      <c r="X3531" s="362"/>
      <c r="Y3531" s="362"/>
      <c r="Z3531" s="362"/>
      <c r="AA3531" s="323"/>
      <c r="AB3531" s="323"/>
      <c r="AC3531" s="323"/>
      <c r="AD3531" s="323"/>
      <c r="AE3531" s="323"/>
      <c r="AF3531" s="323"/>
      <c r="AG3531" s="323"/>
      <c r="AH3531" s="323"/>
      <c r="AI3531" s="323"/>
      <c r="AJ3531" s="323"/>
      <c r="AK3531" s="323"/>
      <c r="AL3531" s="323"/>
      <c r="AM3531" s="323"/>
      <c r="AN3531" s="323"/>
      <c r="AO3531" s="323"/>
      <c r="AP3531" s="323"/>
      <c r="AQ3531" s="323"/>
      <c r="AR3531" s="323"/>
      <c r="AS3531" s="323"/>
      <c r="AT3531" s="323"/>
      <c r="AU3531" s="323"/>
      <c r="AV3531" s="323"/>
      <c r="AW3531" s="323"/>
      <c r="AX3531" s="323"/>
      <c r="AY3531" s="323"/>
      <c r="AZ3531" s="323"/>
      <c r="BA3531" s="323"/>
      <c r="BB3531" s="323"/>
      <c r="BC3531" s="323"/>
      <c r="BD3531" s="323"/>
      <c r="BE3531" s="323"/>
      <c r="BF3531" s="323"/>
    </row>
    <row r="3532" spans="1:58" s="62" customFormat="1" ht="12.75" x14ac:dyDescent="0.2">
      <c r="A3532" s="270"/>
      <c r="B3532" s="358"/>
      <c r="C3532" s="358"/>
      <c r="D3532" s="268"/>
      <c r="E3532" s="268"/>
      <c r="F3532" s="268"/>
      <c r="G3532" s="277"/>
      <c r="H3532" s="362"/>
      <c r="I3532" s="362"/>
      <c r="J3532" s="362"/>
      <c r="K3532" s="362"/>
      <c r="L3532" s="362"/>
      <c r="M3532" s="362"/>
      <c r="N3532" s="362"/>
      <c r="O3532" s="362"/>
      <c r="P3532" s="362"/>
      <c r="Q3532" s="362"/>
      <c r="R3532" s="362"/>
      <c r="S3532" s="362"/>
      <c r="T3532" s="362"/>
      <c r="U3532" s="362"/>
      <c r="V3532" s="362"/>
      <c r="W3532" s="362"/>
      <c r="X3532" s="362"/>
      <c r="Y3532" s="362"/>
      <c r="Z3532" s="362"/>
      <c r="AA3532" s="323"/>
      <c r="AB3532" s="323"/>
      <c r="AC3532" s="323"/>
      <c r="AD3532" s="323"/>
      <c r="AE3532" s="323"/>
      <c r="AF3532" s="323"/>
      <c r="AG3532" s="323"/>
      <c r="AH3532" s="323"/>
      <c r="AI3532" s="323"/>
      <c r="AJ3532" s="323"/>
      <c r="AK3532" s="323"/>
      <c r="AL3532" s="323"/>
      <c r="AM3532" s="323"/>
      <c r="AN3532" s="323"/>
      <c r="AO3532" s="323"/>
      <c r="AP3532" s="323"/>
      <c r="AQ3532" s="323"/>
      <c r="AR3532" s="323"/>
      <c r="AS3532" s="323"/>
      <c r="AT3532" s="323"/>
      <c r="AU3532" s="323"/>
      <c r="AV3532" s="323"/>
      <c r="AW3532" s="323"/>
      <c r="AX3532" s="323"/>
      <c r="AY3532" s="323"/>
      <c r="AZ3532" s="323"/>
      <c r="BA3532" s="323"/>
      <c r="BB3532" s="323"/>
      <c r="BC3532" s="323"/>
      <c r="BD3532" s="323"/>
      <c r="BE3532" s="323"/>
      <c r="BF3532" s="323"/>
    </row>
    <row r="3533" spans="1:58" s="62" customFormat="1" ht="12.75" x14ac:dyDescent="0.2">
      <c r="A3533" s="270"/>
      <c r="B3533" s="358"/>
      <c r="C3533" s="358"/>
      <c r="D3533" s="268"/>
      <c r="E3533" s="268"/>
      <c r="F3533" s="268"/>
      <c r="G3533" s="277"/>
      <c r="H3533" s="362"/>
      <c r="I3533" s="362"/>
      <c r="J3533" s="362"/>
      <c r="K3533" s="362"/>
      <c r="L3533" s="362"/>
      <c r="M3533" s="362"/>
      <c r="N3533" s="362"/>
      <c r="O3533" s="362"/>
      <c r="P3533" s="362"/>
      <c r="Q3533" s="362"/>
      <c r="R3533" s="362"/>
      <c r="S3533" s="362"/>
      <c r="T3533" s="362"/>
      <c r="U3533" s="362"/>
      <c r="V3533" s="362"/>
      <c r="W3533" s="362"/>
      <c r="X3533" s="362"/>
      <c r="Y3533" s="362"/>
      <c r="Z3533" s="362"/>
      <c r="AA3533" s="323"/>
      <c r="AB3533" s="323"/>
      <c r="AC3533" s="323"/>
      <c r="AD3533" s="323"/>
      <c r="AE3533" s="323"/>
      <c r="AF3533" s="323"/>
      <c r="AG3533" s="323"/>
      <c r="AH3533" s="323"/>
      <c r="AI3533" s="323"/>
      <c r="AJ3533" s="323"/>
      <c r="AK3533" s="323"/>
      <c r="AL3533" s="323"/>
      <c r="AM3533" s="323"/>
      <c r="AN3533" s="323"/>
      <c r="AO3533" s="323"/>
      <c r="AP3533" s="323"/>
      <c r="AQ3533" s="323"/>
      <c r="AR3533" s="323"/>
      <c r="AS3533" s="323"/>
      <c r="AT3533" s="323"/>
      <c r="AU3533" s="323"/>
      <c r="AV3533" s="323"/>
      <c r="AW3533" s="323"/>
      <c r="AX3533" s="323"/>
      <c r="AY3533" s="323"/>
      <c r="AZ3533" s="323"/>
      <c r="BA3533" s="323"/>
      <c r="BB3533" s="323"/>
      <c r="BC3533" s="323"/>
      <c r="BD3533" s="323"/>
      <c r="BE3533" s="323"/>
      <c r="BF3533" s="323"/>
    </row>
    <row r="3534" spans="1:58" s="62" customFormat="1" ht="12.75" x14ac:dyDescent="0.2">
      <c r="A3534" s="270"/>
      <c r="B3534" s="358"/>
      <c r="C3534" s="358"/>
      <c r="D3534" s="268"/>
      <c r="E3534" s="268"/>
      <c r="F3534" s="268"/>
      <c r="G3534" s="277"/>
      <c r="H3534" s="362"/>
      <c r="I3534" s="362"/>
      <c r="J3534" s="362"/>
      <c r="K3534" s="362"/>
      <c r="L3534" s="362"/>
      <c r="M3534" s="362"/>
      <c r="N3534" s="362"/>
      <c r="O3534" s="362"/>
      <c r="P3534" s="362"/>
      <c r="Q3534" s="362"/>
      <c r="R3534" s="362"/>
      <c r="S3534" s="362"/>
      <c r="T3534" s="362"/>
      <c r="U3534" s="362"/>
      <c r="V3534" s="362"/>
      <c r="W3534" s="362"/>
      <c r="X3534" s="362"/>
      <c r="Y3534" s="362"/>
      <c r="Z3534" s="362"/>
      <c r="AA3534" s="323"/>
      <c r="AB3534" s="323"/>
      <c r="AC3534" s="323"/>
      <c r="AD3534" s="323"/>
      <c r="AE3534" s="323"/>
      <c r="AF3534" s="323"/>
      <c r="AG3534" s="323"/>
      <c r="AH3534" s="323"/>
      <c r="AI3534" s="323"/>
      <c r="AJ3534" s="323"/>
      <c r="AK3534" s="323"/>
      <c r="AL3534" s="323"/>
      <c r="AM3534" s="323"/>
      <c r="AN3534" s="323"/>
      <c r="AO3534" s="323"/>
      <c r="AP3534" s="323"/>
      <c r="AQ3534" s="323"/>
      <c r="AR3534" s="323"/>
      <c r="AS3534" s="323"/>
      <c r="AT3534" s="323"/>
      <c r="AU3534" s="323"/>
      <c r="AV3534" s="323"/>
      <c r="AW3534" s="323"/>
      <c r="AX3534" s="323"/>
      <c r="AY3534" s="323"/>
      <c r="AZ3534" s="323"/>
      <c r="BA3534" s="323"/>
      <c r="BB3534" s="323"/>
      <c r="BC3534" s="323"/>
      <c r="BD3534" s="323"/>
      <c r="BE3534" s="323"/>
      <c r="BF3534" s="323"/>
    </row>
    <row r="3535" spans="1:58" s="62" customFormat="1" ht="12.75" x14ac:dyDescent="0.2">
      <c r="A3535" s="270"/>
      <c r="B3535" s="358"/>
      <c r="C3535" s="358"/>
      <c r="D3535" s="268"/>
      <c r="E3535" s="268"/>
      <c r="F3535" s="268"/>
      <c r="G3535" s="277"/>
      <c r="H3535" s="362"/>
      <c r="I3535" s="362"/>
      <c r="J3535" s="362"/>
      <c r="K3535" s="362"/>
      <c r="L3535" s="362"/>
      <c r="M3535" s="362"/>
      <c r="N3535" s="362"/>
      <c r="O3535" s="362"/>
      <c r="P3535" s="362"/>
      <c r="Q3535" s="362"/>
      <c r="R3535" s="362"/>
      <c r="S3535" s="362"/>
      <c r="T3535" s="362"/>
      <c r="U3535" s="362"/>
      <c r="V3535" s="362"/>
      <c r="W3535" s="362"/>
      <c r="X3535" s="362"/>
      <c r="Y3535" s="362"/>
      <c r="Z3535" s="362"/>
      <c r="AA3535" s="323"/>
      <c r="AB3535" s="323"/>
      <c r="AC3535" s="323"/>
      <c r="AD3535" s="323"/>
      <c r="AE3535" s="323"/>
      <c r="AF3535" s="323"/>
      <c r="AG3535" s="323"/>
      <c r="AH3535" s="323"/>
      <c r="AI3535" s="323"/>
      <c r="AJ3535" s="323"/>
      <c r="AK3535" s="323"/>
      <c r="AL3535" s="323"/>
      <c r="AM3535" s="323"/>
      <c r="AN3535" s="323"/>
      <c r="AO3535" s="323"/>
      <c r="AP3535" s="323"/>
      <c r="AQ3535" s="323"/>
      <c r="AR3535" s="323"/>
      <c r="AS3535" s="323"/>
      <c r="AT3535" s="323"/>
      <c r="AU3535" s="323"/>
      <c r="AV3535" s="323"/>
      <c r="AW3535" s="323"/>
      <c r="AX3535" s="323"/>
      <c r="AY3535" s="323"/>
      <c r="AZ3535" s="323"/>
      <c r="BA3535" s="323"/>
      <c r="BB3535" s="323"/>
      <c r="BC3535" s="323"/>
      <c r="BD3535" s="323"/>
      <c r="BE3535" s="323"/>
      <c r="BF3535" s="323"/>
    </row>
    <row r="3536" spans="1:58" s="62" customFormat="1" ht="12.75" x14ac:dyDescent="0.2">
      <c r="A3536" s="270"/>
      <c r="B3536" s="358"/>
      <c r="C3536" s="358"/>
      <c r="D3536" s="268"/>
      <c r="E3536" s="268"/>
      <c r="F3536" s="268"/>
      <c r="G3536" s="277"/>
      <c r="H3536" s="362"/>
      <c r="I3536" s="362"/>
      <c r="J3536" s="362"/>
      <c r="K3536" s="362"/>
      <c r="L3536" s="362"/>
      <c r="M3536" s="362"/>
      <c r="N3536" s="362"/>
      <c r="O3536" s="362"/>
      <c r="P3536" s="362"/>
      <c r="Q3536" s="362"/>
      <c r="R3536" s="362"/>
      <c r="S3536" s="362"/>
      <c r="T3536" s="362"/>
      <c r="U3536" s="362"/>
      <c r="V3536" s="362"/>
      <c r="W3536" s="362"/>
      <c r="X3536" s="362"/>
      <c r="Y3536" s="362"/>
      <c r="Z3536" s="362"/>
      <c r="AA3536" s="323"/>
      <c r="AB3536" s="323"/>
      <c r="AC3536" s="323"/>
      <c r="AD3536" s="323"/>
      <c r="AE3536" s="323"/>
      <c r="AF3536" s="323"/>
      <c r="AG3536" s="323"/>
      <c r="AH3536" s="323"/>
      <c r="AI3536" s="323"/>
      <c r="AJ3536" s="323"/>
      <c r="AK3536" s="323"/>
      <c r="AL3536" s="323"/>
      <c r="AM3536" s="323"/>
      <c r="AN3536" s="323"/>
      <c r="AO3536" s="323"/>
      <c r="AP3536" s="323"/>
      <c r="AQ3536" s="323"/>
      <c r="AR3536" s="323"/>
      <c r="AS3536" s="323"/>
      <c r="AT3536" s="323"/>
      <c r="AU3536" s="323"/>
      <c r="AV3536" s="323"/>
      <c r="AW3536" s="323"/>
      <c r="AX3536" s="323"/>
      <c r="AY3536" s="323"/>
      <c r="AZ3536" s="323"/>
      <c r="BA3536" s="323"/>
      <c r="BB3536" s="323"/>
      <c r="BC3536" s="323"/>
      <c r="BD3536" s="323"/>
      <c r="BE3536" s="323"/>
      <c r="BF3536" s="323"/>
    </row>
    <row r="3537" spans="1:58" s="62" customFormat="1" ht="12.75" x14ac:dyDescent="0.2">
      <c r="A3537" s="270"/>
      <c r="B3537" s="358"/>
      <c r="C3537" s="358"/>
      <c r="D3537" s="268"/>
      <c r="E3537" s="268"/>
      <c r="F3537" s="268"/>
      <c r="G3537" s="277"/>
      <c r="H3537" s="362"/>
      <c r="I3537" s="362"/>
      <c r="J3537" s="362"/>
      <c r="K3537" s="362"/>
      <c r="L3537" s="362"/>
      <c r="M3537" s="362"/>
      <c r="N3537" s="362"/>
      <c r="O3537" s="362"/>
      <c r="P3537" s="362"/>
      <c r="Q3537" s="362"/>
      <c r="R3537" s="362"/>
      <c r="S3537" s="362"/>
      <c r="T3537" s="362"/>
      <c r="U3537" s="362"/>
      <c r="V3537" s="362"/>
      <c r="W3537" s="362"/>
      <c r="X3537" s="362"/>
      <c r="Y3537" s="362"/>
      <c r="Z3537" s="362"/>
      <c r="AA3537" s="323"/>
      <c r="AB3537" s="323"/>
      <c r="AC3537" s="323"/>
      <c r="AD3537" s="323"/>
      <c r="AE3537" s="323"/>
      <c r="AF3537" s="323"/>
      <c r="AG3537" s="323"/>
      <c r="AH3537" s="323"/>
      <c r="AI3537" s="323"/>
      <c r="AJ3537" s="323"/>
      <c r="AK3537" s="323"/>
      <c r="AL3537" s="323"/>
      <c r="AM3537" s="323"/>
      <c r="AN3537" s="323"/>
      <c r="AO3537" s="323"/>
      <c r="AP3537" s="323"/>
      <c r="AQ3537" s="323"/>
      <c r="AR3537" s="323"/>
      <c r="AS3537" s="323"/>
      <c r="AT3537" s="323"/>
      <c r="AU3537" s="323"/>
      <c r="AV3537" s="323"/>
      <c r="AW3537" s="323"/>
      <c r="AX3537" s="323"/>
      <c r="AY3537" s="323"/>
      <c r="AZ3537" s="323"/>
      <c r="BA3537" s="323"/>
      <c r="BB3537" s="323"/>
      <c r="BC3537" s="323"/>
      <c r="BD3537" s="323"/>
      <c r="BE3537" s="323"/>
      <c r="BF3537" s="323"/>
    </row>
    <row r="3538" spans="1:58" s="62" customFormat="1" ht="12.75" x14ac:dyDescent="0.2">
      <c r="A3538" s="270"/>
      <c r="B3538" s="358"/>
      <c r="C3538" s="358"/>
      <c r="D3538" s="268"/>
      <c r="E3538" s="268"/>
      <c r="F3538" s="268"/>
      <c r="G3538" s="277"/>
      <c r="H3538" s="362"/>
      <c r="I3538" s="362"/>
      <c r="J3538" s="362"/>
      <c r="K3538" s="362"/>
      <c r="L3538" s="362"/>
      <c r="M3538" s="362"/>
      <c r="N3538" s="362"/>
      <c r="O3538" s="362"/>
      <c r="P3538" s="362"/>
      <c r="Q3538" s="362"/>
      <c r="R3538" s="362"/>
      <c r="S3538" s="362"/>
      <c r="T3538" s="362"/>
      <c r="U3538" s="362"/>
      <c r="V3538" s="362"/>
      <c r="W3538" s="362"/>
      <c r="X3538" s="362"/>
      <c r="Y3538" s="362"/>
      <c r="Z3538" s="362"/>
      <c r="AA3538" s="323"/>
      <c r="AB3538" s="323"/>
      <c r="AC3538" s="323"/>
      <c r="AD3538" s="323"/>
      <c r="AE3538" s="323"/>
      <c r="AF3538" s="323"/>
      <c r="AG3538" s="323"/>
      <c r="AH3538" s="323"/>
      <c r="AI3538" s="323"/>
      <c r="AJ3538" s="323"/>
      <c r="AK3538" s="323"/>
      <c r="AL3538" s="323"/>
      <c r="AM3538" s="323"/>
      <c r="AN3538" s="323"/>
      <c r="AO3538" s="323"/>
      <c r="AP3538" s="323"/>
      <c r="AQ3538" s="323"/>
      <c r="AR3538" s="323"/>
      <c r="AS3538" s="323"/>
      <c r="AT3538" s="323"/>
      <c r="AU3538" s="323"/>
      <c r="AV3538" s="323"/>
      <c r="AW3538" s="323"/>
      <c r="AX3538" s="323"/>
      <c r="AY3538" s="323"/>
      <c r="AZ3538" s="323"/>
      <c r="BA3538" s="323"/>
      <c r="BB3538" s="323"/>
      <c r="BC3538" s="323"/>
      <c r="BD3538" s="323"/>
      <c r="BE3538" s="323"/>
      <c r="BF3538" s="323"/>
    </row>
    <row r="3539" spans="1:58" s="62" customFormat="1" ht="12.75" x14ac:dyDescent="0.2">
      <c r="A3539" s="270"/>
      <c r="B3539" s="358"/>
      <c r="C3539" s="358"/>
      <c r="D3539" s="268"/>
      <c r="E3539" s="268"/>
      <c r="F3539" s="268"/>
      <c r="G3539" s="277"/>
      <c r="H3539" s="362"/>
      <c r="I3539" s="362"/>
      <c r="J3539" s="362"/>
      <c r="K3539" s="362"/>
      <c r="L3539" s="362"/>
      <c r="M3539" s="362"/>
      <c r="N3539" s="362"/>
      <c r="O3539" s="362"/>
      <c r="P3539" s="362"/>
      <c r="Q3539" s="362"/>
      <c r="R3539" s="362"/>
      <c r="S3539" s="362"/>
      <c r="T3539" s="362"/>
      <c r="U3539" s="362"/>
      <c r="V3539" s="362"/>
      <c r="W3539" s="362"/>
      <c r="X3539" s="362"/>
      <c r="Y3539" s="362"/>
      <c r="Z3539" s="362"/>
      <c r="AA3539" s="323"/>
      <c r="AB3539" s="323"/>
      <c r="AC3539" s="323"/>
      <c r="AD3539" s="323"/>
      <c r="AE3539" s="323"/>
      <c r="AF3539" s="323"/>
      <c r="AG3539" s="323"/>
      <c r="AH3539" s="323"/>
      <c r="AI3539" s="323"/>
      <c r="AJ3539" s="323"/>
      <c r="AK3539" s="323"/>
      <c r="AL3539" s="323"/>
      <c r="AM3539" s="323"/>
      <c r="AN3539" s="323"/>
      <c r="AO3539" s="323"/>
      <c r="AP3539" s="323"/>
      <c r="AQ3539" s="323"/>
      <c r="AR3539" s="323"/>
      <c r="AS3539" s="323"/>
      <c r="AT3539" s="323"/>
      <c r="AU3539" s="323"/>
      <c r="AV3539" s="323"/>
      <c r="AW3539" s="323"/>
      <c r="AX3539" s="323"/>
      <c r="AY3539" s="323"/>
      <c r="AZ3539" s="323"/>
      <c r="BA3539" s="323"/>
      <c r="BB3539" s="323"/>
      <c r="BC3539" s="323"/>
      <c r="BD3539" s="323"/>
      <c r="BE3539" s="323"/>
      <c r="BF3539" s="323"/>
    </row>
    <row r="3540" spans="1:58" s="62" customFormat="1" ht="12.75" x14ac:dyDescent="0.2">
      <c r="A3540" s="270"/>
      <c r="B3540" s="358"/>
      <c r="C3540" s="358"/>
      <c r="D3540" s="268"/>
      <c r="E3540" s="268"/>
      <c r="F3540" s="268"/>
      <c r="G3540" s="277"/>
      <c r="H3540" s="362"/>
      <c r="I3540" s="362"/>
      <c r="J3540" s="362"/>
      <c r="K3540" s="362"/>
      <c r="L3540" s="362"/>
      <c r="M3540" s="362"/>
      <c r="N3540" s="362"/>
      <c r="O3540" s="362"/>
      <c r="P3540" s="362"/>
      <c r="Q3540" s="362"/>
      <c r="R3540" s="362"/>
      <c r="S3540" s="362"/>
      <c r="T3540" s="362"/>
      <c r="U3540" s="362"/>
      <c r="V3540" s="362"/>
      <c r="W3540" s="362"/>
      <c r="X3540" s="362"/>
      <c r="Y3540" s="362"/>
      <c r="Z3540" s="362"/>
      <c r="AA3540" s="323"/>
      <c r="AB3540" s="323"/>
      <c r="AC3540" s="323"/>
      <c r="AD3540" s="323"/>
      <c r="AE3540" s="323"/>
      <c r="AF3540" s="323"/>
      <c r="AG3540" s="323"/>
      <c r="AH3540" s="323"/>
      <c r="AI3540" s="323"/>
      <c r="AJ3540" s="323"/>
      <c r="AK3540" s="323"/>
      <c r="AL3540" s="323"/>
      <c r="AM3540" s="323"/>
      <c r="AN3540" s="323"/>
      <c r="AO3540" s="323"/>
      <c r="AP3540" s="323"/>
      <c r="AQ3540" s="323"/>
      <c r="AR3540" s="323"/>
      <c r="AS3540" s="323"/>
      <c r="AT3540" s="323"/>
      <c r="AU3540" s="323"/>
      <c r="AV3540" s="323"/>
      <c r="AW3540" s="323"/>
      <c r="AX3540" s="323"/>
      <c r="AY3540" s="323"/>
      <c r="AZ3540" s="323"/>
      <c r="BA3540" s="323"/>
      <c r="BB3540" s="323"/>
      <c r="BC3540" s="323"/>
      <c r="BD3540" s="323"/>
      <c r="BE3540" s="323"/>
      <c r="BF3540" s="323"/>
    </row>
    <row r="3541" spans="1:58" s="62" customFormat="1" ht="12.75" x14ac:dyDescent="0.2">
      <c r="A3541" s="270"/>
      <c r="B3541" s="358"/>
      <c r="C3541" s="358"/>
      <c r="D3541" s="268"/>
      <c r="E3541" s="268"/>
      <c r="F3541" s="268"/>
      <c r="G3541" s="277"/>
      <c r="H3541" s="362"/>
      <c r="I3541" s="362"/>
      <c r="J3541" s="362"/>
      <c r="K3541" s="362"/>
      <c r="L3541" s="362"/>
      <c r="M3541" s="362"/>
      <c r="N3541" s="362"/>
      <c r="O3541" s="362"/>
      <c r="P3541" s="362"/>
      <c r="Q3541" s="362"/>
      <c r="R3541" s="362"/>
      <c r="S3541" s="362"/>
      <c r="T3541" s="362"/>
      <c r="U3541" s="362"/>
      <c r="V3541" s="362"/>
      <c r="W3541" s="362"/>
      <c r="X3541" s="362"/>
      <c r="Y3541" s="362"/>
      <c r="Z3541" s="362"/>
      <c r="AA3541" s="323"/>
      <c r="AB3541" s="323"/>
      <c r="AC3541" s="323"/>
      <c r="AD3541" s="323"/>
      <c r="AE3541" s="323"/>
      <c r="AF3541" s="323"/>
      <c r="AG3541" s="323"/>
      <c r="AH3541" s="323"/>
      <c r="AI3541" s="323"/>
      <c r="AJ3541" s="323"/>
      <c r="AK3541" s="323"/>
      <c r="AL3541" s="323"/>
      <c r="AM3541" s="323"/>
      <c r="AN3541" s="323"/>
      <c r="AO3541" s="323"/>
      <c r="AP3541" s="323"/>
      <c r="AQ3541" s="323"/>
      <c r="AR3541" s="323"/>
      <c r="AS3541" s="323"/>
      <c r="AT3541" s="323"/>
      <c r="AU3541" s="323"/>
      <c r="AV3541" s="323"/>
      <c r="AW3541" s="323"/>
      <c r="AX3541" s="323"/>
      <c r="AY3541" s="323"/>
      <c r="AZ3541" s="323"/>
      <c r="BA3541" s="323"/>
      <c r="BB3541" s="323"/>
      <c r="BC3541" s="323"/>
      <c r="BD3541" s="323"/>
      <c r="BE3541" s="323"/>
      <c r="BF3541" s="323"/>
    </row>
    <row r="3542" spans="1:58" s="62" customFormat="1" ht="12.75" x14ac:dyDescent="0.2">
      <c r="A3542" s="270"/>
      <c r="B3542" s="358"/>
      <c r="C3542" s="358"/>
      <c r="D3542" s="268"/>
      <c r="E3542" s="268"/>
      <c r="F3542" s="268"/>
      <c r="G3542" s="277"/>
      <c r="H3542" s="362"/>
      <c r="I3542" s="362"/>
      <c r="J3542" s="362"/>
      <c r="K3542" s="362"/>
      <c r="L3542" s="362"/>
      <c r="M3542" s="362"/>
      <c r="N3542" s="362"/>
      <c r="O3542" s="362"/>
      <c r="P3542" s="362"/>
      <c r="Q3542" s="362"/>
      <c r="R3542" s="362"/>
      <c r="S3542" s="362"/>
      <c r="T3542" s="362"/>
      <c r="U3542" s="362"/>
      <c r="V3542" s="362"/>
      <c r="W3542" s="362"/>
      <c r="X3542" s="362"/>
      <c r="Y3542" s="362"/>
      <c r="Z3542" s="362"/>
      <c r="AA3542" s="323"/>
      <c r="AB3542" s="323"/>
      <c r="AC3542" s="323"/>
      <c r="AD3542" s="323"/>
      <c r="AE3542" s="323"/>
      <c r="AF3542" s="323"/>
      <c r="AG3542" s="323"/>
      <c r="AH3542" s="323"/>
      <c r="AI3542" s="323"/>
      <c r="AJ3542" s="323"/>
      <c r="AK3542" s="323"/>
      <c r="AL3542" s="323"/>
      <c r="AM3542" s="323"/>
      <c r="AN3542" s="323"/>
      <c r="AO3542" s="323"/>
      <c r="AP3542" s="323"/>
      <c r="AQ3542" s="323"/>
      <c r="AR3542" s="323"/>
      <c r="AS3542" s="323"/>
      <c r="AT3542" s="323"/>
      <c r="AU3542" s="323"/>
      <c r="AV3542" s="323"/>
      <c r="AW3542" s="323"/>
      <c r="AX3542" s="323"/>
      <c r="AY3542" s="323"/>
      <c r="AZ3542" s="323"/>
      <c r="BA3542" s="323"/>
      <c r="BB3542" s="323"/>
      <c r="BC3542" s="323"/>
      <c r="BD3542" s="323"/>
      <c r="BE3542" s="323"/>
      <c r="BF3542" s="323"/>
    </row>
    <row r="3543" spans="1:58" s="62" customFormat="1" ht="12.75" x14ac:dyDescent="0.2">
      <c r="A3543" s="270"/>
      <c r="B3543" s="358"/>
      <c r="C3543" s="358"/>
      <c r="D3543" s="268"/>
      <c r="E3543" s="268"/>
      <c r="F3543" s="268"/>
      <c r="G3543" s="277"/>
      <c r="H3543" s="362"/>
      <c r="I3543" s="362"/>
      <c r="J3543" s="362"/>
      <c r="K3543" s="362"/>
      <c r="L3543" s="362"/>
      <c r="M3543" s="362"/>
      <c r="N3543" s="362"/>
      <c r="O3543" s="362"/>
      <c r="P3543" s="362"/>
      <c r="Q3543" s="362"/>
      <c r="R3543" s="362"/>
      <c r="S3543" s="362"/>
      <c r="T3543" s="362"/>
      <c r="U3543" s="362"/>
      <c r="V3543" s="362"/>
      <c r="W3543" s="362"/>
      <c r="X3543" s="362"/>
      <c r="Y3543" s="362"/>
      <c r="Z3543" s="362"/>
      <c r="AA3543" s="323"/>
      <c r="AB3543" s="323"/>
      <c r="AC3543" s="323"/>
      <c r="AD3543" s="323"/>
      <c r="AE3543" s="323"/>
      <c r="AF3543" s="323"/>
      <c r="AG3543" s="323"/>
      <c r="AH3543" s="323"/>
      <c r="AI3543" s="323"/>
      <c r="AJ3543" s="323"/>
      <c r="AK3543" s="323"/>
      <c r="AL3543" s="323"/>
      <c r="AM3543" s="323"/>
      <c r="AN3543" s="323"/>
      <c r="AO3543" s="323"/>
      <c r="AP3543" s="323"/>
      <c r="AQ3543" s="323"/>
      <c r="AR3543" s="323"/>
      <c r="AS3543" s="323"/>
      <c r="AT3543" s="323"/>
      <c r="AU3543" s="323"/>
      <c r="AV3543" s="323"/>
      <c r="AW3543" s="323"/>
      <c r="AX3543" s="323"/>
      <c r="AY3543" s="323"/>
      <c r="AZ3543" s="323"/>
      <c r="BA3543" s="323"/>
      <c r="BB3543" s="323"/>
      <c r="BC3543" s="323"/>
      <c r="BD3543" s="323"/>
      <c r="BE3543" s="323"/>
      <c r="BF3543" s="323"/>
    </row>
    <row r="3544" spans="1:58" s="62" customFormat="1" ht="12.75" x14ac:dyDescent="0.2">
      <c r="A3544" s="270"/>
      <c r="B3544" s="358"/>
      <c r="C3544" s="358"/>
      <c r="D3544" s="268"/>
      <c r="E3544" s="268"/>
      <c r="F3544" s="268"/>
      <c r="G3544" s="277"/>
      <c r="H3544" s="362"/>
      <c r="I3544" s="362"/>
      <c r="J3544" s="362"/>
      <c r="K3544" s="362"/>
      <c r="L3544" s="362"/>
      <c r="M3544" s="362"/>
      <c r="N3544" s="362"/>
      <c r="O3544" s="362"/>
      <c r="P3544" s="362"/>
      <c r="Q3544" s="362"/>
      <c r="R3544" s="362"/>
      <c r="S3544" s="362"/>
      <c r="T3544" s="362"/>
      <c r="U3544" s="362"/>
      <c r="V3544" s="362"/>
      <c r="W3544" s="362"/>
      <c r="X3544" s="362"/>
      <c r="Y3544" s="362"/>
      <c r="Z3544" s="362"/>
      <c r="AA3544" s="323"/>
      <c r="AB3544" s="323"/>
      <c r="AC3544" s="323"/>
      <c r="AD3544" s="323"/>
      <c r="AE3544" s="323"/>
      <c r="AF3544" s="323"/>
      <c r="AG3544" s="323"/>
      <c r="AH3544" s="323"/>
      <c r="AI3544" s="323"/>
      <c r="AJ3544" s="323"/>
      <c r="AK3544" s="323"/>
      <c r="AL3544" s="323"/>
      <c r="AM3544" s="323"/>
      <c r="AN3544" s="323"/>
      <c r="AO3544" s="323"/>
      <c r="AP3544" s="323"/>
      <c r="AQ3544" s="323"/>
      <c r="AR3544" s="323"/>
      <c r="AS3544" s="323"/>
      <c r="AT3544" s="323"/>
      <c r="AU3544" s="323"/>
      <c r="AV3544" s="323"/>
      <c r="AW3544" s="323"/>
      <c r="AX3544" s="323"/>
      <c r="AY3544" s="323"/>
      <c r="AZ3544" s="323"/>
      <c r="BA3544" s="323"/>
      <c r="BB3544" s="323"/>
      <c r="BC3544" s="323"/>
      <c r="BD3544" s="323"/>
      <c r="BE3544" s="323"/>
      <c r="BF3544" s="323"/>
    </row>
    <row r="3545" spans="1:58" s="62" customFormat="1" ht="12.75" x14ac:dyDescent="0.2">
      <c r="A3545" s="270"/>
      <c r="B3545" s="358"/>
      <c r="C3545" s="358"/>
      <c r="D3545" s="268"/>
      <c r="E3545" s="268"/>
      <c r="F3545" s="268"/>
      <c r="G3545" s="277"/>
      <c r="H3545" s="362"/>
      <c r="I3545" s="362"/>
      <c r="J3545" s="362"/>
      <c r="K3545" s="362"/>
      <c r="L3545" s="362"/>
      <c r="M3545" s="362"/>
      <c r="N3545" s="362"/>
      <c r="O3545" s="362"/>
      <c r="P3545" s="362"/>
      <c r="Q3545" s="362"/>
      <c r="R3545" s="362"/>
      <c r="S3545" s="362"/>
      <c r="T3545" s="362"/>
      <c r="U3545" s="362"/>
      <c r="V3545" s="362"/>
      <c r="W3545" s="362"/>
      <c r="X3545" s="362"/>
      <c r="Y3545" s="362"/>
      <c r="Z3545" s="362"/>
      <c r="AA3545" s="323"/>
      <c r="AB3545" s="323"/>
      <c r="AC3545" s="323"/>
      <c r="AD3545" s="323"/>
      <c r="AE3545" s="323"/>
      <c r="AF3545" s="323"/>
      <c r="AG3545" s="323"/>
      <c r="AH3545" s="323"/>
      <c r="AI3545" s="323"/>
      <c r="AJ3545" s="323"/>
      <c r="AK3545" s="323"/>
      <c r="AL3545" s="323"/>
      <c r="AM3545" s="323"/>
      <c r="AN3545" s="323"/>
      <c r="AO3545" s="323"/>
      <c r="AP3545" s="323"/>
      <c r="AQ3545" s="323"/>
      <c r="AR3545" s="323"/>
      <c r="AS3545" s="323"/>
      <c r="AT3545" s="323"/>
      <c r="AU3545" s="323"/>
      <c r="AV3545" s="323"/>
      <c r="AW3545" s="323"/>
      <c r="AX3545" s="323"/>
      <c r="AY3545" s="323"/>
      <c r="AZ3545" s="323"/>
      <c r="BA3545" s="323"/>
      <c r="BB3545" s="323"/>
      <c r="BC3545" s="323"/>
      <c r="BD3545" s="323"/>
      <c r="BE3545" s="323"/>
      <c r="BF3545" s="323"/>
    </row>
    <row r="3546" spans="1:58" s="62" customFormat="1" ht="12.75" x14ac:dyDescent="0.2">
      <c r="A3546" s="270"/>
      <c r="B3546" s="358"/>
      <c r="C3546" s="358"/>
      <c r="D3546" s="268"/>
      <c r="E3546" s="268"/>
      <c r="F3546" s="268"/>
      <c r="G3546" s="277"/>
      <c r="H3546" s="362"/>
      <c r="I3546" s="362"/>
      <c r="J3546" s="362"/>
      <c r="K3546" s="362"/>
      <c r="L3546" s="362"/>
      <c r="M3546" s="362"/>
      <c r="N3546" s="362"/>
      <c r="O3546" s="362"/>
      <c r="P3546" s="362"/>
      <c r="Q3546" s="362"/>
      <c r="R3546" s="362"/>
      <c r="S3546" s="362"/>
      <c r="T3546" s="362"/>
      <c r="U3546" s="362"/>
      <c r="V3546" s="362"/>
      <c r="W3546" s="362"/>
      <c r="X3546" s="362"/>
      <c r="Y3546" s="362"/>
      <c r="Z3546" s="362"/>
      <c r="AA3546" s="323"/>
      <c r="AB3546" s="323"/>
      <c r="AC3546" s="323"/>
      <c r="AD3546" s="323"/>
      <c r="AE3546" s="323"/>
      <c r="AF3546" s="323"/>
      <c r="AG3546" s="323"/>
      <c r="AH3546" s="323"/>
      <c r="AI3546" s="323"/>
      <c r="AJ3546" s="323"/>
      <c r="AK3546" s="323"/>
      <c r="AL3546" s="323"/>
      <c r="AM3546" s="323"/>
      <c r="AN3546" s="323"/>
      <c r="AO3546" s="323"/>
      <c r="AP3546" s="323"/>
      <c r="AQ3546" s="323"/>
      <c r="AR3546" s="323"/>
      <c r="AS3546" s="323"/>
      <c r="AT3546" s="323"/>
      <c r="AU3546" s="323"/>
      <c r="AV3546" s="323"/>
      <c r="AW3546" s="323"/>
      <c r="AX3546" s="323"/>
      <c r="AY3546" s="323"/>
      <c r="AZ3546" s="323"/>
      <c r="BA3546" s="323"/>
      <c r="BB3546" s="323"/>
      <c r="BC3546" s="323"/>
      <c r="BD3546" s="323"/>
      <c r="BE3546" s="323"/>
      <c r="BF3546" s="323"/>
    </row>
    <row r="3547" spans="1:58" s="62" customFormat="1" ht="12.75" x14ac:dyDescent="0.2">
      <c r="A3547" s="270"/>
      <c r="B3547" s="358"/>
      <c r="C3547" s="358"/>
      <c r="D3547" s="268"/>
      <c r="E3547" s="268"/>
      <c r="F3547" s="268"/>
      <c r="G3547" s="277"/>
      <c r="H3547" s="362"/>
      <c r="I3547" s="362"/>
      <c r="J3547" s="362"/>
      <c r="K3547" s="362"/>
      <c r="L3547" s="362"/>
      <c r="M3547" s="362"/>
      <c r="N3547" s="362"/>
      <c r="O3547" s="362"/>
      <c r="P3547" s="362"/>
      <c r="Q3547" s="362"/>
      <c r="R3547" s="362"/>
      <c r="S3547" s="362"/>
      <c r="T3547" s="362"/>
      <c r="U3547" s="362"/>
      <c r="V3547" s="362"/>
      <c r="W3547" s="362"/>
      <c r="X3547" s="362"/>
      <c r="Y3547" s="362"/>
      <c r="Z3547" s="362"/>
      <c r="AA3547" s="323"/>
      <c r="AB3547" s="323"/>
      <c r="AC3547" s="323"/>
      <c r="AD3547" s="323"/>
      <c r="AE3547" s="323"/>
      <c r="AF3547" s="323"/>
      <c r="AG3547" s="323"/>
      <c r="AH3547" s="323"/>
      <c r="AI3547" s="323"/>
      <c r="AJ3547" s="323"/>
      <c r="AK3547" s="323"/>
      <c r="AL3547" s="323"/>
      <c r="AM3547" s="323"/>
      <c r="AN3547" s="323"/>
      <c r="AO3547" s="323"/>
      <c r="AP3547" s="323"/>
      <c r="AQ3547" s="323"/>
      <c r="AR3547" s="323"/>
      <c r="AS3547" s="323"/>
      <c r="AT3547" s="323"/>
      <c r="AU3547" s="323"/>
      <c r="AV3547" s="323"/>
      <c r="AW3547" s="323"/>
      <c r="AX3547" s="323"/>
      <c r="AY3547" s="323"/>
      <c r="AZ3547" s="323"/>
      <c r="BA3547" s="323"/>
      <c r="BB3547" s="323"/>
      <c r="BC3547" s="323"/>
      <c r="BD3547" s="323"/>
      <c r="BE3547" s="323"/>
      <c r="BF3547" s="323"/>
    </row>
    <row r="3548" spans="1:58" s="62" customFormat="1" ht="12.75" x14ac:dyDescent="0.2">
      <c r="A3548" s="270"/>
      <c r="B3548" s="358"/>
      <c r="C3548" s="358"/>
      <c r="D3548" s="268"/>
      <c r="E3548" s="268"/>
      <c r="F3548" s="268"/>
      <c r="G3548" s="277"/>
      <c r="H3548" s="362"/>
      <c r="I3548" s="362"/>
      <c r="J3548" s="362"/>
      <c r="K3548" s="362"/>
      <c r="L3548" s="362"/>
      <c r="M3548" s="362"/>
      <c r="N3548" s="362"/>
      <c r="O3548" s="362"/>
      <c r="P3548" s="362"/>
      <c r="Q3548" s="362"/>
      <c r="R3548" s="362"/>
      <c r="S3548" s="362"/>
      <c r="T3548" s="362"/>
      <c r="U3548" s="362"/>
      <c r="V3548" s="362"/>
      <c r="W3548" s="362"/>
      <c r="X3548" s="362"/>
      <c r="Y3548" s="362"/>
      <c r="Z3548" s="362"/>
      <c r="AA3548" s="323"/>
      <c r="AB3548" s="323"/>
      <c r="AC3548" s="323"/>
      <c r="AD3548" s="323"/>
      <c r="AE3548" s="323"/>
      <c r="AF3548" s="323"/>
      <c r="AG3548" s="323"/>
      <c r="AH3548" s="323"/>
      <c r="AI3548" s="323"/>
      <c r="AJ3548" s="323"/>
      <c r="AK3548" s="323"/>
      <c r="AL3548" s="323"/>
      <c r="AM3548" s="323"/>
      <c r="AN3548" s="323"/>
      <c r="AO3548" s="323"/>
      <c r="AP3548" s="323"/>
      <c r="AQ3548" s="323"/>
      <c r="AR3548" s="323"/>
      <c r="AS3548" s="323"/>
      <c r="AT3548" s="323"/>
      <c r="AU3548" s="323"/>
      <c r="AV3548" s="323"/>
      <c r="AW3548" s="323"/>
      <c r="AX3548" s="323"/>
      <c r="AY3548" s="323"/>
      <c r="AZ3548" s="323"/>
      <c r="BA3548" s="323"/>
      <c r="BB3548" s="323"/>
      <c r="BC3548" s="323"/>
      <c r="BD3548" s="323"/>
      <c r="BE3548" s="323"/>
      <c r="BF3548" s="323"/>
    </row>
    <row r="3549" spans="1:58" s="62" customFormat="1" ht="12.75" x14ac:dyDescent="0.2">
      <c r="A3549" s="270"/>
      <c r="B3549" s="358"/>
      <c r="C3549" s="358"/>
      <c r="D3549" s="268"/>
      <c r="E3549" s="268"/>
      <c r="F3549" s="268"/>
      <c r="G3549" s="277"/>
      <c r="H3549" s="362"/>
      <c r="I3549" s="362"/>
      <c r="J3549" s="362"/>
      <c r="K3549" s="362"/>
      <c r="L3549" s="362"/>
      <c r="M3549" s="362"/>
      <c r="N3549" s="362"/>
      <c r="O3549" s="362"/>
      <c r="P3549" s="362"/>
      <c r="Q3549" s="362"/>
      <c r="R3549" s="362"/>
      <c r="S3549" s="362"/>
      <c r="T3549" s="362"/>
      <c r="U3549" s="362"/>
      <c r="V3549" s="362"/>
      <c r="W3549" s="362"/>
      <c r="X3549" s="362"/>
      <c r="Y3549" s="362"/>
      <c r="Z3549" s="362"/>
      <c r="AA3549" s="323"/>
      <c r="AB3549" s="323"/>
      <c r="AC3549" s="323"/>
      <c r="AD3549" s="323"/>
      <c r="AE3549" s="323"/>
      <c r="AF3549" s="323"/>
      <c r="AG3549" s="323"/>
      <c r="AH3549" s="323"/>
      <c r="AI3549" s="323"/>
      <c r="AJ3549" s="323"/>
      <c r="AK3549" s="323"/>
      <c r="AL3549" s="323"/>
      <c r="AM3549" s="323"/>
      <c r="AN3549" s="323"/>
      <c r="AO3549" s="323"/>
      <c r="AP3549" s="323"/>
      <c r="AQ3549" s="323"/>
      <c r="AR3549" s="323"/>
      <c r="AS3549" s="323"/>
      <c r="AT3549" s="323"/>
      <c r="AU3549" s="323"/>
      <c r="AV3549" s="323"/>
      <c r="AW3549" s="323"/>
      <c r="AX3549" s="323"/>
      <c r="AY3549" s="323"/>
      <c r="AZ3549" s="323"/>
      <c r="BA3549" s="323"/>
      <c r="BB3549" s="323"/>
      <c r="BC3549" s="323"/>
      <c r="BD3549" s="323"/>
      <c r="BE3549" s="323"/>
      <c r="BF3549" s="323"/>
    </row>
    <row r="3550" spans="1:58" s="62" customFormat="1" ht="12.75" x14ac:dyDescent="0.2">
      <c r="A3550" s="270"/>
      <c r="B3550" s="358"/>
      <c r="C3550" s="358"/>
      <c r="D3550" s="268"/>
      <c r="E3550" s="268"/>
      <c r="F3550" s="268"/>
      <c r="G3550" s="277"/>
      <c r="H3550" s="362"/>
      <c r="I3550" s="362"/>
      <c r="J3550" s="362"/>
      <c r="K3550" s="362"/>
      <c r="L3550" s="362"/>
      <c r="M3550" s="362"/>
      <c r="N3550" s="362"/>
      <c r="O3550" s="362"/>
      <c r="P3550" s="362"/>
      <c r="Q3550" s="362"/>
      <c r="R3550" s="362"/>
      <c r="S3550" s="362"/>
      <c r="T3550" s="362"/>
      <c r="U3550" s="362"/>
      <c r="V3550" s="362"/>
      <c r="W3550" s="362"/>
      <c r="X3550" s="362"/>
      <c r="Y3550" s="362"/>
      <c r="Z3550" s="362"/>
      <c r="AA3550" s="323"/>
      <c r="AB3550" s="323"/>
      <c r="AC3550" s="323"/>
      <c r="AD3550" s="323"/>
      <c r="AE3550" s="323"/>
      <c r="AF3550" s="323"/>
      <c r="AG3550" s="323"/>
      <c r="AH3550" s="323"/>
      <c r="AI3550" s="323"/>
      <c r="AJ3550" s="323"/>
      <c r="AK3550" s="323"/>
      <c r="AL3550" s="323"/>
      <c r="AM3550" s="323"/>
      <c r="AN3550" s="323"/>
      <c r="AO3550" s="323"/>
      <c r="AP3550" s="323"/>
      <c r="AQ3550" s="323"/>
      <c r="AR3550" s="323"/>
      <c r="AS3550" s="323"/>
      <c r="AT3550" s="323"/>
      <c r="AU3550" s="323"/>
      <c r="AV3550" s="323"/>
      <c r="AW3550" s="323"/>
      <c r="AX3550" s="323"/>
      <c r="AY3550" s="323"/>
      <c r="AZ3550" s="323"/>
      <c r="BA3550" s="323"/>
      <c r="BB3550" s="323"/>
      <c r="BC3550" s="323"/>
      <c r="BD3550" s="323"/>
      <c r="BE3550" s="323"/>
      <c r="BF3550" s="323"/>
    </row>
    <row r="3551" spans="1:58" s="62" customFormat="1" ht="12.75" x14ac:dyDescent="0.2">
      <c r="A3551" s="270"/>
      <c r="B3551" s="358"/>
      <c r="C3551" s="358"/>
      <c r="D3551" s="268"/>
      <c r="E3551" s="268"/>
      <c r="F3551" s="268"/>
      <c r="G3551" s="277"/>
      <c r="H3551" s="362"/>
      <c r="I3551" s="362"/>
      <c r="J3551" s="362"/>
      <c r="K3551" s="362"/>
      <c r="L3551" s="362"/>
      <c r="M3551" s="362"/>
      <c r="N3551" s="362"/>
      <c r="O3551" s="362"/>
      <c r="P3551" s="362"/>
      <c r="Q3551" s="362"/>
      <c r="R3551" s="362"/>
      <c r="S3551" s="362"/>
      <c r="T3551" s="362"/>
      <c r="U3551" s="362"/>
      <c r="V3551" s="362"/>
      <c r="W3551" s="362"/>
      <c r="X3551" s="362"/>
      <c r="Y3551" s="362"/>
      <c r="Z3551" s="362"/>
      <c r="AA3551" s="323"/>
      <c r="AB3551" s="323"/>
      <c r="AC3551" s="323"/>
      <c r="AD3551" s="323"/>
      <c r="AE3551" s="323"/>
      <c r="AF3551" s="323"/>
      <c r="AG3551" s="323"/>
      <c r="AH3551" s="323"/>
      <c r="AI3551" s="323"/>
      <c r="AJ3551" s="323"/>
      <c r="AK3551" s="323"/>
      <c r="AL3551" s="323"/>
      <c r="AM3551" s="323"/>
      <c r="AN3551" s="323"/>
      <c r="AO3551" s="323"/>
      <c r="AP3551" s="323"/>
      <c r="AQ3551" s="323"/>
      <c r="AR3551" s="323"/>
      <c r="AS3551" s="323"/>
      <c r="AT3551" s="323"/>
      <c r="AU3551" s="323"/>
      <c r="AV3551" s="323"/>
      <c r="AW3551" s="323"/>
      <c r="AX3551" s="323"/>
      <c r="AY3551" s="323"/>
      <c r="AZ3551" s="323"/>
      <c r="BA3551" s="323"/>
      <c r="BB3551" s="323"/>
      <c r="BC3551" s="323"/>
      <c r="BD3551" s="323"/>
      <c r="BE3551" s="323"/>
      <c r="BF3551" s="323"/>
    </row>
    <row r="3552" spans="1:58" s="62" customFormat="1" ht="12.75" x14ac:dyDescent="0.2">
      <c r="A3552" s="270"/>
      <c r="B3552" s="358"/>
      <c r="C3552" s="358"/>
      <c r="D3552" s="268"/>
      <c r="E3552" s="268"/>
      <c r="F3552" s="268"/>
      <c r="G3552" s="277"/>
      <c r="H3552" s="362"/>
      <c r="I3552" s="362"/>
      <c r="J3552" s="362"/>
      <c r="K3552" s="362"/>
      <c r="L3552" s="362"/>
      <c r="M3552" s="362"/>
      <c r="N3552" s="362"/>
      <c r="O3552" s="362"/>
      <c r="P3552" s="362"/>
      <c r="Q3552" s="362"/>
      <c r="R3552" s="362"/>
      <c r="S3552" s="362"/>
      <c r="T3552" s="362"/>
      <c r="U3552" s="362"/>
      <c r="V3552" s="362"/>
      <c r="W3552" s="362"/>
      <c r="X3552" s="362"/>
      <c r="Y3552" s="362"/>
      <c r="Z3552" s="362"/>
      <c r="AA3552" s="323"/>
      <c r="AB3552" s="323"/>
      <c r="AC3552" s="323"/>
      <c r="AD3552" s="323"/>
      <c r="AE3552" s="323"/>
      <c r="AF3552" s="323"/>
      <c r="AG3552" s="323"/>
      <c r="AH3552" s="323"/>
      <c r="AI3552" s="323"/>
      <c r="AJ3552" s="323"/>
      <c r="AK3552" s="323"/>
      <c r="AL3552" s="323"/>
      <c r="AM3552" s="323"/>
      <c r="AN3552" s="323"/>
      <c r="AO3552" s="323"/>
      <c r="AP3552" s="323"/>
      <c r="AQ3552" s="323"/>
      <c r="AR3552" s="323"/>
      <c r="AS3552" s="323"/>
      <c r="AT3552" s="323"/>
      <c r="AU3552" s="323"/>
      <c r="AV3552" s="323"/>
      <c r="AW3552" s="323"/>
      <c r="AX3552" s="323"/>
      <c r="AY3552" s="323"/>
      <c r="AZ3552" s="323"/>
      <c r="BA3552" s="323"/>
      <c r="BB3552" s="323"/>
      <c r="BC3552" s="323"/>
      <c r="BD3552" s="323"/>
      <c r="BE3552" s="323"/>
      <c r="BF3552" s="323"/>
    </row>
    <row r="3553" spans="1:58" s="62" customFormat="1" ht="12.75" x14ac:dyDescent="0.2">
      <c r="A3553" s="270"/>
      <c r="B3553" s="358"/>
      <c r="C3553" s="358"/>
      <c r="D3553" s="268"/>
      <c r="E3553" s="268"/>
      <c r="F3553" s="268"/>
      <c r="G3553" s="277"/>
      <c r="H3553" s="362"/>
      <c r="I3553" s="362"/>
      <c r="J3553" s="362"/>
      <c r="K3553" s="362"/>
      <c r="L3553" s="362"/>
      <c r="M3553" s="362"/>
      <c r="N3553" s="362"/>
      <c r="O3553" s="362"/>
      <c r="P3553" s="362"/>
      <c r="Q3553" s="362"/>
      <c r="R3553" s="362"/>
      <c r="S3553" s="362"/>
      <c r="T3553" s="362"/>
      <c r="U3553" s="362"/>
      <c r="V3553" s="362"/>
      <c r="W3553" s="362"/>
      <c r="X3553" s="362"/>
      <c r="Y3553" s="362"/>
      <c r="Z3553" s="362"/>
      <c r="AA3553" s="323"/>
      <c r="AB3553" s="323"/>
      <c r="AC3553" s="323"/>
      <c r="AD3553" s="323"/>
      <c r="AE3553" s="323"/>
      <c r="AF3553" s="323"/>
      <c r="AG3553" s="323"/>
      <c r="AH3553" s="323"/>
      <c r="AI3553" s="323"/>
      <c r="AJ3553" s="323"/>
      <c r="AK3553" s="323"/>
      <c r="AL3553" s="323"/>
      <c r="AM3553" s="323"/>
      <c r="AN3553" s="323"/>
      <c r="AO3553" s="323"/>
      <c r="AP3553" s="323"/>
      <c r="AQ3553" s="323"/>
      <c r="AR3553" s="323"/>
      <c r="AS3553" s="323"/>
      <c r="AT3553" s="323"/>
      <c r="AU3553" s="323"/>
      <c r="AV3553" s="323"/>
      <c r="AW3553" s="323"/>
      <c r="AX3553" s="323"/>
      <c r="AY3553" s="323"/>
      <c r="AZ3553" s="323"/>
      <c r="BA3553" s="323"/>
      <c r="BB3553" s="323"/>
      <c r="BC3553" s="323"/>
      <c r="BD3553" s="323"/>
      <c r="BE3553" s="323"/>
      <c r="BF3553" s="323"/>
    </row>
    <row r="3554" spans="1:58" s="62" customFormat="1" ht="12.75" x14ac:dyDescent="0.2">
      <c r="A3554" s="270"/>
      <c r="B3554" s="358"/>
      <c r="C3554" s="358"/>
      <c r="D3554" s="268"/>
      <c r="E3554" s="268"/>
      <c r="F3554" s="268"/>
      <c r="G3554" s="277"/>
      <c r="H3554" s="362"/>
      <c r="I3554" s="362"/>
      <c r="J3554" s="362"/>
      <c r="K3554" s="362"/>
      <c r="L3554" s="362"/>
      <c r="M3554" s="362"/>
      <c r="N3554" s="362"/>
      <c r="O3554" s="362"/>
      <c r="P3554" s="362"/>
      <c r="Q3554" s="362"/>
      <c r="R3554" s="362"/>
      <c r="S3554" s="362"/>
      <c r="T3554" s="362"/>
      <c r="U3554" s="362"/>
      <c r="V3554" s="362"/>
      <c r="W3554" s="362"/>
      <c r="X3554" s="362"/>
      <c r="Y3554" s="362"/>
      <c r="Z3554" s="362"/>
      <c r="AA3554" s="323"/>
      <c r="AB3554" s="323"/>
      <c r="AC3554" s="323"/>
      <c r="AD3554" s="323"/>
      <c r="AE3554" s="323"/>
      <c r="AF3554" s="323"/>
      <c r="AG3554" s="323"/>
      <c r="AH3554" s="323"/>
      <c r="AI3554" s="323"/>
      <c r="AJ3554" s="323"/>
      <c r="AK3554" s="323"/>
      <c r="AL3554" s="323"/>
      <c r="AM3554" s="323"/>
      <c r="AN3554" s="323"/>
      <c r="AO3554" s="323"/>
      <c r="AP3554" s="323"/>
      <c r="AQ3554" s="323"/>
      <c r="AR3554" s="323"/>
      <c r="AS3554" s="323"/>
      <c r="AT3554" s="323"/>
      <c r="AU3554" s="323"/>
      <c r="AV3554" s="323"/>
      <c r="AW3554" s="323"/>
      <c r="AX3554" s="323"/>
      <c r="AY3554" s="323"/>
      <c r="AZ3554" s="323"/>
      <c r="BA3554" s="323"/>
      <c r="BB3554" s="323"/>
      <c r="BC3554" s="323"/>
      <c r="BD3554" s="323"/>
      <c r="BE3554" s="323"/>
      <c r="BF3554" s="323"/>
    </row>
    <row r="3555" spans="1:58" s="62" customFormat="1" ht="12.75" x14ac:dyDescent="0.2">
      <c r="A3555" s="270"/>
      <c r="B3555" s="358"/>
      <c r="C3555" s="358"/>
      <c r="D3555" s="268"/>
      <c r="E3555" s="268"/>
      <c r="F3555" s="268"/>
      <c r="G3555" s="277"/>
      <c r="H3555" s="362"/>
      <c r="I3555" s="362"/>
      <c r="J3555" s="362"/>
      <c r="K3555" s="362"/>
      <c r="L3555" s="362"/>
      <c r="M3555" s="362"/>
      <c r="N3555" s="362"/>
      <c r="O3555" s="362"/>
      <c r="P3555" s="362"/>
      <c r="Q3555" s="362"/>
      <c r="R3555" s="362"/>
      <c r="S3555" s="362"/>
      <c r="T3555" s="362"/>
      <c r="U3555" s="362"/>
      <c r="V3555" s="362"/>
      <c r="W3555" s="362"/>
      <c r="X3555" s="362"/>
      <c r="Y3555" s="362"/>
      <c r="Z3555" s="362"/>
      <c r="AA3555" s="323"/>
      <c r="AB3555" s="323"/>
      <c r="AC3555" s="323"/>
      <c r="AD3555" s="323"/>
      <c r="AE3555" s="323"/>
      <c r="AF3555" s="323"/>
      <c r="AG3555" s="323"/>
      <c r="AH3555" s="323"/>
      <c r="AI3555" s="323"/>
      <c r="AJ3555" s="323"/>
      <c r="AK3555" s="323"/>
      <c r="AL3555" s="323"/>
      <c r="AM3555" s="323"/>
      <c r="AN3555" s="323"/>
      <c r="AO3555" s="323"/>
      <c r="AP3555" s="323"/>
      <c r="AQ3555" s="323"/>
      <c r="AR3555" s="323"/>
      <c r="AS3555" s="323"/>
      <c r="AT3555" s="323"/>
      <c r="AU3555" s="323"/>
      <c r="AV3555" s="323"/>
      <c r="AW3555" s="323"/>
      <c r="AX3555" s="323"/>
      <c r="AY3555" s="323"/>
      <c r="AZ3555" s="323"/>
      <c r="BA3555" s="323"/>
      <c r="BB3555" s="323"/>
      <c r="BC3555" s="323"/>
      <c r="BD3555" s="323"/>
      <c r="BE3555" s="323"/>
      <c r="BF3555" s="323"/>
    </row>
    <row r="3556" spans="1:58" s="62" customFormat="1" ht="12.75" x14ac:dyDescent="0.2">
      <c r="A3556" s="270"/>
      <c r="B3556" s="358"/>
      <c r="C3556" s="358"/>
      <c r="D3556" s="268"/>
      <c r="E3556" s="268"/>
      <c r="F3556" s="268"/>
      <c r="G3556" s="277"/>
      <c r="H3556" s="362"/>
      <c r="I3556" s="362"/>
      <c r="J3556" s="362"/>
      <c r="K3556" s="362"/>
      <c r="L3556" s="362"/>
      <c r="M3556" s="362"/>
      <c r="N3556" s="362"/>
      <c r="O3556" s="362"/>
      <c r="P3556" s="362"/>
      <c r="Q3556" s="362"/>
      <c r="R3556" s="362"/>
      <c r="S3556" s="362"/>
      <c r="T3556" s="362"/>
      <c r="U3556" s="362"/>
      <c r="V3556" s="362"/>
      <c r="W3556" s="362"/>
      <c r="X3556" s="362"/>
      <c r="Y3556" s="362"/>
      <c r="Z3556" s="362"/>
      <c r="AA3556" s="323"/>
      <c r="AB3556" s="323"/>
      <c r="AC3556" s="323"/>
      <c r="AD3556" s="323"/>
      <c r="AE3556" s="323"/>
      <c r="AF3556" s="323"/>
      <c r="AG3556" s="323"/>
      <c r="AH3556" s="323"/>
      <c r="AI3556" s="323"/>
      <c r="AJ3556" s="323"/>
      <c r="AK3556" s="323"/>
      <c r="AL3556" s="323"/>
      <c r="AM3556" s="323"/>
      <c r="AN3556" s="323"/>
      <c r="AO3556" s="323"/>
      <c r="AP3556" s="323"/>
      <c r="AQ3556" s="323"/>
      <c r="AR3556" s="323"/>
      <c r="AS3556" s="323"/>
      <c r="AT3556" s="323"/>
      <c r="AU3556" s="323"/>
      <c r="AV3556" s="323"/>
      <c r="AW3556" s="323"/>
      <c r="AX3556" s="323"/>
      <c r="AY3556" s="323"/>
      <c r="AZ3556" s="323"/>
      <c r="BA3556" s="323"/>
      <c r="BB3556" s="323"/>
      <c r="BC3556" s="323"/>
      <c r="BD3556" s="323"/>
      <c r="BE3556" s="323"/>
      <c r="BF3556" s="323"/>
    </row>
    <row r="3557" spans="1:58" s="62" customFormat="1" ht="12.75" x14ac:dyDescent="0.2">
      <c r="A3557" s="270"/>
      <c r="B3557" s="358"/>
      <c r="C3557" s="358"/>
      <c r="D3557" s="268"/>
      <c r="E3557" s="268"/>
      <c r="F3557" s="268"/>
      <c r="G3557" s="277"/>
      <c r="H3557" s="362"/>
      <c r="I3557" s="362"/>
      <c r="J3557" s="362"/>
      <c r="K3557" s="362"/>
      <c r="L3557" s="362"/>
      <c r="M3557" s="362"/>
      <c r="N3557" s="362"/>
      <c r="O3557" s="362"/>
      <c r="P3557" s="362"/>
      <c r="Q3557" s="362"/>
      <c r="R3557" s="362"/>
      <c r="S3557" s="362"/>
      <c r="T3557" s="362"/>
      <c r="U3557" s="362"/>
      <c r="V3557" s="362"/>
      <c r="W3557" s="362"/>
      <c r="X3557" s="362"/>
      <c r="Y3557" s="362"/>
      <c r="Z3557" s="362"/>
      <c r="AA3557" s="323"/>
      <c r="AB3557" s="323"/>
      <c r="AC3557" s="323"/>
      <c r="AD3557" s="323"/>
      <c r="AE3557" s="323"/>
      <c r="AF3557" s="323"/>
      <c r="AG3557" s="323"/>
      <c r="AH3557" s="323"/>
      <c r="AI3557" s="323"/>
      <c r="AJ3557" s="323"/>
      <c r="AK3557" s="323"/>
      <c r="AL3557" s="323"/>
      <c r="AM3557" s="323"/>
      <c r="AN3557" s="323"/>
      <c r="AO3557" s="323"/>
      <c r="AP3557" s="323"/>
      <c r="AQ3557" s="323"/>
      <c r="AR3557" s="323"/>
      <c r="AS3557" s="323"/>
      <c r="AT3557" s="323"/>
      <c r="AU3557" s="323"/>
      <c r="AV3557" s="323"/>
      <c r="AW3557" s="323"/>
      <c r="AX3557" s="323"/>
      <c r="AY3557" s="323"/>
      <c r="AZ3557" s="323"/>
      <c r="BA3557" s="323"/>
      <c r="BB3557" s="323"/>
      <c r="BC3557" s="323"/>
      <c r="BD3557" s="323"/>
      <c r="BE3557" s="323"/>
      <c r="BF3557" s="323"/>
    </row>
    <row r="3558" spans="1:58" s="62" customFormat="1" ht="12.75" x14ac:dyDescent="0.2">
      <c r="A3558" s="270"/>
      <c r="B3558" s="358"/>
      <c r="C3558" s="358"/>
      <c r="D3558" s="268"/>
      <c r="E3558" s="268"/>
      <c r="F3558" s="268"/>
      <c r="G3558" s="277"/>
      <c r="H3558" s="362"/>
      <c r="I3558" s="362"/>
      <c r="J3558" s="362"/>
      <c r="K3558" s="362"/>
      <c r="L3558" s="362"/>
      <c r="M3558" s="362"/>
      <c r="N3558" s="362"/>
      <c r="O3558" s="362"/>
      <c r="P3558" s="362"/>
      <c r="Q3558" s="362"/>
      <c r="R3558" s="362"/>
      <c r="S3558" s="362"/>
      <c r="T3558" s="362"/>
      <c r="U3558" s="362"/>
      <c r="V3558" s="362"/>
      <c r="W3558" s="362"/>
      <c r="X3558" s="362"/>
      <c r="Y3558" s="362"/>
      <c r="Z3558" s="362"/>
      <c r="AA3558" s="323"/>
      <c r="AB3558" s="323"/>
      <c r="AC3558" s="323"/>
      <c r="AD3558" s="323"/>
      <c r="AE3558" s="323"/>
      <c r="AF3558" s="323"/>
      <c r="AG3558" s="323"/>
      <c r="AH3558" s="323"/>
      <c r="AI3558" s="323"/>
      <c r="AJ3558" s="323"/>
      <c r="AK3558" s="323"/>
      <c r="AL3558" s="323"/>
      <c r="AM3558" s="323"/>
      <c r="AN3558" s="323"/>
      <c r="AO3558" s="323"/>
      <c r="AP3558" s="323"/>
      <c r="AQ3558" s="323"/>
      <c r="AR3558" s="323"/>
      <c r="AS3558" s="323"/>
      <c r="AT3558" s="323"/>
      <c r="AU3558" s="323"/>
      <c r="AV3558" s="323"/>
      <c r="AW3558" s="323"/>
      <c r="AX3558" s="323"/>
      <c r="AY3558" s="323"/>
      <c r="AZ3558" s="323"/>
      <c r="BA3558" s="323"/>
      <c r="BB3558" s="323"/>
      <c r="BC3558" s="323"/>
      <c r="BD3558" s="323"/>
      <c r="BE3558" s="323"/>
      <c r="BF3558" s="323"/>
    </row>
    <row r="3559" spans="1:58" s="62" customFormat="1" ht="12.75" x14ac:dyDescent="0.2">
      <c r="A3559" s="270"/>
      <c r="B3559" s="358"/>
      <c r="C3559" s="358"/>
      <c r="D3559" s="268"/>
      <c r="E3559" s="268"/>
      <c r="F3559" s="268"/>
      <c r="G3559" s="277"/>
      <c r="H3559" s="362"/>
      <c r="I3559" s="362"/>
      <c r="J3559" s="362"/>
      <c r="K3559" s="362"/>
      <c r="L3559" s="362"/>
      <c r="M3559" s="362"/>
      <c r="N3559" s="362"/>
      <c r="O3559" s="362"/>
      <c r="P3559" s="362"/>
      <c r="Q3559" s="362"/>
      <c r="R3559" s="362"/>
      <c r="S3559" s="362"/>
      <c r="T3559" s="362"/>
      <c r="U3559" s="362"/>
      <c r="V3559" s="362"/>
      <c r="W3559" s="362"/>
      <c r="X3559" s="362"/>
      <c r="Y3559" s="362"/>
      <c r="Z3559" s="362"/>
      <c r="AA3559" s="323"/>
      <c r="AB3559" s="323"/>
      <c r="AC3559" s="323"/>
      <c r="AD3559" s="323"/>
      <c r="AE3559" s="323"/>
      <c r="AF3559" s="323"/>
      <c r="AG3559" s="323"/>
      <c r="AH3559" s="323"/>
      <c r="AI3559" s="323"/>
      <c r="AJ3559" s="323"/>
      <c r="AK3559" s="323"/>
      <c r="AL3559" s="323"/>
      <c r="AM3559" s="323"/>
      <c r="AN3559" s="323"/>
      <c r="AO3559" s="323"/>
      <c r="AP3559" s="323"/>
      <c r="AQ3559" s="323"/>
      <c r="AR3559" s="323"/>
      <c r="AS3559" s="323"/>
      <c r="AT3559" s="323"/>
      <c r="AU3559" s="323"/>
      <c r="AV3559" s="323"/>
      <c r="AW3559" s="323"/>
      <c r="AX3559" s="323"/>
      <c r="AY3559" s="323"/>
      <c r="AZ3559" s="323"/>
      <c r="BA3559" s="323"/>
      <c r="BB3559" s="323"/>
      <c r="BC3559" s="323"/>
      <c r="BD3559" s="323"/>
      <c r="BE3559" s="323"/>
      <c r="BF3559" s="323"/>
    </row>
    <row r="3560" spans="1:58" s="62" customFormat="1" ht="12.75" x14ac:dyDescent="0.2">
      <c r="A3560" s="270"/>
      <c r="B3560" s="358"/>
      <c r="C3560" s="358"/>
      <c r="D3560" s="268"/>
      <c r="E3560" s="268"/>
      <c r="F3560" s="268"/>
      <c r="G3560" s="277"/>
      <c r="H3560" s="362"/>
      <c r="I3560" s="362"/>
      <c r="J3560" s="362"/>
      <c r="K3560" s="362"/>
      <c r="L3560" s="362"/>
      <c r="M3560" s="362"/>
      <c r="N3560" s="362"/>
      <c r="O3560" s="362"/>
      <c r="P3560" s="362"/>
      <c r="Q3560" s="362"/>
      <c r="R3560" s="362"/>
      <c r="S3560" s="362"/>
      <c r="T3560" s="362"/>
      <c r="U3560" s="362"/>
      <c r="V3560" s="362"/>
      <c r="W3560" s="362"/>
      <c r="X3560" s="362"/>
      <c r="Y3560" s="362"/>
      <c r="Z3560" s="362"/>
      <c r="AA3560" s="323"/>
      <c r="AB3560" s="323"/>
      <c r="AC3560" s="323"/>
      <c r="AD3560" s="323"/>
      <c r="AE3560" s="323"/>
      <c r="AF3560" s="323"/>
      <c r="AG3560" s="323"/>
      <c r="AH3560" s="323"/>
      <c r="AI3560" s="323"/>
      <c r="AJ3560" s="323"/>
      <c r="AK3560" s="323"/>
      <c r="AL3560" s="323"/>
      <c r="AM3560" s="323"/>
      <c r="AN3560" s="323"/>
      <c r="AO3560" s="323"/>
      <c r="AP3560" s="323"/>
      <c r="AQ3560" s="323"/>
      <c r="AR3560" s="323"/>
      <c r="AS3560" s="323"/>
      <c r="AT3560" s="323"/>
      <c r="AU3560" s="323"/>
      <c r="AV3560" s="323"/>
      <c r="AW3560" s="323"/>
      <c r="AX3560" s="323"/>
      <c r="AY3560" s="323"/>
      <c r="AZ3560" s="323"/>
      <c r="BA3560" s="323"/>
      <c r="BB3560" s="323"/>
      <c r="BC3560" s="323"/>
      <c r="BD3560" s="323"/>
      <c r="BE3560" s="323"/>
      <c r="BF3560" s="323"/>
    </row>
    <row r="3561" spans="1:58" s="62" customFormat="1" ht="12.75" x14ac:dyDescent="0.2">
      <c r="A3561" s="270"/>
      <c r="B3561" s="358"/>
      <c r="C3561" s="358"/>
      <c r="D3561" s="268"/>
      <c r="E3561" s="268"/>
      <c r="F3561" s="268"/>
      <c r="G3561" s="277"/>
      <c r="H3561" s="362"/>
      <c r="I3561" s="362"/>
      <c r="J3561" s="362"/>
      <c r="K3561" s="362"/>
      <c r="L3561" s="362"/>
      <c r="M3561" s="362"/>
      <c r="N3561" s="362"/>
      <c r="O3561" s="362"/>
      <c r="P3561" s="362"/>
      <c r="Q3561" s="362"/>
      <c r="R3561" s="362"/>
      <c r="S3561" s="362"/>
      <c r="T3561" s="362"/>
      <c r="U3561" s="362"/>
      <c r="V3561" s="362"/>
      <c r="W3561" s="362"/>
      <c r="X3561" s="362"/>
      <c r="Y3561" s="362"/>
      <c r="Z3561" s="362"/>
      <c r="AA3561" s="323"/>
      <c r="AB3561" s="323"/>
      <c r="AC3561" s="323"/>
      <c r="AD3561" s="323"/>
      <c r="AE3561" s="323"/>
      <c r="AF3561" s="323"/>
      <c r="AG3561" s="323"/>
      <c r="AH3561" s="323"/>
      <c r="AI3561" s="323"/>
      <c r="AJ3561" s="323"/>
      <c r="AK3561" s="323"/>
      <c r="AL3561" s="323"/>
      <c r="AM3561" s="323"/>
      <c r="AN3561" s="323"/>
      <c r="AO3561" s="323"/>
      <c r="AP3561" s="323"/>
      <c r="AQ3561" s="323"/>
      <c r="AR3561" s="323"/>
      <c r="AS3561" s="323"/>
      <c r="AT3561" s="323"/>
      <c r="AU3561" s="323"/>
      <c r="AV3561" s="323"/>
      <c r="AW3561" s="323"/>
      <c r="AX3561" s="323"/>
      <c r="AY3561" s="323"/>
      <c r="AZ3561" s="323"/>
      <c r="BA3561" s="323"/>
      <c r="BB3561" s="323"/>
      <c r="BC3561" s="323"/>
      <c r="BD3561" s="323"/>
      <c r="BE3561" s="323"/>
      <c r="BF3561" s="323"/>
    </row>
    <row r="3562" spans="1:58" s="62" customFormat="1" ht="12.75" x14ac:dyDescent="0.2">
      <c r="A3562" s="270"/>
      <c r="B3562" s="358"/>
      <c r="C3562" s="358"/>
      <c r="D3562" s="268"/>
      <c r="E3562" s="268"/>
      <c r="F3562" s="268"/>
      <c r="G3562" s="277"/>
      <c r="H3562" s="362"/>
      <c r="I3562" s="362"/>
      <c r="J3562" s="362"/>
      <c r="K3562" s="362"/>
      <c r="L3562" s="362"/>
      <c r="M3562" s="362"/>
      <c r="N3562" s="362"/>
      <c r="O3562" s="362"/>
      <c r="P3562" s="362"/>
      <c r="Q3562" s="362"/>
      <c r="R3562" s="362"/>
      <c r="S3562" s="362"/>
      <c r="T3562" s="362"/>
      <c r="U3562" s="362"/>
      <c r="V3562" s="362"/>
      <c r="W3562" s="362"/>
      <c r="X3562" s="362"/>
      <c r="Y3562" s="362"/>
      <c r="Z3562" s="362"/>
      <c r="AA3562" s="323"/>
      <c r="AB3562" s="323"/>
      <c r="AC3562" s="323"/>
      <c r="AD3562" s="323"/>
      <c r="AE3562" s="323"/>
      <c r="AF3562" s="323"/>
      <c r="AG3562" s="323"/>
      <c r="AH3562" s="323"/>
      <c r="AI3562" s="323"/>
      <c r="AJ3562" s="323"/>
      <c r="AK3562" s="323"/>
      <c r="AL3562" s="323"/>
      <c r="AM3562" s="323"/>
      <c r="AN3562" s="323"/>
      <c r="AO3562" s="323"/>
      <c r="AP3562" s="323"/>
      <c r="AQ3562" s="323"/>
      <c r="AR3562" s="323"/>
      <c r="AS3562" s="323"/>
      <c r="AT3562" s="323"/>
      <c r="AU3562" s="323"/>
      <c r="AV3562" s="323"/>
      <c r="AW3562" s="323"/>
      <c r="AX3562" s="323"/>
      <c r="AY3562" s="323"/>
      <c r="AZ3562" s="323"/>
      <c r="BA3562" s="323"/>
      <c r="BB3562" s="323"/>
      <c r="BC3562" s="323"/>
      <c r="BD3562" s="323"/>
      <c r="BE3562" s="323"/>
      <c r="BF3562" s="323"/>
    </row>
    <row r="3563" spans="1:58" s="62" customFormat="1" ht="12.75" x14ac:dyDescent="0.2">
      <c r="A3563" s="270"/>
      <c r="B3563" s="358"/>
      <c r="C3563" s="358"/>
      <c r="D3563" s="268"/>
      <c r="E3563" s="268"/>
      <c r="F3563" s="268"/>
      <c r="G3563" s="277"/>
      <c r="H3563" s="362"/>
      <c r="I3563" s="362"/>
      <c r="J3563" s="362"/>
      <c r="K3563" s="362"/>
      <c r="L3563" s="362"/>
      <c r="M3563" s="362"/>
      <c r="N3563" s="362"/>
      <c r="O3563" s="362"/>
      <c r="P3563" s="362"/>
      <c r="Q3563" s="362"/>
      <c r="R3563" s="362"/>
      <c r="S3563" s="362"/>
      <c r="T3563" s="362"/>
      <c r="U3563" s="362"/>
      <c r="V3563" s="362"/>
      <c r="W3563" s="362"/>
      <c r="X3563" s="362"/>
      <c r="Y3563" s="362"/>
      <c r="Z3563" s="362"/>
      <c r="AA3563" s="323"/>
      <c r="AB3563" s="323"/>
      <c r="AC3563" s="323"/>
      <c r="AD3563" s="323"/>
      <c r="AE3563" s="323"/>
      <c r="AF3563" s="323"/>
      <c r="AG3563" s="323"/>
      <c r="AH3563" s="323"/>
      <c r="AI3563" s="323"/>
      <c r="AJ3563" s="323"/>
      <c r="AK3563" s="323"/>
      <c r="AL3563" s="323"/>
      <c r="AM3563" s="323"/>
      <c r="AN3563" s="323"/>
      <c r="AO3563" s="323"/>
      <c r="AP3563" s="323"/>
      <c r="AQ3563" s="323"/>
      <c r="AR3563" s="323"/>
      <c r="AS3563" s="323"/>
      <c r="AT3563" s="323"/>
      <c r="AU3563" s="323"/>
      <c r="AV3563" s="323"/>
      <c r="AW3563" s="323"/>
      <c r="AX3563" s="323"/>
      <c r="AY3563" s="323"/>
      <c r="AZ3563" s="323"/>
      <c r="BA3563" s="323"/>
      <c r="BB3563" s="323"/>
      <c r="BC3563" s="323"/>
      <c r="BD3563" s="323"/>
      <c r="BE3563" s="323"/>
      <c r="BF3563" s="323"/>
    </row>
    <row r="3564" spans="1:58" s="62" customFormat="1" ht="12.75" x14ac:dyDescent="0.2">
      <c r="A3564" s="270"/>
      <c r="B3564" s="358"/>
      <c r="C3564" s="358"/>
      <c r="D3564" s="268"/>
      <c r="E3564" s="268"/>
      <c r="F3564" s="268"/>
      <c r="G3564" s="277"/>
      <c r="H3564" s="362"/>
      <c r="I3564" s="362"/>
      <c r="J3564" s="362"/>
      <c r="K3564" s="362"/>
      <c r="L3564" s="362"/>
      <c r="M3564" s="362"/>
      <c r="N3564" s="362"/>
      <c r="O3564" s="362"/>
      <c r="P3564" s="362"/>
      <c r="Q3564" s="362"/>
      <c r="R3564" s="362"/>
      <c r="S3564" s="362"/>
      <c r="T3564" s="362"/>
      <c r="U3564" s="362"/>
      <c r="V3564" s="362"/>
      <c r="W3564" s="362"/>
      <c r="X3564" s="362"/>
      <c r="Y3564" s="362"/>
      <c r="Z3564" s="362"/>
      <c r="AA3564" s="323"/>
      <c r="AB3564" s="323"/>
      <c r="AC3564" s="323"/>
      <c r="AD3564" s="323"/>
      <c r="AE3564" s="323"/>
      <c r="AF3564" s="323"/>
      <c r="AG3564" s="323"/>
      <c r="AH3564" s="323"/>
      <c r="AI3564" s="323"/>
      <c r="AJ3564" s="323"/>
      <c r="AK3564" s="323"/>
      <c r="AL3564" s="323"/>
      <c r="AM3564" s="323"/>
      <c r="AN3564" s="323"/>
      <c r="AO3564" s="323"/>
      <c r="AP3564" s="323"/>
      <c r="AQ3564" s="323"/>
      <c r="AR3564" s="323"/>
      <c r="AS3564" s="323"/>
      <c r="AT3564" s="323"/>
      <c r="AU3564" s="323"/>
      <c r="AV3564" s="323"/>
      <c r="AW3564" s="323"/>
      <c r="AX3564" s="323"/>
      <c r="AY3564" s="323"/>
      <c r="AZ3564" s="323"/>
      <c r="BA3564" s="323"/>
      <c r="BB3564" s="323"/>
      <c r="BC3564" s="323"/>
      <c r="BD3564" s="323"/>
      <c r="BE3564" s="323"/>
      <c r="BF3564" s="323"/>
    </row>
    <row r="3565" spans="1:58" s="62" customFormat="1" ht="12.75" x14ac:dyDescent="0.2">
      <c r="A3565" s="270"/>
      <c r="B3565" s="358"/>
      <c r="C3565" s="358"/>
      <c r="D3565" s="268"/>
      <c r="E3565" s="268"/>
      <c r="F3565" s="268"/>
      <c r="G3565" s="277"/>
      <c r="H3565" s="362"/>
      <c r="I3565" s="362"/>
      <c r="J3565" s="362"/>
      <c r="K3565" s="362"/>
      <c r="L3565" s="362"/>
      <c r="M3565" s="362"/>
      <c r="N3565" s="362"/>
      <c r="O3565" s="362"/>
      <c r="P3565" s="362"/>
      <c r="Q3565" s="362"/>
      <c r="R3565" s="362"/>
      <c r="S3565" s="362"/>
      <c r="T3565" s="362"/>
      <c r="U3565" s="362"/>
      <c r="V3565" s="362"/>
      <c r="W3565" s="362"/>
      <c r="X3565" s="362"/>
      <c r="Y3565" s="362"/>
      <c r="Z3565" s="362"/>
      <c r="AA3565" s="323"/>
      <c r="AB3565" s="323"/>
      <c r="AC3565" s="323"/>
      <c r="AD3565" s="323"/>
      <c r="AE3565" s="323"/>
      <c r="AF3565" s="323"/>
      <c r="AG3565" s="323"/>
      <c r="AH3565" s="323"/>
      <c r="AI3565" s="323"/>
      <c r="AJ3565" s="323"/>
      <c r="AK3565" s="323"/>
      <c r="AL3565" s="323"/>
      <c r="AM3565" s="323"/>
      <c r="AN3565" s="323"/>
      <c r="AO3565" s="323"/>
      <c r="AP3565" s="323"/>
      <c r="AQ3565" s="323"/>
      <c r="AR3565" s="323"/>
      <c r="AS3565" s="323"/>
      <c r="AT3565" s="323"/>
      <c r="AU3565" s="323"/>
      <c r="AV3565" s="323"/>
      <c r="AW3565" s="323"/>
      <c r="AX3565" s="323"/>
      <c r="AY3565" s="323"/>
      <c r="AZ3565" s="323"/>
      <c r="BA3565" s="323"/>
      <c r="BB3565" s="323"/>
      <c r="BC3565" s="323"/>
      <c r="BD3565" s="323"/>
      <c r="BE3565" s="323"/>
      <c r="BF3565" s="323"/>
    </row>
    <row r="3566" spans="1:58" s="62" customFormat="1" ht="12.75" x14ac:dyDescent="0.2">
      <c r="A3566" s="270"/>
      <c r="B3566" s="358"/>
      <c r="C3566" s="358"/>
      <c r="D3566" s="268"/>
      <c r="E3566" s="268"/>
      <c r="F3566" s="268"/>
      <c r="G3566" s="277"/>
      <c r="H3566" s="362"/>
      <c r="I3566" s="362"/>
      <c r="J3566" s="362"/>
      <c r="K3566" s="362"/>
      <c r="L3566" s="362"/>
      <c r="M3566" s="362"/>
      <c r="N3566" s="362"/>
      <c r="O3566" s="362"/>
      <c r="P3566" s="362"/>
      <c r="Q3566" s="362"/>
      <c r="R3566" s="362"/>
      <c r="S3566" s="362"/>
      <c r="T3566" s="362"/>
      <c r="U3566" s="362"/>
      <c r="V3566" s="362"/>
      <c r="W3566" s="362"/>
      <c r="X3566" s="362"/>
      <c r="Y3566" s="362"/>
      <c r="Z3566" s="362"/>
      <c r="AA3566" s="323"/>
      <c r="AB3566" s="323"/>
      <c r="AC3566" s="323"/>
      <c r="AD3566" s="323"/>
      <c r="AE3566" s="323"/>
      <c r="AF3566" s="323"/>
      <c r="AG3566" s="323"/>
      <c r="AH3566" s="323"/>
      <c r="AI3566" s="323"/>
      <c r="AJ3566" s="323"/>
      <c r="AK3566" s="323"/>
      <c r="AL3566" s="323"/>
      <c r="AM3566" s="323"/>
      <c r="AN3566" s="323"/>
      <c r="AO3566" s="323"/>
      <c r="AP3566" s="323"/>
      <c r="AQ3566" s="323"/>
      <c r="AR3566" s="323"/>
      <c r="AS3566" s="323"/>
      <c r="AT3566" s="323"/>
      <c r="AU3566" s="323"/>
      <c r="AV3566" s="323"/>
      <c r="AW3566" s="323"/>
      <c r="AX3566" s="323"/>
      <c r="AY3566" s="323"/>
      <c r="AZ3566" s="323"/>
      <c r="BA3566" s="323"/>
      <c r="BB3566" s="323"/>
      <c r="BC3566" s="323"/>
      <c r="BD3566" s="323"/>
      <c r="BE3566" s="323"/>
      <c r="BF3566" s="323"/>
    </row>
    <row r="3567" spans="1:58" s="62" customFormat="1" ht="12.75" x14ac:dyDescent="0.2">
      <c r="A3567" s="270"/>
      <c r="B3567" s="358"/>
      <c r="C3567" s="358"/>
      <c r="D3567" s="268"/>
      <c r="E3567" s="268"/>
      <c r="F3567" s="268"/>
      <c r="G3567" s="277"/>
      <c r="H3567" s="362"/>
      <c r="I3567" s="362"/>
      <c r="J3567" s="362"/>
      <c r="K3567" s="362"/>
      <c r="L3567" s="362"/>
      <c r="M3567" s="362"/>
      <c r="N3567" s="362"/>
      <c r="O3567" s="362"/>
      <c r="P3567" s="362"/>
      <c r="Q3567" s="362"/>
      <c r="R3567" s="362"/>
      <c r="S3567" s="362"/>
      <c r="T3567" s="362"/>
      <c r="U3567" s="362"/>
      <c r="V3567" s="362"/>
      <c r="W3567" s="362"/>
      <c r="X3567" s="362"/>
      <c r="Y3567" s="362"/>
      <c r="Z3567" s="362"/>
      <c r="AA3567" s="323"/>
      <c r="AB3567" s="323"/>
      <c r="AC3567" s="323"/>
      <c r="AD3567" s="323"/>
      <c r="AE3567" s="323"/>
      <c r="AF3567" s="323"/>
      <c r="AG3567" s="323"/>
      <c r="AH3567" s="323"/>
      <c r="AI3567" s="323"/>
      <c r="AJ3567" s="323"/>
      <c r="AK3567" s="323"/>
      <c r="AL3567" s="323"/>
      <c r="AM3567" s="323"/>
      <c r="AN3567" s="323"/>
      <c r="AO3567" s="323"/>
      <c r="AP3567" s="323"/>
      <c r="AQ3567" s="323"/>
      <c r="AR3567" s="323"/>
      <c r="AS3567" s="323"/>
      <c r="AT3567" s="323"/>
      <c r="AU3567" s="323"/>
      <c r="AV3567" s="323"/>
      <c r="AW3567" s="323"/>
      <c r="AX3567" s="323"/>
      <c r="AY3567" s="323"/>
      <c r="AZ3567" s="323"/>
      <c r="BA3567" s="323"/>
      <c r="BB3567" s="323"/>
      <c r="BC3567" s="323"/>
      <c r="BD3567" s="323"/>
      <c r="BE3567" s="323"/>
      <c r="BF3567" s="323"/>
    </row>
    <row r="3568" spans="1:58" s="62" customFormat="1" ht="12.75" x14ac:dyDescent="0.2">
      <c r="A3568" s="270"/>
      <c r="B3568" s="358"/>
      <c r="C3568" s="358"/>
      <c r="D3568" s="268"/>
      <c r="E3568" s="268"/>
      <c r="F3568" s="268"/>
      <c r="G3568" s="277"/>
      <c r="H3568" s="362"/>
      <c r="I3568" s="362"/>
      <c r="J3568" s="362"/>
      <c r="K3568" s="362"/>
      <c r="L3568" s="362"/>
      <c r="M3568" s="362"/>
      <c r="N3568" s="362"/>
      <c r="O3568" s="362"/>
      <c r="P3568" s="362"/>
      <c r="Q3568" s="362"/>
      <c r="R3568" s="362"/>
      <c r="S3568" s="362"/>
      <c r="T3568" s="362"/>
      <c r="U3568" s="362"/>
      <c r="V3568" s="362"/>
      <c r="W3568" s="362"/>
      <c r="X3568" s="362"/>
      <c r="Y3568" s="362"/>
      <c r="Z3568" s="362"/>
      <c r="AA3568" s="323"/>
      <c r="AB3568" s="323"/>
      <c r="AC3568" s="323"/>
      <c r="AD3568" s="323"/>
      <c r="AE3568" s="323"/>
      <c r="AF3568" s="323"/>
      <c r="AG3568" s="323"/>
      <c r="AH3568" s="323"/>
      <c r="AI3568" s="323"/>
      <c r="AJ3568" s="323"/>
      <c r="AK3568" s="323"/>
      <c r="AL3568" s="323"/>
      <c r="AM3568" s="323"/>
      <c r="AN3568" s="323"/>
      <c r="AO3568" s="323"/>
      <c r="AP3568" s="323"/>
      <c r="AQ3568" s="323"/>
      <c r="AR3568" s="323"/>
      <c r="AS3568" s="323"/>
      <c r="AT3568" s="323"/>
      <c r="AU3568" s="323"/>
      <c r="AV3568" s="323"/>
      <c r="AW3568" s="323"/>
      <c r="AX3568" s="323"/>
      <c r="AY3568" s="323"/>
      <c r="AZ3568" s="323"/>
      <c r="BA3568" s="323"/>
      <c r="BB3568" s="323"/>
      <c r="BC3568" s="323"/>
      <c r="BD3568" s="323"/>
      <c r="BE3568" s="323"/>
      <c r="BF3568" s="323"/>
    </row>
    <row r="3569" spans="1:58" s="62" customFormat="1" ht="12.75" x14ac:dyDescent="0.2">
      <c r="A3569" s="270"/>
      <c r="B3569" s="358"/>
      <c r="C3569" s="358"/>
      <c r="D3569" s="268"/>
      <c r="E3569" s="268"/>
      <c r="F3569" s="268"/>
      <c r="G3569" s="277"/>
      <c r="H3569" s="362"/>
      <c r="I3569" s="362"/>
      <c r="J3569" s="362"/>
      <c r="K3569" s="362"/>
      <c r="L3569" s="362"/>
      <c r="M3569" s="362"/>
      <c r="N3569" s="362"/>
      <c r="O3569" s="362"/>
      <c r="P3569" s="362"/>
      <c r="Q3569" s="362"/>
      <c r="R3569" s="362"/>
      <c r="S3569" s="362"/>
      <c r="T3569" s="362"/>
      <c r="U3569" s="362"/>
      <c r="V3569" s="362"/>
      <c r="W3569" s="362"/>
      <c r="X3569" s="362"/>
      <c r="Y3569" s="362"/>
      <c r="Z3569" s="362"/>
      <c r="AA3569" s="323"/>
      <c r="AB3569" s="323"/>
      <c r="AC3569" s="323"/>
      <c r="AD3569" s="323"/>
      <c r="AE3569" s="323"/>
      <c r="AF3569" s="323"/>
      <c r="AG3569" s="323"/>
      <c r="AH3569" s="323"/>
      <c r="AI3569" s="323"/>
      <c r="AJ3569" s="323"/>
      <c r="AK3569" s="323"/>
      <c r="AL3569" s="323"/>
      <c r="AM3569" s="323"/>
      <c r="AN3569" s="323"/>
      <c r="AO3569" s="323"/>
      <c r="AP3569" s="323"/>
      <c r="AQ3569" s="323"/>
      <c r="AR3569" s="323"/>
      <c r="AS3569" s="323"/>
      <c r="AT3569" s="323"/>
      <c r="AU3569" s="323"/>
      <c r="AV3569" s="323"/>
      <c r="AW3569" s="323"/>
      <c r="AX3569" s="323"/>
      <c r="AY3569" s="323"/>
      <c r="AZ3569" s="323"/>
      <c r="BA3569" s="323"/>
      <c r="BB3569" s="323"/>
      <c r="BC3569" s="323"/>
      <c r="BD3569" s="323"/>
      <c r="BE3569" s="323"/>
      <c r="BF3569" s="323"/>
    </row>
    <row r="3570" spans="1:58" s="62" customFormat="1" ht="12.75" x14ac:dyDescent="0.2">
      <c r="A3570" s="270"/>
      <c r="B3570" s="358"/>
      <c r="C3570" s="358"/>
      <c r="D3570" s="268"/>
      <c r="E3570" s="268"/>
      <c r="F3570" s="268"/>
      <c r="G3570" s="277"/>
      <c r="H3570" s="362"/>
      <c r="I3570" s="362"/>
      <c r="J3570" s="362"/>
      <c r="K3570" s="362"/>
      <c r="L3570" s="362"/>
      <c r="M3570" s="362"/>
      <c r="N3570" s="362"/>
      <c r="O3570" s="362"/>
      <c r="P3570" s="362"/>
      <c r="Q3570" s="362"/>
      <c r="R3570" s="362"/>
      <c r="S3570" s="362"/>
      <c r="T3570" s="362"/>
      <c r="U3570" s="362"/>
      <c r="V3570" s="362"/>
      <c r="W3570" s="362"/>
      <c r="X3570" s="362"/>
      <c r="Y3570" s="362"/>
      <c r="Z3570" s="362"/>
      <c r="AA3570" s="323"/>
      <c r="AB3570" s="323"/>
      <c r="AC3570" s="323"/>
      <c r="AD3570" s="323"/>
      <c r="AE3570" s="323"/>
      <c r="AF3570" s="323"/>
      <c r="AG3570" s="323"/>
      <c r="AH3570" s="323"/>
      <c r="AI3570" s="323"/>
      <c r="AJ3570" s="323"/>
      <c r="AK3570" s="323"/>
      <c r="AL3570" s="323"/>
      <c r="AM3570" s="323"/>
      <c r="AN3570" s="323"/>
      <c r="AO3570" s="323"/>
      <c r="AP3570" s="323"/>
      <c r="AQ3570" s="323"/>
      <c r="AR3570" s="323"/>
      <c r="AS3570" s="323"/>
      <c r="AT3570" s="323"/>
      <c r="AU3570" s="323"/>
      <c r="AV3570" s="323"/>
      <c r="AW3570" s="323"/>
      <c r="AX3570" s="323"/>
      <c r="AY3570" s="323"/>
      <c r="AZ3570" s="323"/>
      <c r="BA3570" s="323"/>
      <c r="BB3570" s="323"/>
      <c r="BC3570" s="323"/>
      <c r="BD3570" s="323"/>
      <c r="BE3570" s="323"/>
      <c r="BF3570" s="323"/>
    </row>
    <row r="3571" spans="1:58" s="62" customFormat="1" ht="12.75" x14ac:dyDescent="0.2">
      <c r="A3571" s="270"/>
      <c r="B3571" s="358"/>
      <c r="C3571" s="358"/>
      <c r="D3571" s="268"/>
      <c r="E3571" s="268"/>
      <c r="F3571" s="268"/>
      <c r="G3571" s="277"/>
      <c r="H3571" s="362"/>
      <c r="I3571" s="362"/>
      <c r="J3571" s="362"/>
      <c r="K3571" s="362"/>
      <c r="L3571" s="362"/>
      <c r="M3571" s="362"/>
      <c r="N3571" s="362"/>
      <c r="O3571" s="362"/>
      <c r="P3571" s="362"/>
      <c r="Q3571" s="362"/>
      <c r="R3571" s="362"/>
      <c r="S3571" s="362"/>
      <c r="T3571" s="362"/>
      <c r="U3571" s="362"/>
      <c r="V3571" s="362"/>
      <c r="W3571" s="362"/>
      <c r="X3571" s="362"/>
      <c r="Y3571" s="362"/>
      <c r="Z3571" s="362"/>
      <c r="AA3571" s="323"/>
      <c r="AB3571" s="323"/>
      <c r="AC3571" s="323"/>
      <c r="AD3571" s="323"/>
      <c r="AE3571" s="323"/>
      <c r="AF3571" s="323"/>
      <c r="AG3571" s="323"/>
      <c r="AH3571" s="323"/>
      <c r="AI3571" s="323"/>
      <c r="AJ3571" s="323"/>
      <c r="AK3571" s="323"/>
      <c r="AL3571" s="323"/>
      <c r="AM3571" s="323"/>
      <c r="AN3571" s="323"/>
      <c r="AO3571" s="323"/>
      <c r="AP3571" s="323"/>
      <c r="AQ3571" s="323"/>
      <c r="AR3571" s="323"/>
      <c r="AS3571" s="323"/>
      <c r="AT3571" s="323"/>
      <c r="AU3571" s="323"/>
      <c r="AV3571" s="323"/>
      <c r="AW3571" s="323"/>
      <c r="AX3571" s="323"/>
      <c r="AY3571" s="323"/>
      <c r="AZ3571" s="323"/>
      <c r="BA3571" s="323"/>
      <c r="BB3571" s="323"/>
      <c r="BC3571" s="323"/>
      <c r="BD3571" s="323"/>
      <c r="BE3571" s="323"/>
      <c r="BF3571" s="323"/>
    </row>
    <row r="3572" spans="1:58" s="62" customFormat="1" ht="12.75" x14ac:dyDescent="0.2">
      <c r="A3572" s="270"/>
      <c r="B3572" s="358"/>
      <c r="C3572" s="358"/>
      <c r="D3572" s="268"/>
      <c r="E3572" s="268"/>
      <c r="F3572" s="268"/>
      <c r="G3572" s="277"/>
      <c r="H3572" s="362"/>
      <c r="I3572" s="362"/>
      <c r="J3572" s="362"/>
      <c r="K3572" s="362"/>
      <c r="L3572" s="362"/>
      <c r="M3572" s="362"/>
      <c r="N3572" s="362"/>
      <c r="O3572" s="362"/>
      <c r="P3572" s="362"/>
      <c r="Q3572" s="362"/>
      <c r="R3572" s="362"/>
      <c r="S3572" s="362"/>
      <c r="T3572" s="362"/>
      <c r="U3572" s="362"/>
      <c r="V3572" s="362"/>
      <c r="W3572" s="362"/>
      <c r="X3572" s="362"/>
      <c r="Y3572" s="362"/>
      <c r="Z3572" s="362"/>
      <c r="AA3572" s="323"/>
      <c r="AB3572" s="323"/>
      <c r="AC3572" s="323"/>
      <c r="AD3572" s="323"/>
      <c r="AE3572" s="323"/>
      <c r="AF3572" s="323"/>
      <c r="AG3572" s="323"/>
      <c r="AH3572" s="323"/>
      <c r="AI3572" s="323"/>
      <c r="AJ3572" s="323"/>
      <c r="AK3572" s="323"/>
      <c r="AL3572" s="323"/>
      <c r="AM3572" s="323"/>
      <c r="AN3572" s="323"/>
      <c r="AO3572" s="323"/>
      <c r="AP3572" s="323"/>
      <c r="AQ3572" s="323"/>
      <c r="AR3572" s="323"/>
      <c r="AS3572" s="323"/>
      <c r="AT3572" s="323"/>
      <c r="AU3572" s="323"/>
      <c r="AV3572" s="323"/>
      <c r="AW3572" s="323"/>
      <c r="AX3572" s="323"/>
      <c r="AY3572" s="323"/>
      <c r="AZ3572" s="323"/>
      <c r="BA3572" s="323"/>
      <c r="BB3572" s="323"/>
      <c r="BC3572" s="323"/>
      <c r="BD3572" s="323"/>
      <c r="BE3572" s="323"/>
      <c r="BF3572" s="323"/>
    </row>
    <row r="3573" spans="1:58" s="62" customFormat="1" ht="12.75" x14ac:dyDescent="0.2">
      <c r="A3573" s="270"/>
      <c r="B3573" s="358"/>
      <c r="C3573" s="358"/>
      <c r="D3573" s="268"/>
      <c r="E3573" s="268"/>
      <c r="F3573" s="268"/>
      <c r="G3573" s="277"/>
      <c r="H3573" s="362"/>
      <c r="I3573" s="362"/>
      <c r="J3573" s="362"/>
      <c r="K3573" s="362"/>
      <c r="L3573" s="362"/>
      <c r="M3573" s="362"/>
      <c r="N3573" s="362"/>
      <c r="O3573" s="362"/>
      <c r="P3573" s="362"/>
      <c r="Q3573" s="362"/>
      <c r="R3573" s="362"/>
      <c r="S3573" s="362"/>
      <c r="T3573" s="362"/>
      <c r="U3573" s="362"/>
      <c r="V3573" s="362"/>
      <c r="W3573" s="362"/>
      <c r="X3573" s="362"/>
      <c r="Y3573" s="362"/>
      <c r="Z3573" s="362"/>
      <c r="AA3573" s="323"/>
      <c r="AB3573" s="323"/>
      <c r="AC3573" s="323"/>
      <c r="AD3573" s="323"/>
      <c r="AE3573" s="323"/>
      <c r="AF3573" s="323"/>
      <c r="AG3573" s="323"/>
      <c r="AH3573" s="323"/>
      <c r="AI3573" s="323"/>
      <c r="AJ3573" s="323"/>
      <c r="AK3573" s="323"/>
      <c r="AL3573" s="323"/>
      <c r="AM3573" s="323"/>
      <c r="AN3573" s="323"/>
      <c r="AO3573" s="323"/>
      <c r="AP3573" s="323"/>
      <c r="AQ3573" s="323"/>
      <c r="AR3573" s="323"/>
      <c r="AS3573" s="323"/>
      <c r="AT3573" s="323"/>
      <c r="AU3573" s="323"/>
      <c r="AV3573" s="323"/>
      <c r="AW3573" s="323"/>
      <c r="AX3573" s="323"/>
      <c r="AY3573" s="323"/>
      <c r="AZ3573" s="323"/>
      <c r="BA3573" s="323"/>
      <c r="BB3573" s="323"/>
      <c r="BC3573" s="323"/>
      <c r="BD3573" s="323"/>
      <c r="BE3573" s="323"/>
      <c r="BF3573" s="323"/>
    </row>
    <row r="3574" spans="1:58" s="62" customFormat="1" ht="12.75" x14ac:dyDescent="0.2">
      <c r="A3574" s="270"/>
      <c r="B3574" s="358"/>
      <c r="C3574" s="358"/>
      <c r="D3574" s="268"/>
      <c r="E3574" s="268"/>
      <c r="F3574" s="268"/>
      <c r="G3574" s="277"/>
      <c r="H3574" s="362"/>
      <c r="I3574" s="362"/>
      <c r="J3574" s="362"/>
      <c r="K3574" s="362"/>
      <c r="L3574" s="362"/>
      <c r="M3574" s="362"/>
      <c r="N3574" s="362"/>
      <c r="O3574" s="362"/>
      <c r="P3574" s="362"/>
      <c r="Q3574" s="362"/>
      <c r="R3574" s="362"/>
      <c r="S3574" s="362"/>
      <c r="T3574" s="362"/>
      <c r="U3574" s="362"/>
      <c r="V3574" s="362"/>
      <c r="W3574" s="362"/>
      <c r="X3574" s="362"/>
      <c r="Y3574" s="362"/>
      <c r="Z3574" s="362"/>
      <c r="AA3574" s="323"/>
      <c r="AB3574" s="323"/>
      <c r="AC3574" s="323"/>
      <c r="AD3574" s="323"/>
      <c r="AE3574" s="323"/>
      <c r="AF3574" s="323"/>
      <c r="AG3574" s="323"/>
      <c r="AH3574" s="323"/>
      <c r="AI3574" s="323"/>
      <c r="AJ3574" s="323"/>
      <c r="AK3574" s="323"/>
      <c r="AL3574" s="323"/>
      <c r="AM3574" s="323"/>
      <c r="AN3574" s="323"/>
      <c r="AO3574" s="323"/>
      <c r="AP3574" s="323"/>
      <c r="AQ3574" s="323"/>
      <c r="AR3574" s="323"/>
      <c r="AS3574" s="323"/>
      <c r="AT3574" s="323"/>
      <c r="AU3574" s="323"/>
      <c r="AV3574" s="323"/>
      <c r="AW3574" s="323"/>
      <c r="AX3574" s="323"/>
      <c r="AY3574" s="323"/>
      <c r="AZ3574" s="323"/>
      <c r="BA3574" s="323"/>
      <c r="BB3574" s="323"/>
      <c r="BC3574" s="323"/>
      <c r="BD3574" s="323"/>
      <c r="BE3574" s="323"/>
      <c r="BF3574" s="323"/>
    </row>
    <row r="3575" spans="1:58" s="62" customFormat="1" ht="12.75" x14ac:dyDescent="0.2">
      <c r="A3575" s="270"/>
      <c r="B3575" s="358"/>
      <c r="C3575" s="358"/>
      <c r="D3575" s="268"/>
      <c r="E3575" s="268"/>
      <c r="F3575" s="268"/>
      <c r="G3575" s="277"/>
      <c r="H3575" s="362"/>
      <c r="I3575" s="362"/>
      <c r="J3575" s="362"/>
      <c r="K3575" s="362"/>
      <c r="L3575" s="362"/>
      <c r="M3575" s="362"/>
      <c r="N3575" s="362"/>
      <c r="O3575" s="362"/>
      <c r="P3575" s="362"/>
      <c r="Q3575" s="362"/>
      <c r="R3575" s="362"/>
      <c r="S3575" s="362"/>
      <c r="T3575" s="362"/>
      <c r="U3575" s="362"/>
      <c r="V3575" s="362"/>
      <c r="W3575" s="362"/>
      <c r="X3575" s="362"/>
      <c r="Y3575" s="362"/>
      <c r="Z3575" s="362"/>
      <c r="AA3575" s="323"/>
      <c r="AB3575" s="323"/>
      <c r="AC3575" s="323"/>
      <c r="AD3575" s="323"/>
      <c r="AE3575" s="323"/>
      <c r="AF3575" s="323"/>
      <c r="AG3575" s="323"/>
      <c r="AH3575" s="323"/>
      <c r="AI3575" s="323"/>
      <c r="AJ3575" s="323"/>
      <c r="AK3575" s="323"/>
      <c r="AL3575" s="323"/>
      <c r="AM3575" s="323"/>
      <c r="AN3575" s="323"/>
      <c r="AO3575" s="323"/>
      <c r="AP3575" s="323"/>
      <c r="AQ3575" s="323"/>
      <c r="AR3575" s="323"/>
      <c r="AS3575" s="323"/>
      <c r="AT3575" s="323"/>
      <c r="AU3575" s="323"/>
      <c r="AV3575" s="323"/>
      <c r="AW3575" s="323"/>
      <c r="AX3575" s="323"/>
      <c r="AY3575" s="323"/>
      <c r="AZ3575" s="323"/>
      <c r="BA3575" s="323"/>
      <c r="BB3575" s="323"/>
      <c r="BC3575" s="323"/>
      <c r="BD3575" s="323"/>
      <c r="BE3575" s="323"/>
      <c r="BF3575" s="323"/>
    </row>
    <row r="3576" spans="1:58" s="62" customFormat="1" ht="12.75" x14ac:dyDescent="0.2">
      <c r="A3576" s="270"/>
      <c r="B3576" s="358"/>
      <c r="C3576" s="358"/>
      <c r="D3576" s="268"/>
      <c r="E3576" s="268"/>
      <c r="F3576" s="268"/>
      <c r="G3576" s="277"/>
      <c r="H3576" s="362"/>
      <c r="I3576" s="362"/>
      <c r="J3576" s="362"/>
      <c r="K3576" s="362"/>
      <c r="L3576" s="362"/>
      <c r="M3576" s="362"/>
      <c r="N3576" s="362"/>
      <c r="O3576" s="362"/>
      <c r="P3576" s="362"/>
      <c r="Q3576" s="362"/>
      <c r="R3576" s="362"/>
      <c r="S3576" s="362"/>
      <c r="T3576" s="362"/>
      <c r="U3576" s="362"/>
      <c r="V3576" s="362"/>
      <c r="W3576" s="362"/>
      <c r="X3576" s="362"/>
      <c r="Y3576" s="362"/>
      <c r="Z3576" s="362"/>
      <c r="AA3576" s="323"/>
      <c r="AB3576" s="323"/>
      <c r="AC3576" s="323"/>
      <c r="AD3576" s="323"/>
      <c r="AE3576" s="323"/>
      <c r="AF3576" s="323"/>
      <c r="AG3576" s="323"/>
      <c r="AH3576" s="323"/>
      <c r="AI3576" s="323"/>
      <c r="AJ3576" s="323"/>
      <c r="AK3576" s="323"/>
      <c r="AL3576" s="323"/>
      <c r="AM3576" s="323"/>
      <c r="AN3576" s="323"/>
      <c r="AO3576" s="323"/>
      <c r="AP3576" s="323"/>
      <c r="AQ3576" s="323"/>
      <c r="AR3576" s="323"/>
      <c r="AS3576" s="323"/>
      <c r="AT3576" s="323"/>
      <c r="AU3576" s="323"/>
      <c r="AV3576" s="323"/>
      <c r="AW3576" s="323"/>
      <c r="AX3576" s="323"/>
      <c r="AY3576" s="323"/>
      <c r="AZ3576" s="323"/>
      <c r="BA3576" s="323"/>
      <c r="BB3576" s="323"/>
      <c r="BC3576" s="323"/>
      <c r="BD3576" s="323"/>
      <c r="BE3576" s="323"/>
      <c r="BF3576" s="323"/>
    </row>
    <row r="3577" spans="1:58" s="62" customFormat="1" ht="12.75" x14ac:dyDescent="0.2">
      <c r="A3577" s="270"/>
      <c r="B3577" s="358"/>
      <c r="C3577" s="358"/>
      <c r="D3577" s="268"/>
      <c r="E3577" s="268"/>
      <c r="F3577" s="268"/>
      <c r="G3577" s="277"/>
      <c r="H3577" s="362"/>
      <c r="I3577" s="362"/>
      <c r="J3577" s="362"/>
      <c r="K3577" s="362"/>
      <c r="L3577" s="362"/>
      <c r="M3577" s="362"/>
      <c r="N3577" s="362"/>
      <c r="O3577" s="362"/>
      <c r="P3577" s="362"/>
      <c r="Q3577" s="362"/>
      <c r="R3577" s="362"/>
      <c r="S3577" s="362"/>
      <c r="T3577" s="362"/>
      <c r="U3577" s="362"/>
      <c r="V3577" s="362"/>
      <c r="W3577" s="362"/>
      <c r="X3577" s="362"/>
      <c r="Y3577" s="362"/>
      <c r="Z3577" s="362"/>
      <c r="AA3577" s="323"/>
      <c r="AB3577" s="323"/>
      <c r="AC3577" s="323"/>
      <c r="AD3577" s="323"/>
      <c r="AE3577" s="323"/>
      <c r="AF3577" s="323"/>
      <c r="AG3577" s="323"/>
      <c r="AH3577" s="323"/>
      <c r="AI3577" s="323"/>
      <c r="AJ3577" s="323"/>
      <c r="AK3577" s="323"/>
      <c r="AL3577" s="323"/>
      <c r="AM3577" s="323"/>
      <c r="AN3577" s="323"/>
      <c r="AO3577" s="323"/>
      <c r="AP3577" s="323"/>
      <c r="AQ3577" s="323"/>
      <c r="AR3577" s="323"/>
      <c r="AS3577" s="323"/>
      <c r="AT3577" s="323"/>
      <c r="AU3577" s="323"/>
      <c r="AV3577" s="323"/>
      <c r="AW3577" s="323"/>
      <c r="AX3577" s="323"/>
      <c r="AY3577" s="323"/>
      <c r="AZ3577" s="323"/>
      <c r="BA3577" s="323"/>
      <c r="BB3577" s="323"/>
      <c r="BC3577" s="323"/>
      <c r="BD3577" s="323"/>
      <c r="BE3577" s="323"/>
      <c r="BF3577" s="323"/>
    </row>
    <row r="3578" spans="1:58" s="62" customFormat="1" ht="12.75" x14ac:dyDescent="0.2">
      <c r="A3578" s="270"/>
      <c r="B3578" s="358"/>
      <c r="C3578" s="358"/>
      <c r="D3578" s="268"/>
      <c r="E3578" s="268"/>
      <c r="F3578" s="268"/>
      <c r="G3578" s="277"/>
      <c r="H3578" s="362"/>
      <c r="I3578" s="362"/>
      <c r="J3578" s="362"/>
      <c r="K3578" s="362"/>
      <c r="L3578" s="362"/>
      <c r="M3578" s="362"/>
      <c r="N3578" s="362"/>
      <c r="O3578" s="362"/>
      <c r="P3578" s="362"/>
      <c r="Q3578" s="362"/>
      <c r="R3578" s="362"/>
      <c r="S3578" s="362"/>
      <c r="T3578" s="362"/>
      <c r="U3578" s="362"/>
      <c r="V3578" s="362"/>
      <c r="W3578" s="362"/>
      <c r="X3578" s="362"/>
      <c r="Y3578" s="362"/>
      <c r="Z3578" s="362"/>
      <c r="AA3578" s="323"/>
      <c r="AB3578" s="323"/>
      <c r="AC3578" s="323"/>
      <c r="AD3578" s="323"/>
      <c r="AE3578" s="323"/>
      <c r="AF3578" s="323"/>
      <c r="AG3578" s="323"/>
      <c r="AH3578" s="323"/>
      <c r="AI3578" s="323"/>
      <c r="AJ3578" s="323"/>
      <c r="AK3578" s="323"/>
      <c r="AL3578" s="323"/>
      <c r="AM3578" s="323"/>
      <c r="AN3578" s="323"/>
      <c r="AO3578" s="323"/>
      <c r="AP3578" s="323"/>
      <c r="AQ3578" s="323"/>
      <c r="AR3578" s="323"/>
      <c r="AS3578" s="323"/>
      <c r="AT3578" s="323"/>
      <c r="AU3578" s="323"/>
      <c r="AV3578" s="323"/>
      <c r="AW3578" s="323"/>
      <c r="AX3578" s="323"/>
      <c r="AY3578" s="323"/>
      <c r="AZ3578" s="323"/>
      <c r="BA3578" s="323"/>
      <c r="BB3578" s="323"/>
      <c r="BC3578" s="323"/>
      <c r="BD3578" s="323"/>
      <c r="BE3578" s="323"/>
      <c r="BF3578" s="323"/>
    </row>
    <row r="3579" spans="1:58" s="62" customFormat="1" ht="12.75" x14ac:dyDescent="0.2">
      <c r="A3579" s="270"/>
      <c r="B3579" s="358"/>
      <c r="C3579" s="358"/>
      <c r="D3579" s="268"/>
      <c r="E3579" s="268"/>
      <c r="F3579" s="268"/>
      <c r="G3579" s="277"/>
      <c r="H3579" s="362"/>
      <c r="I3579" s="362"/>
      <c r="J3579" s="362"/>
      <c r="K3579" s="362"/>
      <c r="L3579" s="362"/>
      <c r="M3579" s="362"/>
      <c r="N3579" s="362"/>
      <c r="O3579" s="362"/>
      <c r="P3579" s="362"/>
      <c r="Q3579" s="362"/>
      <c r="R3579" s="362"/>
      <c r="S3579" s="362"/>
      <c r="T3579" s="362"/>
      <c r="U3579" s="362"/>
      <c r="V3579" s="362"/>
      <c r="W3579" s="362"/>
      <c r="X3579" s="362"/>
      <c r="Y3579" s="362"/>
      <c r="Z3579" s="362"/>
      <c r="AA3579" s="323"/>
      <c r="AB3579" s="323"/>
      <c r="AC3579" s="323"/>
      <c r="AD3579" s="323"/>
      <c r="AE3579" s="323"/>
      <c r="AF3579" s="323"/>
      <c r="AG3579" s="323"/>
      <c r="AH3579" s="323"/>
      <c r="AI3579" s="323"/>
      <c r="AJ3579" s="323"/>
      <c r="AK3579" s="323"/>
      <c r="AL3579" s="323"/>
      <c r="AM3579" s="323"/>
      <c r="AN3579" s="323"/>
      <c r="AO3579" s="323"/>
      <c r="AP3579" s="323"/>
      <c r="AQ3579" s="323"/>
      <c r="AR3579" s="323"/>
      <c r="AS3579" s="323"/>
      <c r="AT3579" s="323"/>
      <c r="AU3579" s="323"/>
      <c r="AV3579" s="323"/>
      <c r="AW3579" s="323"/>
      <c r="AX3579" s="323"/>
      <c r="AY3579" s="323"/>
      <c r="AZ3579" s="323"/>
      <c r="BA3579" s="323"/>
      <c r="BB3579" s="323"/>
      <c r="BC3579" s="323"/>
      <c r="BD3579" s="323"/>
      <c r="BE3579" s="323"/>
      <c r="BF3579" s="323"/>
    </row>
    <row r="3580" spans="1:58" s="62" customFormat="1" ht="12.75" x14ac:dyDescent="0.2">
      <c r="A3580" s="270"/>
      <c r="B3580" s="358"/>
      <c r="C3580" s="358"/>
      <c r="D3580" s="268"/>
      <c r="E3580" s="268"/>
      <c r="F3580" s="268"/>
      <c r="G3580" s="277"/>
      <c r="H3580" s="362"/>
      <c r="I3580" s="362"/>
      <c r="J3580" s="362"/>
      <c r="K3580" s="362"/>
      <c r="L3580" s="362"/>
      <c r="M3580" s="362"/>
      <c r="N3580" s="362"/>
      <c r="O3580" s="362"/>
      <c r="P3580" s="362"/>
      <c r="Q3580" s="362"/>
      <c r="R3580" s="362"/>
      <c r="S3580" s="362"/>
      <c r="T3580" s="362"/>
      <c r="U3580" s="362"/>
      <c r="V3580" s="362"/>
      <c r="W3580" s="362"/>
      <c r="X3580" s="362"/>
      <c r="Y3580" s="362"/>
      <c r="Z3580" s="362"/>
      <c r="AA3580" s="323"/>
      <c r="AB3580" s="323"/>
      <c r="AC3580" s="323"/>
      <c r="AD3580" s="323"/>
      <c r="AE3580" s="323"/>
      <c r="AF3580" s="323"/>
      <c r="AG3580" s="323"/>
      <c r="AH3580" s="323"/>
      <c r="AI3580" s="323"/>
      <c r="AJ3580" s="323"/>
      <c r="AK3580" s="323"/>
      <c r="AL3580" s="323"/>
      <c r="AM3580" s="323"/>
      <c r="AN3580" s="323"/>
      <c r="AO3580" s="323"/>
      <c r="AP3580" s="323"/>
      <c r="AQ3580" s="323"/>
      <c r="AR3580" s="323"/>
      <c r="AS3580" s="323"/>
      <c r="AT3580" s="323"/>
      <c r="AU3580" s="323"/>
      <c r="AV3580" s="323"/>
      <c r="AW3580" s="323"/>
      <c r="AX3580" s="323"/>
      <c r="AY3580" s="323"/>
      <c r="AZ3580" s="323"/>
      <c r="BA3580" s="323"/>
      <c r="BB3580" s="323"/>
      <c r="BC3580" s="323"/>
      <c r="BD3580" s="323"/>
      <c r="BE3580" s="323"/>
      <c r="BF3580" s="323"/>
    </row>
    <row r="3581" spans="1:58" s="62" customFormat="1" ht="12.75" x14ac:dyDescent="0.2">
      <c r="A3581" s="270"/>
      <c r="B3581" s="358"/>
      <c r="C3581" s="358"/>
      <c r="D3581" s="268"/>
      <c r="E3581" s="268"/>
      <c r="F3581" s="268"/>
      <c r="G3581" s="277"/>
      <c r="H3581" s="362"/>
      <c r="I3581" s="362"/>
      <c r="J3581" s="362"/>
      <c r="K3581" s="362"/>
      <c r="L3581" s="362"/>
      <c r="M3581" s="362"/>
      <c r="N3581" s="362"/>
      <c r="O3581" s="362"/>
      <c r="P3581" s="362"/>
      <c r="Q3581" s="362"/>
      <c r="R3581" s="362"/>
      <c r="S3581" s="362"/>
      <c r="T3581" s="362"/>
      <c r="U3581" s="362"/>
      <c r="V3581" s="362"/>
      <c r="W3581" s="362"/>
      <c r="X3581" s="362"/>
      <c r="Y3581" s="362"/>
      <c r="Z3581" s="362"/>
      <c r="AA3581" s="323"/>
      <c r="AB3581" s="323"/>
      <c r="AC3581" s="323"/>
      <c r="AD3581" s="323"/>
      <c r="AE3581" s="323"/>
      <c r="AF3581" s="323"/>
      <c r="AG3581" s="323"/>
      <c r="AH3581" s="323"/>
      <c r="AI3581" s="323"/>
      <c r="AJ3581" s="323"/>
      <c r="AK3581" s="323"/>
      <c r="AL3581" s="323"/>
      <c r="AM3581" s="323"/>
      <c r="AN3581" s="323"/>
      <c r="AO3581" s="323"/>
      <c r="AP3581" s="323"/>
      <c r="AQ3581" s="323"/>
      <c r="AR3581" s="323"/>
      <c r="AS3581" s="323"/>
      <c r="AT3581" s="323"/>
      <c r="AU3581" s="323"/>
      <c r="AV3581" s="323"/>
      <c r="AW3581" s="323"/>
      <c r="AX3581" s="323"/>
      <c r="AY3581" s="323"/>
      <c r="AZ3581" s="323"/>
      <c r="BA3581" s="323"/>
      <c r="BB3581" s="323"/>
      <c r="BC3581" s="323"/>
      <c r="BD3581" s="323"/>
      <c r="BE3581" s="323"/>
      <c r="BF3581" s="323"/>
    </row>
    <row r="3582" spans="1:58" s="62" customFormat="1" ht="12.75" x14ac:dyDescent="0.2">
      <c r="A3582" s="270"/>
      <c r="B3582" s="358"/>
      <c r="C3582" s="358"/>
      <c r="D3582" s="268"/>
      <c r="E3582" s="268"/>
      <c r="F3582" s="268"/>
      <c r="G3582" s="277"/>
      <c r="H3582" s="362"/>
      <c r="I3582" s="362"/>
      <c r="J3582" s="362"/>
      <c r="K3582" s="362"/>
      <c r="L3582" s="362"/>
      <c r="M3582" s="362"/>
      <c r="N3582" s="362"/>
      <c r="O3582" s="362"/>
      <c r="P3582" s="362"/>
      <c r="Q3582" s="362"/>
      <c r="R3582" s="362"/>
      <c r="S3582" s="362"/>
      <c r="T3582" s="362"/>
      <c r="U3582" s="362"/>
      <c r="V3582" s="362"/>
      <c r="W3582" s="362"/>
      <c r="X3582" s="362"/>
      <c r="Y3582" s="362"/>
      <c r="Z3582" s="362"/>
      <c r="AA3582" s="323"/>
      <c r="AB3582" s="323"/>
      <c r="AC3582" s="323"/>
      <c r="AD3582" s="323"/>
      <c r="AE3582" s="323"/>
      <c r="AF3582" s="323"/>
      <c r="AG3582" s="323"/>
      <c r="AH3582" s="323"/>
      <c r="AI3582" s="323"/>
      <c r="AJ3582" s="323"/>
      <c r="AK3582" s="323"/>
      <c r="AL3582" s="323"/>
      <c r="AM3582" s="323"/>
      <c r="AN3582" s="323"/>
      <c r="AO3582" s="323"/>
      <c r="AP3582" s="323"/>
      <c r="AQ3582" s="323"/>
      <c r="AR3582" s="323"/>
      <c r="AS3582" s="323"/>
      <c r="AT3582" s="323"/>
      <c r="AU3582" s="323"/>
      <c r="AV3582" s="323"/>
      <c r="AW3582" s="323"/>
      <c r="AX3582" s="323"/>
      <c r="AY3582" s="323"/>
      <c r="AZ3582" s="323"/>
      <c r="BA3582" s="323"/>
      <c r="BB3582" s="323"/>
      <c r="BC3582" s="323"/>
      <c r="BD3582" s="323"/>
      <c r="BE3582" s="323"/>
      <c r="BF3582" s="323"/>
    </row>
    <row r="3583" spans="1:58" s="62" customFormat="1" ht="12.75" x14ac:dyDescent="0.2">
      <c r="A3583" s="270"/>
      <c r="B3583" s="358"/>
      <c r="C3583" s="358"/>
      <c r="D3583" s="268"/>
      <c r="E3583" s="268"/>
      <c r="F3583" s="268"/>
      <c r="G3583" s="277"/>
      <c r="H3583" s="362"/>
      <c r="I3583" s="362"/>
      <c r="J3583" s="362"/>
      <c r="K3583" s="362"/>
      <c r="L3583" s="362"/>
      <c r="M3583" s="362"/>
      <c r="N3583" s="362"/>
      <c r="O3583" s="362"/>
      <c r="P3583" s="362"/>
      <c r="Q3583" s="362"/>
      <c r="R3583" s="362"/>
      <c r="S3583" s="362"/>
      <c r="T3583" s="362"/>
      <c r="U3583" s="362"/>
      <c r="V3583" s="362"/>
      <c r="W3583" s="362"/>
      <c r="X3583" s="362"/>
      <c r="Y3583" s="362"/>
      <c r="Z3583" s="362"/>
      <c r="AA3583" s="323"/>
      <c r="AB3583" s="323"/>
      <c r="AC3583" s="323"/>
      <c r="AD3583" s="323"/>
      <c r="AE3583" s="323"/>
      <c r="AF3583" s="323"/>
      <c r="AG3583" s="323"/>
      <c r="AH3583" s="323"/>
      <c r="AI3583" s="323"/>
      <c r="AJ3583" s="323"/>
      <c r="AK3583" s="323"/>
      <c r="AL3583" s="323"/>
      <c r="AM3583" s="323"/>
      <c r="AN3583" s="323"/>
      <c r="AO3583" s="323"/>
      <c r="AP3583" s="323"/>
      <c r="AQ3583" s="323"/>
      <c r="AR3583" s="323"/>
      <c r="AS3583" s="323"/>
      <c r="AT3583" s="323"/>
      <c r="AU3583" s="323"/>
      <c r="AV3583" s="323"/>
      <c r="AW3583" s="323"/>
      <c r="AX3583" s="323"/>
      <c r="AY3583" s="323"/>
      <c r="AZ3583" s="323"/>
      <c r="BA3583" s="323"/>
      <c r="BB3583" s="323"/>
      <c r="BC3583" s="323"/>
      <c r="BD3583" s="323"/>
      <c r="BE3583" s="323"/>
      <c r="BF3583" s="323"/>
    </row>
    <row r="3584" spans="1:58" s="62" customFormat="1" ht="12.75" x14ac:dyDescent="0.2">
      <c r="A3584" s="270"/>
      <c r="B3584" s="358"/>
      <c r="C3584" s="358"/>
      <c r="D3584" s="268"/>
      <c r="E3584" s="268"/>
      <c r="F3584" s="268"/>
      <c r="G3584" s="277"/>
      <c r="H3584" s="362"/>
      <c r="I3584" s="362"/>
      <c r="J3584" s="362"/>
      <c r="K3584" s="362"/>
      <c r="L3584" s="362"/>
      <c r="M3584" s="362"/>
      <c r="N3584" s="362"/>
      <c r="O3584" s="362"/>
      <c r="P3584" s="362"/>
      <c r="Q3584" s="362"/>
      <c r="R3584" s="362"/>
      <c r="S3584" s="362"/>
      <c r="T3584" s="362"/>
      <c r="U3584" s="362"/>
      <c r="V3584" s="362"/>
      <c r="W3584" s="362"/>
      <c r="X3584" s="362"/>
      <c r="Y3584" s="362"/>
      <c r="Z3584" s="362"/>
      <c r="AA3584" s="323"/>
      <c r="AB3584" s="323"/>
      <c r="AC3584" s="323"/>
      <c r="AD3584" s="323"/>
      <c r="AE3584" s="323"/>
      <c r="AF3584" s="323"/>
      <c r="AG3584" s="323"/>
      <c r="AH3584" s="323"/>
      <c r="AI3584" s="323"/>
      <c r="AJ3584" s="323"/>
      <c r="AK3584" s="323"/>
      <c r="AL3584" s="323"/>
      <c r="AM3584" s="323"/>
      <c r="AN3584" s="323"/>
      <c r="AO3584" s="323"/>
      <c r="AP3584" s="323"/>
      <c r="AQ3584" s="323"/>
      <c r="AR3584" s="323"/>
      <c r="AS3584" s="323"/>
      <c r="AT3584" s="323"/>
      <c r="AU3584" s="323"/>
      <c r="AV3584" s="323"/>
      <c r="AW3584" s="323"/>
      <c r="AX3584" s="323"/>
      <c r="AY3584" s="323"/>
      <c r="AZ3584" s="323"/>
      <c r="BA3584" s="323"/>
      <c r="BB3584" s="323"/>
      <c r="BC3584" s="323"/>
      <c r="BD3584" s="323"/>
      <c r="BE3584" s="323"/>
      <c r="BF3584" s="323"/>
    </row>
    <row r="3585" spans="1:58" s="62" customFormat="1" ht="12.75" x14ac:dyDescent="0.2">
      <c r="A3585" s="270"/>
      <c r="B3585" s="358"/>
      <c r="C3585" s="358"/>
      <c r="D3585" s="268"/>
      <c r="E3585" s="268"/>
      <c r="F3585" s="268"/>
      <c r="G3585" s="277"/>
      <c r="H3585" s="362"/>
      <c r="I3585" s="362"/>
      <c r="J3585" s="362"/>
      <c r="K3585" s="362"/>
      <c r="L3585" s="362"/>
      <c r="M3585" s="362"/>
      <c r="N3585" s="362"/>
      <c r="O3585" s="362"/>
      <c r="P3585" s="362"/>
      <c r="Q3585" s="362"/>
      <c r="R3585" s="362"/>
      <c r="S3585" s="362"/>
      <c r="T3585" s="362"/>
      <c r="U3585" s="362"/>
      <c r="V3585" s="362"/>
      <c r="W3585" s="362"/>
      <c r="X3585" s="362"/>
      <c r="Y3585" s="362"/>
      <c r="Z3585" s="362"/>
      <c r="AA3585" s="323"/>
      <c r="AB3585" s="323"/>
      <c r="AC3585" s="323"/>
      <c r="AD3585" s="323"/>
      <c r="AE3585" s="323"/>
      <c r="AF3585" s="323"/>
      <c r="AG3585" s="323"/>
      <c r="AH3585" s="323"/>
      <c r="AI3585" s="323"/>
      <c r="AJ3585" s="323"/>
      <c r="AK3585" s="323"/>
      <c r="AL3585" s="323"/>
      <c r="AM3585" s="323"/>
      <c r="AN3585" s="323"/>
      <c r="AO3585" s="323"/>
      <c r="AP3585" s="323"/>
      <c r="AQ3585" s="323"/>
      <c r="AR3585" s="323"/>
      <c r="AS3585" s="323"/>
      <c r="AT3585" s="323"/>
      <c r="AU3585" s="323"/>
      <c r="AV3585" s="323"/>
      <c r="AW3585" s="323"/>
      <c r="AX3585" s="323"/>
      <c r="AY3585" s="323"/>
      <c r="AZ3585" s="323"/>
      <c r="BA3585" s="323"/>
      <c r="BB3585" s="323"/>
      <c r="BC3585" s="323"/>
      <c r="BD3585" s="323"/>
      <c r="BE3585" s="323"/>
      <c r="BF3585" s="323"/>
    </row>
    <row r="3586" spans="1:58" s="62" customFormat="1" ht="12.75" x14ac:dyDescent="0.2">
      <c r="A3586" s="270"/>
      <c r="B3586" s="358"/>
      <c r="C3586" s="358"/>
      <c r="D3586" s="268"/>
      <c r="E3586" s="268"/>
      <c r="F3586" s="268"/>
      <c r="G3586" s="277"/>
      <c r="H3586" s="362"/>
      <c r="I3586" s="362"/>
      <c r="J3586" s="362"/>
      <c r="K3586" s="362"/>
      <c r="L3586" s="362"/>
      <c r="M3586" s="362"/>
      <c r="N3586" s="362"/>
      <c r="O3586" s="362"/>
      <c r="P3586" s="362"/>
      <c r="Q3586" s="362"/>
      <c r="R3586" s="362"/>
      <c r="S3586" s="362"/>
      <c r="T3586" s="362"/>
      <c r="U3586" s="362"/>
      <c r="V3586" s="362"/>
      <c r="W3586" s="362"/>
      <c r="X3586" s="362"/>
      <c r="Y3586" s="362"/>
      <c r="Z3586" s="362"/>
      <c r="AA3586" s="323"/>
      <c r="AB3586" s="323"/>
      <c r="AC3586" s="323"/>
      <c r="AD3586" s="323"/>
      <c r="AE3586" s="323"/>
      <c r="AF3586" s="323"/>
      <c r="AG3586" s="323"/>
      <c r="AH3586" s="323"/>
      <c r="AI3586" s="323"/>
      <c r="AJ3586" s="323"/>
      <c r="AK3586" s="323"/>
      <c r="AL3586" s="323"/>
      <c r="AM3586" s="323"/>
      <c r="AN3586" s="323"/>
      <c r="AO3586" s="323"/>
      <c r="AP3586" s="323"/>
      <c r="AQ3586" s="323"/>
      <c r="AR3586" s="323"/>
      <c r="AS3586" s="323"/>
      <c r="AT3586" s="323"/>
      <c r="AU3586" s="323"/>
      <c r="AV3586" s="323"/>
      <c r="AW3586" s="323"/>
      <c r="AX3586" s="323"/>
      <c r="AY3586" s="323"/>
      <c r="AZ3586" s="323"/>
      <c r="BA3586" s="323"/>
      <c r="BB3586" s="323"/>
      <c r="BC3586" s="323"/>
      <c r="BD3586" s="323"/>
      <c r="BE3586" s="323"/>
      <c r="BF3586" s="323"/>
    </row>
    <row r="3587" spans="1:58" s="62" customFormat="1" ht="12.75" x14ac:dyDescent="0.2">
      <c r="A3587" s="270"/>
      <c r="B3587" s="358"/>
      <c r="C3587" s="358"/>
      <c r="D3587" s="268"/>
      <c r="E3587" s="268"/>
      <c r="F3587" s="268"/>
      <c r="G3587" s="277"/>
      <c r="H3587" s="362"/>
      <c r="I3587" s="362"/>
      <c r="J3587" s="362"/>
      <c r="K3587" s="362"/>
      <c r="L3587" s="362"/>
      <c r="M3587" s="362"/>
      <c r="N3587" s="362"/>
      <c r="O3587" s="362"/>
      <c r="P3587" s="362"/>
      <c r="Q3587" s="362"/>
      <c r="R3587" s="362"/>
      <c r="S3587" s="362"/>
      <c r="T3587" s="362"/>
      <c r="U3587" s="362"/>
      <c r="V3587" s="362"/>
      <c r="W3587" s="362"/>
      <c r="X3587" s="362"/>
      <c r="Y3587" s="362"/>
      <c r="Z3587" s="362"/>
      <c r="AA3587" s="323"/>
      <c r="AB3587" s="323"/>
      <c r="AC3587" s="323"/>
      <c r="AD3587" s="323"/>
      <c r="AE3587" s="323"/>
      <c r="AF3587" s="323"/>
      <c r="AG3587" s="323"/>
      <c r="AH3587" s="323"/>
      <c r="AI3587" s="323"/>
      <c r="AJ3587" s="323"/>
      <c r="AK3587" s="323"/>
      <c r="AL3587" s="323"/>
      <c r="AM3587" s="323"/>
      <c r="AN3587" s="323"/>
      <c r="AO3587" s="323"/>
      <c r="AP3587" s="323"/>
      <c r="AQ3587" s="323"/>
      <c r="AR3587" s="323"/>
      <c r="AS3587" s="323"/>
      <c r="AT3587" s="323"/>
      <c r="AU3587" s="323"/>
      <c r="AV3587" s="323"/>
      <c r="AW3587" s="323"/>
      <c r="AX3587" s="323"/>
      <c r="AY3587" s="323"/>
      <c r="AZ3587" s="323"/>
      <c r="BA3587" s="323"/>
      <c r="BB3587" s="323"/>
      <c r="BC3587" s="323"/>
      <c r="BD3587" s="323"/>
      <c r="BE3587" s="323"/>
      <c r="BF3587" s="323"/>
    </row>
    <row r="3588" spans="1:58" s="62" customFormat="1" ht="12.75" x14ac:dyDescent="0.2">
      <c r="A3588" s="270"/>
      <c r="B3588" s="358"/>
      <c r="C3588" s="358"/>
      <c r="D3588" s="268"/>
      <c r="E3588" s="268"/>
      <c r="F3588" s="268"/>
      <c r="G3588" s="277"/>
      <c r="H3588" s="362"/>
      <c r="I3588" s="362"/>
      <c r="J3588" s="362"/>
      <c r="K3588" s="362"/>
      <c r="L3588" s="362"/>
      <c r="M3588" s="362"/>
      <c r="N3588" s="362"/>
      <c r="O3588" s="362"/>
      <c r="P3588" s="362"/>
      <c r="Q3588" s="362"/>
      <c r="R3588" s="362"/>
      <c r="S3588" s="362"/>
      <c r="T3588" s="362"/>
      <c r="U3588" s="362"/>
      <c r="V3588" s="362"/>
      <c r="W3588" s="362"/>
      <c r="X3588" s="362"/>
      <c r="Y3588" s="362"/>
      <c r="Z3588" s="362"/>
      <c r="AA3588" s="323"/>
      <c r="AB3588" s="323"/>
      <c r="AC3588" s="323"/>
      <c r="AD3588" s="323"/>
      <c r="AE3588" s="323"/>
      <c r="AF3588" s="323"/>
      <c r="AG3588" s="323"/>
      <c r="AH3588" s="323"/>
      <c r="AI3588" s="323"/>
      <c r="AJ3588" s="323"/>
      <c r="AK3588" s="323"/>
      <c r="AL3588" s="323"/>
      <c r="AM3588" s="323"/>
      <c r="AN3588" s="323"/>
      <c r="AO3588" s="323"/>
      <c r="AP3588" s="323"/>
      <c r="AQ3588" s="323"/>
      <c r="AR3588" s="323"/>
      <c r="AS3588" s="323"/>
      <c r="AT3588" s="323"/>
      <c r="AU3588" s="323"/>
      <c r="AV3588" s="323"/>
      <c r="AW3588" s="323"/>
      <c r="AX3588" s="323"/>
      <c r="AY3588" s="323"/>
      <c r="AZ3588" s="323"/>
      <c r="BA3588" s="323"/>
      <c r="BB3588" s="323"/>
      <c r="BC3588" s="323"/>
      <c r="BD3588" s="323"/>
      <c r="BE3588" s="323"/>
      <c r="BF3588" s="323"/>
    </row>
    <row r="3589" spans="1:58" s="62" customFormat="1" ht="12.75" x14ac:dyDescent="0.2">
      <c r="A3589" s="270"/>
      <c r="B3589" s="358"/>
      <c r="C3589" s="358"/>
      <c r="D3589" s="268"/>
      <c r="E3589" s="268"/>
      <c r="F3589" s="268"/>
      <c r="G3589" s="277"/>
      <c r="H3589" s="362"/>
      <c r="I3589" s="362"/>
      <c r="J3589" s="362"/>
      <c r="K3589" s="362"/>
      <c r="L3589" s="362"/>
      <c r="M3589" s="362"/>
      <c r="N3589" s="362"/>
      <c r="O3589" s="362"/>
      <c r="P3589" s="362"/>
      <c r="Q3589" s="362"/>
      <c r="R3589" s="362"/>
      <c r="S3589" s="362"/>
      <c r="T3589" s="362"/>
      <c r="U3589" s="362"/>
      <c r="V3589" s="362"/>
      <c r="W3589" s="362"/>
      <c r="X3589" s="362"/>
      <c r="Y3589" s="362"/>
      <c r="Z3589" s="362"/>
      <c r="AA3589" s="323"/>
      <c r="AB3589" s="323"/>
      <c r="AC3589" s="323"/>
      <c r="AD3589" s="323"/>
      <c r="AE3589" s="323"/>
      <c r="AF3589" s="323"/>
      <c r="AG3589" s="323"/>
      <c r="AH3589" s="323"/>
      <c r="AI3589" s="323"/>
      <c r="AJ3589" s="323"/>
      <c r="AK3589" s="323"/>
      <c r="AL3589" s="323"/>
      <c r="AM3589" s="323"/>
      <c r="AN3589" s="323"/>
      <c r="AO3589" s="323"/>
      <c r="AP3589" s="323"/>
      <c r="AQ3589" s="323"/>
      <c r="AR3589" s="323"/>
      <c r="AS3589" s="323"/>
      <c r="AT3589" s="323"/>
      <c r="AU3589" s="323"/>
      <c r="AV3589" s="323"/>
      <c r="AW3589" s="323"/>
      <c r="AX3589" s="323"/>
      <c r="AY3589" s="323"/>
      <c r="AZ3589" s="323"/>
      <c r="BA3589" s="323"/>
      <c r="BB3589" s="323"/>
      <c r="BC3589" s="323"/>
      <c r="BD3589" s="323"/>
      <c r="BE3589" s="323"/>
      <c r="BF3589" s="323"/>
    </row>
    <row r="3590" spans="1:58" s="62" customFormat="1" ht="12.75" x14ac:dyDescent="0.2">
      <c r="A3590" s="270"/>
      <c r="B3590" s="358"/>
      <c r="C3590" s="358"/>
      <c r="D3590" s="268"/>
      <c r="E3590" s="268"/>
      <c r="F3590" s="268"/>
      <c r="G3590" s="277"/>
      <c r="H3590" s="362"/>
      <c r="I3590" s="362"/>
      <c r="J3590" s="362"/>
      <c r="K3590" s="362"/>
      <c r="L3590" s="362"/>
      <c r="M3590" s="362"/>
      <c r="N3590" s="362"/>
      <c r="O3590" s="362"/>
      <c r="P3590" s="362"/>
      <c r="Q3590" s="362"/>
      <c r="R3590" s="362"/>
      <c r="S3590" s="362"/>
      <c r="T3590" s="362"/>
      <c r="U3590" s="362"/>
      <c r="V3590" s="362"/>
      <c r="W3590" s="362"/>
      <c r="X3590" s="362"/>
      <c r="Y3590" s="362"/>
      <c r="Z3590" s="362"/>
      <c r="AA3590" s="323"/>
      <c r="AB3590" s="323"/>
      <c r="AC3590" s="323"/>
      <c r="AD3590" s="323"/>
      <c r="AE3590" s="323"/>
      <c r="AF3590" s="323"/>
      <c r="AG3590" s="323"/>
      <c r="AH3590" s="323"/>
      <c r="AI3590" s="323"/>
      <c r="AJ3590" s="323"/>
      <c r="AK3590" s="323"/>
      <c r="AL3590" s="323"/>
      <c r="AM3590" s="323"/>
      <c r="AN3590" s="323"/>
      <c r="AO3590" s="323"/>
      <c r="AP3590" s="323"/>
      <c r="AQ3590" s="323"/>
      <c r="AR3590" s="323"/>
      <c r="AS3590" s="323"/>
      <c r="AT3590" s="323"/>
      <c r="AU3590" s="323"/>
      <c r="AV3590" s="323"/>
      <c r="AW3590" s="323"/>
      <c r="AX3590" s="323"/>
      <c r="AY3590" s="323"/>
      <c r="AZ3590" s="323"/>
      <c r="BA3590" s="323"/>
      <c r="BB3590" s="323"/>
      <c r="BC3590" s="323"/>
      <c r="BD3590" s="323"/>
      <c r="BE3590" s="323"/>
      <c r="BF3590" s="323"/>
    </row>
    <row r="3591" spans="1:58" s="62" customFormat="1" ht="12.75" x14ac:dyDescent="0.2">
      <c r="A3591" s="270"/>
      <c r="B3591" s="358"/>
      <c r="C3591" s="358"/>
      <c r="D3591" s="268"/>
      <c r="E3591" s="268"/>
      <c r="F3591" s="268"/>
      <c r="G3591" s="277"/>
      <c r="H3591" s="362"/>
      <c r="I3591" s="362"/>
      <c r="J3591" s="362"/>
      <c r="K3591" s="362"/>
      <c r="L3591" s="362"/>
      <c r="M3591" s="362"/>
      <c r="N3591" s="362"/>
      <c r="O3591" s="362"/>
      <c r="P3591" s="362"/>
      <c r="Q3591" s="362"/>
      <c r="R3591" s="362"/>
      <c r="S3591" s="362"/>
      <c r="T3591" s="362"/>
      <c r="U3591" s="362"/>
      <c r="V3591" s="362"/>
      <c r="W3591" s="362"/>
      <c r="X3591" s="362"/>
      <c r="Y3591" s="362"/>
      <c r="Z3591" s="362"/>
      <c r="AA3591" s="323"/>
      <c r="AB3591" s="323"/>
      <c r="AC3591" s="323"/>
      <c r="AD3591" s="323"/>
      <c r="AE3591" s="323"/>
      <c r="AF3591" s="323"/>
      <c r="AG3591" s="323"/>
      <c r="AH3591" s="323"/>
      <c r="AI3591" s="323"/>
      <c r="AJ3591" s="323"/>
      <c r="AK3591" s="323"/>
      <c r="AL3591" s="323"/>
      <c r="AM3591" s="323"/>
      <c r="AN3591" s="323"/>
      <c r="AO3591" s="323"/>
      <c r="AP3591" s="323"/>
      <c r="AQ3591" s="323"/>
      <c r="AR3591" s="323"/>
      <c r="AS3591" s="323"/>
      <c r="AT3591" s="323"/>
      <c r="AU3591" s="323"/>
      <c r="AV3591" s="323"/>
      <c r="AW3591" s="323"/>
      <c r="AX3591" s="323"/>
      <c r="AY3591" s="323"/>
      <c r="AZ3591" s="323"/>
      <c r="BA3591" s="323"/>
      <c r="BB3591" s="323"/>
      <c r="BC3591" s="323"/>
      <c r="BD3591" s="323"/>
      <c r="BE3591" s="323"/>
      <c r="BF3591" s="323"/>
    </row>
    <row r="3592" spans="1:58" s="62" customFormat="1" ht="12.75" x14ac:dyDescent="0.2">
      <c r="A3592" s="270"/>
      <c r="B3592" s="358"/>
      <c r="C3592" s="358"/>
      <c r="D3592" s="268"/>
      <c r="E3592" s="268"/>
      <c r="F3592" s="268"/>
      <c r="G3592" s="277"/>
      <c r="H3592" s="362"/>
      <c r="I3592" s="362"/>
      <c r="J3592" s="362"/>
      <c r="K3592" s="362"/>
      <c r="L3592" s="362"/>
      <c r="M3592" s="362"/>
      <c r="N3592" s="362"/>
      <c r="O3592" s="362"/>
      <c r="P3592" s="362"/>
      <c r="Q3592" s="362"/>
      <c r="R3592" s="362"/>
      <c r="S3592" s="362"/>
      <c r="T3592" s="362"/>
      <c r="U3592" s="362"/>
      <c r="V3592" s="362"/>
      <c r="W3592" s="362"/>
      <c r="X3592" s="362"/>
      <c r="Y3592" s="362"/>
      <c r="Z3592" s="362"/>
      <c r="AA3592" s="323"/>
      <c r="AB3592" s="323"/>
      <c r="AC3592" s="323"/>
      <c r="AD3592" s="323"/>
      <c r="AE3592" s="323"/>
      <c r="AF3592" s="323"/>
      <c r="AG3592" s="323"/>
      <c r="AH3592" s="323"/>
      <c r="AI3592" s="323"/>
      <c r="AJ3592" s="323"/>
      <c r="AK3592" s="323"/>
      <c r="AL3592" s="323"/>
      <c r="AM3592" s="323"/>
      <c r="AN3592" s="323"/>
      <c r="AO3592" s="323"/>
      <c r="AP3592" s="323"/>
      <c r="AQ3592" s="323"/>
      <c r="AR3592" s="323"/>
      <c r="AS3592" s="323"/>
      <c r="AT3592" s="323"/>
      <c r="AU3592" s="323"/>
      <c r="AV3592" s="323"/>
      <c r="AW3592" s="323"/>
      <c r="AX3592" s="323"/>
      <c r="AY3592" s="323"/>
      <c r="AZ3592" s="323"/>
      <c r="BA3592" s="323"/>
      <c r="BB3592" s="323"/>
      <c r="BC3592" s="323"/>
      <c r="BD3592" s="323"/>
      <c r="BE3592" s="323"/>
      <c r="BF3592" s="323"/>
    </row>
    <row r="3593" spans="1:58" s="62" customFormat="1" ht="12.75" x14ac:dyDescent="0.2">
      <c r="A3593" s="270"/>
      <c r="B3593" s="358"/>
      <c r="C3593" s="358"/>
      <c r="D3593" s="268"/>
      <c r="E3593" s="268"/>
      <c r="F3593" s="268"/>
      <c r="G3593" s="277"/>
      <c r="H3593" s="362"/>
      <c r="I3593" s="362"/>
      <c r="J3593" s="362"/>
      <c r="K3593" s="362"/>
      <c r="L3593" s="362"/>
      <c r="M3593" s="362"/>
      <c r="N3593" s="362"/>
      <c r="O3593" s="362"/>
      <c r="P3593" s="362"/>
      <c r="Q3593" s="362"/>
      <c r="R3593" s="362"/>
      <c r="S3593" s="362"/>
      <c r="T3593" s="362"/>
      <c r="U3593" s="362"/>
      <c r="V3593" s="362"/>
      <c r="W3593" s="362"/>
      <c r="X3593" s="362"/>
      <c r="Y3593" s="362"/>
      <c r="Z3593" s="362"/>
      <c r="AA3593" s="323"/>
      <c r="AB3593" s="323"/>
      <c r="AC3593" s="323"/>
      <c r="AD3593" s="323"/>
      <c r="AE3593" s="323"/>
      <c r="AF3593" s="323"/>
      <c r="AG3593" s="323"/>
      <c r="AH3593" s="323"/>
      <c r="AI3593" s="323"/>
      <c r="AJ3593" s="323"/>
      <c r="AK3593" s="323"/>
      <c r="AL3593" s="323"/>
      <c r="AM3593" s="323"/>
      <c r="AN3593" s="323"/>
      <c r="AO3593" s="323"/>
      <c r="AP3593" s="323"/>
      <c r="AQ3593" s="323"/>
      <c r="AR3593" s="323"/>
      <c r="AS3593" s="323"/>
      <c r="AT3593" s="323"/>
      <c r="AU3593" s="323"/>
      <c r="AV3593" s="323"/>
      <c r="AW3593" s="323"/>
      <c r="AX3593" s="323"/>
      <c r="AY3593" s="323"/>
      <c r="AZ3593" s="323"/>
      <c r="BA3593" s="323"/>
      <c r="BB3593" s="323"/>
      <c r="BC3593" s="323"/>
      <c r="BD3593" s="323"/>
      <c r="BE3593" s="323"/>
      <c r="BF3593" s="323"/>
    </row>
    <row r="3594" spans="1:58" s="62" customFormat="1" ht="12.75" x14ac:dyDescent="0.2">
      <c r="A3594" s="270"/>
      <c r="B3594" s="358"/>
      <c r="C3594" s="358"/>
      <c r="D3594" s="268"/>
      <c r="E3594" s="268"/>
      <c r="F3594" s="268"/>
      <c r="G3594" s="277"/>
      <c r="H3594" s="362"/>
      <c r="I3594" s="362"/>
      <c r="J3594" s="362"/>
      <c r="K3594" s="362"/>
      <c r="L3594" s="362"/>
      <c r="M3594" s="362"/>
      <c r="N3594" s="362"/>
      <c r="O3594" s="362"/>
      <c r="P3594" s="362"/>
      <c r="Q3594" s="362"/>
      <c r="R3594" s="362"/>
      <c r="S3594" s="362"/>
      <c r="T3594" s="362"/>
      <c r="U3594" s="362"/>
      <c r="V3594" s="362"/>
      <c r="W3594" s="362"/>
      <c r="X3594" s="362"/>
      <c r="Y3594" s="362"/>
      <c r="Z3594" s="362"/>
      <c r="AA3594" s="323"/>
      <c r="AB3594" s="323"/>
      <c r="AC3594" s="323"/>
      <c r="AD3594" s="323"/>
      <c r="AE3594" s="323"/>
      <c r="AF3594" s="323"/>
      <c r="AG3594" s="323"/>
      <c r="AH3594" s="323"/>
      <c r="AI3594" s="323"/>
      <c r="AJ3594" s="323"/>
      <c r="AK3594" s="323"/>
      <c r="AL3594" s="323"/>
      <c r="AM3594" s="323"/>
      <c r="AN3594" s="323"/>
      <c r="AO3594" s="323"/>
      <c r="AP3594" s="323"/>
      <c r="AQ3594" s="323"/>
      <c r="AR3594" s="323"/>
      <c r="AS3594" s="323"/>
      <c r="AT3594" s="323"/>
      <c r="AU3594" s="323"/>
      <c r="AV3594" s="323"/>
      <c r="AW3594" s="323"/>
      <c r="AX3594" s="323"/>
      <c r="AY3594" s="323"/>
      <c r="AZ3594" s="323"/>
      <c r="BA3594" s="323"/>
      <c r="BB3594" s="323"/>
      <c r="BC3594" s="323"/>
      <c r="BD3594" s="323"/>
      <c r="BE3594" s="323"/>
      <c r="BF3594" s="323"/>
    </row>
    <row r="3595" spans="1:58" s="62" customFormat="1" ht="12.75" x14ac:dyDescent="0.2">
      <c r="A3595" s="270"/>
      <c r="B3595" s="358"/>
      <c r="C3595" s="358"/>
      <c r="D3595" s="268"/>
      <c r="E3595" s="268"/>
      <c r="F3595" s="268"/>
      <c r="G3595" s="277"/>
      <c r="H3595" s="362"/>
      <c r="I3595" s="362"/>
      <c r="J3595" s="362"/>
      <c r="K3595" s="362"/>
      <c r="L3595" s="362"/>
      <c r="M3595" s="362"/>
      <c r="N3595" s="362"/>
      <c r="O3595" s="362"/>
      <c r="P3595" s="362"/>
      <c r="Q3595" s="362"/>
      <c r="R3595" s="362"/>
      <c r="S3595" s="362"/>
      <c r="T3595" s="362"/>
      <c r="U3595" s="362"/>
      <c r="V3595" s="362"/>
      <c r="W3595" s="362"/>
      <c r="X3595" s="362"/>
      <c r="Y3595" s="362"/>
      <c r="Z3595" s="362"/>
      <c r="AA3595" s="323"/>
      <c r="AB3595" s="323"/>
      <c r="AC3595" s="323"/>
      <c r="AD3595" s="323"/>
      <c r="AE3595" s="323"/>
      <c r="AF3595" s="323"/>
      <c r="AG3595" s="323"/>
      <c r="AH3595" s="323"/>
      <c r="AI3595" s="323"/>
      <c r="AJ3595" s="323"/>
      <c r="AK3595" s="323"/>
      <c r="AL3595" s="323"/>
      <c r="AM3595" s="323"/>
      <c r="AN3595" s="323"/>
      <c r="AO3595" s="323"/>
      <c r="AP3595" s="323"/>
      <c r="AQ3595" s="323"/>
      <c r="AR3595" s="323"/>
      <c r="AS3595" s="323"/>
      <c r="AT3595" s="323"/>
      <c r="AU3595" s="323"/>
      <c r="AV3595" s="323"/>
      <c r="AW3595" s="323"/>
      <c r="AX3595" s="323"/>
      <c r="AY3595" s="323"/>
      <c r="AZ3595" s="323"/>
      <c r="BA3595" s="323"/>
      <c r="BB3595" s="323"/>
      <c r="BC3595" s="323"/>
      <c r="BD3595" s="323"/>
      <c r="BE3595" s="323"/>
      <c r="BF3595" s="323"/>
    </row>
    <row r="3596" spans="1:58" s="62" customFormat="1" ht="12.75" x14ac:dyDescent="0.2">
      <c r="A3596" s="270"/>
      <c r="B3596" s="358"/>
      <c r="C3596" s="358"/>
      <c r="D3596" s="268"/>
      <c r="E3596" s="268"/>
      <c r="F3596" s="268"/>
      <c r="G3596" s="277"/>
      <c r="H3596" s="362"/>
      <c r="I3596" s="362"/>
      <c r="J3596" s="362"/>
      <c r="K3596" s="362"/>
      <c r="L3596" s="362"/>
      <c r="M3596" s="362"/>
      <c r="N3596" s="362"/>
      <c r="O3596" s="362"/>
      <c r="P3596" s="362"/>
      <c r="Q3596" s="362"/>
      <c r="R3596" s="362"/>
      <c r="S3596" s="362"/>
      <c r="T3596" s="362"/>
      <c r="U3596" s="362"/>
      <c r="V3596" s="362"/>
      <c r="W3596" s="362"/>
      <c r="X3596" s="362"/>
      <c r="Y3596" s="362"/>
      <c r="Z3596" s="362"/>
      <c r="AA3596" s="323"/>
      <c r="AB3596" s="323"/>
      <c r="AC3596" s="323"/>
      <c r="AD3596" s="323"/>
      <c r="AE3596" s="323"/>
      <c r="AF3596" s="323"/>
      <c r="AG3596" s="323"/>
      <c r="AH3596" s="323"/>
      <c r="AI3596" s="323"/>
      <c r="AJ3596" s="323"/>
      <c r="AK3596" s="323"/>
      <c r="AL3596" s="323"/>
      <c r="AM3596" s="323"/>
      <c r="AN3596" s="323"/>
      <c r="AO3596" s="323"/>
      <c r="AP3596" s="323"/>
      <c r="AQ3596" s="323"/>
      <c r="AR3596" s="323"/>
      <c r="AS3596" s="323"/>
      <c r="AT3596" s="323"/>
      <c r="AU3596" s="323"/>
      <c r="AV3596" s="323"/>
      <c r="AW3596" s="323"/>
      <c r="AX3596" s="323"/>
      <c r="AY3596" s="323"/>
      <c r="AZ3596" s="323"/>
      <c r="BA3596" s="323"/>
      <c r="BB3596" s="323"/>
      <c r="BC3596" s="323"/>
      <c r="BD3596" s="323"/>
      <c r="BE3596" s="323"/>
      <c r="BF3596" s="323"/>
    </row>
    <row r="3597" spans="1:58" s="62" customFormat="1" ht="12.75" x14ac:dyDescent="0.2">
      <c r="A3597" s="270"/>
      <c r="B3597" s="358"/>
      <c r="C3597" s="358"/>
      <c r="D3597" s="268"/>
      <c r="E3597" s="268"/>
      <c r="F3597" s="268"/>
      <c r="G3597" s="277"/>
      <c r="H3597" s="362"/>
      <c r="I3597" s="362"/>
      <c r="J3597" s="362"/>
      <c r="K3597" s="362"/>
      <c r="L3597" s="362"/>
      <c r="M3597" s="362"/>
      <c r="N3597" s="362"/>
      <c r="O3597" s="362"/>
      <c r="P3597" s="362"/>
      <c r="Q3597" s="362"/>
      <c r="R3597" s="362"/>
      <c r="S3597" s="362"/>
      <c r="T3597" s="362"/>
      <c r="U3597" s="362"/>
      <c r="V3597" s="362"/>
      <c r="W3597" s="362"/>
      <c r="X3597" s="362"/>
      <c r="Y3597" s="362"/>
      <c r="Z3597" s="362"/>
      <c r="AA3597" s="323"/>
      <c r="AB3597" s="323"/>
      <c r="AC3597" s="323"/>
      <c r="AD3597" s="323"/>
      <c r="AE3597" s="323"/>
      <c r="AF3597" s="323"/>
      <c r="AG3597" s="323"/>
      <c r="AH3597" s="323"/>
      <c r="AI3597" s="323"/>
      <c r="AJ3597" s="323"/>
      <c r="AK3597" s="323"/>
      <c r="AL3597" s="323"/>
      <c r="AM3597" s="323"/>
      <c r="AN3597" s="323"/>
      <c r="AO3597" s="323"/>
      <c r="AP3597" s="323"/>
      <c r="AQ3597" s="323"/>
      <c r="AR3597" s="323"/>
      <c r="AS3597" s="323"/>
      <c r="AT3597" s="323"/>
      <c r="AU3597" s="323"/>
      <c r="AV3597" s="323"/>
      <c r="AW3597" s="323"/>
      <c r="AX3597" s="323"/>
      <c r="AY3597" s="323"/>
      <c r="AZ3597" s="323"/>
      <c r="BA3597" s="323"/>
      <c r="BB3597" s="323"/>
      <c r="BC3597" s="323"/>
      <c r="BD3597" s="323"/>
      <c r="BE3597" s="323"/>
      <c r="BF3597" s="323"/>
    </row>
    <row r="3598" spans="1:58" s="62" customFormat="1" ht="12.75" x14ac:dyDescent="0.2">
      <c r="A3598" s="270"/>
      <c r="B3598" s="358"/>
      <c r="C3598" s="358"/>
      <c r="D3598" s="268"/>
      <c r="E3598" s="268"/>
      <c r="F3598" s="268"/>
      <c r="G3598" s="277"/>
      <c r="H3598" s="362"/>
      <c r="I3598" s="362"/>
      <c r="J3598" s="362"/>
      <c r="K3598" s="362"/>
      <c r="L3598" s="362"/>
      <c r="M3598" s="362"/>
      <c r="N3598" s="362"/>
      <c r="O3598" s="362"/>
      <c r="P3598" s="362"/>
      <c r="Q3598" s="362"/>
      <c r="R3598" s="362"/>
      <c r="S3598" s="362"/>
      <c r="T3598" s="362"/>
      <c r="U3598" s="362"/>
      <c r="V3598" s="362"/>
      <c r="W3598" s="362"/>
      <c r="X3598" s="362"/>
      <c r="Y3598" s="362"/>
      <c r="Z3598" s="362"/>
      <c r="AA3598" s="323"/>
      <c r="AB3598" s="323"/>
      <c r="AC3598" s="323"/>
      <c r="AD3598" s="323"/>
      <c r="AE3598" s="323"/>
      <c r="AF3598" s="323"/>
      <c r="AG3598" s="323"/>
      <c r="AH3598" s="323"/>
      <c r="AI3598" s="323"/>
      <c r="AJ3598" s="323"/>
      <c r="AK3598" s="323"/>
      <c r="AL3598" s="323"/>
      <c r="AM3598" s="323"/>
      <c r="AN3598" s="323"/>
      <c r="AO3598" s="323"/>
      <c r="AP3598" s="323"/>
      <c r="AQ3598" s="323"/>
      <c r="AR3598" s="323"/>
      <c r="AS3598" s="323"/>
      <c r="AT3598" s="323"/>
      <c r="AU3598" s="323"/>
      <c r="AV3598" s="323"/>
      <c r="AW3598" s="323"/>
      <c r="AX3598" s="323"/>
      <c r="AY3598" s="323"/>
      <c r="AZ3598" s="323"/>
      <c r="BA3598" s="323"/>
      <c r="BB3598" s="323"/>
      <c r="BC3598" s="323"/>
      <c r="BD3598" s="323"/>
      <c r="BE3598" s="323"/>
      <c r="BF3598" s="323"/>
    </row>
    <row r="3599" spans="1:58" s="62" customFormat="1" ht="12.75" x14ac:dyDescent="0.2">
      <c r="A3599" s="270"/>
      <c r="B3599" s="358"/>
      <c r="C3599" s="358"/>
      <c r="D3599" s="268"/>
      <c r="E3599" s="268"/>
      <c r="F3599" s="268"/>
      <c r="G3599" s="277"/>
      <c r="H3599" s="362"/>
      <c r="I3599" s="362"/>
      <c r="J3599" s="362"/>
      <c r="K3599" s="362"/>
      <c r="L3599" s="362"/>
      <c r="M3599" s="362"/>
      <c r="N3599" s="362"/>
      <c r="O3599" s="362"/>
      <c r="P3599" s="362"/>
      <c r="Q3599" s="362"/>
      <c r="R3599" s="362"/>
      <c r="S3599" s="362"/>
      <c r="T3599" s="362"/>
      <c r="U3599" s="362"/>
      <c r="V3599" s="362"/>
      <c r="W3599" s="362"/>
      <c r="X3599" s="362"/>
      <c r="Y3599" s="362"/>
      <c r="Z3599" s="362"/>
      <c r="AA3599" s="323"/>
      <c r="AB3599" s="323"/>
      <c r="AC3599" s="323"/>
      <c r="AD3599" s="323"/>
      <c r="AE3599" s="323"/>
      <c r="AF3599" s="323"/>
      <c r="AG3599" s="323"/>
      <c r="AH3599" s="323"/>
      <c r="AI3599" s="323"/>
      <c r="AJ3599" s="323"/>
      <c r="AK3599" s="323"/>
      <c r="AL3599" s="323"/>
      <c r="AM3599" s="323"/>
      <c r="AN3599" s="323"/>
      <c r="AO3599" s="323"/>
      <c r="AP3599" s="323"/>
      <c r="AQ3599" s="323"/>
      <c r="AR3599" s="323"/>
      <c r="AS3599" s="323"/>
      <c r="AT3599" s="323"/>
      <c r="AU3599" s="323"/>
      <c r="AV3599" s="323"/>
      <c r="AW3599" s="323"/>
      <c r="AX3599" s="323"/>
      <c r="AY3599" s="323"/>
      <c r="AZ3599" s="323"/>
      <c r="BA3599" s="323"/>
      <c r="BB3599" s="323"/>
      <c r="BC3599" s="323"/>
      <c r="BD3599" s="323"/>
      <c r="BE3599" s="323"/>
      <c r="BF3599" s="323"/>
    </row>
    <row r="3600" spans="1:58" s="62" customFormat="1" ht="12.75" x14ac:dyDescent="0.2">
      <c r="A3600" s="270"/>
      <c r="B3600" s="358"/>
      <c r="C3600" s="358"/>
      <c r="D3600" s="268"/>
      <c r="E3600" s="268"/>
      <c r="F3600" s="268"/>
      <c r="G3600" s="277"/>
      <c r="H3600" s="362"/>
      <c r="I3600" s="362"/>
      <c r="J3600" s="362"/>
      <c r="K3600" s="362"/>
      <c r="L3600" s="362"/>
      <c r="M3600" s="362"/>
      <c r="N3600" s="362"/>
      <c r="O3600" s="362"/>
      <c r="P3600" s="362"/>
      <c r="Q3600" s="362"/>
      <c r="R3600" s="362"/>
      <c r="S3600" s="362"/>
      <c r="T3600" s="362"/>
      <c r="U3600" s="362"/>
      <c r="V3600" s="362"/>
      <c r="W3600" s="362"/>
      <c r="X3600" s="362"/>
      <c r="Y3600" s="362"/>
      <c r="Z3600" s="362"/>
      <c r="AA3600" s="323"/>
      <c r="AB3600" s="323"/>
      <c r="AC3600" s="323"/>
      <c r="AD3600" s="323"/>
      <c r="AE3600" s="323"/>
      <c r="AF3600" s="323"/>
      <c r="AG3600" s="323"/>
      <c r="AH3600" s="323"/>
      <c r="AI3600" s="323"/>
      <c r="AJ3600" s="323"/>
      <c r="AK3600" s="323"/>
      <c r="AL3600" s="323"/>
      <c r="AM3600" s="323"/>
      <c r="AN3600" s="323"/>
      <c r="AO3600" s="323"/>
      <c r="AP3600" s="323"/>
      <c r="AQ3600" s="323"/>
      <c r="AR3600" s="323"/>
      <c r="AS3600" s="323"/>
      <c r="AT3600" s="323"/>
      <c r="AU3600" s="323"/>
      <c r="AV3600" s="323"/>
      <c r="AW3600" s="323"/>
      <c r="AX3600" s="323"/>
      <c r="AY3600" s="323"/>
      <c r="AZ3600" s="323"/>
      <c r="BA3600" s="323"/>
      <c r="BB3600" s="323"/>
      <c r="BC3600" s="323"/>
      <c r="BD3600" s="323"/>
      <c r="BE3600" s="323"/>
      <c r="BF3600" s="323"/>
    </row>
    <row r="3601" spans="1:58" s="62" customFormat="1" ht="12.75" x14ac:dyDescent="0.2">
      <c r="A3601" s="270"/>
      <c r="B3601" s="358"/>
      <c r="C3601" s="358"/>
      <c r="D3601" s="268"/>
      <c r="E3601" s="268"/>
      <c r="F3601" s="268"/>
      <c r="G3601" s="277"/>
      <c r="H3601" s="362"/>
      <c r="I3601" s="362"/>
      <c r="J3601" s="362"/>
      <c r="K3601" s="362"/>
      <c r="L3601" s="362"/>
      <c r="M3601" s="362"/>
      <c r="N3601" s="362"/>
      <c r="O3601" s="362"/>
      <c r="P3601" s="362"/>
      <c r="Q3601" s="362"/>
      <c r="R3601" s="362"/>
      <c r="S3601" s="362"/>
      <c r="T3601" s="362"/>
      <c r="U3601" s="362"/>
      <c r="V3601" s="362"/>
      <c r="W3601" s="362"/>
      <c r="X3601" s="362"/>
      <c r="Y3601" s="362"/>
      <c r="Z3601" s="362"/>
      <c r="AA3601" s="323"/>
      <c r="AB3601" s="323"/>
      <c r="AC3601" s="323"/>
      <c r="AD3601" s="323"/>
      <c r="AE3601" s="323"/>
      <c r="AF3601" s="323"/>
      <c r="AG3601" s="323"/>
      <c r="AH3601" s="323"/>
      <c r="AI3601" s="323"/>
      <c r="AJ3601" s="323"/>
      <c r="AK3601" s="323"/>
      <c r="AL3601" s="323"/>
      <c r="AM3601" s="323"/>
      <c r="AN3601" s="323"/>
      <c r="AO3601" s="323"/>
      <c r="AP3601" s="323"/>
      <c r="AQ3601" s="323"/>
      <c r="AR3601" s="323"/>
      <c r="AS3601" s="323"/>
      <c r="AT3601" s="323"/>
      <c r="AU3601" s="323"/>
      <c r="AV3601" s="323"/>
      <c r="AW3601" s="323"/>
      <c r="AX3601" s="323"/>
      <c r="AY3601" s="323"/>
      <c r="AZ3601" s="323"/>
      <c r="BA3601" s="323"/>
      <c r="BB3601" s="323"/>
      <c r="BC3601" s="323"/>
      <c r="BD3601" s="323"/>
      <c r="BE3601" s="323"/>
      <c r="BF3601" s="323"/>
    </row>
    <row r="3602" spans="1:58" s="62" customFormat="1" ht="12.75" x14ac:dyDescent="0.2">
      <c r="A3602" s="270"/>
      <c r="B3602" s="358"/>
      <c r="C3602" s="358"/>
      <c r="D3602" s="268"/>
      <c r="E3602" s="268"/>
      <c r="F3602" s="268"/>
      <c r="G3602" s="277"/>
      <c r="H3602" s="362"/>
      <c r="I3602" s="362"/>
      <c r="J3602" s="362"/>
      <c r="K3602" s="362"/>
      <c r="L3602" s="362"/>
      <c r="M3602" s="362"/>
      <c r="N3602" s="362"/>
      <c r="O3602" s="362"/>
      <c r="P3602" s="362"/>
      <c r="Q3602" s="362"/>
      <c r="R3602" s="362"/>
      <c r="S3602" s="362"/>
      <c r="T3602" s="362"/>
      <c r="U3602" s="362"/>
      <c r="V3602" s="362"/>
      <c r="W3602" s="362"/>
      <c r="X3602" s="362"/>
      <c r="Y3602" s="362"/>
      <c r="Z3602" s="362"/>
      <c r="AA3602" s="323"/>
      <c r="AB3602" s="323"/>
      <c r="AC3602" s="323"/>
      <c r="AD3602" s="323"/>
      <c r="AE3602" s="323"/>
      <c r="AF3602" s="323"/>
      <c r="AG3602" s="323"/>
      <c r="AH3602" s="323"/>
      <c r="AI3602" s="323"/>
      <c r="AJ3602" s="323"/>
      <c r="AK3602" s="323"/>
      <c r="AL3602" s="323"/>
      <c r="AM3602" s="323"/>
      <c r="AN3602" s="323"/>
      <c r="AO3602" s="323"/>
      <c r="AP3602" s="323"/>
      <c r="AQ3602" s="323"/>
      <c r="AR3602" s="323"/>
      <c r="AS3602" s="323"/>
      <c r="AT3602" s="323"/>
      <c r="AU3602" s="323"/>
      <c r="AV3602" s="323"/>
      <c r="AW3602" s="323"/>
      <c r="AX3602" s="323"/>
      <c r="AY3602" s="323"/>
      <c r="AZ3602" s="323"/>
      <c r="BA3602" s="323"/>
      <c r="BB3602" s="323"/>
      <c r="BC3602" s="323"/>
      <c r="BD3602" s="323"/>
      <c r="BE3602" s="323"/>
      <c r="BF3602" s="323"/>
    </row>
    <row r="3603" spans="1:58" s="62" customFormat="1" ht="12.75" x14ac:dyDescent="0.2">
      <c r="A3603" s="270"/>
      <c r="B3603" s="358"/>
      <c r="C3603" s="358"/>
      <c r="D3603" s="268"/>
      <c r="E3603" s="268"/>
      <c r="F3603" s="268"/>
      <c r="G3603" s="277"/>
      <c r="H3603" s="362"/>
      <c r="I3603" s="362"/>
      <c r="J3603" s="362"/>
      <c r="K3603" s="362"/>
      <c r="L3603" s="362"/>
      <c r="M3603" s="362"/>
      <c r="N3603" s="362"/>
      <c r="O3603" s="362"/>
      <c r="P3603" s="362"/>
      <c r="Q3603" s="362"/>
      <c r="R3603" s="362"/>
      <c r="S3603" s="362"/>
      <c r="T3603" s="362"/>
      <c r="U3603" s="362"/>
      <c r="V3603" s="362"/>
      <c r="W3603" s="362"/>
      <c r="X3603" s="362"/>
      <c r="Y3603" s="362"/>
      <c r="Z3603" s="362"/>
      <c r="AA3603" s="323"/>
      <c r="AB3603" s="323"/>
      <c r="AC3603" s="323"/>
      <c r="AD3603" s="323"/>
      <c r="AE3603" s="323"/>
      <c r="AF3603" s="323"/>
      <c r="AG3603" s="323"/>
      <c r="AH3603" s="323"/>
      <c r="AI3603" s="323"/>
      <c r="AJ3603" s="323"/>
      <c r="AK3603" s="323"/>
      <c r="AL3603" s="323"/>
      <c r="AM3603" s="323"/>
      <c r="AN3603" s="323"/>
      <c r="AO3603" s="323"/>
      <c r="AP3603" s="323"/>
      <c r="AQ3603" s="323"/>
      <c r="AR3603" s="323"/>
      <c r="AS3603" s="323"/>
      <c r="AT3603" s="323"/>
      <c r="AU3603" s="323"/>
      <c r="AV3603" s="323"/>
      <c r="AW3603" s="323"/>
      <c r="AX3603" s="323"/>
      <c r="AY3603" s="323"/>
      <c r="AZ3603" s="323"/>
      <c r="BA3603" s="323"/>
      <c r="BB3603" s="323"/>
      <c r="BC3603" s="323"/>
      <c r="BD3603" s="323"/>
      <c r="BE3603" s="323"/>
      <c r="BF3603" s="323"/>
    </row>
    <row r="3604" spans="1:58" s="62" customFormat="1" ht="12.75" x14ac:dyDescent="0.2">
      <c r="A3604" s="270"/>
      <c r="B3604" s="358"/>
      <c r="C3604" s="358"/>
      <c r="D3604" s="268"/>
      <c r="E3604" s="268"/>
      <c r="F3604" s="268"/>
      <c r="G3604" s="277"/>
      <c r="H3604" s="362"/>
      <c r="I3604" s="362"/>
      <c r="J3604" s="362"/>
      <c r="K3604" s="362"/>
      <c r="L3604" s="362"/>
      <c r="M3604" s="362"/>
      <c r="N3604" s="362"/>
      <c r="O3604" s="362"/>
      <c r="P3604" s="362"/>
      <c r="Q3604" s="362"/>
      <c r="R3604" s="362"/>
      <c r="S3604" s="362"/>
      <c r="T3604" s="362"/>
      <c r="U3604" s="362"/>
      <c r="V3604" s="362"/>
      <c r="W3604" s="362"/>
      <c r="X3604" s="362"/>
      <c r="Y3604" s="362"/>
      <c r="Z3604" s="362"/>
      <c r="AA3604" s="323"/>
      <c r="AB3604" s="323"/>
      <c r="AC3604" s="323"/>
      <c r="AD3604" s="323"/>
      <c r="AE3604" s="323"/>
      <c r="AF3604" s="323"/>
      <c r="AG3604" s="323"/>
      <c r="AH3604" s="323"/>
      <c r="AI3604" s="323"/>
      <c r="AJ3604" s="323"/>
      <c r="AK3604" s="323"/>
      <c r="AL3604" s="323"/>
      <c r="AM3604" s="323"/>
      <c r="AN3604" s="323"/>
      <c r="AO3604" s="323"/>
      <c r="AP3604" s="323"/>
      <c r="AQ3604" s="323"/>
      <c r="AR3604" s="323"/>
      <c r="AS3604" s="323"/>
      <c r="AT3604" s="323"/>
      <c r="AU3604" s="323"/>
      <c r="AV3604" s="323"/>
      <c r="AW3604" s="323"/>
      <c r="AX3604" s="323"/>
      <c r="AY3604" s="323"/>
      <c r="AZ3604" s="323"/>
      <c r="BA3604" s="323"/>
      <c r="BB3604" s="323"/>
      <c r="BC3604" s="323"/>
      <c r="BD3604" s="323"/>
      <c r="BE3604" s="323"/>
      <c r="BF3604" s="323"/>
    </row>
    <row r="3605" spans="1:58" s="62" customFormat="1" ht="12.75" x14ac:dyDescent="0.2">
      <c r="A3605" s="270"/>
      <c r="B3605" s="358"/>
      <c r="C3605" s="358"/>
      <c r="D3605" s="268"/>
      <c r="E3605" s="268"/>
      <c r="F3605" s="268"/>
      <c r="G3605" s="277"/>
      <c r="H3605" s="362"/>
      <c r="I3605" s="362"/>
      <c r="J3605" s="362"/>
      <c r="K3605" s="362"/>
      <c r="L3605" s="362"/>
      <c r="M3605" s="362"/>
      <c r="N3605" s="362"/>
      <c r="O3605" s="362"/>
      <c r="P3605" s="362"/>
      <c r="Q3605" s="362"/>
      <c r="R3605" s="362"/>
      <c r="S3605" s="362"/>
      <c r="T3605" s="362"/>
      <c r="U3605" s="362"/>
      <c r="V3605" s="362"/>
      <c r="W3605" s="362"/>
      <c r="X3605" s="362"/>
      <c r="Y3605" s="362"/>
      <c r="Z3605" s="362"/>
      <c r="AA3605" s="323"/>
      <c r="AB3605" s="323"/>
      <c r="AC3605" s="323"/>
      <c r="AD3605" s="323"/>
      <c r="AE3605" s="323"/>
      <c r="AF3605" s="323"/>
      <c r="AG3605" s="323"/>
      <c r="AH3605" s="323"/>
      <c r="AI3605" s="323"/>
      <c r="AJ3605" s="323"/>
      <c r="AK3605" s="323"/>
      <c r="AL3605" s="323"/>
      <c r="AM3605" s="323"/>
      <c r="AN3605" s="323"/>
      <c r="AO3605" s="323"/>
      <c r="AP3605" s="323"/>
      <c r="AQ3605" s="323"/>
      <c r="AR3605" s="323"/>
      <c r="AS3605" s="323"/>
      <c r="AT3605" s="323"/>
      <c r="AU3605" s="323"/>
      <c r="AV3605" s="323"/>
      <c r="AW3605" s="323"/>
      <c r="AX3605" s="323"/>
      <c r="AY3605" s="323"/>
      <c r="AZ3605" s="323"/>
      <c r="BA3605" s="323"/>
      <c r="BB3605" s="323"/>
      <c r="BC3605" s="323"/>
      <c r="BD3605" s="323"/>
      <c r="BE3605" s="323"/>
      <c r="BF3605" s="323"/>
    </row>
    <row r="3606" spans="1:58" s="62" customFormat="1" ht="12.75" x14ac:dyDescent="0.2">
      <c r="A3606" s="270"/>
      <c r="B3606" s="358"/>
      <c r="C3606" s="358"/>
      <c r="D3606" s="268"/>
      <c r="E3606" s="268"/>
      <c r="F3606" s="268"/>
      <c r="G3606" s="277"/>
      <c r="H3606" s="362"/>
      <c r="I3606" s="362"/>
      <c r="J3606" s="362"/>
      <c r="K3606" s="362"/>
      <c r="L3606" s="362"/>
      <c r="M3606" s="362"/>
      <c r="N3606" s="362"/>
      <c r="O3606" s="362"/>
      <c r="P3606" s="362"/>
      <c r="Q3606" s="362"/>
      <c r="R3606" s="362"/>
      <c r="S3606" s="362"/>
      <c r="T3606" s="362"/>
      <c r="U3606" s="362"/>
      <c r="V3606" s="362"/>
      <c r="W3606" s="362"/>
      <c r="X3606" s="362"/>
      <c r="Y3606" s="362"/>
      <c r="Z3606" s="362"/>
      <c r="AA3606" s="323"/>
      <c r="AB3606" s="323"/>
      <c r="AC3606" s="323"/>
      <c r="AD3606" s="323"/>
      <c r="AE3606" s="323"/>
      <c r="AF3606" s="323"/>
      <c r="AG3606" s="323"/>
      <c r="AH3606" s="323"/>
      <c r="AI3606" s="323"/>
      <c r="AJ3606" s="323"/>
      <c r="AK3606" s="323"/>
      <c r="AL3606" s="323"/>
      <c r="AM3606" s="323"/>
      <c r="AN3606" s="323"/>
      <c r="AO3606" s="323"/>
      <c r="AP3606" s="323"/>
      <c r="AQ3606" s="323"/>
      <c r="AR3606" s="323"/>
      <c r="AS3606" s="323"/>
      <c r="AT3606" s="323"/>
      <c r="AU3606" s="323"/>
      <c r="AV3606" s="323"/>
      <c r="AW3606" s="323"/>
      <c r="AX3606" s="323"/>
      <c r="AY3606" s="323"/>
      <c r="AZ3606" s="323"/>
      <c r="BA3606" s="323"/>
      <c r="BB3606" s="323"/>
      <c r="BC3606" s="323"/>
      <c r="BD3606" s="323"/>
      <c r="BE3606" s="323"/>
      <c r="BF3606" s="323"/>
    </row>
    <row r="3607" spans="1:58" s="62" customFormat="1" ht="12.75" x14ac:dyDescent="0.2">
      <c r="A3607" s="270"/>
      <c r="B3607" s="358"/>
      <c r="C3607" s="358"/>
      <c r="D3607" s="268"/>
      <c r="E3607" s="268"/>
      <c r="F3607" s="268"/>
      <c r="G3607" s="277"/>
      <c r="H3607" s="362"/>
      <c r="I3607" s="362"/>
      <c r="J3607" s="362"/>
      <c r="K3607" s="362"/>
      <c r="L3607" s="362"/>
      <c r="M3607" s="362"/>
      <c r="N3607" s="362"/>
      <c r="O3607" s="362"/>
      <c r="P3607" s="362"/>
      <c r="Q3607" s="362"/>
      <c r="R3607" s="362"/>
      <c r="S3607" s="362"/>
      <c r="T3607" s="362"/>
      <c r="U3607" s="362"/>
      <c r="V3607" s="362"/>
      <c r="W3607" s="362"/>
      <c r="X3607" s="362"/>
      <c r="Y3607" s="362"/>
      <c r="Z3607" s="362"/>
      <c r="AA3607" s="323"/>
      <c r="AB3607" s="323"/>
      <c r="AC3607" s="323"/>
      <c r="AD3607" s="323"/>
      <c r="AE3607" s="323"/>
      <c r="AF3607" s="323"/>
      <c r="AG3607" s="323"/>
      <c r="AH3607" s="323"/>
      <c r="AI3607" s="323"/>
      <c r="AJ3607" s="323"/>
      <c r="AK3607" s="323"/>
      <c r="AL3607" s="323"/>
      <c r="AM3607" s="323"/>
      <c r="AN3607" s="323"/>
      <c r="AO3607" s="323"/>
      <c r="AP3607" s="323"/>
      <c r="AQ3607" s="323"/>
      <c r="AR3607" s="323"/>
      <c r="AS3607" s="323"/>
      <c r="AT3607" s="323"/>
      <c r="AU3607" s="323"/>
      <c r="AV3607" s="323"/>
      <c r="AW3607" s="323"/>
      <c r="AX3607" s="323"/>
      <c r="AY3607" s="323"/>
      <c r="AZ3607" s="323"/>
      <c r="BA3607" s="323"/>
      <c r="BB3607" s="323"/>
      <c r="BC3607" s="323"/>
      <c r="BD3607" s="323"/>
      <c r="BE3607" s="323"/>
      <c r="BF3607" s="323"/>
    </row>
    <row r="3608" spans="1:58" s="62" customFormat="1" ht="12.75" x14ac:dyDescent="0.2">
      <c r="A3608" s="270"/>
      <c r="B3608" s="358"/>
      <c r="C3608" s="358"/>
      <c r="D3608" s="268"/>
      <c r="E3608" s="268"/>
      <c r="F3608" s="268"/>
      <c r="G3608" s="277"/>
      <c r="H3608" s="362"/>
      <c r="I3608" s="362"/>
      <c r="J3608" s="362"/>
      <c r="K3608" s="362"/>
      <c r="L3608" s="362"/>
      <c r="M3608" s="362"/>
      <c r="N3608" s="362"/>
      <c r="O3608" s="362"/>
      <c r="P3608" s="362"/>
      <c r="Q3608" s="362"/>
      <c r="R3608" s="362"/>
      <c r="S3608" s="362"/>
      <c r="T3608" s="362"/>
      <c r="U3608" s="362"/>
      <c r="V3608" s="362"/>
      <c r="W3608" s="362"/>
      <c r="X3608" s="362"/>
      <c r="Y3608" s="362"/>
      <c r="Z3608" s="362"/>
      <c r="AA3608" s="323"/>
      <c r="AB3608" s="323"/>
      <c r="AC3608" s="323"/>
      <c r="AD3608" s="323"/>
      <c r="AE3608" s="323"/>
      <c r="AF3608" s="323"/>
      <c r="AG3608" s="323"/>
      <c r="AH3608" s="323"/>
      <c r="AI3608" s="323"/>
      <c r="AJ3608" s="323"/>
      <c r="AK3608" s="323"/>
      <c r="AL3608" s="323"/>
      <c r="AM3608" s="323"/>
      <c r="AN3608" s="323"/>
      <c r="AO3608" s="323"/>
      <c r="AP3608" s="323"/>
      <c r="AQ3608" s="323"/>
      <c r="AR3608" s="323"/>
      <c r="AS3608" s="323"/>
      <c r="AT3608" s="323"/>
      <c r="AU3608" s="323"/>
      <c r="AV3608" s="323"/>
      <c r="AW3608" s="323"/>
      <c r="AX3608" s="323"/>
      <c r="AY3608" s="323"/>
      <c r="AZ3608" s="323"/>
      <c r="BA3608" s="323"/>
      <c r="BB3608" s="323"/>
      <c r="BC3608" s="323"/>
      <c r="BD3608" s="323"/>
      <c r="BE3608" s="323"/>
      <c r="BF3608" s="323"/>
    </row>
    <row r="3609" spans="1:58" s="62" customFormat="1" ht="12.75" x14ac:dyDescent="0.2">
      <c r="A3609" s="270"/>
      <c r="B3609" s="358"/>
      <c r="C3609" s="358"/>
      <c r="D3609" s="268"/>
      <c r="E3609" s="268"/>
      <c r="F3609" s="268"/>
      <c r="G3609" s="277"/>
      <c r="H3609" s="362"/>
      <c r="I3609" s="362"/>
      <c r="J3609" s="362"/>
      <c r="K3609" s="362"/>
      <c r="L3609" s="362"/>
      <c r="M3609" s="362"/>
      <c r="N3609" s="362"/>
      <c r="O3609" s="362"/>
      <c r="P3609" s="362"/>
      <c r="Q3609" s="362"/>
      <c r="R3609" s="362"/>
      <c r="S3609" s="362"/>
      <c r="T3609" s="362"/>
      <c r="U3609" s="362"/>
      <c r="V3609" s="362"/>
      <c r="W3609" s="362"/>
      <c r="X3609" s="362"/>
      <c r="Y3609" s="362"/>
      <c r="Z3609" s="362"/>
      <c r="AA3609" s="323"/>
      <c r="AB3609" s="323"/>
      <c r="AC3609" s="323"/>
      <c r="AD3609" s="323"/>
      <c r="AE3609" s="323"/>
      <c r="AF3609" s="323"/>
      <c r="AG3609" s="323"/>
      <c r="AH3609" s="323"/>
      <c r="AI3609" s="323"/>
      <c r="AJ3609" s="323"/>
      <c r="AK3609" s="323"/>
      <c r="AL3609" s="323"/>
      <c r="AM3609" s="323"/>
      <c r="AN3609" s="323"/>
      <c r="AO3609" s="323"/>
      <c r="AP3609" s="323"/>
      <c r="AQ3609" s="323"/>
      <c r="AR3609" s="323"/>
      <c r="AS3609" s="323"/>
      <c r="AT3609" s="323"/>
      <c r="AU3609" s="323"/>
      <c r="AV3609" s="323"/>
      <c r="AW3609" s="323"/>
      <c r="AX3609" s="323"/>
      <c r="AY3609" s="323"/>
      <c r="AZ3609" s="323"/>
      <c r="BA3609" s="323"/>
      <c r="BB3609" s="323"/>
      <c r="BC3609" s="323"/>
      <c r="BD3609" s="323"/>
      <c r="BE3609" s="323"/>
      <c r="BF3609" s="323"/>
    </row>
    <row r="3610" spans="1:58" s="62" customFormat="1" ht="12.75" x14ac:dyDescent="0.2">
      <c r="A3610" s="270"/>
      <c r="B3610" s="358"/>
      <c r="C3610" s="358"/>
      <c r="D3610" s="268"/>
      <c r="E3610" s="268"/>
      <c r="F3610" s="268"/>
      <c r="G3610" s="277"/>
      <c r="H3610" s="362"/>
      <c r="I3610" s="362"/>
      <c r="J3610" s="362"/>
      <c r="K3610" s="362"/>
      <c r="L3610" s="362"/>
      <c r="M3610" s="362"/>
      <c r="N3610" s="362"/>
      <c r="O3610" s="362"/>
      <c r="P3610" s="362"/>
      <c r="Q3610" s="362"/>
      <c r="R3610" s="362"/>
      <c r="S3610" s="362"/>
      <c r="T3610" s="362"/>
      <c r="U3610" s="362"/>
      <c r="V3610" s="362"/>
      <c r="W3610" s="362"/>
      <c r="X3610" s="362"/>
      <c r="Y3610" s="362"/>
      <c r="Z3610" s="362"/>
      <c r="AA3610" s="323"/>
      <c r="AB3610" s="323"/>
      <c r="AC3610" s="323"/>
      <c r="AD3610" s="323"/>
      <c r="AE3610" s="323"/>
      <c r="AF3610" s="323"/>
      <c r="AG3610" s="323"/>
      <c r="AH3610" s="323"/>
      <c r="AI3610" s="323"/>
      <c r="AJ3610" s="323"/>
      <c r="AK3610" s="323"/>
      <c r="AL3610" s="323"/>
      <c r="AM3610" s="323"/>
      <c r="AN3610" s="323"/>
      <c r="AO3610" s="323"/>
      <c r="AP3610" s="323"/>
      <c r="AQ3610" s="323"/>
      <c r="AR3610" s="323"/>
      <c r="AS3610" s="323"/>
      <c r="AT3610" s="323"/>
      <c r="AU3610" s="323"/>
      <c r="AV3610" s="323"/>
      <c r="AW3610" s="323"/>
      <c r="AX3610" s="323"/>
      <c r="AY3610" s="323"/>
      <c r="AZ3610" s="323"/>
      <c r="BA3610" s="323"/>
      <c r="BB3610" s="323"/>
      <c r="BC3610" s="323"/>
      <c r="BD3610" s="323"/>
      <c r="BE3610" s="323"/>
      <c r="BF3610" s="323"/>
    </row>
    <row r="3611" spans="1:58" s="62" customFormat="1" ht="12.75" x14ac:dyDescent="0.2">
      <c r="A3611" s="270"/>
      <c r="B3611" s="358"/>
      <c r="C3611" s="358"/>
      <c r="D3611" s="268"/>
      <c r="E3611" s="268"/>
      <c r="F3611" s="268"/>
      <c r="G3611" s="277"/>
      <c r="H3611" s="362"/>
      <c r="I3611" s="362"/>
      <c r="J3611" s="362"/>
      <c r="K3611" s="362"/>
      <c r="L3611" s="362"/>
      <c r="M3611" s="362"/>
      <c r="N3611" s="362"/>
      <c r="O3611" s="362"/>
      <c r="P3611" s="362"/>
      <c r="Q3611" s="362"/>
      <c r="R3611" s="362"/>
      <c r="S3611" s="362"/>
      <c r="T3611" s="362"/>
      <c r="U3611" s="362"/>
      <c r="V3611" s="362"/>
      <c r="W3611" s="362"/>
      <c r="X3611" s="362"/>
      <c r="Y3611" s="362"/>
      <c r="Z3611" s="362"/>
      <c r="AA3611" s="323"/>
      <c r="AB3611" s="323"/>
      <c r="AC3611" s="323"/>
      <c r="AD3611" s="323"/>
      <c r="AE3611" s="323"/>
      <c r="AF3611" s="323"/>
      <c r="AG3611" s="323"/>
      <c r="AH3611" s="323"/>
      <c r="AI3611" s="323"/>
      <c r="AJ3611" s="323"/>
      <c r="AK3611" s="323"/>
      <c r="AL3611" s="323"/>
      <c r="AM3611" s="323"/>
      <c r="AN3611" s="323"/>
      <c r="AO3611" s="323"/>
      <c r="AP3611" s="323"/>
      <c r="AQ3611" s="323"/>
      <c r="AR3611" s="323"/>
      <c r="AS3611" s="323"/>
      <c r="AT3611" s="323"/>
      <c r="AU3611" s="323"/>
      <c r="AV3611" s="323"/>
      <c r="AW3611" s="323"/>
      <c r="AX3611" s="323"/>
      <c r="AY3611" s="323"/>
      <c r="AZ3611" s="323"/>
      <c r="BA3611" s="323"/>
      <c r="BB3611" s="323"/>
      <c r="BC3611" s="323"/>
      <c r="BD3611" s="323"/>
      <c r="BE3611" s="323"/>
      <c r="BF3611" s="323"/>
    </row>
    <row r="3612" spans="1:58" s="62" customFormat="1" ht="12.75" x14ac:dyDescent="0.2">
      <c r="A3612" s="270"/>
      <c r="B3612" s="358"/>
      <c r="C3612" s="358"/>
      <c r="D3612" s="268"/>
      <c r="E3612" s="268"/>
      <c r="F3612" s="268"/>
      <c r="G3612" s="277"/>
      <c r="H3612" s="362"/>
      <c r="I3612" s="362"/>
      <c r="J3612" s="362"/>
      <c r="K3612" s="362"/>
      <c r="L3612" s="362"/>
      <c r="M3612" s="362"/>
      <c r="N3612" s="362"/>
      <c r="O3612" s="362"/>
      <c r="P3612" s="362"/>
      <c r="Q3612" s="362"/>
      <c r="R3612" s="362"/>
      <c r="S3612" s="362"/>
      <c r="T3612" s="362"/>
      <c r="U3612" s="362"/>
      <c r="V3612" s="362"/>
      <c r="W3612" s="362"/>
      <c r="X3612" s="362"/>
      <c r="Y3612" s="362"/>
      <c r="Z3612" s="362"/>
      <c r="AA3612" s="323"/>
      <c r="AB3612" s="323"/>
      <c r="AC3612" s="323"/>
      <c r="AD3612" s="323"/>
      <c r="AE3612" s="323"/>
      <c r="AF3612" s="323"/>
      <c r="AG3612" s="323"/>
      <c r="AH3612" s="323"/>
      <c r="AI3612" s="323"/>
      <c r="AJ3612" s="323"/>
      <c r="AK3612" s="323"/>
      <c r="AL3612" s="323"/>
      <c r="AM3612" s="323"/>
      <c r="AN3612" s="323"/>
      <c r="AO3612" s="323"/>
      <c r="AP3612" s="323"/>
      <c r="AQ3612" s="323"/>
      <c r="AR3612" s="323"/>
      <c r="AS3612" s="323"/>
      <c r="AT3612" s="323"/>
      <c r="AU3612" s="323"/>
      <c r="AV3612" s="323"/>
      <c r="AW3612" s="323"/>
      <c r="AX3612" s="323"/>
      <c r="AY3612" s="323"/>
      <c r="AZ3612" s="323"/>
      <c r="BA3612" s="323"/>
      <c r="BB3612" s="323"/>
      <c r="BC3612" s="323"/>
      <c r="BD3612" s="323"/>
      <c r="BE3612" s="323"/>
      <c r="BF3612" s="323"/>
    </row>
    <row r="3613" spans="1:58" s="62" customFormat="1" ht="12.75" x14ac:dyDescent="0.2">
      <c r="A3613" s="270"/>
      <c r="B3613" s="358"/>
      <c r="C3613" s="358"/>
      <c r="D3613" s="268"/>
      <c r="E3613" s="268"/>
      <c r="F3613" s="268"/>
      <c r="G3613" s="277"/>
      <c r="H3613" s="362"/>
      <c r="I3613" s="362"/>
      <c r="J3613" s="362"/>
      <c r="K3613" s="362"/>
      <c r="L3613" s="362"/>
      <c r="M3613" s="362"/>
      <c r="N3613" s="362"/>
      <c r="O3613" s="362"/>
      <c r="P3613" s="362"/>
      <c r="Q3613" s="362"/>
      <c r="R3613" s="362"/>
      <c r="S3613" s="362"/>
      <c r="T3613" s="362"/>
      <c r="U3613" s="362"/>
      <c r="V3613" s="362"/>
      <c r="W3613" s="362"/>
      <c r="X3613" s="362"/>
      <c r="Y3613" s="362"/>
      <c r="Z3613" s="362"/>
      <c r="AA3613" s="323"/>
      <c r="AB3613" s="323"/>
      <c r="AC3613" s="323"/>
      <c r="AD3613" s="323"/>
      <c r="AE3613" s="323"/>
      <c r="AF3613" s="323"/>
      <c r="AG3613" s="323"/>
      <c r="AH3613" s="323"/>
      <c r="AI3613" s="323"/>
      <c r="AJ3613" s="323"/>
      <c r="AK3613" s="323"/>
      <c r="AL3613" s="323"/>
      <c r="AM3613" s="323"/>
      <c r="AN3613" s="323"/>
      <c r="AO3613" s="323"/>
      <c r="AP3613" s="323"/>
      <c r="AQ3613" s="323"/>
      <c r="AR3613" s="323"/>
      <c r="AS3613" s="323"/>
      <c r="AT3613" s="323"/>
      <c r="AU3613" s="323"/>
      <c r="AV3613" s="323"/>
      <c r="AW3613" s="323"/>
      <c r="AX3613" s="323"/>
      <c r="AY3613" s="323"/>
      <c r="AZ3613" s="323"/>
      <c r="BA3613" s="323"/>
      <c r="BB3613" s="323"/>
      <c r="BC3613" s="323"/>
      <c r="BD3613" s="323"/>
      <c r="BE3613" s="323"/>
      <c r="BF3613" s="323"/>
    </row>
    <row r="3614" spans="1:58" s="62" customFormat="1" ht="12.75" x14ac:dyDescent="0.2">
      <c r="A3614" s="270"/>
      <c r="B3614" s="358"/>
      <c r="C3614" s="358"/>
      <c r="D3614" s="268"/>
      <c r="E3614" s="268"/>
      <c r="F3614" s="268"/>
      <c r="G3614" s="277"/>
      <c r="H3614" s="362"/>
      <c r="I3614" s="362"/>
      <c r="J3614" s="362"/>
      <c r="K3614" s="362"/>
      <c r="L3614" s="362"/>
      <c r="M3614" s="362"/>
      <c r="N3614" s="362"/>
      <c r="O3614" s="362"/>
      <c r="P3614" s="362"/>
      <c r="Q3614" s="362"/>
      <c r="R3614" s="362"/>
      <c r="S3614" s="362"/>
      <c r="T3614" s="362"/>
      <c r="U3614" s="362"/>
      <c r="V3614" s="362"/>
      <c r="W3614" s="362"/>
      <c r="X3614" s="362"/>
      <c r="Y3614" s="362"/>
      <c r="Z3614" s="362"/>
      <c r="AA3614" s="323"/>
      <c r="AB3614" s="323"/>
      <c r="AC3614" s="323"/>
      <c r="AD3614" s="323"/>
      <c r="AE3614" s="323"/>
      <c r="AF3614" s="323"/>
      <c r="AG3614" s="323"/>
      <c r="AH3614" s="323"/>
      <c r="AI3614" s="323"/>
      <c r="AJ3614" s="323"/>
      <c r="AK3614" s="323"/>
      <c r="AL3614" s="323"/>
      <c r="AM3614" s="323"/>
      <c r="AN3614" s="323"/>
      <c r="AO3614" s="323"/>
      <c r="AP3614" s="323"/>
      <c r="AQ3614" s="323"/>
      <c r="AR3614" s="323"/>
      <c r="AS3614" s="323"/>
      <c r="AT3614" s="323"/>
      <c r="AU3614" s="323"/>
      <c r="AV3614" s="323"/>
      <c r="AW3614" s="323"/>
      <c r="AX3614" s="323"/>
      <c r="AY3614" s="323"/>
      <c r="AZ3614" s="323"/>
      <c r="BA3614" s="323"/>
      <c r="BB3614" s="323"/>
      <c r="BC3614" s="323"/>
      <c r="BD3614" s="323"/>
      <c r="BE3614" s="323"/>
      <c r="BF3614" s="323"/>
    </row>
    <row r="3615" spans="1:58" s="62" customFormat="1" ht="12.75" x14ac:dyDescent="0.2">
      <c r="A3615" s="270"/>
      <c r="B3615" s="358"/>
      <c r="C3615" s="358"/>
      <c r="D3615" s="268"/>
      <c r="E3615" s="268"/>
      <c r="F3615" s="268"/>
      <c r="G3615" s="277"/>
      <c r="H3615" s="362"/>
      <c r="I3615" s="362"/>
      <c r="J3615" s="362"/>
      <c r="K3615" s="362"/>
      <c r="L3615" s="362"/>
      <c r="M3615" s="362"/>
      <c r="N3615" s="362"/>
      <c r="O3615" s="362"/>
      <c r="P3615" s="362"/>
      <c r="Q3615" s="362"/>
      <c r="R3615" s="362"/>
      <c r="S3615" s="362"/>
      <c r="T3615" s="362"/>
      <c r="U3615" s="362"/>
      <c r="V3615" s="362"/>
      <c r="W3615" s="362"/>
      <c r="X3615" s="362"/>
      <c r="Y3615" s="362"/>
      <c r="Z3615" s="362"/>
      <c r="AA3615" s="323"/>
      <c r="AB3615" s="323"/>
      <c r="AC3615" s="323"/>
      <c r="AD3615" s="323"/>
      <c r="AE3615" s="323"/>
      <c r="AF3615" s="323"/>
      <c r="AG3615" s="323"/>
      <c r="AH3615" s="323"/>
      <c r="AI3615" s="323"/>
      <c r="AJ3615" s="323"/>
      <c r="AK3615" s="323"/>
      <c r="AL3615" s="323"/>
      <c r="AM3615" s="323"/>
      <c r="AN3615" s="323"/>
      <c r="AO3615" s="323"/>
      <c r="AP3615" s="323"/>
      <c r="AQ3615" s="323"/>
      <c r="AR3615" s="323"/>
      <c r="AS3615" s="323"/>
      <c r="AT3615" s="323"/>
      <c r="AU3615" s="323"/>
      <c r="AV3615" s="323"/>
      <c r="AW3615" s="323"/>
      <c r="AX3615" s="323"/>
      <c r="AY3615" s="323"/>
      <c r="AZ3615" s="323"/>
      <c r="BA3615" s="323"/>
      <c r="BB3615" s="323"/>
      <c r="BC3615" s="323"/>
      <c r="BD3615" s="323"/>
      <c r="BE3615" s="323"/>
      <c r="BF3615" s="323"/>
    </row>
    <row r="3616" spans="1:58" s="62" customFormat="1" ht="12.75" x14ac:dyDescent="0.2">
      <c r="A3616" s="270"/>
      <c r="B3616" s="358"/>
      <c r="C3616" s="358"/>
      <c r="D3616" s="268"/>
      <c r="E3616" s="268"/>
      <c r="F3616" s="268"/>
      <c r="G3616" s="277"/>
      <c r="H3616" s="362"/>
      <c r="I3616" s="362"/>
      <c r="J3616" s="362"/>
      <c r="K3616" s="362"/>
      <c r="L3616" s="362"/>
      <c r="M3616" s="362"/>
      <c r="N3616" s="362"/>
      <c r="O3616" s="362"/>
      <c r="P3616" s="362"/>
      <c r="Q3616" s="362"/>
      <c r="R3616" s="362"/>
      <c r="S3616" s="362"/>
      <c r="T3616" s="362"/>
      <c r="U3616" s="362"/>
      <c r="V3616" s="362"/>
      <c r="W3616" s="362"/>
      <c r="X3616" s="362"/>
      <c r="Y3616" s="362"/>
      <c r="Z3616" s="362"/>
      <c r="AA3616" s="323"/>
      <c r="AB3616" s="323"/>
      <c r="AC3616" s="323"/>
      <c r="AD3616" s="323"/>
      <c r="AE3616" s="323"/>
      <c r="AF3616" s="323"/>
      <c r="AG3616" s="323"/>
      <c r="AH3616" s="323"/>
      <c r="AI3616" s="323"/>
      <c r="AJ3616" s="323"/>
      <c r="AK3616" s="323"/>
      <c r="AL3616" s="323"/>
      <c r="AM3616" s="323"/>
      <c r="AN3616" s="323"/>
      <c r="AO3616" s="323"/>
      <c r="AP3616" s="323"/>
      <c r="AQ3616" s="323"/>
      <c r="AR3616" s="323"/>
      <c r="AS3616" s="323"/>
      <c r="AT3616" s="323"/>
      <c r="AU3616" s="323"/>
      <c r="AV3616" s="323"/>
      <c r="AW3616" s="323"/>
      <c r="AX3616" s="323"/>
      <c r="AY3616" s="323"/>
      <c r="AZ3616" s="323"/>
      <c r="BA3616" s="323"/>
      <c r="BB3616" s="323"/>
      <c r="BC3616" s="323"/>
      <c r="BD3616" s="323"/>
      <c r="BE3616" s="323"/>
      <c r="BF3616" s="323"/>
    </row>
    <row r="3617" spans="1:58" s="62" customFormat="1" ht="12.75" x14ac:dyDescent="0.2">
      <c r="A3617" s="270"/>
      <c r="B3617" s="358"/>
      <c r="C3617" s="358"/>
      <c r="D3617" s="268"/>
      <c r="E3617" s="268"/>
      <c r="F3617" s="268"/>
      <c r="G3617" s="277"/>
      <c r="H3617" s="362"/>
      <c r="I3617" s="362"/>
      <c r="J3617" s="362"/>
      <c r="K3617" s="362"/>
      <c r="L3617" s="362"/>
      <c r="M3617" s="362"/>
      <c r="N3617" s="362"/>
      <c r="O3617" s="362"/>
      <c r="P3617" s="362"/>
      <c r="Q3617" s="362"/>
      <c r="R3617" s="362"/>
      <c r="S3617" s="362"/>
      <c r="T3617" s="362"/>
      <c r="U3617" s="362"/>
      <c r="V3617" s="362"/>
      <c r="W3617" s="362"/>
      <c r="X3617" s="362"/>
      <c r="Y3617" s="362"/>
      <c r="Z3617" s="362"/>
      <c r="AA3617" s="323"/>
      <c r="AB3617" s="323"/>
      <c r="AC3617" s="323"/>
      <c r="AD3617" s="323"/>
      <c r="AE3617" s="323"/>
      <c r="AF3617" s="323"/>
      <c r="AG3617" s="323"/>
      <c r="AH3617" s="323"/>
      <c r="AI3617" s="323"/>
      <c r="AJ3617" s="323"/>
      <c r="AK3617" s="323"/>
      <c r="AL3617" s="323"/>
      <c r="AM3617" s="323"/>
      <c r="AN3617" s="323"/>
      <c r="AO3617" s="323"/>
      <c r="AP3617" s="323"/>
      <c r="AQ3617" s="323"/>
      <c r="AR3617" s="323"/>
      <c r="AS3617" s="323"/>
      <c r="AT3617" s="323"/>
      <c r="AU3617" s="323"/>
      <c r="AV3617" s="323"/>
      <c r="AW3617" s="323"/>
      <c r="AX3617" s="323"/>
      <c r="AY3617" s="323"/>
      <c r="AZ3617" s="323"/>
      <c r="BA3617" s="323"/>
      <c r="BB3617" s="323"/>
      <c r="BC3617" s="323"/>
      <c r="BD3617" s="323"/>
      <c r="BE3617" s="323"/>
      <c r="BF3617" s="323"/>
    </row>
    <row r="3618" spans="1:58" s="62" customFormat="1" ht="12.75" x14ac:dyDescent="0.2">
      <c r="A3618" s="270"/>
      <c r="B3618" s="358"/>
      <c r="C3618" s="358"/>
      <c r="D3618" s="268"/>
      <c r="E3618" s="268"/>
      <c r="F3618" s="268"/>
      <c r="G3618" s="277"/>
      <c r="H3618" s="362"/>
      <c r="I3618" s="362"/>
      <c r="J3618" s="362"/>
      <c r="K3618" s="362"/>
      <c r="L3618" s="362"/>
      <c r="M3618" s="362"/>
      <c r="N3618" s="362"/>
      <c r="O3618" s="362"/>
      <c r="P3618" s="362"/>
      <c r="Q3618" s="362"/>
      <c r="R3618" s="362"/>
      <c r="S3618" s="362"/>
      <c r="T3618" s="362"/>
      <c r="U3618" s="362"/>
      <c r="V3618" s="362"/>
      <c r="W3618" s="362"/>
      <c r="X3618" s="362"/>
      <c r="Y3618" s="362"/>
      <c r="Z3618" s="362"/>
      <c r="AA3618" s="323"/>
      <c r="AB3618" s="323"/>
      <c r="AC3618" s="323"/>
      <c r="AD3618" s="323"/>
      <c r="AE3618" s="323"/>
      <c r="AF3618" s="323"/>
      <c r="AG3618" s="323"/>
      <c r="AH3618" s="323"/>
      <c r="AI3618" s="323"/>
      <c r="AJ3618" s="323"/>
      <c r="AK3618" s="323"/>
      <c r="AL3618" s="323"/>
      <c r="AM3618" s="323"/>
      <c r="AN3618" s="323"/>
      <c r="AO3618" s="323"/>
      <c r="AP3618" s="323"/>
      <c r="AQ3618" s="323"/>
      <c r="AR3618" s="323"/>
      <c r="AS3618" s="323"/>
      <c r="AT3618" s="323"/>
      <c r="AU3618" s="323"/>
      <c r="AV3618" s="323"/>
      <c r="AW3618" s="323"/>
      <c r="AX3618" s="323"/>
      <c r="AY3618" s="323"/>
      <c r="AZ3618" s="323"/>
      <c r="BA3618" s="323"/>
      <c r="BB3618" s="323"/>
      <c r="BC3618" s="323"/>
      <c r="BD3618" s="323"/>
      <c r="BE3618" s="323"/>
      <c r="BF3618" s="323"/>
    </row>
    <row r="3619" spans="1:58" s="62" customFormat="1" ht="12.75" x14ac:dyDescent="0.2">
      <c r="A3619" s="270"/>
      <c r="B3619" s="358"/>
      <c r="C3619" s="358"/>
      <c r="D3619" s="268"/>
      <c r="E3619" s="268"/>
      <c r="F3619" s="268"/>
      <c r="G3619" s="277"/>
      <c r="H3619" s="362"/>
      <c r="I3619" s="362"/>
      <c r="J3619" s="362"/>
      <c r="K3619" s="362"/>
      <c r="L3619" s="362"/>
      <c r="M3619" s="362"/>
      <c r="N3619" s="362"/>
      <c r="O3619" s="362"/>
      <c r="P3619" s="362"/>
      <c r="Q3619" s="362"/>
      <c r="R3619" s="362"/>
      <c r="S3619" s="362"/>
      <c r="T3619" s="362"/>
      <c r="U3619" s="362"/>
      <c r="V3619" s="362"/>
      <c r="W3619" s="362"/>
      <c r="X3619" s="362"/>
      <c r="Y3619" s="362"/>
      <c r="Z3619" s="362"/>
      <c r="AA3619" s="323"/>
      <c r="AB3619" s="323"/>
      <c r="AC3619" s="323"/>
      <c r="AD3619" s="323"/>
      <c r="AE3619" s="323"/>
      <c r="AF3619" s="323"/>
      <c r="AG3619" s="323"/>
      <c r="AH3619" s="323"/>
      <c r="AI3619" s="323"/>
      <c r="AJ3619" s="323"/>
      <c r="AK3619" s="323"/>
      <c r="AL3619" s="323"/>
      <c r="AM3619" s="323"/>
      <c r="AN3619" s="323"/>
      <c r="AO3619" s="323"/>
      <c r="AP3619" s="323"/>
      <c r="AQ3619" s="323"/>
      <c r="AR3619" s="323"/>
      <c r="AS3619" s="323"/>
      <c r="AT3619" s="323"/>
      <c r="AU3619" s="323"/>
      <c r="AV3619" s="323"/>
      <c r="AW3619" s="323"/>
      <c r="AX3619" s="323"/>
      <c r="AY3619" s="323"/>
      <c r="AZ3619" s="323"/>
      <c r="BA3619" s="323"/>
      <c r="BB3619" s="323"/>
      <c r="BC3619" s="323"/>
      <c r="BD3619" s="323"/>
      <c r="BE3619" s="323"/>
      <c r="BF3619" s="323"/>
    </row>
    <row r="3620" spans="1:58" s="62" customFormat="1" ht="12.75" x14ac:dyDescent="0.2">
      <c r="A3620" s="270"/>
      <c r="B3620" s="358"/>
      <c r="C3620" s="358"/>
      <c r="D3620" s="268"/>
      <c r="E3620" s="268"/>
      <c r="F3620" s="268"/>
      <c r="G3620" s="277"/>
      <c r="H3620" s="362"/>
      <c r="I3620" s="362"/>
      <c r="J3620" s="362"/>
      <c r="K3620" s="362"/>
      <c r="L3620" s="362"/>
      <c r="M3620" s="362"/>
      <c r="N3620" s="362"/>
      <c r="O3620" s="362"/>
      <c r="P3620" s="362"/>
      <c r="Q3620" s="362"/>
      <c r="R3620" s="362"/>
      <c r="S3620" s="362"/>
      <c r="T3620" s="362"/>
      <c r="U3620" s="362"/>
      <c r="V3620" s="362"/>
      <c r="W3620" s="362"/>
      <c r="X3620" s="362"/>
      <c r="Y3620" s="362"/>
      <c r="Z3620" s="362"/>
      <c r="AA3620" s="323"/>
      <c r="AB3620" s="323"/>
      <c r="AC3620" s="323"/>
      <c r="AD3620" s="323"/>
      <c r="AE3620" s="323"/>
      <c r="AF3620" s="323"/>
      <c r="AG3620" s="323"/>
      <c r="AH3620" s="323"/>
      <c r="AI3620" s="323"/>
      <c r="AJ3620" s="323"/>
      <c r="AK3620" s="323"/>
      <c r="AL3620" s="323"/>
      <c r="AM3620" s="323"/>
      <c r="AN3620" s="323"/>
      <c r="AO3620" s="323"/>
      <c r="AP3620" s="323"/>
      <c r="AQ3620" s="323"/>
      <c r="AR3620" s="323"/>
      <c r="AS3620" s="323"/>
      <c r="AT3620" s="323"/>
      <c r="AU3620" s="323"/>
      <c r="AV3620" s="323"/>
      <c r="AW3620" s="323"/>
      <c r="AX3620" s="323"/>
      <c r="AY3620" s="323"/>
      <c r="AZ3620" s="323"/>
      <c r="BA3620" s="323"/>
      <c r="BB3620" s="323"/>
      <c r="BC3620" s="323"/>
      <c r="BD3620" s="323"/>
      <c r="BE3620" s="323"/>
      <c r="BF3620" s="323"/>
    </row>
    <row r="3621" spans="1:58" s="62" customFormat="1" ht="12.75" x14ac:dyDescent="0.2">
      <c r="A3621" s="270"/>
      <c r="B3621" s="358"/>
      <c r="C3621" s="358"/>
      <c r="D3621" s="268"/>
      <c r="E3621" s="268"/>
      <c r="F3621" s="268"/>
      <c r="G3621" s="277"/>
      <c r="H3621" s="362"/>
      <c r="I3621" s="362"/>
      <c r="J3621" s="362"/>
      <c r="K3621" s="362"/>
      <c r="L3621" s="362"/>
      <c r="M3621" s="362"/>
      <c r="N3621" s="362"/>
      <c r="O3621" s="362"/>
      <c r="P3621" s="362"/>
      <c r="Q3621" s="362"/>
      <c r="R3621" s="362"/>
      <c r="S3621" s="362"/>
      <c r="T3621" s="362"/>
      <c r="U3621" s="362"/>
      <c r="V3621" s="362"/>
      <c r="W3621" s="362"/>
      <c r="X3621" s="362"/>
      <c r="Y3621" s="362"/>
      <c r="Z3621" s="362"/>
      <c r="AA3621" s="323"/>
      <c r="AB3621" s="323"/>
      <c r="AC3621" s="323"/>
      <c r="AD3621" s="323"/>
      <c r="AE3621" s="323"/>
      <c r="AF3621" s="323"/>
      <c r="AG3621" s="323"/>
      <c r="AH3621" s="323"/>
      <c r="AI3621" s="323"/>
      <c r="AJ3621" s="323"/>
      <c r="AK3621" s="323"/>
      <c r="AL3621" s="323"/>
      <c r="AM3621" s="323"/>
      <c r="AN3621" s="323"/>
      <c r="AO3621" s="323"/>
      <c r="AP3621" s="323"/>
      <c r="AQ3621" s="323"/>
      <c r="AR3621" s="323"/>
      <c r="AS3621" s="323"/>
      <c r="AT3621" s="323"/>
      <c r="AU3621" s="323"/>
      <c r="AV3621" s="323"/>
      <c r="AW3621" s="323"/>
      <c r="AX3621" s="323"/>
      <c r="AY3621" s="323"/>
      <c r="AZ3621" s="323"/>
      <c r="BA3621" s="323"/>
      <c r="BB3621" s="323"/>
      <c r="BC3621" s="323"/>
      <c r="BD3621" s="323"/>
      <c r="BE3621" s="323"/>
      <c r="BF3621" s="323"/>
    </row>
    <row r="3622" spans="1:58" s="62" customFormat="1" ht="12.75" x14ac:dyDescent="0.2">
      <c r="A3622" s="270"/>
      <c r="B3622" s="358"/>
      <c r="C3622" s="358"/>
      <c r="D3622" s="268"/>
      <c r="E3622" s="268"/>
      <c r="F3622" s="268"/>
      <c r="G3622" s="277"/>
      <c r="H3622" s="362"/>
      <c r="I3622" s="362"/>
      <c r="J3622" s="362"/>
      <c r="K3622" s="362"/>
      <c r="L3622" s="362"/>
      <c r="M3622" s="362"/>
      <c r="N3622" s="362"/>
      <c r="O3622" s="362"/>
      <c r="P3622" s="362"/>
      <c r="Q3622" s="362"/>
      <c r="R3622" s="362"/>
      <c r="S3622" s="362"/>
      <c r="T3622" s="362"/>
      <c r="U3622" s="362"/>
      <c r="V3622" s="362"/>
      <c r="W3622" s="362"/>
      <c r="X3622" s="362"/>
      <c r="Y3622" s="362"/>
      <c r="Z3622" s="362"/>
      <c r="AA3622" s="323"/>
      <c r="AB3622" s="323"/>
      <c r="AC3622" s="323"/>
      <c r="AD3622" s="323"/>
      <c r="AE3622" s="323"/>
      <c r="AF3622" s="323"/>
      <c r="AG3622" s="323"/>
      <c r="AH3622" s="323"/>
      <c r="AI3622" s="323"/>
      <c r="AJ3622" s="323"/>
      <c r="AK3622" s="323"/>
      <c r="AL3622" s="323"/>
      <c r="AM3622" s="323"/>
      <c r="AN3622" s="323"/>
      <c r="AO3622" s="323"/>
      <c r="AP3622" s="323"/>
      <c r="AQ3622" s="323"/>
      <c r="AR3622" s="323"/>
      <c r="AS3622" s="323"/>
      <c r="AT3622" s="323"/>
      <c r="AU3622" s="323"/>
      <c r="AV3622" s="323"/>
      <c r="AW3622" s="323"/>
      <c r="AX3622" s="323"/>
      <c r="AY3622" s="323"/>
      <c r="AZ3622" s="323"/>
      <c r="BA3622" s="323"/>
      <c r="BB3622" s="323"/>
      <c r="BC3622" s="323"/>
      <c r="BD3622" s="323"/>
      <c r="BE3622" s="323"/>
      <c r="BF3622" s="323"/>
    </row>
    <row r="3623" spans="1:58" s="62" customFormat="1" ht="12.75" x14ac:dyDescent="0.2">
      <c r="A3623" s="270"/>
      <c r="B3623" s="358"/>
      <c r="C3623" s="358"/>
      <c r="D3623" s="268"/>
      <c r="E3623" s="268"/>
      <c r="F3623" s="268"/>
      <c r="G3623" s="277"/>
      <c r="H3623" s="362"/>
      <c r="I3623" s="362"/>
      <c r="J3623" s="362"/>
      <c r="K3623" s="362"/>
      <c r="L3623" s="362"/>
      <c r="M3623" s="362"/>
      <c r="N3623" s="362"/>
      <c r="O3623" s="362"/>
      <c r="P3623" s="362"/>
      <c r="Q3623" s="362"/>
      <c r="R3623" s="362"/>
      <c r="S3623" s="362"/>
      <c r="T3623" s="362"/>
      <c r="U3623" s="362"/>
      <c r="V3623" s="362"/>
      <c r="W3623" s="362"/>
      <c r="X3623" s="362"/>
      <c r="Y3623" s="362"/>
      <c r="Z3623" s="362"/>
      <c r="AA3623" s="323"/>
      <c r="AB3623" s="323"/>
      <c r="AC3623" s="323"/>
      <c r="AD3623" s="323"/>
      <c r="AE3623" s="323"/>
      <c r="AF3623" s="323"/>
      <c r="AG3623" s="323"/>
      <c r="AH3623" s="323"/>
      <c r="AI3623" s="323"/>
      <c r="AJ3623" s="323"/>
      <c r="AK3623" s="323"/>
      <c r="AL3623" s="323"/>
      <c r="AM3623" s="323"/>
      <c r="AN3623" s="323"/>
      <c r="AO3623" s="323"/>
      <c r="AP3623" s="323"/>
      <c r="AQ3623" s="323"/>
      <c r="AR3623" s="323"/>
      <c r="AS3623" s="323"/>
      <c r="AT3623" s="323"/>
      <c r="AU3623" s="323"/>
      <c r="AV3623" s="323"/>
      <c r="AW3623" s="323"/>
      <c r="AX3623" s="323"/>
      <c r="AY3623" s="323"/>
      <c r="AZ3623" s="323"/>
      <c r="BA3623" s="323"/>
      <c r="BB3623" s="323"/>
      <c r="BC3623" s="323"/>
      <c r="BD3623" s="323"/>
      <c r="BE3623" s="323"/>
      <c r="BF3623" s="323"/>
    </row>
    <row r="3624" spans="1:58" s="62" customFormat="1" ht="12.75" x14ac:dyDescent="0.2">
      <c r="A3624" s="270"/>
      <c r="B3624" s="358"/>
      <c r="C3624" s="358"/>
      <c r="D3624" s="268"/>
      <c r="E3624" s="268"/>
      <c r="F3624" s="268"/>
      <c r="G3624" s="277"/>
      <c r="H3624" s="362"/>
      <c r="I3624" s="362"/>
      <c r="J3624" s="362"/>
      <c r="K3624" s="362"/>
      <c r="L3624" s="362"/>
      <c r="M3624" s="362"/>
      <c r="N3624" s="362"/>
      <c r="O3624" s="362"/>
      <c r="P3624" s="362"/>
      <c r="Q3624" s="362"/>
      <c r="R3624" s="362"/>
      <c r="S3624" s="362"/>
      <c r="T3624" s="362"/>
      <c r="U3624" s="362"/>
      <c r="V3624" s="362"/>
      <c r="W3624" s="362"/>
      <c r="X3624" s="362"/>
      <c r="Y3624" s="362"/>
      <c r="Z3624" s="362"/>
      <c r="AA3624" s="323"/>
      <c r="AB3624" s="323"/>
      <c r="AC3624" s="323"/>
      <c r="AD3624" s="323"/>
      <c r="AE3624" s="323"/>
      <c r="AF3624" s="323"/>
      <c r="AG3624" s="323"/>
      <c r="AH3624" s="323"/>
      <c r="AI3624" s="323"/>
      <c r="AJ3624" s="323"/>
      <c r="AK3624" s="323"/>
      <c r="AL3624" s="323"/>
      <c r="AM3624" s="323"/>
      <c r="AN3624" s="323"/>
      <c r="AO3624" s="323"/>
      <c r="AP3624" s="323"/>
      <c r="AQ3624" s="323"/>
      <c r="AR3624" s="323"/>
      <c r="AS3624" s="323"/>
      <c r="AT3624" s="323"/>
      <c r="AU3624" s="323"/>
      <c r="AV3624" s="323"/>
      <c r="AW3624" s="323"/>
      <c r="AX3624" s="323"/>
      <c r="AY3624" s="323"/>
      <c r="AZ3624" s="323"/>
      <c r="BA3624" s="323"/>
      <c r="BB3624" s="323"/>
      <c r="BC3624" s="323"/>
      <c r="BD3624" s="323"/>
      <c r="BE3624" s="323"/>
      <c r="BF3624" s="323"/>
    </row>
    <row r="3625" spans="1:58" s="62" customFormat="1" ht="12.75" x14ac:dyDescent="0.2">
      <c r="A3625" s="270"/>
      <c r="B3625" s="358"/>
      <c r="C3625" s="358"/>
      <c r="D3625" s="268"/>
      <c r="E3625" s="268"/>
      <c r="F3625" s="268"/>
      <c r="G3625" s="277"/>
      <c r="H3625" s="362"/>
      <c r="I3625" s="362"/>
      <c r="J3625" s="362"/>
      <c r="K3625" s="362"/>
      <c r="L3625" s="362"/>
      <c r="M3625" s="362"/>
      <c r="N3625" s="362"/>
      <c r="O3625" s="362"/>
      <c r="P3625" s="362"/>
      <c r="Q3625" s="362"/>
      <c r="R3625" s="362"/>
      <c r="S3625" s="362"/>
      <c r="T3625" s="362"/>
      <c r="U3625" s="362"/>
      <c r="V3625" s="362"/>
      <c r="W3625" s="362"/>
      <c r="X3625" s="362"/>
      <c r="Y3625" s="362"/>
      <c r="Z3625" s="362"/>
      <c r="AA3625" s="323"/>
      <c r="AB3625" s="323"/>
      <c r="AC3625" s="323"/>
      <c r="AD3625" s="323"/>
      <c r="AE3625" s="323"/>
      <c r="AF3625" s="323"/>
      <c r="AG3625" s="323"/>
      <c r="AH3625" s="323"/>
      <c r="AI3625" s="323"/>
      <c r="AJ3625" s="323"/>
      <c r="AK3625" s="323"/>
      <c r="AL3625" s="323"/>
      <c r="AM3625" s="323"/>
      <c r="AN3625" s="323"/>
      <c r="AO3625" s="323"/>
      <c r="AP3625" s="323"/>
      <c r="AQ3625" s="323"/>
      <c r="AR3625" s="323"/>
      <c r="AS3625" s="323"/>
      <c r="AT3625" s="323"/>
      <c r="AU3625" s="323"/>
      <c r="AV3625" s="323"/>
      <c r="AW3625" s="323"/>
      <c r="AX3625" s="323"/>
      <c r="AY3625" s="323"/>
      <c r="AZ3625" s="323"/>
      <c r="BA3625" s="323"/>
      <c r="BB3625" s="323"/>
      <c r="BC3625" s="323"/>
      <c r="BD3625" s="323"/>
      <c r="BE3625" s="323"/>
      <c r="BF3625" s="323"/>
    </row>
    <row r="3626" spans="1:58" s="62" customFormat="1" ht="12.75" x14ac:dyDescent="0.2">
      <c r="A3626" s="270"/>
      <c r="B3626" s="358"/>
      <c r="C3626" s="358"/>
      <c r="D3626" s="268"/>
      <c r="E3626" s="268"/>
      <c r="F3626" s="268"/>
      <c r="G3626" s="277"/>
      <c r="H3626" s="362"/>
      <c r="I3626" s="362"/>
      <c r="J3626" s="362"/>
      <c r="K3626" s="362"/>
      <c r="L3626" s="362"/>
      <c r="M3626" s="362"/>
      <c r="N3626" s="362"/>
      <c r="O3626" s="362"/>
      <c r="P3626" s="362"/>
      <c r="Q3626" s="362"/>
      <c r="R3626" s="362"/>
      <c r="S3626" s="362"/>
      <c r="T3626" s="362"/>
      <c r="U3626" s="362"/>
      <c r="V3626" s="362"/>
      <c r="W3626" s="362"/>
      <c r="X3626" s="362"/>
      <c r="Y3626" s="362"/>
      <c r="Z3626" s="362"/>
      <c r="AA3626" s="323"/>
      <c r="AB3626" s="323"/>
      <c r="AC3626" s="323"/>
      <c r="AD3626" s="323"/>
      <c r="AE3626" s="323"/>
      <c r="AF3626" s="323"/>
      <c r="AG3626" s="323"/>
      <c r="AH3626" s="323"/>
      <c r="AI3626" s="323"/>
      <c r="AJ3626" s="323"/>
      <c r="AK3626" s="323"/>
      <c r="AL3626" s="323"/>
      <c r="AM3626" s="323"/>
      <c r="AN3626" s="323"/>
      <c r="AO3626" s="323"/>
      <c r="AP3626" s="323"/>
      <c r="AQ3626" s="323"/>
      <c r="AR3626" s="323"/>
      <c r="AS3626" s="323"/>
      <c r="AT3626" s="323"/>
      <c r="AU3626" s="323"/>
      <c r="AV3626" s="323"/>
      <c r="AW3626" s="323"/>
      <c r="AX3626" s="323"/>
      <c r="AY3626" s="323"/>
      <c r="AZ3626" s="323"/>
      <c r="BA3626" s="323"/>
      <c r="BB3626" s="323"/>
      <c r="BC3626" s="323"/>
      <c r="BD3626" s="323"/>
      <c r="BE3626" s="323"/>
      <c r="BF3626" s="323"/>
    </row>
    <row r="3627" spans="1:58" s="62" customFormat="1" ht="12.75" x14ac:dyDescent="0.2">
      <c r="A3627" s="270"/>
      <c r="B3627" s="358"/>
      <c r="C3627" s="358"/>
      <c r="D3627" s="268"/>
      <c r="E3627" s="268"/>
      <c r="F3627" s="268"/>
      <c r="G3627" s="277"/>
      <c r="H3627" s="362"/>
      <c r="I3627" s="362"/>
      <c r="J3627" s="362"/>
      <c r="K3627" s="362"/>
      <c r="L3627" s="362"/>
      <c r="M3627" s="362"/>
      <c r="N3627" s="362"/>
      <c r="O3627" s="362"/>
      <c r="P3627" s="362"/>
      <c r="Q3627" s="362"/>
      <c r="R3627" s="362"/>
      <c r="S3627" s="362"/>
      <c r="T3627" s="362"/>
      <c r="U3627" s="362"/>
      <c r="V3627" s="362"/>
      <c r="W3627" s="362"/>
      <c r="X3627" s="362"/>
      <c r="Y3627" s="362"/>
      <c r="Z3627" s="362"/>
      <c r="AA3627" s="323"/>
      <c r="AB3627" s="323"/>
      <c r="AC3627" s="323"/>
      <c r="AD3627" s="323"/>
      <c r="AE3627" s="323"/>
      <c r="AF3627" s="323"/>
      <c r="AG3627" s="323"/>
      <c r="AH3627" s="323"/>
      <c r="AI3627" s="323"/>
      <c r="AJ3627" s="323"/>
      <c r="AK3627" s="323"/>
      <c r="AL3627" s="323"/>
      <c r="AM3627" s="323"/>
      <c r="AN3627" s="323"/>
      <c r="AO3627" s="323"/>
      <c r="AP3627" s="323"/>
      <c r="AQ3627" s="323"/>
      <c r="AR3627" s="323"/>
      <c r="AS3627" s="323"/>
      <c r="AT3627" s="323"/>
      <c r="AU3627" s="323"/>
      <c r="AV3627" s="323"/>
      <c r="AW3627" s="323"/>
      <c r="AX3627" s="323"/>
      <c r="AY3627" s="323"/>
      <c r="AZ3627" s="323"/>
      <c r="BA3627" s="323"/>
      <c r="BB3627" s="323"/>
      <c r="BC3627" s="323"/>
      <c r="BD3627" s="323"/>
      <c r="BE3627" s="323"/>
      <c r="BF3627" s="323"/>
    </row>
    <row r="3628" spans="1:58" s="62" customFormat="1" ht="12.75" x14ac:dyDescent="0.2">
      <c r="A3628" s="270"/>
      <c r="B3628" s="358"/>
      <c r="C3628" s="358"/>
      <c r="D3628" s="268"/>
      <c r="E3628" s="268"/>
      <c r="F3628" s="268"/>
      <c r="G3628" s="277"/>
      <c r="H3628" s="362"/>
      <c r="I3628" s="362"/>
      <c r="J3628" s="362"/>
      <c r="K3628" s="362"/>
      <c r="L3628" s="362"/>
      <c r="M3628" s="362"/>
      <c r="N3628" s="362"/>
      <c r="O3628" s="362"/>
      <c r="P3628" s="362"/>
      <c r="Q3628" s="362"/>
      <c r="R3628" s="362"/>
      <c r="S3628" s="362"/>
      <c r="T3628" s="362"/>
      <c r="U3628" s="362"/>
      <c r="V3628" s="362"/>
      <c r="W3628" s="362"/>
      <c r="X3628" s="362"/>
      <c r="Y3628" s="362"/>
      <c r="Z3628" s="362"/>
      <c r="AA3628" s="323"/>
      <c r="AB3628" s="323"/>
      <c r="AC3628" s="323"/>
      <c r="AD3628" s="323"/>
      <c r="AE3628" s="323"/>
      <c r="AF3628" s="323"/>
      <c r="AG3628" s="323"/>
      <c r="AH3628" s="323"/>
      <c r="AI3628" s="323"/>
      <c r="AJ3628" s="323"/>
      <c r="AK3628" s="323"/>
      <c r="AL3628" s="323"/>
      <c r="AM3628" s="323"/>
      <c r="AN3628" s="323"/>
      <c r="AO3628" s="323"/>
      <c r="AP3628" s="323"/>
      <c r="AQ3628" s="323"/>
      <c r="AR3628" s="323"/>
      <c r="AS3628" s="323"/>
      <c r="AT3628" s="323"/>
      <c r="AU3628" s="323"/>
      <c r="AV3628" s="323"/>
      <c r="AW3628" s="323"/>
      <c r="AX3628" s="323"/>
      <c r="AY3628" s="323"/>
      <c r="AZ3628" s="323"/>
      <c r="BA3628" s="323"/>
      <c r="BB3628" s="323"/>
      <c r="BC3628" s="323"/>
      <c r="BD3628" s="323"/>
      <c r="BE3628" s="323"/>
      <c r="BF3628" s="323"/>
    </row>
    <row r="3629" spans="1:58" s="62" customFormat="1" ht="12.75" x14ac:dyDescent="0.2">
      <c r="A3629" s="270"/>
      <c r="B3629" s="358"/>
      <c r="C3629" s="358"/>
      <c r="D3629" s="268"/>
      <c r="E3629" s="268"/>
      <c r="F3629" s="268"/>
      <c r="G3629" s="277"/>
      <c r="H3629" s="362"/>
      <c r="I3629" s="362"/>
      <c r="J3629" s="362"/>
      <c r="K3629" s="362"/>
      <c r="L3629" s="362"/>
      <c r="M3629" s="362"/>
      <c r="N3629" s="362"/>
      <c r="O3629" s="362"/>
      <c r="P3629" s="362"/>
      <c r="Q3629" s="362"/>
      <c r="R3629" s="362"/>
      <c r="S3629" s="362"/>
      <c r="T3629" s="362"/>
      <c r="U3629" s="362"/>
      <c r="V3629" s="362"/>
      <c r="W3629" s="362"/>
      <c r="X3629" s="362"/>
      <c r="Y3629" s="362"/>
      <c r="Z3629" s="362"/>
      <c r="AA3629" s="323"/>
      <c r="AB3629" s="323"/>
      <c r="AC3629" s="323"/>
      <c r="AD3629" s="323"/>
      <c r="AE3629" s="323"/>
      <c r="AF3629" s="323"/>
      <c r="AG3629" s="323"/>
      <c r="AH3629" s="323"/>
      <c r="AI3629" s="323"/>
      <c r="AJ3629" s="323"/>
      <c r="AK3629" s="323"/>
      <c r="AL3629" s="323"/>
      <c r="AM3629" s="323"/>
      <c r="AN3629" s="323"/>
      <c r="AO3629" s="323"/>
      <c r="AP3629" s="323"/>
      <c r="AQ3629" s="323"/>
      <c r="AR3629" s="323"/>
      <c r="AS3629" s="323"/>
      <c r="AT3629" s="323"/>
      <c r="AU3629" s="323"/>
      <c r="AV3629" s="323"/>
      <c r="AW3629" s="323"/>
      <c r="AX3629" s="323"/>
      <c r="AY3629" s="323"/>
      <c r="AZ3629" s="323"/>
      <c r="BA3629" s="323"/>
      <c r="BB3629" s="323"/>
      <c r="BC3629" s="323"/>
      <c r="BD3629" s="323"/>
      <c r="BE3629" s="323"/>
      <c r="BF3629" s="323"/>
    </row>
    <row r="3630" spans="1:58" s="62" customFormat="1" ht="12.75" x14ac:dyDescent="0.2">
      <c r="A3630" s="270"/>
      <c r="B3630" s="358"/>
      <c r="C3630" s="358"/>
      <c r="D3630" s="268"/>
      <c r="E3630" s="268"/>
      <c r="F3630" s="268"/>
      <c r="G3630" s="277"/>
      <c r="H3630" s="362"/>
      <c r="I3630" s="362"/>
      <c r="J3630" s="362"/>
      <c r="K3630" s="362"/>
      <c r="L3630" s="362"/>
      <c r="M3630" s="362"/>
      <c r="N3630" s="362"/>
      <c r="O3630" s="362"/>
      <c r="P3630" s="362"/>
      <c r="Q3630" s="362"/>
      <c r="R3630" s="362"/>
      <c r="S3630" s="362"/>
      <c r="T3630" s="362"/>
      <c r="U3630" s="362"/>
      <c r="V3630" s="362"/>
      <c r="W3630" s="362"/>
      <c r="X3630" s="362"/>
      <c r="Y3630" s="362"/>
      <c r="Z3630" s="362"/>
      <c r="AA3630" s="323"/>
      <c r="AB3630" s="323"/>
      <c r="AC3630" s="323"/>
      <c r="AD3630" s="323"/>
      <c r="AE3630" s="323"/>
      <c r="AF3630" s="323"/>
      <c r="AG3630" s="323"/>
      <c r="AH3630" s="323"/>
      <c r="AI3630" s="323"/>
      <c r="AJ3630" s="323"/>
      <c r="AK3630" s="323"/>
      <c r="AL3630" s="323"/>
      <c r="AM3630" s="323"/>
      <c r="AN3630" s="323"/>
      <c r="AO3630" s="323"/>
      <c r="AP3630" s="323"/>
      <c r="AQ3630" s="323"/>
      <c r="AR3630" s="323"/>
      <c r="AS3630" s="323"/>
      <c r="AT3630" s="323"/>
      <c r="AU3630" s="323"/>
      <c r="AV3630" s="323"/>
      <c r="AW3630" s="323"/>
      <c r="AX3630" s="323"/>
      <c r="AY3630" s="323"/>
      <c r="AZ3630" s="323"/>
      <c r="BA3630" s="323"/>
      <c r="BB3630" s="323"/>
      <c r="BC3630" s="323"/>
      <c r="BD3630" s="323"/>
      <c r="BE3630" s="323"/>
      <c r="BF3630" s="323"/>
    </row>
    <row r="3631" spans="1:58" s="62" customFormat="1" ht="12.75" x14ac:dyDescent="0.2">
      <c r="A3631" s="270"/>
      <c r="B3631" s="358"/>
      <c r="C3631" s="358"/>
      <c r="D3631" s="268"/>
      <c r="E3631" s="268"/>
      <c r="F3631" s="268"/>
      <c r="G3631" s="277"/>
      <c r="H3631" s="362"/>
      <c r="I3631" s="362"/>
      <c r="J3631" s="362"/>
      <c r="K3631" s="362"/>
      <c r="L3631" s="362"/>
      <c r="M3631" s="362"/>
      <c r="N3631" s="362"/>
      <c r="O3631" s="362"/>
      <c r="P3631" s="362"/>
      <c r="Q3631" s="362"/>
      <c r="R3631" s="362"/>
      <c r="S3631" s="362"/>
      <c r="T3631" s="362"/>
      <c r="U3631" s="362"/>
      <c r="V3631" s="362"/>
      <c r="W3631" s="362"/>
      <c r="X3631" s="362"/>
      <c r="Y3631" s="362"/>
      <c r="Z3631" s="362"/>
      <c r="AA3631" s="323"/>
      <c r="AB3631" s="323"/>
      <c r="AC3631" s="323"/>
      <c r="AD3631" s="323"/>
      <c r="AE3631" s="323"/>
      <c r="AF3631" s="323"/>
      <c r="AG3631" s="323"/>
      <c r="AH3631" s="323"/>
      <c r="AI3631" s="323"/>
      <c r="AJ3631" s="323"/>
      <c r="AK3631" s="323"/>
      <c r="AL3631" s="323"/>
      <c r="AM3631" s="323"/>
      <c r="AN3631" s="323"/>
      <c r="AO3631" s="323"/>
      <c r="AP3631" s="323"/>
      <c r="AQ3631" s="323"/>
      <c r="AR3631" s="323"/>
      <c r="AS3631" s="323"/>
      <c r="AT3631" s="323"/>
      <c r="AU3631" s="323"/>
      <c r="AV3631" s="323"/>
      <c r="AW3631" s="323"/>
      <c r="AX3631" s="323"/>
      <c r="AY3631" s="323"/>
      <c r="AZ3631" s="323"/>
      <c r="BA3631" s="323"/>
      <c r="BB3631" s="323"/>
      <c r="BC3631" s="323"/>
      <c r="BD3631" s="323"/>
      <c r="BE3631" s="323"/>
      <c r="BF3631" s="323"/>
    </row>
    <row r="3632" spans="1:58" s="62" customFormat="1" ht="12.75" x14ac:dyDescent="0.2">
      <c r="A3632" s="270"/>
      <c r="B3632" s="358"/>
      <c r="C3632" s="358"/>
      <c r="D3632" s="268"/>
      <c r="E3632" s="268"/>
      <c r="F3632" s="268"/>
      <c r="G3632" s="277"/>
      <c r="H3632" s="362"/>
      <c r="I3632" s="362"/>
      <c r="J3632" s="362"/>
      <c r="K3632" s="362"/>
      <c r="L3632" s="362"/>
      <c r="M3632" s="362"/>
      <c r="N3632" s="362"/>
      <c r="O3632" s="362"/>
      <c r="P3632" s="362"/>
      <c r="Q3632" s="362"/>
      <c r="R3632" s="362"/>
      <c r="S3632" s="362"/>
      <c r="T3632" s="362"/>
      <c r="U3632" s="362"/>
      <c r="V3632" s="362"/>
      <c r="W3632" s="362"/>
      <c r="X3632" s="362"/>
      <c r="Y3632" s="362"/>
      <c r="Z3632" s="362"/>
      <c r="AA3632" s="323"/>
      <c r="AB3632" s="323"/>
      <c r="AC3632" s="323"/>
      <c r="AD3632" s="323"/>
      <c r="AE3632" s="323"/>
      <c r="AF3632" s="323"/>
      <c r="AG3632" s="323"/>
      <c r="AH3632" s="323"/>
      <c r="AI3632" s="323"/>
      <c r="AJ3632" s="323"/>
      <c r="AK3632" s="323"/>
      <c r="AL3632" s="323"/>
      <c r="AM3632" s="323"/>
      <c r="AN3632" s="323"/>
      <c r="AO3632" s="323"/>
      <c r="AP3632" s="323"/>
      <c r="AQ3632" s="323"/>
      <c r="AR3632" s="323"/>
      <c r="AS3632" s="323"/>
      <c r="AT3632" s="323"/>
      <c r="AU3632" s="323"/>
      <c r="AV3632" s="323"/>
      <c r="AW3632" s="323"/>
      <c r="AX3632" s="323"/>
      <c r="AY3632" s="323"/>
      <c r="AZ3632" s="323"/>
      <c r="BA3632" s="323"/>
      <c r="BB3632" s="323"/>
      <c r="BC3632" s="323"/>
      <c r="BD3632" s="323"/>
      <c r="BE3632" s="323"/>
      <c r="BF3632" s="323"/>
    </row>
    <row r="3633" spans="1:58" s="62" customFormat="1" ht="12.75" x14ac:dyDescent="0.2">
      <c r="A3633" s="270"/>
      <c r="B3633" s="358"/>
      <c r="C3633" s="358"/>
      <c r="D3633" s="268"/>
      <c r="E3633" s="268"/>
      <c r="F3633" s="268"/>
      <c r="G3633" s="277"/>
      <c r="H3633" s="362"/>
      <c r="I3633" s="362"/>
      <c r="J3633" s="362"/>
      <c r="K3633" s="362"/>
      <c r="L3633" s="362"/>
      <c r="M3633" s="362"/>
      <c r="N3633" s="362"/>
      <c r="O3633" s="362"/>
      <c r="P3633" s="362"/>
      <c r="Q3633" s="362"/>
      <c r="R3633" s="362"/>
      <c r="S3633" s="362"/>
      <c r="T3633" s="362"/>
      <c r="U3633" s="362"/>
      <c r="V3633" s="362"/>
      <c r="W3633" s="362"/>
      <c r="X3633" s="362"/>
      <c r="Y3633" s="362"/>
      <c r="Z3633" s="362"/>
      <c r="AA3633" s="323"/>
      <c r="AB3633" s="323"/>
      <c r="AC3633" s="323"/>
      <c r="AD3633" s="323"/>
      <c r="AE3633" s="323"/>
      <c r="AF3633" s="323"/>
      <c r="AG3633" s="323"/>
      <c r="AH3633" s="323"/>
      <c r="AI3633" s="323"/>
      <c r="AJ3633" s="323"/>
      <c r="AK3633" s="323"/>
      <c r="AL3633" s="323"/>
      <c r="AM3633" s="323"/>
      <c r="AN3633" s="323"/>
      <c r="AO3633" s="323"/>
      <c r="AP3633" s="323"/>
      <c r="AQ3633" s="323"/>
      <c r="AR3633" s="323"/>
      <c r="AS3633" s="323"/>
      <c r="AT3633" s="323"/>
      <c r="AU3633" s="323"/>
      <c r="AV3633" s="323"/>
      <c r="AW3633" s="323"/>
      <c r="AX3633" s="323"/>
      <c r="AY3633" s="323"/>
      <c r="AZ3633" s="323"/>
      <c r="BA3633" s="323"/>
      <c r="BB3633" s="323"/>
      <c r="BC3633" s="323"/>
      <c r="BD3633" s="323"/>
      <c r="BE3633" s="323"/>
      <c r="BF3633" s="323"/>
    </row>
    <row r="3634" spans="1:58" s="62" customFormat="1" ht="12.75" x14ac:dyDescent="0.2">
      <c r="A3634" s="270"/>
      <c r="B3634" s="358"/>
      <c r="C3634" s="358"/>
      <c r="D3634" s="268"/>
      <c r="E3634" s="268"/>
      <c r="F3634" s="268"/>
      <c r="G3634" s="277"/>
      <c r="H3634" s="362"/>
      <c r="I3634" s="362"/>
      <c r="J3634" s="362"/>
      <c r="K3634" s="362"/>
      <c r="L3634" s="362"/>
      <c r="M3634" s="362"/>
      <c r="N3634" s="362"/>
      <c r="O3634" s="362"/>
      <c r="P3634" s="362"/>
      <c r="Q3634" s="362"/>
      <c r="R3634" s="362"/>
      <c r="S3634" s="362"/>
      <c r="T3634" s="362"/>
      <c r="U3634" s="362"/>
      <c r="V3634" s="362"/>
      <c r="W3634" s="362"/>
      <c r="X3634" s="362"/>
      <c r="Y3634" s="362"/>
      <c r="Z3634" s="362"/>
      <c r="AA3634" s="323"/>
      <c r="AB3634" s="323"/>
      <c r="AC3634" s="323"/>
      <c r="AD3634" s="323"/>
      <c r="AE3634" s="323"/>
      <c r="AF3634" s="323"/>
      <c r="AG3634" s="323"/>
      <c r="AH3634" s="323"/>
      <c r="AI3634" s="323"/>
      <c r="AJ3634" s="323"/>
      <c r="AK3634" s="323"/>
      <c r="AL3634" s="323"/>
      <c r="AM3634" s="323"/>
      <c r="AN3634" s="323"/>
      <c r="AO3634" s="323"/>
      <c r="AP3634" s="323"/>
      <c r="AQ3634" s="323"/>
      <c r="AR3634" s="323"/>
      <c r="AS3634" s="323"/>
      <c r="AT3634" s="323"/>
      <c r="AU3634" s="323"/>
      <c r="AV3634" s="323"/>
      <c r="AW3634" s="323"/>
      <c r="AX3634" s="323"/>
      <c r="AY3634" s="323"/>
      <c r="AZ3634" s="323"/>
      <c r="BA3634" s="323"/>
      <c r="BB3634" s="323"/>
      <c r="BC3634" s="323"/>
      <c r="BD3634" s="323"/>
      <c r="BE3634" s="323"/>
      <c r="BF3634" s="323"/>
    </row>
    <row r="3635" spans="1:58" s="62" customFormat="1" ht="12.75" x14ac:dyDescent="0.2">
      <c r="A3635" s="270"/>
      <c r="B3635" s="358"/>
      <c r="C3635" s="358"/>
      <c r="D3635" s="268"/>
      <c r="E3635" s="268"/>
      <c r="F3635" s="268"/>
      <c r="G3635" s="277"/>
      <c r="H3635" s="362"/>
      <c r="I3635" s="362"/>
      <c r="J3635" s="362"/>
      <c r="K3635" s="362"/>
      <c r="L3635" s="362"/>
      <c r="M3635" s="362"/>
      <c r="N3635" s="362"/>
      <c r="O3635" s="362"/>
      <c r="P3635" s="362"/>
      <c r="Q3635" s="362"/>
      <c r="R3635" s="362"/>
      <c r="S3635" s="362"/>
      <c r="T3635" s="362"/>
      <c r="U3635" s="362"/>
      <c r="V3635" s="362"/>
      <c r="W3635" s="362"/>
      <c r="X3635" s="362"/>
      <c r="Y3635" s="362"/>
      <c r="Z3635" s="362"/>
      <c r="AA3635" s="323"/>
      <c r="AB3635" s="323"/>
      <c r="AC3635" s="323"/>
      <c r="AD3635" s="323"/>
      <c r="AE3635" s="323"/>
      <c r="AF3635" s="323"/>
      <c r="AG3635" s="323"/>
      <c r="AH3635" s="323"/>
      <c r="AI3635" s="323"/>
      <c r="AJ3635" s="323"/>
      <c r="AK3635" s="323"/>
      <c r="AL3635" s="323"/>
      <c r="AM3635" s="323"/>
      <c r="AN3635" s="323"/>
      <c r="AO3635" s="323"/>
      <c r="AP3635" s="323"/>
      <c r="AQ3635" s="323"/>
      <c r="AR3635" s="323"/>
      <c r="AS3635" s="323"/>
      <c r="AT3635" s="323"/>
      <c r="AU3635" s="323"/>
      <c r="AV3635" s="323"/>
      <c r="AW3635" s="323"/>
      <c r="AX3635" s="323"/>
      <c r="AY3635" s="323"/>
      <c r="AZ3635" s="323"/>
      <c r="BA3635" s="323"/>
      <c r="BB3635" s="323"/>
      <c r="BC3635" s="323"/>
      <c r="BD3635" s="323"/>
      <c r="BE3635" s="323"/>
      <c r="BF3635" s="323"/>
    </row>
    <row r="3636" spans="1:58" s="62" customFormat="1" ht="12.75" x14ac:dyDescent="0.2">
      <c r="A3636" s="270"/>
      <c r="B3636" s="358"/>
      <c r="C3636" s="358"/>
      <c r="D3636" s="268"/>
      <c r="E3636" s="268"/>
      <c r="F3636" s="268"/>
      <c r="G3636" s="277"/>
      <c r="H3636" s="362"/>
      <c r="I3636" s="362"/>
      <c r="J3636" s="362"/>
      <c r="K3636" s="362"/>
      <c r="L3636" s="362"/>
      <c r="M3636" s="362"/>
      <c r="N3636" s="362"/>
      <c r="O3636" s="362"/>
      <c r="P3636" s="362"/>
      <c r="Q3636" s="362"/>
      <c r="R3636" s="362"/>
      <c r="S3636" s="362"/>
      <c r="T3636" s="362"/>
      <c r="U3636" s="362"/>
      <c r="V3636" s="362"/>
      <c r="W3636" s="362"/>
      <c r="X3636" s="362"/>
      <c r="Y3636" s="362"/>
      <c r="Z3636" s="362"/>
      <c r="AA3636" s="323"/>
      <c r="AB3636" s="323"/>
      <c r="AC3636" s="323"/>
      <c r="AD3636" s="323"/>
      <c r="AE3636" s="323"/>
      <c r="AF3636" s="323"/>
      <c r="AG3636" s="323"/>
      <c r="AH3636" s="323"/>
      <c r="AI3636" s="323"/>
      <c r="AJ3636" s="323"/>
      <c r="AK3636" s="323"/>
      <c r="AL3636" s="323"/>
      <c r="AM3636" s="323"/>
      <c r="AN3636" s="323"/>
      <c r="AO3636" s="323"/>
      <c r="AP3636" s="323"/>
      <c r="AQ3636" s="323"/>
      <c r="AR3636" s="323"/>
      <c r="AS3636" s="323"/>
      <c r="AT3636" s="323"/>
      <c r="AU3636" s="323"/>
      <c r="AV3636" s="323"/>
      <c r="AW3636" s="323"/>
      <c r="AX3636" s="323"/>
      <c r="AY3636" s="323"/>
      <c r="AZ3636" s="323"/>
      <c r="BA3636" s="323"/>
      <c r="BB3636" s="323"/>
      <c r="BC3636" s="323"/>
      <c r="BD3636" s="323"/>
      <c r="BE3636" s="323"/>
      <c r="BF3636" s="323"/>
    </row>
    <row r="3637" spans="1:58" s="62" customFormat="1" ht="12.75" x14ac:dyDescent="0.2">
      <c r="A3637" s="270"/>
      <c r="B3637" s="358"/>
      <c r="C3637" s="358"/>
      <c r="D3637" s="268"/>
      <c r="E3637" s="268"/>
      <c r="F3637" s="268"/>
      <c r="G3637" s="277"/>
      <c r="H3637" s="362"/>
      <c r="I3637" s="362"/>
      <c r="J3637" s="362"/>
      <c r="K3637" s="362"/>
      <c r="L3637" s="362"/>
      <c r="M3637" s="362"/>
      <c r="N3637" s="362"/>
      <c r="O3637" s="362"/>
      <c r="P3637" s="362"/>
      <c r="Q3637" s="362"/>
      <c r="R3637" s="362"/>
      <c r="S3637" s="362"/>
      <c r="T3637" s="362"/>
      <c r="U3637" s="362"/>
      <c r="V3637" s="362"/>
      <c r="W3637" s="362"/>
      <c r="X3637" s="362"/>
      <c r="Y3637" s="362"/>
      <c r="Z3637" s="362"/>
      <c r="AA3637" s="323"/>
      <c r="AB3637" s="323"/>
      <c r="AC3637" s="323"/>
      <c r="AD3637" s="323"/>
      <c r="AE3637" s="323"/>
      <c r="AF3637" s="323"/>
      <c r="AG3637" s="323"/>
      <c r="AH3637" s="323"/>
      <c r="AI3637" s="323"/>
      <c r="AJ3637" s="323"/>
      <c r="AK3637" s="323"/>
      <c r="AL3637" s="323"/>
      <c r="AM3637" s="323"/>
      <c r="AN3637" s="323"/>
      <c r="AO3637" s="323"/>
      <c r="AP3637" s="323"/>
      <c r="AQ3637" s="323"/>
      <c r="AR3637" s="323"/>
      <c r="AS3637" s="323"/>
      <c r="AT3637" s="323"/>
      <c r="AU3637" s="323"/>
      <c r="AV3637" s="323"/>
      <c r="AW3637" s="323"/>
      <c r="AX3637" s="323"/>
      <c r="AY3637" s="323"/>
      <c r="AZ3637" s="323"/>
      <c r="BA3637" s="323"/>
      <c r="BB3637" s="323"/>
      <c r="BC3637" s="323"/>
      <c r="BD3637" s="323"/>
      <c r="BE3637" s="323"/>
      <c r="BF3637" s="323"/>
    </row>
    <row r="3638" spans="1:58" s="62" customFormat="1" ht="12.75" x14ac:dyDescent="0.2">
      <c r="A3638" s="270"/>
      <c r="B3638" s="358"/>
      <c r="C3638" s="358"/>
      <c r="D3638" s="268"/>
      <c r="E3638" s="268"/>
      <c r="F3638" s="268"/>
      <c r="G3638" s="277"/>
      <c r="H3638" s="362"/>
      <c r="I3638" s="362"/>
      <c r="J3638" s="362"/>
      <c r="K3638" s="362"/>
      <c r="L3638" s="362"/>
      <c r="M3638" s="362"/>
      <c r="N3638" s="362"/>
      <c r="O3638" s="362"/>
      <c r="P3638" s="362"/>
      <c r="Q3638" s="362"/>
      <c r="R3638" s="362"/>
      <c r="S3638" s="362"/>
      <c r="T3638" s="362"/>
      <c r="U3638" s="362"/>
      <c r="V3638" s="362"/>
      <c r="W3638" s="362"/>
      <c r="X3638" s="362"/>
      <c r="Y3638" s="362"/>
      <c r="Z3638" s="362"/>
      <c r="AA3638" s="323"/>
      <c r="AB3638" s="323"/>
      <c r="AC3638" s="323"/>
      <c r="AD3638" s="323"/>
      <c r="AE3638" s="323"/>
      <c r="AF3638" s="323"/>
      <c r="AG3638" s="323"/>
      <c r="AH3638" s="323"/>
      <c r="AI3638" s="323"/>
      <c r="AJ3638" s="323"/>
      <c r="AK3638" s="323"/>
      <c r="AL3638" s="323"/>
      <c r="AM3638" s="323"/>
      <c r="AN3638" s="323"/>
      <c r="AO3638" s="323"/>
      <c r="AP3638" s="323"/>
      <c r="AQ3638" s="323"/>
      <c r="AR3638" s="323"/>
      <c r="AS3638" s="323"/>
      <c r="AT3638" s="323"/>
      <c r="AU3638" s="323"/>
      <c r="AV3638" s="323"/>
      <c r="AW3638" s="323"/>
      <c r="AX3638" s="323"/>
      <c r="AY3638" s="323"/>
      <c r="AZ3638" s="323"/>
      <c r="BA3638" s="323"/>
      <c r="BB3638" s="323"/>
      <c r="BC3638" s="323"/>
      <c r="BD3638" s="323"/>
      <c r="BE3638" s="323"/>
      <c r="BF3638" s="323"/>
    </row>
    <row r="3639" spans="1:58" s="62" customFormat="1" ht="12.75" x14ac:dyDescent="0.2">
      <c r="A3639" s="270"/>
      <c r="B3639" s="358"/>
      <c r="C3639" s="358"/>
      <c r="D3639" s="268"/>
      <c r="E3639" s="268"/>
      <c r="F3639" s="268"/>
      <c r="G3639" s="277"/>
      <c r="H3639" s="362"/>
      <c r="I3639" s="362"/>
      <c r="J3639" s="362"/>
      <c r="K3639" s="362"/>
      <c r="L3639" s="362"/>
      <c r="M3639" s="362"/>
      <c r="N3639" s="362"/>
      <c r="O3639" s="362"/>
      <c r="P3639" s="362"/>
      <c r="Q3639" s="362"/>
      <c r="R3639" s="362"/>
      <c r="S3639" s="362"/>
      <c r="T3639" s="362"/>
      <c r="U3639" s="362"/>
      <c r="V3639" s="362"/>
      <c r="W3639" s="362"/>
      <c r="X3639" s="362"/>
      <c r="Y3639" s="362"/>
      <c r="Z3639" s="362"/>
      <c r="AA3639" s="323"/>
      <c r="AB3639" s="323"/>
      <c r="AC3639" s="323"/>
      <c r="AD3639" s="323"/>
      <c r="AE3639" s="323"/>
      <c r="AF3639" s="323"/>
      <c r="AG3639" s="323"/>
      <c r="AH3639" s="323"/>
      <c r="AI3639" s="323"/>
      <c r="AJ3639" s="323"/>
      <c r="AK3639" s="323"/>
      <c r="AL3639" s="323"/>
      <c r="AM3639" s="323"/>
      <c r="AN3639" s="323"/>
      <c r="AO3639" s="323"/>
      <c r="AP3639" s="323"/>
      <c r="AQ3639" s="323"/>
      <c r="AR3639" s="323"/>
      <c r="AS3639" s="323"/>
      <c r="AT3639" s="323"/>
      <c r="AU3639" s="323"/>
      <c r="AV3639" s="323"/>
      <c r="AW3639" s="323"/>
      <c r="AX3639" s="323"/>
      <c r="AY3639" s="323"/>
      <c r="AZ3639" s="323"/>
      <c r="BA3639" s="323"/>
      <c r="BB3639" s="323"/>
      <c r="BC3639" s="323"/>
      <c r="BD3639" s="323"/>
      <c r="BE3639" s="323"/>
      <c r="BF3639" s="323"/>
    </row>
    <row r="3640" spans="1:58" s="62" customFormat="1" ht="12.75" x14ac:dyDescent="0.2">
      <c r="A3640" s="270"/>
      <c r="B3640" s="358"/>
      <c r="C3640" s="358"/>
      <c r="D3640" s="268"/>
      <c r="E3640" s="268"/>
      <c r="F3640" s="268"/>
      <c r="G3640" s="277"/>
      <c r="H3640" s="362"/>
      <c r="I3640" s="362"/>
      <c r="J3640" s="362"/>
      <c r="K3640" s="362"/>
      <c r="L3640" s="362"/>
      <c r="M3640" s="362"/>
      <c r="N3640" s="362"/>
      <c r="O3640" s="362"/>
      <c r="P3640" s="362"/>
      <c r="Q3640" s="362"/>
      <c r="R3640" s="362"/>
      <c r="S3640" s="362"/>
      <c r="T3640" s="362"/>
      <c r="U3640" s="362"/>
      <c r="V3640" s="362"/>
      <c r="W3640" s="362"/>
      <c r="X3640" s="362"/>
      <c r="Y3640" s="362"/>
      <c r="Z3640" s="362"/>
      <c r="AA3640" s="323"/>
      <c r="AB3640" s="323"/>
      <c r="AC3640" s="323"/>
      <c r="AD3640" s="323"/>
      <c r="AE3640" s="323"/>
      <c r="AF3640" s="323"/>
      <c r="AG3640" s="323"/>
      <c r="AH3640" s="323"/>
      <c r="AI3640" s="323"/>
      <c r="AJ3640" s="323"/>
      <c r="AK3640" s="323"/>
      <c r="AL3640" s="323"/>
      <c r="AM3640" s="323"/>
      <c r="AN3640" s="323"/>
      <c r="AO3640" s="323"/>
      <c r="AP3640" s="323"/>
      <c r="AQ3640" s="323"/>
      <c r="AR3640" s="323"/>
      <c r="AS3640" s="323"/>
      <c r="AT3640" s="323"/>
      <c r="AU3640" s="323"/>
      <c r="AV3640" s="323"/>
      <c r="AW3640" s="323"/>
      <c r="AX3640" s="323"/>
      <c r="AY3640" s="323"/>
      <c r="AZ3640" s="323"/>
      <c r="BA3640" s="323"/>
      <c r="BB3640" s="323"/>
      <c r="BC3640" s="323"/>
      <c r="BD3640" s="323"/>
      <c r="BE3640" s="323"/>
      <c r="BF3640" s="323"/>
    </row>
    <row r="3641" spans="1:58" s="62" customFormat="1" ht="12.75" x14ac:dyDescent="0.2">
      <c r="A3641" s="270"/>
      <c r="B3641" s="358"/>
      <c r="C3641" s="358"/>
      <c r="D3641" s="268"/>
      <c r="E3641" s="268"/>
      <c r="F3641" s="268"/>
      <c r="G3641" s="277"/>
      <c r="H3641" s="362"/>
      <c r="I3641" s="362"/>
      <c r="J3641" s="362"/>
      <c r="K3641" s="362"/>
      <c r="L3641" s="362"/>
      <c r="M3641" s="362"/>
      <c r="N3641" s="362"/>
      <c r="O3641" s="362"/>
      <c r="P3641" s="362"/>
      <c r="Q3641" s="362"/>
      <c r="R3641" s="362"/>
      <c r="S3641" s="362"/>
      <c r="T3641" s="362"/>
      <c r="U3641" s="362"/>
      <c r="V3641" s="362"/>
      <c r="W3641" s="362"/>
      <c r="X3641" s="362"/>
      <c r="Y3641" s="362"/>
      <c r="Z3641" s="362"/>
      <c r="AA3641" s="323"/>
      <c r="AB3641" s="323"/>
      <c r="AC3641" s="323"/>
      <c r="AD3641" s="323"/>
      <c r="AE3641" s="323"/>
      <c r="AF3641" s="323"/>
      <c r="AG3641" s="323"/>
      <c r="AH3641" s="323"/>
      <c r="AI3641" s="323"/>
      <c r="AJ3641" s="323"/>
      <c r="AK3641" s="323"/>
      <c r="AL3641" s="323"/>
      <c r="AM3641" s="323"/>
      <c r="AN3641" s="323"/>
      <c r="AO3641" s="323"/>
      <c r="AP3641" s="323"/>
      <c r="AQ3641" s="323"/>
      <c r="AR3641" s="323"/>
      <c r="AS3641" s="323"/>
      <c r="AT3641" s="323"/>
      <c r="AU3641" s="323"/>
      <c r="AV3641" s="323"/>
      <c r="AW3641" s="323"/>
      <c r="AX3641" s="323"/>
      <c r="AY3641" s="323"/>
      <c r="AZ3641" s="323"/>
      <c r="BA3641" s="323"/>
      <c r="BB3641" s="323"/>
      <c r="BC3641" s="323"/>
      <c r="BD3641" s="323"/>
      <c r="BE3641" s="323"/>
      <c r="BF3641" s="323"/>
    </row>
    <row r="3642" spans="1:58" s="62" customFormat="1" ht="12.75" x14ac:dyDescent="0.2">
      <c r="A3642" s="270"/>
      <c r="B3642" s="358"/>
      <c r="C3642" s="358"/>
      <c r="D3642" s="268"/>
      <c r="E3642" s="268"/>
      <c r="F3642" s="268"/>
      <c r="G3642" s="277"/>
      <c r="H3642" s="362"/>
      <c r="I3642" s="362"/>
      <c r="J3642" s="362"/>
      <c r="K3642" s="362"/>
      <c r="L3642" s="362"/>
      <c r="M3642" s="362"/>
      <c r="N3642" s="362"/>
      <c r="O3642" s="362"/>
      <c r="P3642" s="362"/>
      <c r="Q3642" s="362"/>
      <c r="R3642" s="362"/>
      <c r="S3642" s="362"/>
      <c r="T3642" s="362"/>
      <c r="U3642" s="362"/>
      <c r="V3642" s="362"/>
      <c r="W3642" s="362"/>
      <c r="X3642" s="362"/>
      <c r="Y3642" s="362"/>
      <c r="Z3642" s="362"/>
      <c r="AA3642" s="323"/>
      <c r="AB3642" s="323"/>
      <c r="AC3642" s="323"/>
      <c r="AD3642" s="323"/>
      <c r="AE3642" s="323"/>
      <c r="AF3642" s="323"/>
      <c r="AG3642" s="323"/>
      <c r="AH3642" s="323"/>
      <c r="AI3642" s="323"/>
      <c r="AJ3642" s="323"/>
      <c r="AK3642" s="323"/>
      <c r="AL3642" s="323"/>
      <c r="AM3642" s="323"/>
      <c r="AN3642" s="323"/>
      <c r="AO3642" s="323"/>
      <c r="AP3642" s="323"/>
      <c r="AQ3642" s="323"/>
      <c r="AR3642" s="323"/>
      <c r="AS3642" s="323"/>
      <c r="AT3642" s="323"/>
      <c r="AU3642" s="323"/>
      <c r="AV3642" s="323"/>
      <c r="AW3642" s="323"/>
      <c r="AX3642" s="323"/>
      <c r="AY3642" s="323"/>
      <c r="AZ3642" s="323"/>
      <c r="BA3642" s="323"/>
      <c r="BB3642" s="323"/>
      <c r="BC3642" s="323"/>
      <c r="BD3642" s="323"/>
      <c r="BE3642" s="323"/>
      <c r="BF3642" s="323"/>
    </row>
    <row r="3643" spans="1:58" s="62" customFormat="1" ht="12.75" x14ac:dyDescent="0.2">
      <c r="A3643" s="270"/>
      <c r="B3643" s="358"/>
      <c r="C3643" s="358"/>
      <c r="D3643" s="268"/>
      <c r="E3643" s="268"/>
      <c r="F3643" s="268"/>
      <c r="G3643" s="277"/>
      <c r="H3643" s="362"/>
      <c r="I3643" s="362"/>
      <c r="J3643" s="362"/>
      <c r="K3643" s="362"/>
      <c r="L3643" s="362"/>
      <c r="M3643" s="362"/>
      <c r="N3643" s="362"/>
      <c r="O3643" s="362"/>
      <c r="P3643" s="362"/>
      <c r="Q3643" s="362"/>
      <c r="R3643" s="362"/>
      <c r="S3643" s="362"/>
      <c r="T3643" s="362"/>
      <c r="U3643" s="362"/>
      <c r="V3643" s="362"/>
      <c r="W3643" s="362"/>
      <c r="X3643" s="362"/>
      <c r="Y3643" s="362"/>
      <c r="Z3643" s="362"/>
      <c r="AA3643" s="323"/>
      <c r="AB3643" s="323"/>
      <c r="AC3643" s="323"/>
      <c r="AD3643" s="323"/>
      <c r="AE3643" s="323"/>
      <c r="AF3643" s="323"/>
      <c r="AG3643" s="323"/>
      <c r="AH3643" s="323"/>
      <c r="AI3643" s="323"/>
      <c r="AJ3643" s="323"/>
      <c r="AK3643" s="323"/>
      <c r="AL3643" s="323"/>
      <c r="AM3643" s="323"/>
      <c r="AN3643" s="323"/>
      <c r="AO3643" s="323"/>
      <c r="AP3643" s="323"/>
      <c r="AQ3643" s="323"/>
      <c r="AR3643" s="323"/>
      <c r="AS3643" s="323"/>
      <c r="AT3643" s="323"/>
      <c r="AU3643" s="323"/>
      <c r="AV3643" s="323"/>
      <c r="AW3643" s="323"/>
      <c r="AX3643" s="323"/>
      <c r="AY3643" s="323"/>
      <c r="AZ3643" s="323"/>
      <c r="BA3643" s="323"/>
      <c r="BB3643" s="323"/>
      <c r="BC3643" s="323"/>
      <c r="BD3643" s="323"/>
      <c r="BE3643" s="323"/>
      <c r="BF3643" s="323"/>
    </row>
    <row r="3644" spans="1:58" s="62" customFormat="1" ht="12.75" x14ac:dyDescent="0.2">
      <c r="A3644" s="270"/>
      <c r="B3644" s="358"/>
      <c r="C3644" s="358"/>
      <c r="D3644" s="268"/>
      <c r="E3644" s="268"/>
      <c r="F3644" s="268"/>
      <c r="G3644" s="277"/>
      <c r="H3644" s="362"/>
      <c r="I3644" s="362"/>
      <c r="J3644" s="362"/>
      <c r="K3644" s="362"/>
      <c r="L3644" s="362"/>
      <c r="M3644" s="362"/>
      <c r="N3644" s="362"/>
      <c r="O3644" s="362"/>
      <c r="P3644" s="362"/>
      <c r="Q3644" s="362"/>
      <c r="R3644" s="362"/>
      <c r="S3644" s="362"/>
      <c r="T3644" s="362"/>
      <c r="U3644" s="362"/>
      <c r="V3644" s="362"/>
      <c r="W3644" s="362"/>
      <c r="X3644" s="362"/>
      <c r="Y3644" s="362"/>
      <c r="Z3644" s="362"/>
      <c r="AA3644" s="323"/>
      <c r="AB3644" s="323"/>
      <c r="AC3644" s="323"/>
      <c r="AD3644" s="323"/>
      <c r="AE3644" s="323"/>
      <c r="AF3644" s="323"/>
      <c r="AG3644" s="323"/>
      <c r="AH3644" s="323"/>
      <c r="AI3644" s="323"/>
      <c r="AJ3644" s="323"/>
      <c r="AK3644" s="323"/>
      <c r="AL3644" s="323"/>
      <c r="AM3644" s="323"/>
      <c r="AN3644" s="323"/>
      <c r="AO3644" s="323"/>
      <c r="AP3644" s="323"/>
      <c r="AQ3644" s="323"/>
      <c r="AR3644" s="323"/>
      <c r="AS3644" s="323"/>
      <c r="AT3644" s="323"/>
      <c r="AU3644" s="323"/>
      <c r="AV3644" s="323"/>
      <c r="AW3644" s="323"/>
      <c r="AX3644" s="323"/>
      <c r="AY3644" s="323"/>
      <c r="AZ3644" s="323"/>
      <c r="BA3644" s="323"/>
      <c r="BB3644" s="323"/>
      <c r="BC3644" s="323"/>
      <c r="BD3644" s="323"/>
      <c r="BE3644" s="323"/>
      <c r="BF3644" s="323"/>
    </row>
    <row r="3645" spans="1:58" s="62" customFormat="1" ht="12.75" x14ac:dyDescent="0.2">
      <c r="A3645" s="270"/>
      <c r="B3645" s="358"/>
      <c r="C3645" s="358"/>
      <c r="D3645" s="268"/>
      <c r="E3645" s="268"/>
      <c r="F3645" s="268"/>
      <c r="G3645" s="277"/>
      <c r="H3645" s="362"/>
      <c r="I3645" s="362"/>
      <c r="J3645" s="362"/>
      <c r="K3645" s="362"/>
      <c r="L3645" s="362"/>
      <c r="M3645" s="362"/>
      <c r="N3645" s="362"/>
      <c r="O3645" s="362"/>
      <c r="P3645" s="362"/>
      <c r="Q3645" s="362"/>
      <c r="R3645" s="362"/>
      <c r="S3645" s="362"/>
      <c r="T3645" s="362"/>
      <c r="U3645" s="362"/>
      <c r="V3645" s="362"/>
      <c r="W3645" s="362"/>
      <c r="X3645" s="362"/>
      <c r="Y3645" s="362"/>
      <c r="Z3645" s="362"/>
      <c r="AA3645" s="323"/>
      <c r="AB3645" s="323"/>
      <c r="AC3645" s="323"/>
      <c r="AD3645" s="323"/>
      <c r="AE3645" s="323"/>
      <c r="AF3645" s="323"/>
      <c r="AG3645" s="323"/>
      <c r="AH3645" s="323"/>
      <c r="AI3645" s="323"/>
      <c r="AJ3645" s="323"/>
      <c r="AK3645" s="323"/>
      <c r="AL3645" s="323"/>
      <c r="AM3645" s="323"/>
      <c r="AN3645" s="323"/>
      <c r="AO3645" s="323"/>
      <c r="AP3645" s="323"/>
      <c r="AQ3645" s="323"/>
      <c r="AR3645" s="323"/>
      <c r="AS3645" s="323"/>
      <c r="AT3645" s="323"/>
      <c r="AU3645" s="323"/>
      <c r="AV3645" s="323"/>
      <c r="AW3645" s="323"/>
      <c r="AX3645" s="323"/>
      <c r="AY3645" s="323"/>
      <c r="AZ3645" s="323"/>
      <c r="BA3645" s="323"/>
      <c r="BB3645" s="323"/>
      <c r="BC3645" s="323"/>
      <c r="BD3645" s="323"/>
      <c r="BE3645" s="323"/>
      <c r="BF3645" s="323"/>
    </row>
    <row r="3646" spans="1:58" s="62" customFormat="1" ht="12.75" x14ac:dyDescent="0.2">
      <c r="A3646" s="270"/>
      <c r="B3646" s="358"/>
      <c r="C3646" s="358"/>
      <c r="D3646" s="268"/>
      <c r="E3646" s="268"/>
      <c r="F3646" s="268"/>
      <c r="G3646" s="277"/>
      <c r="H3646" s="362"/>
      <c r="I3646" s="362"/>
      <c r="J3646" s="362"/>
      <c r="K3646" s="362"/>
      <c r="L3646" s="362"/>
      <c r="M3646" s="362"/>
      <c r="N3646" s="362"/>
      <c r="O3646" s="362"/>
      <c r="P3646" s="362"/>
      <c r="Q3646" s="362"/>
      <c r="R3646" s="362"/>
      <c r="S3646" s="362"/>
      <c r="T3646" s="362"/>
      <c r="U3646" s="362"/>
      <c r="V3646" s="362"/>
      <c r="W3646" s="362"/>
      <c r="X3646" s="362"/>
      <c r="Y3646" s="362"/>
      <c r="Z3646" s="362"/>
      <c r="AA3646" s="323"/>
      <c r="AB3646" s="323"/>
      <c r="AC3646" s="323"/>
      <c r="AD3646" s="323"/>
      <c r="AE3646" s="323"/>
      <c r="AF3646" s="323"/>
      <c r="AG3646" s="323"/>
      <c r="AH3646" s="323"/>
      <c r="AI3646" s="323"/>
      <c r="AJ3646" s="323"/>
      <c r="AK3646" s="323"/>
      <c r="AL3646" s="323"/>
      <c r="AM3646" s="323"/>
      <c r="AN3646" s="323"/>
      <c r="AO3646" s="323"/>
      <c r="AP3646" s="323"/>
      <c r="AQ3646" s="323"/>
      <c r="AR3646" s="323"/>
      <c r="AS3646" s="323"/>
      <c r="AT3646" s="323"/>
      <c r="AU3646" s="323"/>
      <c r="AV3646" s="323"/>
      <c r="AW3646" s="323"/>
      <c r="AX3646" s="323"/>
      <c r="AY3646" s="323"/>
      <c r="AZ3646" s="323"/>
      <c r="BA3646" s="323"/>
      <c r="BB3646" s="323"/>
      <c r="BC3646" s="323"/>
      <c r="BD3646" s="323"/>
      <c r="BE3646" s="323"/>
      <c r="BF3646" s="323"/>
    </row>
    <row r="3647" spans="1:58" s="62" customFormat="1" ht="12.75" x14ac:dyDescent="0.2">
      <c r="A3647" s="270"/>
      <c r="B3647" s="358"/>
      <c r="C3647" s="358"/>
      <c r="D3647" s="268"/>
      <c r="E3647" s="268"/>
      <c r="F3647" s="268"/>
      <c r="G3647" s="277"/>
      <c r="H3647" s="362"/>
      <c r="I3647" s="362"/>
      <c r="J3647" s="362"/>
      <c r="K3647" s="362"/>
      <c r="L3647" s="362"/>
      <c r="M3647" s="362"/>
      <c r="N3647" s="362"/>
      <c r="O3647" s="362"/>
      <c r="P3647" s="362"/>
      <c r="Q3647" s="362"/>
      <c r="R3647" s="362"/>
      <c r="S3647" s="362"/>
      <c r="T3647" s="362"/>
      <c r="U3647" s="362"/>
      <c r="V3647" s="362"/>
      <c r="W3647" s="362"/>
      <c r="X3647" s="362"/>
      <c r="Y3647" s="362"/>
      <c r="Z3647" s="362"/>
      <c r="AA3647" s="323"/>
      <c r="AB3647" s="323"/>
      <c r="AC3647" s="323"/>
      <c r="AD3647" s="323"/>
      <c r="AE3647" s="323"/>
      <c r="AF3647" s="323"/>
      <c r="AG3647" s="323"/>
      <c r="AH3647" s="323"/>
      <c r="AI3647" s="323"/>
      <c r="AJ3647" s="323"/>
      <c r="AK3647" s="323"/>
      <c r="AL3647" s="323"/>
      <c r="AM3647" s="323"/>
      <c r="AN3647" s="323"/>
      <c r="AO3647" s="323"/>
      <c r="AP3647" s="323"/>
      <c r="AQ3647" s="323"/>
      <c r="AR3647" s="323"/>
      <c r="AS3647" s="323"/>
      <c r="AT3647" s="323"/>
      <c r="AU3647" s="323"/>
      <c r="AV3647" s="323"/>
      <c r="AW3647" s="323"/>
      <c r="AX3647" s="323"/>
      <c r="AY3647" s="323"/>
      <c r="AZ3647" s="323"/>
      <c r="BA3647" s="323"/>
      <c r="BB3647" s="323"/>
      <c r="BC3647" s="323"/>
      <c r="BD3647" s="323"/>
      <c r="BE3647" s="323"/>
      <c r="BF3647" s="323"/>
    </row>
    <row r="3648" spans="1:58" s="62" customFormat="1" ht="12.75" x14ac:dyDescent="0.2">
      <c r="A3648" s="270"/>
      <c r="B3648" s="358"/>
      <c r="C3648" s="358"/>
      <c r="D3648" s="268"/>
      <c r="E3648" s="268"/>
      <c r="F3648" s="268"/>
      <c r="G3648" s="277"/>
      <c r="H3648" s="362"/>
      <c r="I3648" s="362"/>
      <c r="J3648" s="362"/>
      <c r="K3648" s="362"/>
      <c r="L3648" s="362"/>
      <c r="M3648" s="362"/>
      <c r="N3648" s="362"/>
      <c r="O3648" s="362"/>
      <c r="P3648" s="362"/>
      <c r="Q3648" s="362"/>
      <c r="R3648" s="362"/>
      <c r="S3648" s="362"/>
      <c r="T3648" s="362"/>
      <c r="U3648" s="362"/>
      <c r="V3648" s="362"/>
      <c r="W3648" s="362"/>
      <c r="X3648" s="362"/>
      <c r="Y3648" s="362"/>
      <c r="Z3648" s="362"/>
      <c r="AA3648" s="323"/>
      <c r="AB3648" s="323"/>
      <c r="AC3648" s="323"/>
      <c r="AD3648" s="323"/>
      <c r="AE3648" s="323"/>
      <c r="AF3648" s="323"/>
      <c r="AG3648" s="323"/>
      <c r="AH3648" s="323"/>
      <c r="AI3648" s="323"/>
      <c r="AJ3648" s="323"/>
      <c r="AK3648" s="323"/>
      <c r="AL3648" s="323"/>
      <c r="AM3648" s="323"/>
      <c r="AN3648" s="323"/>
      <c r="AO3648" s="323"/>
      <c r="AP3648" s="323"/>
      <c r="AQ3648" s="323"/>
      <c r="AR3648" s="323"/>
      <c r="AS3648" s="323"/>
      <c r="AT3648" s="323"/>
      <c r="AU3648" s="323"/>
      <c r="AV3648" s="323"/>
      <c r="AW3648" s="323"/>
      <c r="AX3648" s="323"/>
      <c r="AY3648" s="323"/>
      <c r="AZ3648" s="323"/>
      <c r="BA3648" s="323"/>
      <c r="BB3648" s="323"/>
      <c r="BC3648" s="323"/>
      <c r="BD3648" s="323"/>
      <c r="BE3648" s="323"/>
      <c r="BF3648" s="323"/>
    </row>
    <row r="3649" spans="1:58" s="62" customFormat="1" ht="12.75" x14ac:dyDescent="0.2">
      <c r="A3649" s="270"/>
      <c r="B3649" s="358"/>
      <c r="C3649" s="358"/>
      <c r="D3649" s="268"/>
      <c r="E3649" s="268"/>
      <c r="F3649" s="268"/>
      <c r="G3649" s="277"/>
      <c r="H3649" s="362"/>
      <c r="I3649" s="362"/>
      <c r="J3649" s="362"/>
      <c r="K3649" s="362"/>
      <c r="L3649" s="362"/>
      <c r="M3649" s="362"/>
      <c r="N3649" s="362"/>
      <c r="O3649" s="362"/>
      <c r="P3649" s="362"/>
      <c r="Q3649" s="362"/>
      <c r="R3649" s="362"/>
      <c r="S3649" s="362"/>
      <c r="T3649" s="362"/>
      <c r="U3649" s="362"/>
      <c r="V3649" s="362"/>
      <c r="W3649" s="362"/>
      <c r="X3649" s="362"/>
      <c r="Y3649" s="362"/>
      <c r="Z3649" s="362"/>
      <c r="AA3649" s="323"/>
      <c r="AB3649" s="323"/>
      <c r="AC3649" s="323"/>
      <c r="AD3649" s="323"/>
      <c r="AE3649" s="323"/>
      <c r="AF3649" s="323"/>
      <c r="AG3649" s="323"/>
      <c r="AH3649" s="323"/>
      <c r="AI3649" s="323"/>
      <c r="AJ3649" s="323"/>
      <c r="AK3649" s="323"/>
      <c r="AL3649" s="323"/>
      <c r="AM3649" s="323"/>
      <c r="AN3649" s="323"/>
      <c r="AO3649" s="323"/>
      <c r="AP3649" s="323"/>
      <c r="AQ3649" s="323"/>
      <c r="AR3649" s="323"/>
      <c r="AS3649" s="323"/>
      <c r="AT3649" s="323"/>
      <c r="AU3649" s="323"/>
      <c r="AV3649" s="323"/>
      <c r="AW3649" s="323"/>
      <c r="AX3649" s="323"/>
      <c r="AY3649" s="323"/>
      <c r="AZ3649" s="323"/>
      <c r="BA3649" s="323"/>
      <c r="BB3649" s="323"/>
      <c r="BC3649" s="323"/>
      <c r="BD3649" s="323"/>
      <c r="BE3649" s="323"/>
      <c r="BF3649" s="323"/>
    </row>
    <row r="3650" spans="1:58" s="62" customFormat="1" ht="12.75" x14ac:dyDescent="0.2">
      <c r="A3650" s="270"/>
      <c r="B3650" s="358"/>
      <c r="C3650" s="358"/>
      <c r="D3650" s="268"/>
      <c r="E3650" s="268"/>
      <c r="F3650" s="268"/>
      <c r="G3650" s="277"/>
      <c r="H3650" s="362"/>
      <c r="I3650" s="362"/>
      <c r="J3650" s="362"/>
      <c r="K3650" s="362"/>
      <c r="L3650" s="362"/>
      <c r="M3650" s="362"/>
      <c r="N3650" s="362"/>
      <c r="O3650" s="362"/>
      <c r="P3650" s="362"/>
      <c r="Q3650" s="362"/>
      <c r="R3650" s="362"/>
      <c r="S3650" s="362"/>
      <c r="T3650" s="362"/>
      <c r="U3650" s="362"/>
      <c r="V3650" s="362"/>
      <c r="W3650" s="362"/>
      <c r="X3650" s="362"/>
      <c r="Y3650" s="362"/>
      <c r="Z3650" s="362"/>
      <c r="AA3650" s="323"/>
      <c r="AB3650" s="323"/>
      <c r="AC3650" s="323"/>
      <c r="AD3650" s="323"/>
      <c r="AE3650" s="323"/>
      <c r="AF3650" s="323"/>
      <c r="AG3650" s="323"/>
      <c r="AH3650" s="323"/>
      <c r="AI3650" s="323"/>
      <c r="AJ3650" s="323"/>
      <c r="AK3650" s="323"/>
      <c r="AL3650" s="323"/>
      <c r="AM3650" s="323"/>
      <c r="AN3650" s="323"/>
      <c r="AO3650" s="323"/>
      <c r="AP3650" s="323"/>
      <c r="AQ3650" s="323"/>
      <c r="AR3650" s="323"/>
      <c r="AS3650" s="323"/>
      <c r="AT3650" s="323"/>
      <c r="AU3650" s="323"/>
      <c r="AV3650" s="323"/>
      <c r="AW3650" s="323"/>
      <c r="AX3650" s="323"/>
      <c r="AY3650" s="323"/>
      <c r="AZ3650" s="323"/>
      <c r="BA3650" s="323"/>
      <c r="BB3650" s="323"/>
      <c r="BC3650" s="323"/>
      <c r="BD3650" s="323"/>
      <c r="BE3650" s="323"/>
      <c r="BF3650" s="323"/>
    </row>
    <row r="3651" spans="1:58" s="62" customFormat="1" ht="12.75" x14ac:dyDescent="0.2">
      <c r="A3651" s="270"/>
      <c r="B3651" s="358"/>
      <c r="C3651" s="358"/>
      <c r="D3651" s="268"/>
      <c r="E3651" s="268"/>
      <c r="F3651" s="268"/>
      <c r="G3651" s="277"/>
      <c r="H3651" s="362"/>
      <c r="I3651" s="362"/>
      <c r="J3651" s="362"/>
      <c r="K3651" s="362"/>
      <c r="L3651" s="362"/>
      <c r="M3651" s="362"/>
      <c r="N3651" s="362"/>
      <c r="O3651" s="362"/>
      <c r="P3651" s="362"/>
      <c r="Q3651" s="362"/>
      <c r="R3651" s="362"/>
      <c r="S3651" s="362"/>
      <c r="T3651" s="362"/>
      <c r="U3651" s="362"/>
      <c r="V3651" s="362"/>
      <c r="W3651" s="362"/>
      <c r="X3651" s="362"/>
      <c r="Y3651" s="362"/>
      <c r="Z3651" s="362"/>
      <c r="AA3651" s="323"/>
      <c r="AB3651" s="323"/>
      <c r="AC3651" s="323"/>
      <c r="AD3651" s="323"/>
      <c r="AE3651" s="323"/>
      <c r="AF3651" s="323"/>
      <c r="AG3651" s="323"/>
      <c r="AH3651" s="323"/>
      <c r="AI3651" s="323"/>
      <c r="AJ3651" s="323"/>
      <c r="AK3651" s="323"/>
      <c r="AL3651" s="323"/>
      <c r="AM3651" s="323"/>
      <c r="AN3651" s="323"/>
      <c r="AO3651" s="323"/>
      <c r="AP3651" s="323"/>
      <c r="AQ3651" s="323"/>
      <c r="AR3651" s="323"/>
      <c r="AS3651" s="323"/>
      <c r="AT3651" s="323"/>
      <c r="AU3651" s="323"/>
      <c r="AV3651" s="323"/>
      <c r="AW3651" s="323"/>
      <c r="AX3651" s="323"/>
      <c r="AY3651" s="323"/>
      <c r="AZ3651" s="323"/>
      <c r="BA3651" s="323"/>
      <c r="BB3651" s="323"/>
      <c r="BC3651" s="323"/>
      <c r="BD3651" s="323"/>
      <c r="BE3651" s="323"/>
      <c r="BF3651" s="323"/>
    </row>
    <row r="3652" spans="1:58" s="62" customFormat="1" ht="12.75" x14ac:dyDescent="0.2">
      <c r="A3652" s="270"/>
      <c r="B3652" s="358"/>
      <c r="C3652" s="358"/>
      <c r="D3652" s="268"/>
      <c r="E3652" s="268"/>
      <c r="F3652" s="268"/>
      <c r="G3652" s="277"/>
      <c r="H3652" s="362"/>
      <c r="I3652" s="362"/>
      <c r="J3652" s="362"/>
      <c r="K3652" s="362"/>
      <c r="L3652" s="362"/>
      <c r="M3652" s="362"/>
      <c r="N3652" s="362"/>
      <c r="O3652" s="362"/>
      <c r="P3652" s="362"/>
      <c r="Q3652" s="362"/>
      <c r="R3652" s="362"/>
      <c r="S3652" s="362"/>
      <c r="T3652" s="362"/>
      <c r="U3652" s="362"/>
      <c r="V3652" s="362"/>
      <c r="W3652" s="362"/>
      <c r="X3652" s="362"/>
      <c r="Y3652" s="362"/>
      <c r="Z3652" s="362"/>
      <c r="AA3652" s="323"/>
      <c r="AB3652" s="323"/>
      <c r="AC3652" s="323"/>
      <c r="AD3652" s="323"/>
      <c r="AE3652" s="323"/>
      <c r="AF3652" s="323"/>
      <c r="AG3652" s="323"/>
      <c r="AH3652" s="323"/>
      <c r="AI3652" s="323"/>
      <c r="AJ3652" s="323"/>
      <c r="AK3652" s="323"/>
      <c r="AL3652" s="323"/>
      <c r="AM3652" s="323"/>
      <c r="AN3652" s="323"/>
      <c r="AO3652" s="323"/>
      <c r="AP3652" s="323"/>
      <c r="AQ3652" s="323"/>
      <c r="AR3652" s="323"/>
      <c r="AS3652" s="323"/>
      <c r="AT3652" s="323"/>
      <c r="AU3652" s="323"/>
      <c r="AV3652" s="323"/>
      <c r="AW3652" s="323"/>
      <c r="AX3652" s="323"/>
      <c r="AY3652" s="323"/>
      <c r="AZ3652" s="323"/>
      <c r="BA3652" s="323"/>
      <c r="BB3652" s="323"/>
      <c r="BC3652" s="323"/>
      <c r="BD3652" s="323"/>
      <c r="BE3652" s="323"/>
      <c r="BF3652" s="323"/>
    </row>
    <row r="3653" spans="1:58" s="62" customFormat="1" ht="12.75" x14ac:dyDescent="0.2">
      <c r="A3653" s="270"/>
      <c r="B3653" s="358"/>
      <c r="C3653" s="358"/>
      <c r="D3653" s="268"/>
      <c r="E3653" s="268"/>
      <c r="F3653" s="268"/>
      <c r="G3653" s="277"/>
      <c r="H3653" s="362"/>
      <c r="I3653" s="362"/>
      <c r="J3653" s="362"/>
      <c r="K3653" s="362"/>
      <c r="L3653" s="362"/>
      <c r="M3653" s="362"/>
      <c r="N3653" s="362"/>
      <c r="O3653" s="362"/>
      <c r="P3653" s="362"/>
      <c r="Q3653" s="362"/>
      <c r="R3653" s="362"/>
      <c r="S3653" s="362"/>
      <c r="T3653" s="362"/>
      <c r="U3653" s="362"/>
      <c r="V3653" s="362"/>
      <c r="W3653" s="362"/>
      <c r="X3653" s="362"/>
      <c r="Y3653" s="362"/>
      <c r="Z3653" s="362"/>
      <c r="AA3653" s="323"/>
      <c r="AB3653" s="323"/>
      <c r="AC3653" s="323"/>
      <c r="AD3653" s="323"/>
      <c r="AE3653" s="323"/>
      <c r="AF3653" s="323"/>
      <c r="AG3653" s="323"/>
      <c r="AH3653" s="323"/>
      <c r="AI3653" s="323"/>
      <c r="AJ3653" s="323"/>
      <c r="AK3653" s="323"/>
      <c r="AL3653" s="323"/>
      <c r="AM3653" s="323"/>
      <c r="AN3653" s="323"/>
      <c r="AO3653" s="323"/>
      <c r="AP3653" s="323"/>
      <c r="AQ3653" s="323"/>
      <c r="AR3653" s="323"/>
      <c r="AS3653" s="323"/>
      <c r="AT3653" s="323"/>
      <c r="AU3653" s="323"/>
      <c r="AV3653" s="323"/>
      <c r="AW3653" s="323"/>
      <c r="AX3653" s="323"/>
      <c r="AY3653" s="323"/>
      <c r="AZ3653" s="323"/>
      <c r="BA3653" s="323"/>
      <c r="BB3653" s="323"/>
      <c r="BC3653" s="323"/>
      <c r="BD3653" s="323"/>
      <c r="BE3653" s="323"/>
      <c r="BF3653" s="323"/>
    </row>
    <row r="3654" spans="1:58" s="62" customFormat="1" ht="12.75" x14ac:dyDescent="0.2">
      <c r="A3654" s="270"/>
      <c r="B3654" s="358"/>
      <c r="C3654" s="358"/>
      <c r="D3654" s="268"/>
      <c r="E3654" s="268"/>
      <c r="F3654" s="268"/>
      <c r="G3654" s="277"/>
      <c r="H3654" s="362"/>
      <c r="I3654" s="362"/>
      <c r="J3654" s="362"/>
      <c r="K3654" s="362"/>
      <c r="L3654" s="362"/>
      <c r="M3654" s="362"/>
      <c r="N3654" s="362"/>
      <c r="O3654" s="362"/>
      <c r="P3654" s="362"/>
      <c r="Q3654" s="362"/>
      <c r="R3654" s="362"/>
      <c r="S3654" s="362"/>
      <c r="T3654" s="362"/>
      <c r="U3654" s="362"/>
      <c r="V3654" s="362"/>
      <c r="W3654" s="362"/>
      <c r="X3654" s="362"/>
      <c r="Y3654" s="362"/>
      <c r="Z3654" s="362"/>
      <c r="AA3654" s="323"/>
      <c r="AB3654" s="323"/>
      <c r="AC3654" s="323"/>
      <c r="AD3654" s="323"/>
      <c r="AE3654" s="323"/>
      <c r="AF3654" s="323"/>
      <c r="AG3654" s="323"/>
      <c r="AH3654" s="323"/>
      <c r="AI3654" s="323"/>
      <c r="AJ3654" s="323"/>
      <c r="AK3654" s="323"/>
      <c r="AL3654" s="323"/>
      <c r="AM3654" s="323"/>
      <c r="AN3654" s="323"/>
      <c r="AO3654" s="323"/>
      <c r="AP3654" s="323"/>
      <c r="AQ3654" s="323"/>
      <c r="AR3654" s="323"/>
      <c r="AS3654" s="323"/>
      <c r="AT3654" s="323"/>
      <c r="AU3654" s="323"/>
      <c r="AV3654" s="323"/>
      <c r="AW3654" s="323"/>
      <c r="AX3654" s="323"/>
      <c r="AY3654" s="323"/>
      <c r="AZ3654" s="323"/>
      <c r="BA3654" s="323"/>
      <c r="BB3654" s="323"/>
      <c r="BC3654" s="323"/>
      <c r="BD3654" s="323"/>
      <c r="BE3654" s="323"/>
      <c r="BF3654" s="323"/>
    </row>
    <row r="3655" spans="1:58" s="62" customFormat="1" ht="12.75" x14ac:dyDescent="0.2">
      <c r="A3655" s="270"/>
      <c r="B3655" s="358"/>
      <c r="C3655" s="358"/>
      <c r="D3655" s="268"/>
      <c r="E3655" s="268"/>
      <c r="F3655" s="268"/>
      <c r="G3655" s="277"/>
      <c r="H3655" s="362"/>
      <c r="I3655" s="362"/>
      <c r="J3655" s="362"/>
      <c r="K3655" s="362"/>
      <c r="L3655" s="362"/>
      <c r="M3655" s="362"/>
      <c r="N3655" s="362"/>
      <c r="O3655" s="362"/>
      <c r="P3655" s="362"/>
      <c r="Q3655" s="362"/>
      <c r="R3655" s="362"/>
      <c r="S3655" s="362"/>
      <c r="T3655" s="362"/>
      <c r="U3655" s="362"/>
      <c r="V3655" s="362"/>
      <c r="W3655" s="362"/>
      <c r="X3655" s="362"/>
      <c r="Y3655" s="362"/>
      <c r="Z3655" s="362"/>
      <c r="AA3655" s="323"/>
      <c r="AB3655" s="323"/>
      <c r="AC3655" s="323"/>
      <c r="AD3655" s="323"/>
      <c r="AE3655" s="323"/>
      <c r="AF3655" s="323"/>
      <c r="AG3655" s="323"/>
      <c r="AH3655" s="323"/>
      <c r="AI3655" s="323"/>
      <c r="AJ3655" s="323"/>
      <c r="AK3655" s="323"/>
      <c r="AL3655" s="323"/>
      <c r="AM3655" s="323"/>
      <c r="AN3655" s="323"/>
      <c r="AO3655" s="323"/>
      <c r="AP3655" s="323"/>
      <c r="AQ3655" s="323"/>
      <c r="AR3655" s="323"/>
      <c r="AS3655" s="323"/>
      <c r="AT3655" s="323"/>
      <c r="AU3655" s="323"/>
      <c r="AV3655" s="323"/>
      <c r="AW3655" s="323"/>
      <c r="AX3655" s="323"/>
      <c r="AY3655" s="323"/>
      <c r="AZ3655" s="323"/>
      <c r="BA3655" s="323"/>
      <c r="BB3655" s="323"/>
      <c r="BC3655" s="323"/>
      <c r="BD3655" s="323"/>
      <c r="BE3655" s="323"/>
      <c r="BF3655" s="323"/>
    </row>
    <row r="3656" spans="1:58" s="62" customFormat="1" ht="12.75" x14ac:dyDescent="0.2">
      <c r="A3656" s="270"/>
      <c r="B3656" s="358"/>
      <c r="C3656" s="358"/>
      <c r="D3656" s="268"/>
      <c r="E3656" s="268"/>
      <c r="F3656" s="268"/>
      <c r="G3656" s="277"/>
      <c r="H3656" s="362"/>
      <c r="I3656" s="362"/>
      <c r="J3656" s="362"/>
      <c r="K3656" s="362"/>
      <c r="L3656" s="362"/>
      <c r="M3656" s="362"/>
      <c r="N3656" s="362"/>
      <c r="O3656" s="362"/>
      <c r="P3656" s="362"/>
      <c r="Q3656" s="362"/>
      <c r="R3656" s="362"/>
      <c r="S3656" s="362"/>
      <c r="T3656" s="362"/>
      <c r="U3656" s="362"/>
      <c r="V3656" s="362"/>
      <c r="W3656" s="362"/>
      <c r="X3656" s="362"/>
      <c r="Y3656" s="362"/>
      <c r="Z3656" s="362"/>
      <c r="AA3656" s="323"/>
      <c r="AB3656" s="323"/>
      <c r="AC3656" s="323"/>
      <c r="AD3656" s="323"/>
      <c r="AE3656" s="323"/>
      <c r="AF3656" s="323"/>
      <c r="AG3656" s="323"/>
      <c r="AH3656" s="323"/>
      <c r="AI3656" s="323"/>
      <c r="AJ3656" s="323"/>
      <c r="AK3656" s="323"/>
      <c r="AL3656" s="323"/>
      <c r="AM3656" s="323"/>
      <c r="AN3656" s="323"/>
      <c r="AO3656" s="323"/>
      <c r="AP3656" s="323"/>
      <c r="AQ3656" s="323"/>
      <c r="AR3656" s="323"/>
      <c r="AS3656" s="323"/>
      <c r="AT3656" s="323"/>
      <c r="AU3656" s="323"/>
      <c r="AV3656" s="323"/>
      <c r="AW3656" s="323"/>
      <c r="AX3656" s="323"/>
      <c r="AY3656" s="323"/>
      <c r="AZ3656" s="323"/>
      <c r="BA3656" s="323"/>
      <c r="BB3656" s="323"/>
      <c r="BC3656" s="323"/>
      <c r="BD3656" s="323"/>
      <c r="BE3656" s="323"/>
      <c r="BF3656" s="323"/>
    </row>
    <row r="3657" spans="1:58" s="62" customFormat="1" ht="12.75" x14ac:dyDescent="0.2">
      <c r="A3657" s="270"/>
      <c r="B3657" s="358"/>
      <c r="C3657" s="358"/>
      <c r="D3657" s="268"/>
      <c r="E3657" s="268"/>
      <c r="F3657" s="268"/>
      <c r="G3657" s="277"/>
      <c r="H3657" s="362"/>
      <c r="I3657" s="362"/>
      <c r="J3657" s="362"/>
      <c r="K3657" s="362"/>
      <c r="L3657" s="362"/>
      <c r="M3657" s="362"/>
      <c r="N3657" s="362"/>
      <c r="O3657" s="362"/>
      <c r="P3657" s="362"/>
      <c r="Q3657" s="362"/>
      <c r="R3657" s="362"/>
      <c r="S3657" s="362"/>
      <c r="T3657" s="362"/>
      <c r="U3657" s="362"/>
      <c r="V3657" s="362"/>
      <c r="W3657" s="362"/>
      <c r="X3657" s="362"/>
      <c r="Y3657" s="362"/>
      <c r="Z3657" s="362"/>
      <c r="AA3657" s="323"/>
      <c r="AB3657" s="323"/>
      <c r="AC3657" s="323"/>
      <c r="AD3657" s="323"/>
      <c r="AE3657" s="323"/>
      <c r="AF3657" s="323"/>
      <c r="AG3657" s="323"/>
      <c r="AH3657" s="323"/>
      <c r="AI3657" s="323"/>
      <c r="AJ3657" s="323"/>
      <c r="AK3657" s="323"/>
      <c r="AL3657" s="323"/>
      <c r="AM3657" s="323"/>
      <c r="AN3657" s="323"/>
      <c r="AO3657" s="323"/>
      <c r="AP3657" s="323"/>
      <c r="AQ3657" s="323"/>
      <c r="AR3657" s="323"/>
      <c r="AS3657" s="323"/>
      <c r="AT3657" s="323"/>
      <c r="AU3657" s="323"/>
      <c r="AV3657" s="323"/>
      <c r="AW3657" s="323"/>
      <c r="AX3657" s="323"/>
      <c r="AY3657" s="323"/>
      <c r="AZ3657" s="323"/>
      <c r="BA3657" s="323"/>
      <c r="BB3657" s="323"/>
      <c r="BC3657" s="323"/>
      <c r="BD3657" s="323"/>
      <c r="BE3657" s="323"/>
      <c r="BF3657" s="323"/>
    </row>
    <row r="3658" spans="1:58" s="62" customFormat="1" ht="12.75" x14ac:dyDescent="0.2">
      <c r="A3658" s="270"/>
      <c r="B3658" s="358"/>
      <c r="C3658" s="358"/>
      <c r="D3658" s="268"/>
      <c r="E3658" s="268"/>
      <c r="F3658" s="268"/>
      <c r="G3658" s="277"/>
      <c r="H3658" s="362"/>
      <c r="I3658" s="362"/>
      <c r="J3658" s="362"/>
      <c r="K3658" s="362"/>
      <c r="L3658" s="362"/>
      <c r="M3658" s="362"/>
      <c r="N3658" s="362"/>
      <c r="O3658" s="362"/>
      <c r="P3658" s="362"/>
      <c r="Q3658" s="362"/>
      <c r="R3658" s="362"/>
      <c r="S3658" s="362"/>
      <c r="T3658" s="362"/>
      <c r="U3658" s="362"/>
      <c r="V3658" s="362"/>
      <c r="W3658" s="362"/>
      <c r="X3658" s="362"/>
      <c r="Y3658" s="362"/>
      <c r="Z3658" s="362"/>
      <c r="AA3658" s="323"/>
      <c r="AB3658" s="323"/>
      <c r="AC3658" s="323"/>
      <c r="AD3658" s="323"/>
      <c r="AE3658" s="323"/>
      <c r="AF3658" s="323"/>
      <c r="AG3658" s="323"/>
      <c r="AH3658" s="323"/>
      <c r="AI3658" s="323"/>
      <c r="AJ3658" s="323"/>
      <c r="AK3658" s="323"/>
      <c r="AL3658" s="323"/>
      <c r="AM3658" s="323"/>
      <c r="AN3658" s="323"/>
      <c r="AO3658" s="323"/>
      <c r="AP3658" s="323"/>
      <c r="AQ3658" s="323"/>
      <c r="AR3658" s="323"/>
      <c r="AS3658" s="323"/>
      <c r="AT3658" s="323"/>
      <c r="AU3658" s="323"/>
      <c r="AV3658" s="323"/>
      <c r="AW3658" s="323"/>
      <c r="AX3658" s="323"/>
      <c r="AY3658" s="323"/>
      <c r="AZ3658" s="323"/>
      <c r="BA3658" s="323"/>
      <c r="BB3658" s="323"/>
      <c r="BC3658" s="323"/>
      <c r="BD3658" s="323"/>
      <c r="BE3658" s="323"/>
      <c r="BF3658" s="323"/>
    </row>
    <row r="3659" spans="1:58" s="62" customFormat="1" ht="12.75" x14ac:dyDescent="0.2">
      <c r="A3659" s="270"/>
      <c r="B3659" s="358"/>
      <c r="C3659" s="358"/>
      <c r="D3659" s="268"/>
      <c r="E3659" s="268"/>
      <c r="F3659" s="268"/>
      <c r="G3659" s="277"/>
      <c r="H3659" s="362"/>
      <c r="I3659" s="362"/>
      <c r="J3659" s="362"/>
      <c r="K3659" s="362"/>
      <c r="L3659" s="362"/>
      <c r="M3659" s="362"/>
      <c r="N3659" s="362"/>
      <c r="O3659" s="362"/>
      <c r="P3659" s="362"/>
      <c r="Q3659" s="362"/>
      <c r="R3659" s="362"/>
      <c r="S3659" s="362"/>
      <c r="T3659" s="362"/>
      <c r="U3659" s="362"/>
      <c r="V3659" s="362"/>
      <c r="W3659" s="362"/>
      <c r="X3659" s="362"/>
      <c r="Y3659" s="362"/>
      <c r="Z3659" s="362"/>
      <c r="AA3659" s="323"/>
      <c r="AB3659" s="323"/>
      <c r="AC3659" s="323"/>
      <c r="AD3659" s="323"/>
      <c r="AE3659" s="323"/>
      <c r="AF3659" s="323"/>
      <c r="AG3659" s="323"/>
      <c r="AH3659" s="323"/>
      <c r="AI3659" s="323"/>
      <c r="AJ3659" s="323"/>
      <c r="AK3659" s="323"/>
      <c r="AL3659" s="323"/>
      <c r="AM3659" s="323"/>
      <c r="AN3659" s="323"/>
      <c r="AO3659" s="323"/>
      <c r="AP3659" s="323"/>
      <c r="AQ3659" s="323"/>
      <c r="AR3659" s="323"/>
      <c r="AS3659" s="323"/>
      <c r="AT3659" s="323"/>
      <c r="AU3659" s="323"/>
      <c r="AV3659" s="323"/>
      <c r="AW3659" s="323"/>
      <c r="AX3659" s="323"/>
      <c r="AY3659" s="323"/>
      <c r="AZ3659" s="323"/>
      <c r="BA3659" s="323"/>
      <c r="BB3659" s="323"/>
      <c r="BC3659" s="323"/>
      <c r="BD3659" s="323"/>
      <c r="BE3659" s="323"/>
      <c r="BF3659" s="323"/>
    </row>
    <row r="3660" spans="1:58" s="62" customFormat="1" ht="12.75" x14ac:dyDescent="0.2">
      <c r="A3660" s="270"/>
      <c r="B3660" s="358"/>
      <c r="C3660" s="358"/>
      <c r="D3660" s="268"/>
      <c r="E3660" s="268"/>
      <c r="F3660" s="268"/>
      <c r="G3660" s="277"/>
      <c r="H3660" s="362"/>
      <c r="I3660" s="362"/>
      <c r="J3660" s="362"/>
      <c r="K3660" s="362"/>
      <c r="L3660" s="362"/>
      <c r="M3660" s="362"/>
      <c r="N3660" s="362"/>
      <c r="O3660" s="362"/>
      <c r="P3660" s="362"/>
      <c r="Q3660" s="362"/>
      <c r="R3660" s="362"/>
      <c r="S3660" s="362"/>
      <c r="T3660" s="362"/>
      <c r="U3660" s="362"/>
      <c r="V3660" s="362"/>
      <c r="W3660" s="362"/>
      <c r="X3660" s="362"/>
      <c r="Y3660" s="362"/>
      <c r="Z3660" s="362"/>
      <c r="AA3660" s="323"/>
      <c r="AB3660" s="323"/>
      <c r="AC3660" s="323"/>
      <c r="AD3660" s="323"/>
      <c r="AE3660" s="323"/>
      <c r="AF3660" s="323"/>
      <c r="AG3660" s="323"/>
      <c r="AH3660" s="323"/>
      <c r="AI3660" s="323"/>
      <c r="AJ3660" s="323"/>
      <c r="AK3660" s="323"/>
      <c r="AL3660" s="323"/>
      <c r="AM3660" s="323"/>
      <c r="AN3660" s="323"/>
      <c r="AO3660" s="323"/>
      <c r="AP3660" s="323"/>
      <c r="AQ3660" s="323"/>
      <c r="AR3660" s="323"/>
      <c r="AS3660" s="323"/>
      <c r="AT3660" s="323"/>
      <c r="AU3660" s="323"/>
      <c r="AV3660" s="323"/>
      <c r="AW3660" s="323"/>
      <c r="AX3660" s="323"/>
      <c r="AY3660" s="323"/>
      <c r="AZ3660" s="323"/>
      <c r="BA3660" s="323"/>
      <c r="BB3660" s="323"/>
      <c r="BC3660" s="323"/>
      <c r="BD3660" s="323"/>
      <c r="BE3660" s="323"/>
      <c r="BF3660" s="323"/>
    </row>
    <row r="3661" spans="1:58" s="62" customFormat="1" ht="12.75" x14ac:dyDescent="0.2">
      <c r="A3661" s="270"/>
      <c r="B3661" s="358"/>
      <c r="C3661" s="358"/>
      <c r="D3661" s="268"/>
      <c r="E3661" s="268"/>
      <c r="F3661" s="268"/>
      <c r="G3661" s="277"/>
      <c r="H3661" s="362"/>
      <c r="I3661" s="362"/>
      <c r="J3661" s="362"/>
      <c r="K3661" s="362"/>
      <c r="L3661" s="362"/>
      <c r="M3661" s="362"/>
      <c r="N3661" s="362"/>
      <c r="O3661" s="362"/>
      <c r="P3661" s="362"/>
      <c r="Q3661" s="362"/>
      <c r="R3661" s="362"/>
      <c r="S3661" s="362"/>
      <c r="T3661" s="362"/>
      <c r="U3661" s="362"/>
      <c r="V3661" s="362"/>
      <c r="W3661" s="362"/>
      <c r="X3661" s="362"/>
      <c r="Y3661" s="362"/>
      <c r="Z3661" s="362"/>
      <c r="AA3661" s="323"/>
      <c r="AB3661" s="323"/>
      <c r="AC3661" s="323"/>
      <c r="AD3661" s="323"/>
      <c r="AE3661" s="323"/>
      <c r="AF3661" s="323"/>
      <c r="AG3661" s="323"/>
      <c r="AH3661" s="323"/>
      <c r="AI3661" s="323"/>
      <c r="AJ3661" s="323"/>
      <c r="AK3661" s="323"/>
      <c r="AL3661" s="323"/>
      <c r="AM3661" s="323"/>
      <c r="AN3661" s="323"/>
      <c r="AO3661" s="323"/>
      <c r="AP3661" s="323"/>
      <c r="AQ3661" s="323"/>
      <c r="AR3661" s="323"/>
      <c r="AS3661" s="323"/>
      <c r="AT3661" s="323"/>
      <c r="AU3661" s="323"/>
      <c r="AV3661" s="323"/>
      <c r="AW3661" s="323"/>
      <c r="AX3661" s="323"/>
      <c r="AY3661" s="323"/>
      <c r="AZ3661" s="323"/>
      <c r="BA3661" s="323"/>
      <c r="BB3661" s="323"/>
      <c r="BC3661" s="323"/>
      <c r="BD3661" s="323"/>
      <c r="BE3661" s="323"/>
      <c r="BF3661" s="323"/>
    </row>
    <row r="3662" spans="1:58" s="62" customFormat="1" ht="12.75" x14ac:dyDescent="0.2">
      <c r="A3662" s="270"/>
      <c r="B3662" s="358"/>
      <c r="C3662" s="358"/>
      <c r="D3662" s="268"/>
      <c r="E3662" s="268"/>
      <c r="F3662" s="268"/>
      <c r="G3662" s="277"/>
      <c r="H3662" s="362"/>
      <c r="I3662" s="362"/>
      <c r="J3662" s="362"/>
      <c r="K3662" s="362"/>
      <c r="L3662" s="362"/>
      <c r="M3662" s="362"/>
      <c r="N3662" s="362"/>
      <c r="O3662" s="362"/>
      <c r="P3662" s="362"/>
      <c r="Q3662" s="362"/>
      <c r="R3662" s="362"/>
      <c r="S3662" s="362"/>
      <c r="T3662" s="362"/>
      <c r="U3662" s="362"/>
      <c r="V3662" s="362"/>
      <c r="W3662" s="362"/>
      <c r="X3662" s="362"/>
      <c r="Y3662" s="362"/>
      <c r="Z3662" s="362"/>
      <c r="AA3662" s="323"/>
      <c r="AB3662" s="323"/>
      <c r="AC3662" s="323"/>
      <c r="AD3662" s="323"/>
      <c r="AE3662" s="323"/>
      <c r="AF3662" s="323"/>
      <c r="AG3662" s="323"/>
      <c r="AH3662" s="323"/>
      <c r="AI3662" s="323"/>
      <c r="AJ3662" s="323"/>
      <c r="AK3662" s="323"/>
      <c r="AL3662" s="323"/>
      <c r="AM3662" s="323"/>
      <c r="AN3662" s="323"/>
      <c r="AO3662" s="323"/>
      <c r="AP3662" s="323"/>
      <c r="AQ3662" s="323"/>
      <c r="AR3662" s="323"/>
      <c r="AS3662" s="323"/>
      <c r="AT3662" s="323"/>
      <c r="AU3662" s="323"/>
      <c r="AV3662" s="323"/>
      <c r="AW3662" s="323"/>
      <c r="AX3662" s="323"/>
      <c r="AY3662" s="323"/>
      <c r="AZ3662" s="323"/>
      <c r="BA3662" s="323"/>
      <c r="BB3662" s="323"/>
      <c r="BC3662" s="323"/>
      <c r="BD3662" s="323"/>
      <c r="BE3662" s="323"/>
      <c r="BF3662" s="323"/>
    </row>
    <row r="3663" spans="1:58" s="62" customFormat="1" ht="12.75" x14ac:dyDescent="0.2">
      <c r="A3663" s="270"/>
      <c r="B3663" s="358"/>
      <c r="C3663" s="358"/>
      <c r="D3663" s="268"/>
      <c r="E3663" s="268"/>
      <c r="F3663" s="268"/>
      <c r="G3663" s="277"/>
      <c r="H3663" s="362"/>
      <c r="I3663" s="362"/>
      <c r="J3663" s="362"/>
      <c r="K3663" s="362"/>
      <c r="L3663" s="362"/>
      <c r="M3663" s="362"/>
      <c r="N3663" s="362"/>
      <c r="O3663" s="362"/>
      <c r="P3663" s="362"/>
      <c r="Q3663" s="362"/>
      <c r="R3663" s="362"/>
      <c r="S3663" s="362"/>
      <c r="T3663" s="362"/>
      <c r="U3663" s="362"/>
      <c r="V3663" s="362"/>
      <c r="W3663" s="362"/>
      <c r="X3663" s="362"/>
      <c r="Y3663" s="362"/>
      <c r="Z3663" s="362"/>
      <c r="AA3663" s="323"/>
      <c r="AB3663" s="323"/>
      <c r="AC3663" s="323"/>
      <c r="AD3663" s="323"/>
      <c r="AE3663" s="323"/>
      <c r="AF3663" s="323"/>
      <c r="AG3663" s="323"/>
      <c r="AH3663" s="323"/>
      <c r="AI3663" s="323"/>
      <c r="AJ3663" s="323"/>
      <c r="AK3663" s="323"/>
      <c r="AL3663" s="323"/>
      <c r="AM3663" s="323"/>
      <c r="AN3663" s="323"/>
      <c r="AO3663" s="323"/>
      <c r="AP3663" s="323"/>
      <c r="AQ3663" s="323"/>
      <c r="AR3663" s="323"/>
      <c r="AS3663" s="323"/>
      <c r="AT3663" s="323"/>
      <c r="AU3663" s="323"/>
      <c r="AV3663" s="323"/>
      <c r="AW3663" s="323"/>
      <c r="AX3663" s="323"/>
      <c r="AY3663" s="323"/>
      <c r="AZ3663" s="323"/>
      <c r="BA3663" s="323"/>
      <c r="BB3663" s="323"/>
      <c r="BC3663" s="323"/>
      <c r="BD3663" s="323"/>
      <c r="BE3663" s="323"/>
      <c r="BF3663" s="323"/>
    </row>
    <row r="3664" spans="1:58" s="62" customFormat="1" ht="12.75" x14ac:dyDescent="0.2">
      <c r="A3664" s="270"/>
      <c r="B3664" s="358"/>
      <c r="C3664" s="358"/>
      <c r="D3664" s="268"/>
      <c r="E3664" s="268"/>
      <c r="F3664" s="268"/>
      <c r="G3664" s="277"/>
      <c r="H3664" s="362"/>
      <c r="I3664" s="362"/>
      <c r="J3664" s="362"/>
      <c r="K3664" s="362"/>
      <c r="L3664" s="362"/>
      <c r="M3664" s="362"/>
      <c r="N3664" s="362"/>
      <c r="O3664" s="362"/>
      <c r="P3664" s="362"/>
      <c r="Q3664" s="362"/>
      <c r="R3664" s="362"/>
      <c r="S3664" s="362"/>
      <c r="T3664" s="362"/>
      <c r="U3664" s="362"/>
      <c r="V3664" s="362"/>
      <c r="W3664" s="362"/>
      <c r="X3664" s="362"/>
      <c r="Y3664" s="362"/>
      <c r="Z3664" s="362"/>
      <c r="AA3664" s="323"/>
      <c r="AB3664" s="323"/>
      <c r="AC3664" s="323"/>
      <c r="AD3664" s="323"/>
      <c r="AE3664" s="323"/>
      <c r="AF3664" s="323"/>
      <c r="AG3664" s="323"/>
      <c r="AH3664" s="323"/>
      <c r="AI3664" s="323"/>
      <c r="AJ3664" s="323"/>
      <c r="AK3664" s="323"/>
      <c r="AL3664" s="323"/>
      <c r="AM3664" s="323"/>
      <c r="AN3664" s="323"/>
      <c r="AO3664" s="323"/>
      <c r="AP3664" s="323"/>
      <c r="AQ3664" s="323"/>
      <c r="AR3664" s="323"/>
      <c r="AS3664" s="323"/>
      <c r="AT3664" s="323"/>
      <c r="AU3664" s="323"/>
      <c r="AV3664" s="323"/>
      <c r="AW3664" s="323"/>
      <c r="AX3664" s="323"/>
      <c r="AY3664" s="323"/>
      <c r="AZ3664" s="323"/>
      <c r="BA3664" s="323"/>
      <c r="BB3664" s="323"/>
      <c r="BC3664" s="323"/>
      <c r="BD3664" s="323"/>
      <c r="BE3664" s="323"/>
      <c r="BF3664" s="323"/>
    </row>
    <row r="3665" spans="1:58" s="62" customFormat="1" ht="12.75" x14ac:dyDescent="0.2">
      <c r="A3665" s="270"/>
      <c r="B3665" s="358"/>
      <c r="C3665" s="358"/>
      <c r="D3665" s="268"/>
      <c r="E3665" s="268"/>
      <c r="F3665" s="268"/>
      <c r="G3665" s="277"/>
      <c r="H3665" s="362"/>
      <c r="I3665" s="362"/>
      <c r="J3665" s="362"/>
      <c r="K3665" s="362"/>
      <c r="L3665" s="362"/>
      <c r="M3665" s="362"/>
      <c r="N3665" s="362"/>
      <c r="O3665" s="362"/>
      <c r="P3665" s="362"/>
      <c r="Q3665" s="362"/>
      <c r="R3665" s="362"/>
      <c r="S3665" s="362"/>
      <c r="T3665" s="362"/>
      <c r="U3665" s="362"/>
      <c r="V3665" s="362"/>
      <c r="W3665" s="362"/>
      <c r="X3665" s="362"/>
      <c r="Y3665" s="362"/>
      <c r="Z3665" s="362"/>
      <c r="AA3665" s="323"/>
      <c r="AB3665" s="323"/>
      <c r="AC3665" s="323"/>
      <c r="AD3665" s="323"/>
      <c r="AE3665" s="323"/>
      <c r="AF3665" s="323"/>
      <c r="AG3665" s="323"/>
      <c r="AH3665" s="323"/>
      <c r="AI3665" s="323"/>
      <c r="AJ3665" s="323"/>
      <c r="AK3665" s="323"/>
      <c r="AL3665" s="323"/>
      <c r="AM3665" s="323"/>
      <c r="AN3665" s="323"/>
      <c r="AO3665" s="323"/>
      <c r="AP3665" s="323"/>
      <c r="AQ3665" s="323"/>
      <c r="AR3665" s="323"/>
      <c r="AS3665" s="323"/>
      <c r="AT3665" s="323"/>
      <c r="AU3665" s="323"/>
      <c r="AV3665" s="323"/>
      <c r="AW3665" s="323"/>
      <c r="AX3665" s="323"/>
      <c r="AY3665" s="323"/>
      <c r="AZ3665" s="323"/>
      <c r="BA3665" s="323"/>
      <c r="BB3665" s="323"/>
      <c r="BC3665" s="323"/>
      <c r="BD3665" s="323"/>
      <c r="BE3665" s="323"/>
      <c r="BF3665" s="323"/>
    </row>
    <row r="3666" spans="1:58" s="62" customFormat="1" ht="12.75" x14ac:dyDescent="0.2">
      <c r="A3666" s="270"/>
      <c r="B3666" s="358"/>
      <c r="C3666" s="358"/>
      <c r="D3666" s="268"/>
      <c r="E3666" s="268"/>
      <c r="F3666" s="268"/>
      <c r="G3666" s="277"/>
      <c r="H3666" s="362"/>
      <c r="I3666" s="362"/>
      <c r="J3666" s="362"/>
      <c r="K3666" s="362"/>
      <c r="L3666" s="362"/>
      <c r="M3666" s="362"/>
      <c r="N3666" s="362"/>
      <c r="O3666" s="362"/>
      <c r="P3666" s="362"/>
      <c r="Q3666" s="362"/>
      <c r="R3666" s="362"/>
      <c r="S3666" s="362"/>
      <c r="T3666" s="362"/>
      <c r="U3666" s="362"/>
      <c r="V3666" s="362"/>
      <c r="W3666" s="362"/>
      <c r="X3666" s="362"/>
      <c r="Y3666" s="362"/>
      <c r="Z3666" s="362"/>
      <c r="AA3666" s="323"/>
      <c r="AB3666" s="323"/>
      <c r="AC3666" s="323"/>
      <c r="AD3666" s="323"/>
      <c r="AE3666" s="323"/>
      <c r="AF3666" s="323"/>
      <c r="AG3666" s="323"/>
      <c r="AH3666" s="323"/>
      <c r="AI3666" s="323"/>
      <c r="AJ3666" s="323"/>
      <c r="AK3666" s="323"/>
      <c r="AL3666" s="323"/>
      <c r="AM3666" s="323"/>
      <c r="AN3666" s="323"/>
      <c r="AO3666" s="323"/>
      <c r="AP3666" s="323"/>
      <c r="AQ3666" s="323"/>
      <c r="AR3666" s="323"/>
      <c r="AS3666" s="323"/>
      <c r="AT3666" s="323"/>
      <c r="AU3666" s="323"/>
      <c r="AV3666" s="323"/>
      <c r="AW3666" s="323"/>
      <c r="AX3666" s="323"/>
      <c r="AY3666" s="323"/>
      <c r="AZ3666" s="323"/>
      <c r="BA3666" s="323"/>
      <c r="BB3666" s="323"/>
      <c r="BC3666" s="323"/>
      <c r="BD3666" s="323"/>
      <c r="BE3666" s="323"/>
      <c r="BF3666" s="323"/>
    </row>
    <row r="3667" spans="1:58" s="62" customFormat="1" ht="12.75" x14ac:dyDescent="0.2">
      <c r="A3667" s="270"/>
      <c r="B3667" s="358"/>
      <c r="C3667" s="358"/>
      <c r="D3667" s="268"/>
      <c r="E3667" s="268"/>
      <c r="F3667" s="268"/>
      <c r="G3667" s="277"/>
      <c r="H3667" s="362"/>
      <c r="I3667" s="362"/>
      <c r="J3667" s="362"/>
      <c r="K3667" s="362"/>
      <c r="L3667" s="362"/>
      <c r="M3667" s="362"/>
      <c r="N3667" s="362"/>
      <c r="O3667" s="362"/>
      <c r="P3667" s="362"/>
      <c r="Q3667" s="362"/>
      <c r="R3667" s="362"/>
      <c r="S3667" s="362"/>
      <c r="T3667" s="362"/>
      <c r="U3667" s="362"/>
      <c r="V3667" s="362"/>
      <c r="W3667" s="362"/>
      <c r="X3667" s="362"/>
      <c r="Y3667" s="362"/>
      <c r="Z3667" s="362"/>
      <c r="AA3667" s="323"/>
      <c r="AB3667" s="323"/>
      <c r="AC3667" s="323"/>
      <c r="AD3667" s="323"/>
      <c r="AE3667" s="323"/>
      <c r="AF3667" s="323"/>
      <c r="AG3667" s="323"/>
      <c r="AH3667" s="323"/>
      <c r="AI3667" s="323"/>
      <c r="AJ3667" s="323"/>
      <c r="AK3667" s="323"/>
      <c r="AL3667" s="323"/>
      <c r="AM3667" s="323"/>
      <c r="AN3667" s="323"/>
      <c r="AO3667" s="323"/>
      <c r="AP3667" s="323"/>
      <c r="AQ3667" s="323"/>
      <c r="AR3667" s="323"/>
      <c r="AS3667" s="323"/>
      <c r="AT3667" s="323"/>
      <c r="AU3667" s="323"/>
      <c r="AV3667" s="323"/>
      <c r="AW3667" s="323"/>
      <c r="AX3667" s="323"/>
      <c r="AY3667" s="323"/>
      <c r="AZ3667" s="323"/>
      <c r="BA3667" s="323"/>
      <c r="BB3667" s="323"/>
      <c r="BC3667" s="323"/>
      <c r="BD3667" s="323"/>
      <c r="BE3667" s="323"/>
      <c r="BF3667" s="323"/>
    </row>
    <row r="3668" spans="1:58" s="62" customFormat="1" ht="12.75" x14ac:dyDescent="0.2">
      <c r="A3668" s="270"/>
      <c r="B3668" s="358"/>
      <c r="C3668" s="358"/>
      <c r="D3668" s="268"/>
      <c r="E3668" s="268"/>
      <c r="F3668" s="268"/>
      <c r="G3668" s="277"/>
      <c r="H3668" s="362"/>
      <c r="I3668" s="362"/>
      <c r="J3668" s="362"/>
      <c r="K3668" s="362"/>
      <c r="L3668" s="362"/>
      <c r="M3668" s="362"/>
      <c r="N3668" s="362"/>
      <c r="O3668" s="362"/>
      <c r="P3668" s="362"/>
      <c r="Q3668" s="362"/>
      <c r="R3668" s="362"/>
      <c r="S3668" s="362"/>
      <c r="T3668" s="362"/>
      <c r="U3668" s="362"/>
      <c r="V3668" s="362"/>
      <c r="W3668" s="362"/>
      <c r="X3668" s="362"/>
      <c r="Y3668" s="362"/>
      <c r="Z3668" s="362"/>
      <c r="AA3668" s="323"/>
      <c r="AB3668" s="323"/>
      <c r="AC3668" s="323"/>
      <c r="AD3668" s="323"/>
      <c r="AE3668" s="323"/>
      <c r="AF3668" s="323"/>
      <c r="AG3668" s="323"/>
      <c r="AH3668" s="323"/>
      <c r="AI3668" s="323"/>
      <c r="AJ3668" s="323"/>
      <c r="AK3668" s="323"/>
      <c r="AL3668" s="323"/>
      <c r="AM3668" s="323"/>
      <c r="AN3668" s="323"/>
      <c r="AO3668" s="323"/>
      <c r="AP3668" s="323"/>
      <c r="AQ3668" s="323"/>
      <c r="AR3668" s="323"/>
      <c r="AS3668" s="323"/>
      <c r="AT3668" s="323"/>
      <c r="AU3668" s="323"/>
      <c r="AV3668" s="323"/>
      <c r="AW3668" s="323"/>
      <c r="AX3668" s="323"/>
      <c r="AY3668" s="323"/>
      <c r="AZ3668" s="323"/>
      <c r="BA3668" s="323"/>
      <c r="BB3668" s="323"/>
      <c r="BC3668" s="323"/>
      <c r="BD3668" s="323"/>
      <c r="BE3668" s="323"/>
      <c r="BF3668" s="323"/>
    </row>
    <row r="3669" spans="1:58" s="62" customFormat="1" ht="12.75" x14ac:dyDescent="0.2">
      <c r="A3669" s="270"/>
      <c r="B3669" s="358"/>
      <c r="C3669" s="358"/>
      <c r="D3669" s="268"/>
      <c r="E3669" s="268"/>
      <c r="F3669" s="268"/>
      <c r="G3669" s="277"/>
      <c r="H3669" s="362"/>
      <c r="I3669" s="362"/>
      <c r="J3669" s="362"/>
      <c r="K3669" s="362"/>
      <c r="L3669" s="362"/>
      <c r="M3669" s="362"/>
      <c r="N3669" s="362"/>
      <c r="O3669" s="362"/>
      <c r="P3669" s="362"/>
      <c r="Q3669" s="362"/>
      <c r="R3669" s="362"/>
      <c r="S3669" s="362"/>
      <c r="T3669" s="362"/>
      <c r="U3669" s="362"/>
      <c r="V3669" s="362"/>
      <c r="W3669" s="362"/>
      <c r="X3669" s="362"/>
      <c r="Y3669" s="362"/>
      <c r="Z3669" s="362"/>
      <c r="AA3669" s="323"/>
      <c r="AB3669" s="323"/>
      <c r="AC3669" s="323"/>
      <c r="AD3669" s="323"/>
      <c r="AE3669" s="323"/>
      <c r="AF3669" s="323"/>
      <c r="AG3669" s="323"/>
      <c r="AH3669" s="323"/>
      <c r="AI3669" s="323"/>
      <c r="AJ3669" s="323"/>
      <c r="AK3669" s="323"/>
      <c r="AL3669" s="323"/>
      <c r="AM3669" s="323"/>
      <c r="AN3669" s="323"/>
      <c r="AO3669" s="323"/>
      <c r="AP3669" s="323"/>
      <c r="AQ3669" s="323"/>
      <c r="AR3669" s="323"/>
      <c r="AS3669" s="323"/>
      <c r="AT3669" s="323"/>
      <c r="AU3669" s="323"/>
      <c r="AV3669" s="323"/>
      <c r="AW3669" s="323"/>
      <c r="AX3669" s="323"/>
      <c r="AY3669" s="323"/>
      <c r="AZ3669" s="323"/>
      <c r="BA3669" s="323"/>
      <c r="BB3669" s="323"/>
      <c r="BC3669" s="323"/>
      <c r="BD3669" s="323"/>
      <c r="BE3669" s="323"/>
      <c r="BF3669" s="323"/>
    </row>
    <row r="3670" spans="1:58" s="62" customFormat="1" ht="12.75" x14ac:dyDescent="0.2">
      <c r="A3670" s="270"/>
      <c r="B3670" s="358"/>
      <c r="C3670" s="358"/>
      <c r="D3670" s="268"/>
      <c r="E3670" s="268"/>
      <c r="F3670" s="268"/>
      <c r="G3670" s="277"/>
      <c r="H3670" s="362"/>
      <c r="I3670" s="362"/>
      <c r="J3670" s="362"/>
      <c r="K3670" s="362"/>
      <c r="L3670" s="362"/>
      <c r="M3670" s="362"/>
      <c r="N3670" s="362"/>
      <c r="O3670" s="362"/>
      <c r="P3670" s="362"/>
      <c r="Q3670" s="362"/>
      <c r="R3670" s="362"/>
      <c r="S3670" s="362"/>
      <c r="T3670" s="362"/>
      <c r="U3670" s="362"/>
      <c r="V3670" s="362"/>
      <c r="W3670" s="362"/>
      <c r="X3670" s="362"/>
      <c r="Y3670" s="362"/>
      <c r="Z3670" s="362"/>
      <c r="AA3670" s="323"/>
      <c r="AB3670" s="323"/>
      <c r="AC3670" s="323"/>
      <c r="AD3670" s="323"/>
      <c r="AE3670" s="323"/>
      <c r="AF3670" s="323"/>
      <c r="AG3670" s="323"/>
      <c r="AH3670" s="323"/>
      <c r="AI3670" s="323"/>
      <c r="AJ3670" s="323"/>
      <c r="AK3670" s="323"/>
      <c r="AL3670" s="323"/>
      <c r="AM3670" s="323"/>
      <c r="AN3670" s="323"/>
      <c r="AO3670" s="323"/>
      <c r="AP3670" s="323"/>
      <c r="AQ3670" s="323"/>
      <c r="AR3670" s="323"/>
      <c r="AS3670" s="323"/>
      <c r="AT3670" s="323"/>
      <c r="AU3670" s="323"/>
      <c r="AV3670" s="323"/>
      <c r="AW3670" s="323"/>
      <c r="AX3670" s="323"/>
      <c r="AY3670" s="323"/>
      <c r="AZ3670" s="323"/>
      <c r="BA3670" s="323"/>
      <c r="BB3670" s="323"/>
      <c r="BC3670" s="323"/>
      <c r="BD3670" s="323"/>
      <c r="BE3670" s="323"/>
      <c r="BF3670" s="323"/>
    </row>
    <row r="3671" spans="1:58" s="62" customFormat="1" ht="12.75" x14ac:dyDescent="0.2">
      <c r="A3671" s="270"/>
      <c r="B3671" s="358"/>
      <c r="C3671" s="358"/>
      <c r="D3671" s="268"/>
      <c r="E3671" s="268"/>
      <c r="F3671" s="268"/>
      <c r="G3671" s="277"/>
      <c r="H3671" s="362"/>
      <c r="I3671" s="362"/>
      <c r="J3671" s="362"/>
      <c r="K3671" s="362"/>
      <c r="L3671" s="362"/>
      <c r="M3671" s="362"/>
      <c r="N3671" s="362"/>
      <c r="O3671" s="362"/>
      <c r="P3671" s="362"/>
      <c r="Q3671" s="362"/>
      <c r="R3671" s="362"/>
      <c r="S3671" s="362"/>
      <c r="T3671" s="362"/>
      <c r="U3671" s="362"/>
      <c r="V3671" s="362"/>
      <c r="W3671" s="362"/>
      <c r="X3671" s="362"/>
      <c r="Y3671" s="362"/>
      <c r="Z3671" s="362"/>
      <c r="AA3671" s="323"/>
      <c r="AB3671" s="323"/>
      <c r="AC3671" s="323"/>
      <c r="AD3671" s="323"/>
      <c r="AE3671" s="323"/>
      <c r="AF3671" s="323"/>
      <c r="AG3671" s="323"/>
      <c r="AH3671" s="323"/>
      <c r="AI3671" s="323"/>
      <c r="AJ3671" s="323"/>
      <c r="AK3671" s="323"/>
      <c r="AL3671" s="323"/>
      <c r="AM3671" s="323"/>
      <c r="AN3671" s="323"/>
      <c r="AO3671" s="323"/>
      <c r="AP3671" s="323"/>
      <c r="AQ3671" s="323"/>
      <c r="AR3671" s="323"/>
      <c r="AS3671" s="323"/>
      <c r="AT3671" s="323"/>
      <c r="AU3671" s="323"/>
      <c r="AV3671" s="323"/>
      <c r="AW3671" s="323"/>
      <c r="AX3671" s="323"/>
      <c r="AY3671" s="323"/>
      <c r="AZ3671" s="323"/>
      <c r="BA3671" s="323"/>
      <c r="BB3671" s="323"/>
      <c r="BC3671" s="323"/>
      <c r="BD3671" s="323"/>
      <c r="BE3671" s="323"/>
      <c r="BF3671" s="323"/>
    </row>
    <row r="3672" spans="1:58" s="62" customFormat="1" ht="12.75" x14ac:dyDescent="0.2">
      <c r="A3672" s="270"/>
      <c r="B3672" s="358"/>
      <c r="C3672" s="358"/>
      <c r="D3672" s="268"/>
      <c r="E3672" s="268"/>
      <c r="F3672" s="268"/>
      <c r="G3672" s="277"/>
      <c r="H3672" s="362"/>
      <c r="I3672" s="362"/>
      <c r="J3672" s="362"/>
      <c r="K3672" s="362"/>
      <c r="L3672" s="362"/>
      <c r="M3672" s="362"/>
      <c r="N3672" s="362"/>
      <c r="O3672" s="362"/>
      <c r="P3672" s="362"/>
      <c r="Q3672" s="362"/>
      <c r="R3672" s="362"/>
      <c r="S3672" s="362"/>
      <c r="T3672" s="362"/>
      <c r="U3672" s="362"/>
      <c r="V3672" s="362"/>
      <c r="W3672" s="362"/>
      <c r="X3672" s="362"/>
      <c r="Y3672" s="362"/>
      <c r="Z3672" s="362"/>
      <c r="AA3672" s="323"/>
      <c r="AB3672" s="323"/>
      <c r="AC3672" s="323"/>
      <c r="AD3672" s="323"/>
      <c r="AE3672" s="323"/>
      <c r="AF3672" s="323"/>
      <c r="AG3672" s="323"/>
      <c r="AH3672" s="323"/>
      <c r="AI3672" s="323"/>
      <c r="AJ3672" s="323"/>
      <c r="AK3672" s="323"/>
      <c r="AL3672" s="323"/>
      <c r="AM3672" s="323"/>
      <c r="AN3672" s="323"/>
      <c r="AO3672" s="323"/>
      <c r="AP3672" s="323"/>
      <c r="AQ3672" s="323"/>
      <c r="AR3672" s="323"/>
      <c r="AS3672" s="323"/>
      <c r="AT3672" s="323"/>
      <c r="AU3672" s="323"/>
      <c r="AV3672" s="323"/>
      <c r="AW3672" s="323"/>
      <c r="AX3672" s="323"/>
      <c r="AY3672" s="323"/>
      <c r="AZ3672" s="323"/>
      <c r="BA3672" s="323"/>
      <c r="BB3672" s="323"/>
      <c r="BC3672" s="323"/>
      <c r="BD3672" s="323"/>
      <c r="BE3672" s="323"/>
      <c r="BF3672" s="323"/>
    </row>
    <row r="3673" spans="1:58" s="62" customFormat="1" ht="12.75" x14ac:dyDescent="0.2">
      <c r="A3673" s="270"/>
      <c r="B3673" s="358"/>
      <c r="C3673" s="358"/>
      <c r="D3673" s="268"/>
      <c r="E3673" s="268"/>
      <c r="F3673" s="268"/>
      <c r="G3673" s="277"/>
      <c r="H3673" s="362"/>
      <c r="I3673" s="362"/>
      <c r="J3673" s="362"/>
      <c r="K3673" s="362"/>
      <c r="L3673" s="362"/>
      <c r="M3673" s="362"/>
      <c r="N3673" s="362"/>
      <c r="O3673" s="362"/>
      <c r="P3673" s="362"/>
      <c r="Q3673" s="362"/>
      <c r="R3673" s="362"/>
      <c r="S3673" s="362"/>
      <c r="T3673" s="362"/>
      <c r="U3673" s="362"/>
      <c r="V3673" s="362"/>
      <c r="W3673" s="362"/>
      <c r="X3673" s="362"/>
      <c r="Y3673" s="362"/>
      <c r="Z3673" s="362"/>
      <c r="AA3673" s="323"/>
      <c r="AB3673" s="323"/>
      <c r="AC3673" s="323"/>
      <c r="AD3673" s="323"/>
      <c r="AE3673" s="323"/>
      <c r="AF3673" s="323"/>
      <c r="AG3673" s="323"/>
      <c r="AH3673" s="323"/>
      <c r="AI3673" s="323"/>
      <c r="AJ3673" s="323"/>
      <c r="AK3673" s="323"/>
      <c r="AL3673" s="323"/>
      <c r="AM3673" s="323"/>
      <c r="AN3673" s="323"/>
      <c r="AO3673" s="323"/>
      <c r="AP3673" s="323"/>
      <c r="AQ3673" s="323"/>
      <c r="AR3673" s="323"/>
      <c r="AS3673" s="323"/>
      <c r="AT3673" s="323"/>
      <c r="AU3673" s="323"/>
      <c r="AV3673" s="323"/>
      <c r="AW3673" s="323"/>
      <c r="AX3673" s="323"/>
      <c r="AY3673" s="323"/>
      <c r="AZ3673" s="323"/>
      <c r="BA3673" s="323"/>
      <c r="BB3673" s="323"/>
      <c r="BC3673" s="323"/>
      <c r="BD3673" s="323"/>
      <c r="BE3673" s="323"/>
      <c r="BF3673" s="323"/>
    </row>
    <row r="3674" spans="1:58" s="62" customFormat="1" ht="12.75" x14ac:dyDescent="0.2">
      <c r="A3674" s="270"/>
      <c r="B3674" s="358"/>
      <c r="C3674" s="358"/>
      <c r="D3674" s="268"/>
      <c r="E3674" s="268"/>
      <c r="F3674" s="268"/>
      <c r="G3674" s="277"/>
      <c r="H3674" s="362"/>
      <c r="I3674" s="362"/>
      <c r="J3674" s="362"/>
      <c r="K3674" s="362"/>
      <c r="L3674" s="362"/>
      <c r="M3674" s="362"/>
      <c r="N3674" s="362"/>
      <c r="O3674" s="362"/>
      <c r="P3674" s="362"/>
      <c r="Q3674" s="362"/>
      <c r="R3674" s="362"/>
      <c r="S3674" s="362"/>
      <c r="T3674" s="362"/>
      <c r="U3674" s="362"/>
      <c r="V3674" s="362"/>
      <c r="W3674" s="362"/>
      <c r="X3674" s="362"/>
      <c r="Y3674" s="362"/>
      <c r="Z3674" s="362"/>
      <c r="AA3674" s="323"/>
      <c r="AB3674" s="323"/>
      <c r="AC3674" s="323"/>
      <c r="AD3674" s="323"/>
      <c r="AE3674" s="323"/>
      <c r="AF3674" s="323"/>
      <c r="AG3674" s="323"/>
      <c r="AH3674" s="323"/>
      <c r="AI3674" s="323"/>
      <c r="AJ3674" s="323"/>
      <c r="AK3674" s="323"/>
      <c r="AL3674" s="323"/>
      <c r="AM3674" s="323"/>
      <c r="AN3674" s="323"/>
      <c r="AO3674" s="323"/>
      <c r="AP3674" s="323"/>
      <c r="AQ3674" s="323"/>
      <c r="AR3674" s="323"/>
      <c r="AS3674" s="323"/>
      <c r="AT3674" s="323"/>
      <c r="AU3674" s="323"/>
      <c r="AV3674" s="323"/>
      <c r="AW3674" s="323"/>
      <c r="AX3674" s="323"/>
      <c r="AY3674" s="323"/>
      <c r="AZ3674" s="323"/>
      <c r="BA3674" s="323"/>
      <c r="BB3674" s="323"/>
      <c r="BC3674" s="323"/>
      <c r="BD3674" s="323"/>
      <c r="BE3674" s="323"/>
      <c r="BF3674" s="323"/>
    </row>
    <row r="3675" spans="1:58" s="62" customFormat="1" ht="12.75" x14ac:dyDescent="0.2">
      <c r="A3675" s="270"/>
      <c r="B3675" s="358"/>
      <c r="C3675" s="358"/>
      <c r="D3675" s="268"/>
      <c r="E3675" s="268"/>
      <c r="F3675" s="268"/>
      <c r="G3675" s="277"/>
      <c r="H3675" s="362"/>
      <c r="I3675" s="362"/>
      <c r="J3675" s="362"/>
      <c r="K3675" s="362"/>
      <c r="L3675" s="362"/>
      <c r="M3675" s="362"/>
      <c r="N3675" s="362"/>
      <c r="O3675" s="362"/>
      <c r="P3675" s="362"/>
      <c r="Q3675" s="362"/>
      <c r="R3675" s="362"/>
      <c r="S3675" s="362"/>
      <c r="T3675" s="362"/>
      <c r="U3675" s="362"/>
      <c r="V3675" s="362"/>
      <c r="W3675" s="362"/>
      <c r="X3675" s="362"/>
      <c r="Y3675" s="362"/>
      <c r="Z3675" s="362"/>
      <c r="AA3675" s="323"/>
      <c r="AB3675" s="323"/>
      <c r="AC3675" s="323"/>
      <c r="AD3675" s="323"/>
      <c r="AE3675" s="323"/>
      <c r="AF3675" s="323"/>
      <c r="AG3675" s="323"/>
      <c r="AH3675" s="323"/>
      <c r="AI3675" s="323"/>
      <c r="AJ3675" s="323"/>
      <c r="AK3675" s="323"/>
      <c r="AL3675" s="323"/>
      <c r="AM3675" s="323"/>
      <c r="AN3675" s="323"/>
      <c r="AO3675" s="323"/>
      <c r="AP3675" s="323"/>
      <c r="AQ3675" s="323"/>
      <c r="AR3675" s="323"/>
      <c r="AS3675" s="323"/>
      <c r="AT3675" s="323"/>
      <c r="AU3675" s="323"/>
      <c r="AV3675" s="323"/>
      <c r="AW3675" s="323"/>
      <c r="AX3675" s="323"/>
      <c r="AY3675" s="323"/>
      <c r="AZ3675" s="323"/>
      <c r="BA3675" s="323"/>
      <c r="BB3675" s="323"/>
      <c r="BC3675" s="323"/>
      <c r="BD3675" s="323"/>
      <c r="BE3675" s="323"/>
      <c r="BF3675" s="323"/>
    </row>
    <row r="3676" spans="1:58" s="62" customFormat="1" ht="12.75" x14ac:dyDescent="0.2">
      <c r="A3676" s="270"/>
      <c r="B3676" s="358"/>
      <c r="C3676" s="358"/>
      <c r="D3676" s="268"/>
      <c r="E3676" s="268"/>
      <c r="F3676" s="268"/>
      <c r="G3676" s="277"/>
      <c r="H3676" s="362"/>
      <c r="I3676" s="362"/>
      <c r="J3676" s="362"/>
      <c r="K3676" s="362"/>
      <c r="L3676" s="362"/>
      <c r="M3676" s="362"/>
      <c r="N3676" s="362"/>
      <c r="O3676" s="362"/>
      <c r="P3676" s="362"/>
      <c r="Q3676" s="362"/>
      <c r="R3676" s="362"/>
      <c r="S3676" s="362"/>
      <c r="T3676" s="362"/>
      <c r="U3676" s="362"/>
      <c r="V3676" s="362"/>
      <c r="W3676" s="362"/>
      <c r="X3676" s="362"/>
      <c r="Y3676" s="362"/>
      <c r="Z3676" s="362"/>
      <c r="AA3676" s="323"/>
      <c r="AB3676" s="323"/>
      <c r="AC3676" s="323"/>
      <c r="AD3676" s="323"/>
      <c r="AE3676" s="323"/>
      <c r="AF3676" s="323"/>
      <c r="AG3676" s="323"/>
      <c r="AH3676" s="323"/>
      <c r="AI3676" s="323"/>
      <c r="AJ3676" s="323"/>
      <c r="AK3676" s="323"/>
      <c r="AL3676" s="323"/>
      <c r="AM3676" s="323"/>
      <c r="AN3676" s="323"/>
      <c r="AO3676" s="323"/>
      <c r="AP3676" s="323"/>
      <c r="AQ3676" s="323"/>
      <c r="AR3676" s="323"/>
      <c r="AS3676" s="323"/>
      <c r="AT3676" s="323"/>
      <c r="AU3676" s="323"/>
      <c r="AV3676" s="323"/>
      <c r="AW3676" s="323"/>
      <c r="AX3676" s="323"/>
      <c r="AY3676" s="323"/>
      <c r="AZ3676" s="323"/>
      <c r="BA3676" s="323"/>
      <c r="BB3676" s="323"/>
      <c r="BC3676" s="323"/>
      <c r="BD3676" s="323"/>
      <c r="BE3676" s="323"/>
      <c r="BF3676" s="323"/>
    </row>
    <row r="3677" spans="1:58" s="62" customFormat="1" ht="12.75" x14ac:dyDescent="0.2">
      <c r="A3677" s="270"/>
      <c r="B3677" s="358"/>
      <c r="C3677" s="358"/>
      <c r="D3677" s="268"/>
      <c r="E3677" s="268"/>
      <c r="F3677" s="268"/>
      <c r="G3677" s="277"/>
      <c r="H3677" s="362"/>
      <c r="I3677" s="362"/>
      <c r="J3677" s="362"/>
      <c r="K3677" s="362"/>
      <c r="L3677" s="362"/>
      <c r="M3677" s="362"/>
      <c r="N3677" s="362"/>
      <c r="O3677" s="362"/>
      <c r="P3677" s="362"/>
      <c r="Q3677" s="362"/>
      <c r="R3677" s="362"/>
      <c r="S3677" s="362"/>
      <c r="T3677" s="362"/>
      <c r="U3677" s="362"/>
      <c r="V3677" s="362"/>
      <c r="W3677" s="362"/>
      <c r="X3677" s="362"/>
      <c r="Y3677" s="362"/>
      <c r="Z3677" s="362"/>
      <c r="AA3677" s="323"/>
      <c r="AB3677" s="323"/>
      <c r="AC3677" s="323"/>
      <c r="AD3677" s="323"/>
      <c r="AE3677" s="323"/>
      <c r="AF3677" s="323"/>
      <c r="AG3677" s="323"/>
      <c r="AH3677" s="323"/>
      <c r="AI3677" s="323"/>
      <c r="AJ3677" s="323"/>
      <c r="AK3677" s="323"/>
      <c r="AL3677" s="323"/>
      <c r="AM3677" s="323"/>
      <c r="AN3677" s="323"/>
      <c r="AO3677" s="323"/>
      <c r="AP3677" s="323"/>
      <c r="AQ3677" s="323"/>
      <c r="AR3677" s="323"/>
      <c r="AS3677" s="323"/>
      <c r="AT3677" s="323"/>
      <c r="AU3677" s="323"/>
      <c r="AV3677" s="323"/>
      <c r="AW3677" s="323"/>
      <c r="AX3677" s="323"/>
      <c r="AY3677" s="323"/>
      <c r="AZ3677" s="323"/>
      <c r="BA3677" s="323"/>
      <c r="BB3677" s="323"/>
      <c r="BC3677" s="323"/>
      <c r="BD3677" s="323"/>
      <c r="BE3677" s="323"/>
      <c r="BF3677" s="323"/>
    </row>
    <row r="3678" spans="1:58" s="62" customFormat="1" ht="12.75" x14ac:dyDescent="0.2">
      <c r="A3678" s="270"/>
      <c r="B3678" s="358"/>
      <c r="C3678" s="358"/>
      <c r="D3678" s="268"/>
      <c r="E3678" s="268"/>
      <c r="F3678" s="268"/>
      <c r="G3678" s="277"/>
      <c r="H3678" s="362"/>
      <c r="I3678" s="362"/>
      <c r="J3678" s="362"/>
      <c r="K3678" s="362"/>
      <c r="L3678" s="362"/>
      <c r="M3678" s="362"/>
      <c r="N3678" s="362"/>
      <c r="O3678" s="362"/>
      <c r="P3678" s="362"/>
      <c r="Q3678" s="362"/>
      <c r="R3678" s="362"/>
      <c r="S3678" s="362"/>
      <c r="T3678" s="362"/>
      <c r="U3678" s="362"/>
      <c r="V3678" s="362"/>
      <c r="W3678" s="362"/>
      <c r="X3678" s="362"/>
      <c r="Y3678" s="362"/>
      <c r="Z3678" s="362"/>
      <c r="AA3678" s="323"/>
      <c r="AB3678" s="323"/>
      <c r="AC3678" s="323"/>
      <c r="AD3678" s="323"/>
      <c r="AE3678" s="323"/>
      <c r="AF3678" s="323"/>
      <c r="AG3678" s="323"/>
      <c r="AH3678" s="323"/>
      <c r="AI3678" s="323"/>
      <c r="AJ3678" s="323"/>
      <c r="AK3678" s="323"/>
      <c r="AL3678" s="323"/>
      <c r="AM3678" s="323"/>
      <c r="AN3678" s="323"/>
      <c r="AO3678" s="323"/>
      <c r="AP3678" s="323"/>
      <c r="AQ3678" s="323"/>
      <c r="AR3678" s="323"/>
      <c r="AS3678" s="323"/>
      <c r="AT3678" s="323"/>
      <c r="AU3678" s="323"/>
      <c r="AV3678" s="323"/>
      <c r="AW3678" s="323"/>
      <c r="AX3678" s="323"/>
      <c r="AY3678" s="323"/>
      <c r="AZ3678" s="323"/>
      <c r="BA3678" s="323"/>
      <c r="BB3678" s="323"/>
      <c r="BC3678" s="323"/>
      <c r="BD3678" s="323"/>
      <c r="BE3678" s="323"/>
      <c r="BF3678" s="323"/>
    </row>
    <row r="3679" spans="1:58" s="62" customFormat="1" ht="12.75" x14ac:dyDescent="0.2">
      <c r="A3679" s="270"/>
      <c r="B3679" s="358"/>
      <c r="C3679" s="358"/>
      <c r="D3679" s="268"/>
      <c r="E3679" s="268"/>
      <c r="F3679" s="268"/>
      <c r="G3679" s="277"/>
      <c r="H3679" s="362"/>
      <c r="I3679" s="362"/>
      <c r="J3679" s="362"/>
      <c r="K3679" s="362"/>
      <c r="L3679" s="362"/>
      <c r="M3679" s="362"/>
      <c r="N3679" s="362"/>
      <c r="O3679" s="362"/>
      <c r="P3679" s="362"/>
      <c r="Q3679" s="362"/>
      <c r="R3679" s="362"/>
      <c r="S3679" s="362"/>
      <c r="T3679" s="362"/>
      <c r="U3679" s="362"/>
      <c r="V3679" s="362"/>
      <c r="W3679" s="362"/>
      <c r="X3679" s="362"/>
      <c r="Y3679" s="362"/>
      <c r="Z3679" s="362"/>
      <c r="AA3679" s="323"/>
      <c r="AB3679" s="323"/>
      <c r="AC3679" s="323"/>
      <c r="AD3679" s="323"/>
      <c r="AE3679" s="323"/>
      <c r="AF3679" s="323"/>
      <c r="AG3679" s="323"/>
      <c r="AH3679" s="323"/>
      <c r="AI3679" s="323"/>
      <c r="AJ3679" s="323"/>
      <c r="AK3679" s="323"/>
      <c r="AL3679" s="323"/>
      <c r="AM3679" s="323"/>
      <c r="AN3679" s="323"/>
      <c r="AO3679" s="323"/>
      <c r="AP3679" s="323"/>
      <c r="AQ3679" s="323"/>
      <c r="AR3679" s="323"/>
      <c r="AS3679" s="323"/>
      <c r="AT3679" s="323"/>
      <c r="AU3679" s="323"/>
      <c r="AV3679" s="323"/>
      <c r="AW3679" s="323"/>
      <c r="AX3679" s="323"/>
      <c r="AY3679" s="323"/>
      <c r="AZ3679" s="323"/>
      <c r="BA3679" s="323"/>
      <c r="BB3679" s="323"/>
      <c r="BC3679" s="323"/>
      <c r="BD3679" s="323"/>
      <c r="BE3679" s="323"/>
      <c r="BF3679" s="323"/>
    </row>
    <row r="3680" spans="1:58" s="62" customFormat="1" ht="12.75" x14ac:dyDescent="0.2">
      <c r="A3680" s="270"/>
      <c r="B3680" s="358"/>
      <c r="C3680" s="358"/>
      <c r="D3680" s="268"/>
      <c r="E3680" s="268"/>
      <c r="F3680" s="268"/>
      <c r="G3680" s="277"/>
      <c r="H3680" s="362"/>
      <c r="I3680" s="362"/>
      <c r="J3680" s="362"/>
      <c r="K3680" s="362"/>
      <c r="L3680" s="362"/>
      <c r="M3680" s="362"/>
      <c r="N3680" s="362"/>
      <c r="O3680" s="362"/>
      <c r="P3680" s="362"/>
      <c r="Q3680" s="362"/>
      <c r="R3680" s="362"/>
      <c r="S3680" s="362"/>
      <c r="T3680" s="362"/>
      <c r="U3680" s="362"/>
      <c r="V3680" s="362"/>
      <c r="W3680" s="362"/>
      <c r="X3680" s="362"/>
      <c r="Y3680" s="362"/>
      <c r="Z3680" s="362"/>
      <c r="AA3680" s="323"/>
      <c r="AB3680" s="323"/>
      <c r="AC3680" s="323"/>
      <c r="AD3680" s="323"/>
      <c r="AE3680" s="323"/>
      <c r="AF3680" s="323"/>
      <c r="AG3680" s="323"/>
      <c r="AH3680" s="323"/>
      <c r="AI3680" s="323"/>
      <c r="AJ3680" s="323"/>
      <c r="AK3680" s="323"/>
      <c r="AL3680" s="323"/>
      <c r="AM3680" s="323"/>
      <c r="AN3680" s="323"/>
      <c r="AO3680" s="323"/>
      <c r="AP3680" s="323"/>
      <c r="AQ3680" s="323"/>
      <c r="AR3680" s="323"/>
      <c r="AS3680" s="323"/>
      <c r="AT3680" s="323"/>
      <c r="AU3680" s="323"/>
      <c r="AV3680" s="323"/>
      <c r="AW3680" s="323"/>
      <c r="AX3680" s="323"/>
      <c r="AY3680" s="323"/>
      <c r="AZ3680" s="323"/>
      <c r="BA3680" s="323"/>
      <c r="BB3680" s="323"/>
      <c r="BC3680" s="323"/>
      <c r="BD3680" s="323"/>
      <c r="BE3680" s="323"/>
      <c r="BF3680" s="323"/>
    </row>
    <row r="3681" spans="1:58" s="62" customFormat="1" ht="12.75" x14ac:dyDescent="0.2">
      <c r="A3681" s="270"/>
      <c r="B3681" s="358"/>
      <c r="C3681" s="358"/>
      <c r="D3681" s="268"/>
      <c r="E3681" s="268"/>
      <c r="F3681" s="268"/>
      <c r="G3681" s="277"/>
      <c r="H3681" s="362"/>
      <c r="I3681" s="362"/>
      <c r="J3681" s="362"/>
      <c r="K3681" s="362"/>
      <c r="L3681" s="362"/>
      <c r="M3681" s="362"/>
      <c r="N3681" s="362"/>
      <c r="O3681" s="362"/>
      <c r="P3681" s="362"/>
      <c r="Q3681" s="362"/>
      <c r="R3681" s="362"/>
      <c r="S3681" s="362"/>
      <c r="T3681" s="362"/>
      <c r="U3681" s="362"/>
      <c r="V3681" s="362"/>
      <c r="W3681" s="362"/>
      <c r="X3681" s="362"/>
      <c r="Y3681" s="362"/>
      <c r="Z3681" s="362"/>
      <c r="AA3681" s="323"/>
      <c r="AB3681" s="323"/>
      <c r="AC3681" s="323"/>
      <c r="AD3681" s="323"/>
      <c r="AE3681" s="323"/>
      <c r="AF3681" s="323"/>
      <c r="AG3681" s="323"/>
      <c r="AH3681" s="323"/>
      <c r="AI3681" s="323"/>
      <c r="AJ3681" s="323"/>
      <c r="AK3681" s="323"/>
      <c r="AL3681" s="323"/>
      <c r="AM3681" s="323"/>
      <c r="AN3681" s="323"/>
      <c r="AO3681" s="323"/>
      <c r="AP3681" s="323"/>
      <c r="AQ3681" s="323"/>
      <c r="AR3681" s="323"/>
      <c r="AS3681" s="323"/>
      <c r="AT3681" s="323"/>
      <c r="AU3681" s="323"/>
      <c r="AV3681" s="323"/>
      <c r="AW3681" s="323"/>
      <c r="AX3681" s="323"/>
      <c r="AY3681" s="323"/>
      <c r="AZ3681" s="323"/>
      <c r="BA3681" s="323"/>
      <c r="BB3681" s="323"/>
      <c r="BC3681" s="323"/>
      <c r="BD3681" s="323"/>
      <c r="BE3681" s="323"/>
      <c r="BF3681" s="323"/>
    </row>
    <row r="3682" spans="1:58" s="62" customFormat="1" ht="12.75" x14ac:dyDescent="0.2">
      <c r="A3682" s="270"/>
      <c r="B3682" s="358"/>
      <c r="C3682" s="358"/>
      <c r="D3682" s="268"/>
      <c r="E3682" s="268"/>
      <c r="F3682" s="268"/>
      <c r="G3682" s="277"/>
      <c r="H3682" s="362"/>
      <c r="I3682" s="362"/>
      <c r="J3682" s="362"/>
      <c r="K3682" s="362"/>
      <c r="L3682" s="362"/>
      <c r="M3682" s="362"/>
      <c r="N3682" s="362"/>
      <c r="O3682" s="362"/>
      <c r="P3682" s="362"/>
      <c r="Q3682" s="362"/>
      <c r="R3682" s="362"/>
      <c r="S3682" s="362"/>
      <c r="T3682" s="362"/>
      <c r="U3682" s="362"/>
      <c r="V3682" s="362"/>
      <c r="W3682" s="362"/>
      <c r="X3682" s="362"/>
      <c r="Y3682" s="362"/>
      <c r="Z3682" s="362"/>
      <c r="AA3682" s="323"/>
      <c r="AB3682" s="323"/>
      <c r="AC3682" s="323"/>
      <c r="AD3682" s="323"/>
      <c r="AE3682" s="323"/>
      <c r="AF3682" s="323"/>
      <c r="AG3682" s="323"/>
      <c r="AH3682" s="323"/>
      <c r="AI3682" s="323"/>
      <c r="AJ3682" s="323"/>
      <c r="AK3682" s="323"/>
      <c r="AL3682" s="323"/>
      <c r="AM3682" s="323"/>
      <c r="AN3682" s="323"/>
      <c r="AO3682" s="323"/>
      <c r="AP3682" s="323"/>
      <c r="AQ3682" s="323"/>
      <c r="AR3682" s="323"/>
      <c r="AS3682" s="323"/>
      <c r="AT3682" s="323"/>
      <c r="AU3682" s="323"/>
      <c r="AV3682" s="323"/>
      <c r="AW3682" s="323"/>
      <c r="AX3682" s="323"/>
      <c r="AY3682" s="323"/>
      <c r="AZ3682" s="323"/>
      <c r="BA3682" s="323"/>
      <c r="BB3682" s="323"/>
      <c r="BC3682" s="323"/>
      <c r="BD3682" s="323"/>
      <c r="BE3682" s="323"/>
      <c r="BF3682" s="323"/>
    </row>
    <row r="3683" spans="1:58" s="62" customFormat="1" ht="12.75" x14ac:dyDescent="0.2">
      <c r="A3683" s="270"/>
      <c r="B3683" s="358"/>
      <c r="C3683" s="358"/>
      <c r="D3683" s="268"/>
      <c r="E3683" s="268"/>
      <c r="F3683" s="268"/>
      <c r="G3683" s="277"/>
      <c r="H3683" s="362"/>
      <c r="I3683" s="362"/>
      <c r="J3683" s="362"/>
      <c r="K3683" s="362"/>
      <c r="L3683" s="362"/>
      <c r="M3683" s="362"/>
      <c r="N3683" s="362"/>
      <c r="O3683" s="362"/>
      <c r="P3683" s="362"/>
      <c r="Q3683" s="362"/>
      <c r="R3683" s="362"/>
      <c r="S3683" s="362"/>
      <c r="T3683" s="362"/>
      <c r="U3683" s="362"/>
      <c r="V3683" s="362"/>
      <c r="W3683" s="362"/>
      <c r="X3683" s="362"/>
      <c r="Y3683" s="362"/>
      <c r="Z3683" s="362"/>
      <c r="AA3683" s="323"/>
      <c r="AB3683" s="323"/>
      <c r="AC3683" s="323"/>
      <c r="AD3683" s="323"/>
      <c r="AE3683" s="323"/>
      <c r="AF3683" s="323"/>
      <c r="AG3683" s="323"/>
      <c r="AH3683" s="323"/>
      <c r="AI3683" s="323"/>
      <c r="AJ3683" s="323"/>
      <c r="AK3683" s="323"/>
      <c r="AL3683" s="323"/>
      <c r="AM3683" s="323"/>
      <c r="AN3683" s="323"/>
      <c r="AO3683" s="323"/>
      <c r="AP3683" s="323"/>
      <c r="AQ3683" s="323"/>
      <c r="AR3683" s="323"/>
      <c r="AS3683" s="323"/>
      <c r="AT3683" s="323"/>
      <c r="AU3683" s="323"/>
      <c r="AV3683" s="323"/>
      <c r="AW3683" s="323"/>
      <c r="AX3683" s="323"/>
      <c r="AY3683" s="323"/>
      <c r="AZ3683" s="323"/>
      <c r="BA3683" s="323"/>
      <c r="BB3683" s="323"/>
      <c r="BC3683" s="323"/>
      <c r="BD3683" s="323"/>
      <c r="BE3683" s="323"/>
      <c r="BF3683" s="323"/>
    </row>
    <row r="3684" spans="1:58" s="62" customFormat="1" ht="12.75" x14ac:dyDescent="0.2">
      <c r="A3684" s="270"/>
      <c r="B3684" s="358"/>
      <c r="C3684" s="358"/>
      <c r="D3684" s="268"/>
      <c r="E3684" s="268"/>
      <c r="F3684" s="268"/>
      <c r="G3684" s="277"/>
      <c r="H3684" s="362"/>
      <c r="I3684" s="362"/>
      <c r="J3684" s="362"/>
      <c r="K3684" s="362"/>
      <c r="L3684" s="362"/>
      <c r="M3684" s="362"/>
      <c r="N3684" s="362"/>
      <c r="O3684" s="362"/>
      <c r="P3684" s="362"/>
      <c r="Q3684" s="362"/>
      <c r="R3684" s="362"/>
      <c r="S3684" s="362"/>
      <c r="T3684" s="362"/>
      <c r="U3684" s="362"/>
      <c r="V3684" s="362"/>
      <c r="W3684" s="362"/>
      <c r="X3684" s="362"/>
      <c r="Y3684" s="362"/>
      <c r="Z3684" s="362"/>
      <c r="AA3684" s="323"/>
      <c r="AB3684" s="323"/>
      <c r="AC3684" s="323"/>
      <c r="AD3684" s="323"/>
      <c r="AE3684" s="323"/>
      <c r="AF3684" s="323"/>
      <c r="AG3684" s="323"/>
      <c r="AH3684" s="323"/>
      <c r="AI3684" s="323"/>
      <c r="AJ3684" s="323"/>
      <c r="AK3684" s="323"/>
      <c r="AL3684" s="323"/>
      <c r="AM3684" s="323"/>
      <c r="AN3684" s="323"/>
      <c r="AO3684" s="323"/>
      <c r="AP3684" s="323"/>
      <c r="AQ3684" s="323"/>
      <c r="AR3684" s="323"/>
      <c r="AS3684" s="323"/>
      <c r="AT3684" s="323"/>
      <c r="AU3684" s="323"/>
      <c r="AV3684" s="323"/>
      <c r="AW3684" s="323"/>
      <c r="AX3684" s="323"/>
      <c r="AY3684" s="323"/>
      <c r="AZ3684" s="323"/>
      <c r="BA3684" s="323"/>
      <c r="BB3684" s="323"/>
      <c r="BC3684" s="323"/>
      <c r="BD3684" s="323"/>
      <c r="BE3684" s="323"/>
      <c r="BF3684" s="323"/>
    </row>
    <row r="3685" spans="1:58" s="62" customFormat="1" ht="12.75" x14ac:dyDescent="0.2">
      <c r="A3685" s="270"/>
      <c r="B3685" s="358"/>
      <c r="C3685" s="358"/>
      <c r="D3685" s="268"/>
      <c r="E3685" s="268"/>
      <c r="F3685" s="268"/>
      <c r="G3685" s="277"/>
      <c r="H3685" s="362"/>
      <c r="I3685" s="362"/>
      <c r="J3685" s="362"/>
      <c r="K3685" s="362"/>
      <c r="L3685" s="362"/>
      <c r="M3685" s="362"/>
      <c r="N3685" s="362"/>
      <c r="O3685" s="362"/>
      <c r="P3685" s="362"/>
      <c r="Q3685" s="362"/>
      <c r="R3685" s="362"/>
      <c r="S3685" s="362"/>
      <c r="T3685" s="362"/>
      <c r="U3685" s="362"/>
      <c r="V3685" s="362"/>
      <c r="W3685" s="362"/>
      <c r="X3685" s="362"/>
      <c r="Y3685" s="362"/>
      <c r="Z3685" s="362"/>
      <c r="AA3685" s="323"/>
      <c r="AB3685" s="323"/>
      <c r="AC3685" s="323"/>
      <c r="AD3685" s="323"/>
      <c r="AE3685" s="323"/>
      <c r="AF3685" s="323"/>
      <c r="AG3685" s="323"/>
      <c r="AH3685" s="323"/>
      <c r="AI3685" s="323"/>
      <c r="AJ3685" s="323"/>
      <c r="AK3685" s="323"/>
      <c r="AL3685" s="323"/>
      <c r="AM3685" s="323"/>
      <c r="AN3685" s="323"/>
      <c r="AO3685" s="323"/>
      <c r="AP3685" s="323"/>
      <c r="AQ3685" s="323"/>
      <c r="AR3685" s="323"/>
      <c r="AS3685" s="323"/>
      <c r="AT3685" s="323"/>
      <c r="AU3685" s="323"/>
      <c r="AV3685" s="323"/>
      <c r="AW3685" s="323"/>
      <c r="AX3685" s="323"/>
      <c r="AY3685" s="323"/>
      <c r="AZ3685" s="323"/>
      <c r="BA3685" s="323"/>
      <c r="BB3685" s="323"/>
      <c r="BC3685" s="323"/>
      <c r="BD3685" s="323"/>
      <c r="BE3685" s="323"/>
      <c r="BF3685" s="323"/>
    </row>
    <row r="3686" spans="1:58" s="62" customFormat="1" ht="12.75" x14ac:dyDescent="0.2">
      <c r="A3686" s="270"/>
      <c r="B3686" s="358"/>
      <c r="C3686" s="358"/>
      <c r="D3686" s="268"/>
      <c r="E3686" s="268"/>
      <c r="F3686" s="268"/>
      <c r="G3686" s="277"/>
      <c r="H3686" s="362"/>
      <c r="I3686" s="362"/>
      <c r="J3686" s="362"/>
      <c r="K3686" s="362"/>
      <c r="L3686" s="362"/>
      <c r="M3686" s="362"/>
      <c r="N3686" s="362"/>
      <c r="O3686" s="362"/>
      <c r="P3686" s="362"/>
      <c r="Q3686" s="362"/>
      <c r="R3686" s="362"/>
      <c r="S3686" s="362"/>
      <c r="T3686" s="362"/>
      <c r="U3686" s="362"/>
      <c r="V3686" s="362"/>
      <c r="W3686" s="362"/>
      <c r="X3686" s="362"/>
      <c r="Y3686" s="362"/>
      <c r="Z3686" s="362"/>
      <c r="AA3686" s="323"/>
      <c r="AB3686" s="323"/>
      <c r="AC3686" s="323"/>
      <c r="AD3686" s="323"/>
      <c r="AE3686" s="323"/>
      <c r="AF3686" s="323"/>
      <c r="AG3686" s="323"/>
      <c r="AH3686" s="323"/>
      <c r="AI3686" s="323"/>
      <c r="AJ3686" s="323"/>
      <c r="AK3686" s="323"/>
      <c r="AL3686" s="323"/>
      <c r="AM3686" s="323"/>
      <c r="AN3686" s="323"/>
      <c r="AO3686" s="323"/>
      <c r="AP3686" s="323"/>
      <c r="AQ3686" s="323"/>
      <c r="AR3686" s="323"/>
      <c r="AS3686" s="323"/>
      <c r="AT3686" s="323"/>
      <c r="AU3686" s="323"/>
      <c r="AV3686" s="323"/>
      <c r="AW3686" s="323"/>
      <c r="AX3686" s="323"/>
      <c r="AY3686" s="323"/>
      <c r="AZ3686" s="323"/>
      <c r="BA3686" s="323"/>
      <c r="BB3686" s="323"/>
      <c r="BC3686" s="323"/>
      <c r="BD3686" s="323"/>
      <c r="BE3686" s="323"/>
      <c r="BF3686" s="323"/>
    </row>
    <row r="3687" spans="1:58" s="62" customFormat="1" ht="12.75" x14ac:dyDescent="0.2">
      <c r="A3687" s="270"/>
      <c r="B3687" s="358"/>
      <c r="C3687" s="358"/>
      <c r="D3687" s="268"/>
      <c r="E3687" s="268"/>
      <c r="F3687" s="268"/>
      <c r="G3687" s="277"/>
      <c r="H3687" s="362"/>
      <c r="I3687" s="362"/>
      <c r="J3687" s="362"/>
      <c r="K3687" s="362"/>
      <c r="L3687" s="362"/>
      <c r="M3687" s="362"/>
      <c r="N3687" s="362"/>
      <c r="O3687" s="362"/>
      <c r="P3687" s="362"/>
      <c r="Q3687" s="362"/>
      <c r="R3687" s="362"/>
      <c r="S3687" s="362"/>
      <c r="T3687" s="362"/>
      <c r="U3687" s="362"/>
      <c r="V3687" s="362"/>
      <c r="W3687" s="362"/>
      <c r="X3687" s="362"/>
      <c r="Y3687" s="362"/>
      <c r="Z3687" s="362"/>
      <c r="AA3687" s="323"/>
      <c r="AB3687" s="323"/>
      <c r="AC3687" s="323"/>
      <c r="AD3687" s="323"/>
      <c r="AE3687" s="323"/>
      <c r="AF3687" s="323"/>
      <c r="AG3687" s="323"/>
      <c r="AH3687" s="323"/>
      <c r="AI3687" s="323"/>
      <c r="AJ3687" s="323"/>
      <c r="AK3687" s="323"/>
      <c r="AL3687" s="323"/>
      <c r="AM3687" s="323"/>
      <c r="AN3687" s="323"/>
      <c r="AO3687" s="323"/>
      <c r="AP3687" s="323"/>
      <c r="AQ3687" s="323"/>
      <c r="AR3687" s="323"/>
      <c r="AS3687" s="323"/>
      <c r="AT3687" s="323"/>
      <c r="AU3687" s="323"/>
      <c r="AV3687" s="323"/>
      <c r="AW3687" s="323"/>
      <c r="AX3687" s="323"/>
      <c r="AY3687" s="323"/>
      <c r="AZ3687" s="323"/>
      <c r="BA3687" s="323"/>
      <c r="BB3687" s="323"/>
      <c r="BC3687" s="323"/>
      <c r="BD3687" s="323"/>
      <c r="BE3687" s="323"/>
      <c r="BF3687" s="323"/>
    </row>
    <row r="3688" spans="1:58" s="62" customFormat="1" ht="12.75" x14ac:dyDescent="0.2">
      <c r="A3688" s="270"/>
      <c r="B3688" s="358"/>
      <c r="C3688" s="358"/>
      <c r="D3688" s="268"/>
      <c r="E3688" s="268"/>
      <c r="F3688" s="268"/>
      <c r="G3688" s="277"/>
      <c r="H3688" s="362"/>
      <c r="I3688" s="362"/>
      <c r="J3688" s="362"/>
      <c r="K3688" s="362"/>
      <c r="L3688" s="362"/>
      <c r="M3688" s="362"/>
      <c r="N3688" s="362"/>
      <c r="O3688" s="362"/>
      <c r="P3688" s="362"/>
      <c r="Q3688" s="362"/>
      <c r="R3688" s="362"/>
      <c r="S3688" s="362"/>
      <c r="T3688" s="362"/>
      <c r="U3688" s="362"/>
      <c r="V3688" s="362"/>
      <c r="W3688" s="362"/>
      <c r="X3688" s="362"/>
      <c r="Y3688" s="362"/>
      <c r="Z3688" s="362"/>
      <c r="AA3688" s="323"/>
      <c r="AB3688" s="323"/>
      <c r="AC3688" s="323"/>
      <c r="AD3688" s="323"/>
      <c r="AE3688" s="323"/>
      <c r="AF3688" s="323"/>
      <c r="AG3688" s="323"/>
      <c r="AH3688" s="323"/>
      <c r="AI3688" s="323"/>
      <c r="AJ3688" s="323"/>
      <c r="AK3688" s="323"/>
      <c r="AL3688" s="323"/>
      <c r="AM3688" s="323"/>
      <c r="AN3688" s="323"/>
      <c r="AO3688" s="323"/>
      <c r="AP3688" s="323"/>
      <c r="AQ3688" s="323"/>
      <c r="AR3688" s="323"/>
      <c r="AS3688" s="323"/>
      <c r="AT3688" s="323"/>
      <c r="AU3688" s="323"/>
      <c r="AV3688" s="323"/>
      <c r="AW3688" s="323"/>
      <c r="AX3688" s="323"/>
      <c r="AY3688" s="323"/>
      <c r="AZ3688" s="323"/>
      <c r="BA3688" s="323"/>
      <c r="BB3688" s="323"/>
      <c r="BC3688" s="323"/>
      <c r="BD3688" s="323"/>
      <c r="BE3688" s="323"/>
      <c r="BF3688" s="323"/>
    </row>
    <row r="3689" spans="1:58" s="62" customFormat="1" ht="12.75" x14ac:dyDescent="0.2">
      <c r="A3689" s="270"/>
      <c r="B3689" s="358"/>
      <c r="C3689" s="358"/>
      <c r="D3689" s="268"/>
      <c r="E3689" s="268"/>
      <c r="F3689" s="268"/>
      <c r="G3689" s="277"/>
      <c r="H3689" s="362"/>
      <c r="I3689" s="362"/>
      <c r="J3689" s="362"/>
      <c r="K3689" s="362"/>
      <c r="L3689" s="362"/>
      <c r="M3689" s="362"/>
      <c r="N3689" s="362"/>
      <c r="O3689" s="362"/>
      <c r="P3689" s="362"/>
      <c r="Q3689" s="362"/>
      <c r="R3689" s="362"/>
      <c r="S3689" s="362"/>
      <c r="T3689" s="362"/>
      <c r="U3689" s="362"/>
      <c r="V3689" s="362"/>
      <c r="W3689" s="362"/>
      <c r="X3689" s="362"/>
      <c r="Y3689" s="362"/>
      <c r="Z3689" s="362"/>
      <c r="AA3689" s="323"/>
      <c r="AB3689" s="323"/>
      <c r="AC3689" s="323"/>
      <c r="AD3689" s="323"/>
      <c r="AE3689" s="323"/>
      <c r="AF3689" s="323"/>
      <c r="AG3689" s="323"/>
      <c r="AH3689" s="323"/>
      <c r="AI3689" s="323"/>
      <c r="AJ3689" s="323"/>
      <c r="AK3689" s="323"/>
      <c r="AL3689" s="323"/>
      <c r="AM3689" s="323"/>
      <c r="AN3689" s="323"/>
      <c r="AO3689" s="323"/>
      <c r="AP3689" s="323"/>
      <c r="AQ3689" s="323"/>
      <c r="AR3689" s="323"/>
      <c r="AS3689" s="323"/>
      <c r="AT3689" s="323"/>
      <c r="AU3689" s="323"/>
      <c r="AV3689" s="323"/>
      <c r="AW3689" s="323"/>
      <c r="AX3689" s="323"/>
      <c r="AY3689" s="323"/>
      <c r="AZ3689" s="323"/>
      <c r="BA3689" s="323"/>
      <c r="BB3689" s="323"/>
      <c r="BC3689" s="323"/>
      <c r="BD3689" s="323"/>
      <c r="BE3689" s="323"/>
      <c r="BF3689" s="323"/>
    </row>
    <row r="3690" spans="1:58" s="62" customFormat="1" ht="12.75" x14ac:dyDescent="0.2">
      <c r="A3690" s="270"/>
      <c r="B3690" s="358"/>
      <c r="C3690" s="358"/>
      <c r="D3690" s="268"/>
      <c r="E3690" s="268"/>
      <c r="F3690" s="268"/>
      <c r="G3690" s="277"/>
      <c r="H3690" s="362"/>
      <c r="I3690" s="362"/>
      <c r="J3690" s="362"/>
      <c r="K3690" s="362"/>
      <c r="L3690" s="362"/>
      <c r="M3690" s="362"/>
      <c r="N3690" s="362"/>
      <c r="O3690" s="362"/>
      <c r="P3690" s="362"/>
      <c r="Q3690" s="362"/>
      <c r="R3690" s="362"/>
      <c r="S3690" s="362"/>
      <c r="T3690" s="362"/>
      <c r="U3690" s="362"/>
      <c r="V3690" s="362"/>
      <c r="W3690" s="362"/>
      <c r="X3690" s="362"/>
      <c r="Y3690" s="362"/>
      <c r="Z3690" s="362"/>
      <c r="AA3690" s="323"/>
      <c r="AB3690" s="323"/>
      <c r="AC3690" s="323"/>
      <c r="AD3690" s="323"/>
      <c r="AE3690" s="323"/>
      <c r="AF3690" s="323"/>
      <c r="AG3690" s="323"/>
      <c r="AH3690" s="323"/>
      <c r="AI3690" s="323"/>
      <c r="AJ3690" s="323"/>
      <c r="AK3690" s="323"/>
      <c r="AL3690" s="323"/>
      <c r="AM3690" s="323"/>
      <c r="AN3690" s="323"/>
      <c r="AO3690" s="323"/>
      <c r="AP3690" s="323"/>
      <c r="AQ3690" s="323"/>
      <c r="AR3690" s="323"/>
      <c r="AS3690" s="323"/>
      <c r="AT3690" s="323"/>
      <c r="AU3690" s="323"/>
      <c r="AV3690" s="323"/>
      <c r="AW3690" s="323"/>
      <c r="AX3690" s="323"/>
      <c r="AY3690" s="323"/>
      <c r="AZ3690" s="323"/>
      <c r="BA3690" s="323"/>
      <c r="BB3690" s="323"/>
      <c r="BC3690" s="323"/>
      <c r="BD3690" s="323"/>
      <c r="BE3690" s="323"/>
      <c r="BF3690" s="323"/>
    </row>
    <row r="3691" spans="1:58" s="62" customFormat="1" ht="12.75" x14ac:dyDescent="0.2">
      <c r="A3691" s="270"/>
      <c r="B3691" s="358"/>
      <c r="C3691" s="358"/>
      <c r="D3691" s="268"/>
      <c r="E3691" s="268"/>
      <c r="F3691" s="268"/>
      <c r="G3691" s="277"/>
      <c r="H3691" s="362"/>
      <c r="I3691" s="362"/>
      <c r="J3691" s="362"/>
      <c r="K3691" s="362"/>
      <c r="L3691" s="362"/>
      <c r="M3691" s="362"/>
      <c r="N3691" s="362"/>
      <c r="O3691" s="362"/>
      <c r="P3691" s="362"/>
      <c r="Q3691" s="362"/>
      <c r="R3691" s="362"/>
      <c r="S3691" s="362"/>
      <c r="T3691" s="362"/>
      <c r="U3691" s="362"/>
      <c r="V3691" s="362"/>
      <c r="W3691" s="362"/>
      <c r="X3691" s="362"/>
      <c r="Y3691" s="362"/>
      <c r="Z3691" s="362"/>
      <c r="AA3691" s="323"/>
      <c r="AB3691" s="323"/>
      <c r="AC3691" s="323"/>
      <c r="AD3691" s="323"/>
      <c r="AE3691" s="323"/>
      <c r="AF3691" s="323"/>
      <c r="AG3691" s="323"/>
      <c r="AH3691" s="323"/>
      <c r="AI3691" s="323"/>
      <c r="AJ3691" s="323"/>
      <c r="AK3691" s="323"/>
      <c r="AL3691" s="323"/>
      <c r="AM3691" s="323"/>
      <c r="AN3691" s="323"/>
      <c r="AO3691" s="323"/>
      <c r="AP3691" s="323"/>
      <c r="AQ3691" s="323"/>
      <c r="AR3691" s="323"/>
      <c r="AS3691" s="323"/>
      <c r="AT3691" s="323"/>
      <c r="AU3691" s="323"/>
      <c r="AV3691" s="323"/>
      <c r="AW3691" s="323"/>
      <c r="AX3691" s="323"/>
      <c r="AY3691" s="323"/>
      <c r="AZ3691" s="323"/>
      <c r="BA3691" s="323"/>
      <c r="BB3691" s="323"/>
      <c r="BC3691" s="323"/>
      <c r="BD3691" s="323"/>
      <c r="BE3691" s="323"/>
      <c r="BF3691" s="323"/>
    </row>
    <row r="3692" spans="1:58" s="62" customFormat="1" ht="12.75" x14ac:dyDescent="0.2">
      <c r="A3692" s="270"/>
      <c r="B3692" s="358"/>
      <c r="C3692" s="358"/>
      <c r="D3692" s="268"/>
      <c r="E3692" s="268"/>
      <c r="F3692" s="268"/>
      <c r="G3692" s="277"/>
      <c r="H3692" s="362"/>
      <c r="I3692" s="362"/>
      <c r="J3692" s="362"/>
      <c r="K3692" s="362"/>
      <c r="L3692" s="362"/>
      <c r="M3692" s="362"/>
      <c r="N3692" s="362"/>
      <c r="O3692" s="362"/>
      <c r="P3692" s="362"/>
      <c r="Q3692" s="362"/>
      <c r="R3692" s="362"/>
      <c r="S3692" s="362"/>
      <c r="T3692" s="362"/>
      <c r="U3692" s="362"/>
      <c r="V3692" s="362"/>
      <c r="W3692" s="362"/>
      <c r="X3692" s="362"/>
      <c r="Y3692" s="362"/>
      <c r="Z3692" s="362"/>
      <c r="AA3692" s="323"/>
      <c r="AB3692" s="323"/>
      <c r="AC3692" s="323"/>
      <c r="AD3692" s="323"/>
      <c r="AE3692" s="323"/>
      <c r="AF3692" s="323"/>
      <c r="AG3692" s="323"/>
      <c r="AH3692" s="323"/>
      <c r="AI3692" s="323"/>
      <c r="AJ3692" s="323"/>
      <c r="AK3692" s="323"/>
      <c r="AL3692" s="323"/>
      <c r="AM3692" s="323"/>
      <c r="AN3692" s="323"/>
      <c r="AO3692" s="323"/>
      <c r="AP3692" s="323"/>
      <c r="AQ3692" s="323"/>
      <c r="AR3692" s="323"/>
      <c r="AS3692" s="323"/>
      <c r="AT3692" s="323"/>
      <c r="AU3692" s="323"/>
      <c r="AV3692" s="323"/>
      <c r="AW3692" s="323"/>
      <c r="AX3692" s="323"/>
      <c r="AY3692" s="323"/>
      <c r="AZ3692" s="323"/>
      <c r="BA3692" s="323"/>
      <c r="BB3692" s="323"/>
      <c r="BC3692" s="323"/>
      <c r="BD3692" s="323"/>
      <c r="BE3692" s="323"/>
      <c r="BF3692" s="323"/>
    </row>
    <row r="3693" spans="1:58" s="62" customFormat="1" ht="12.75" x14ac:dyDescent="0.2">
      <c r="A3693" s="270"/>
      <c r="B3693" s="358"/>
      <c r="C3693" s="358"/>
      <c r="D3693" s="268"/>
      <c r="E3693" s="268"/>
      <c r="F3693" s="268"/>
      <c r="G3693" s="277"/>
      <c r="H3693" s="362"/>
      <c r="I3693" s="362"/>
      <c r="J3693" s="362"/>
      <c r="K3693" s="362"/>
      <c r="L3693" s="362"/>
      <c r="M3693" s="362"/>
      <c r="N3693" s="362"/>
      <c r="O3693" s="362"/>
      <c r="P3693" s="362"/>
      <c r="Q3693" s="362"/>
      <c r="R3693" s="362"/>
      <c r="S3693" s="362"/>
      <c r="T3693" s="362"/>
      <c r="U3693" s="362"/>
      <c r="V3693" s="362"/>
      <c r="W3693" s="362"/>
      <c r="X3693" s="362"/>
      <c r="Y3693" s="362"/>
      <c r="Z3693" s="362"/>
      <c r="AA3693" s="323"/>
      <c r="AB3693" s="323"/>
      <c r="AC3693" s="323"/>
      <c r="AD3693" s="323"/>
      <c r="AE3693" s="323"/>
      <c r="AF3693" s="323"/>
      <c r="AG3693" s="323"/>
      <c r="AH3693" s="323"/>
      <c r="AI3693" s="323"/>
      <c r="AJ3693" s="323"/>
      <c r="AK3693" s="323"/>
      <c r="AL3693" s="323"/>
      <c r="AM3693" s="323"/>
      <c r="AN3693" s="323"/>
      <c r="AO3693" s="323"/>
      <c r="AP3693" s="323"/>
      <c r="AQ3693" s="323"/>
      <c r="AR3693" s="323"/>
      <c r="AS3693" s="323"/>
      <c r="AT3693" s="323"/>
      <c r="AU3693" s="323"/>
      <c r="AV3693" s="323"/>
      <c r="AW3693" s="323"/>
      <c r="AX3693" s="323"/>
      <c r="AY3693" s="323"/>
      <c r="AZ3693" s="323"/>
      <c r="BA3693" s="323"/>
      <c r="BB3693" s="323"/>
      <c r="BC3693" s="323"/>
      <c r="BD3693" s="323"/>
      <c r="BE3693" s="323"/>
      <c r="BF3693" s="323"/>
    </row>
    <row r="3694" spans="1:58" s="62" customFormat="1" ht="12.75" x14ac:dyDescent="0.2">
      <c r="A3694" s="270"/>
      <c r="B3694" s="358"/>
      <c r="C3694" s="358"/>
      <c r="D3694" s="268"/>
      <c r="E3694" s="268"/>
      <c r="F3694" s="268"/>
      <c r="G3694" s="277"/>
      <c r="H3694" s="362"/>
      <c r="I3694" s="362"/>
      <c r="J3694" s="362"/>
      <c r="K3694" s="362"/>
      <c r="L3694" s="362"/>
      <c r="M3694" s="362"/>
      <c r="N3694" s="362"/>
      <c r="O3694" s="362"/>
      <c r="P3694" s="362"/>
      <c r="Q3694" s="362"/>
      <c r="R3694" s="362"/>
      <c r="S3694" s="362"/>
      <c r="T3694" s="362"/>
      <c r="U3694" s="362"/>
      <c r="V3694" s="362"/>
      <c r="W3694" s="362"/>
      <c r="X3694" s="362"/>
      <c r="Y3694" s="362"/>
      <c r="Z3694" s="362"/>
      <c r="AA3694" s="323"/>
      <c r="AB3694" s="323"/>
      <c r="AC3694" s="323"/>
      <c r="AD3694" s="323"/>
      <c r="AE3694" s="323"/>
      <c r="AF3694" s="323"/>
      <c r="AG3694" s="323"/>
      <c r="AH3694" s="323"/>
      <c r="AI3694" s="323"/>
      <c r="AJ3694" s="323"/>
      <c r="AK3694" s="323"/>
      <c r="AL3694" s="323"/>
      <c r="AM3694" s="323"/>
      <c r="AN3694" s="323"/>
      <c r="AO3694" s="323"/>
      <c r="AP3694" s="323"/>
      <c r="AQ3694" s="323"/>
      <c r="AR3694" s="323"/>
      <c r="AS3694" s="323"/>
      <c r="AT3694" s="323"/>
      <c r="AU3694" s="323"/>
      <c r="AV3694" s="323"/>
      <c r="AW3694" s="323"/>
      <c r="AX3694" s="323"/>
      <c r="AY3694" s="323"/>
      <c r="AZ3694" s="323"/>
      <c r="BA3694" s="323"/>
      <c r="BB3694" s="323"/>
      <c r="BC3694" s="323"/>
      <c r="BD3694" s="323"/>
      <c r="BE3694" s="323"/>
      <c r="BF3694" s="323"/>
    </row>
    <row r="3695" spans="1:58" s="62" customFormat="1" ht="12.75" x14ac:dyDescent="0.2">
      <c r="A3695" s="270"/>
      <c r="B3695" s="358"/>
      <c r="C3695" s="358"/>
      <c r="D3695" s="268"/>
      <c r="E3695" s="268"/>
      <c r="F3695" s="268"/>
      <c r="G3695" s="277"/>
      <c r="H3695" s="362"/>
      <c r="I3695" s="362"/>
      <c r="J3695" s="362"/>
      <c r="K3695" s="362"/>
      <c r="L3695" s="362"/>
      <c r="M3695" s="362"/>
      <c r="N3695" s="362"/>
      <c r="O3695" s="362"/>
      <c r="P3695" s="362"/>
      <c r="Q3695" s="362"/>
      <c r="R3695" s="362"/>
      <c r="S3695" s="362"/>
      <c r="T3695" s="362"/>
      <c r="U3695" s="362"/>
      <c r="V3695" s="362"/>
      <c r="W3695" s="362"/>
      <c r="X3695" s="362"/>
      <c r="Y3695" s="362"/>
      <c r="Z3695" s="362"/>
      <c r="AA3695" s="323"/>
      <c r="AB3695" s="323"/>
      <c r="AC3695" s="323"/>
      <c r="AD3695" s="323"/>
      <c r="AE3695" s="323"/>
      <c r="AF3695" s="323"/>
      <c r="AG3695" s="323"/>
      <c r="AH3695" s="323"/>
      <c r="AI3695" s="323"/>
      <c r="AJ3695" s="323"/>
      <c r="AK3695" s="323"/>
      <c r="AL3695" s="323"/>
      <c r="AM3695" s="323"/>
      <c r="AN3695" s="323"/>
      <c r="AO3695" s="323"/>
      <c r="AP3695" s="323"/>
      <c r="AQ3695" s="323"/>
      <c r="AR3695" s="323"/>
      <c r="AS3695" s="323"/>
      <c r="AT3695" s="323"/>
      <c r="AU3695" s="323"/>
      <c r="AV3695" s="323"/>
      <c r="AW3695" s="323"/>
      <c r="AX3695" s="323"/>
      <c r="AY3695" s="323"/>
      <c r="AZ3695" s="323"/>
      <c r="BA3695" s="323"/>
      <c r="BB3695" s="323"/>
      <c r="BC3695" s="323"/>
      <c r="BD3695" s="323"/>
      <c r="BE3695" s="323"/>
      <c r="BF3695" s="323"/>
    </row>
    <row r="3696" spans="1:58" s="62" customFormat="1" ht="12.75" x14ac:dyDescent="0.2">
      <c r="A3696" s="270"/>
      <c r="B3696" s="358"/>
      <c r="C3696" s="358"/>
      <c r="D3696" s="268"/>
      <c r="E3696" s="268"/>
      <c r="F3696" s="268"/>
      <c r="G3696" s="277"/>
      <c r="H3696" s="362"/>
      <c r="I3696" s="362"/>
      <c r="J3696" s="362"/>
      <c r="K3696" s="362"/>
      <c r="L3696" s="362"/>
      <c r="M3696" s="362"/>
      <c r="N3696" s="362"/>
      <c r="O3696" s="362"/>
      <c r="P3696" s="362"/>
      <c r="Q3696" s="362"/>
      <c r="R3696" s="362"/>
      <c r="S3696" s="362"/>
      <c r="T3696" s="362"/>
      <c r="U3696" s="362"/>
      <c r="V3696" s="362"/>
      <c r="W3696" s="362"/>
      <c r="X3696" s="362"/>
      <c r="Y3696" s="362"/>
      <c r="Z3696" s="362"/>
      <c r="AA3696" s="323"/>
      <c r="AB3696" s="323"/>
      <c r="AC3696" s="323"/>
      <c r="AD3696" s="323"/>
      <c r="AE3696" s="323"/>
      <c r="AF3696" s="323"/>
      <c r="AG3696" s="323"/>
      <c r="AH3696" s="323"/>
      <c r="AI3696" s="323"/>
      <c r="AJ3696" s="323"/>
      <c r="AK3696" s="323"/>
      <c r="AL3696" s="323"/>
      <c r="AM3696" s="323"/>
      <c r="AN3696" s="323"/>
      <c r="AO3696" s="323"/>
      <c r="AP3696" s="323"/>
      <c r="AQ3696" s="323"/>
      <c r="AR3696" s="323"/>
      <c r="AS3696" s="323"/>
      <c r="AT3696" s="323"/>
      <c r="AU3696" s="323"/>
      <c r="AV3696" s="323"/>
      <c r="AW3696" s="323"/>
      <c r="AX3696" s="323"/>
      <c r="AY3696" s="323"/>
      <c r="AZ3696" s="323"/>
      <c r="BA3696" s="323"/>
      <c r="BB3696" s="323"/>
      <c r="BC3696" s="323"/>
      <c r="BD3696" s="323"/>
      <c r="BE3696" s="323"/>
      <c r="BF3696" s="323"/>
    </row>
    <row r="3697" spans="1:58" s="62" customFormat="1" ht="12.75" x14ac:dyDescent="0.2">
      <c r="A3697" s="270"/>
      <c r="B3697" s="358"/>
      <c r="C3697" s="358"/>
      <c r="D3697" s="268"/>
      <c r="E3697" s="268"/>
      <c r="F3697" s="268"/>
      <c r="G3697" s="277"/>
      <c r="H3697" s="362"/>
      <c r="I3697" s="362"/>
      <c r="J3697" s="362"/>
      <c r="K3697" s="362"/>
      <c r="L3697" s="362"/>
      <c r="M3697" s="362"/>
      <c r="N3697" s="362"/>
      <c r="O3697" s="362"/>
      <c r="P3697" s="362"/>
      <c r="Q3697" s="362"/>
      <c r="R3697" s="362"/>
      <c r="S3697" s="362"/>
      <c r="T3697" s="362"/>
      <c r="U3697" s="362"/>
      <c r="V3697" s="362"/>
      <c r="W3697" s="362"/>
      <c r="X3697" s="362"/>
      <c r="Y3697" s="362"/>
      <c r="Z3697" s="362"/>
      <c r="AA3697" s="323"/>
      <c r="AB3697" s="323"/>
      <c r="AC3697" s="323"/>
      <c r="AD3697" s="323"/>
      <c r="AE3697" s="323"/>
      <c r="AF3697" s="323"/>
      <c r="AG3697" s="323"/>
      <c r="AH3697" s="323"/>
      <c r="AI3697" s="323"/>
      <c r="AJ3697" s="323"/>
      <c r="AK3697" s="323"/>
      <c r="AL3697" s="323"/>
      <c r="AM3697" s="323"/>
      <c r="AN3697" s="323"/>
      <c r="AO3697" s="323"/>
      <c r="AP3697" s="323"/>
      <c r="AQ3697" s="323"/>
      <c r="AR3697" s="323"/>
      <c r="AS3697" s="323"/>
      <c r="AT3697" s="323"/>
      <c r="AU3697" s="323"/>
      <c r="AV3697" s="323"/>
      <c r="AW3697" s="323"/>
      <c r="AX3697" s="323"/>
      <c r="AY3697" s="323"/>
      <c r="AZ3697" s="323"/>
      <c r="BA3697" s="323"/>
      <c r="BB3697" s="323"/>
      <c r="BC3697" s="323"/>
      <c r="BD3697" s="323"/>
      <c r="BE3697" s="323"/>
      <c r="BF3697" s="323"/>
    </row>
    <row r="3698" spans="1:58" s="62" customFormat="1" ht="12.75" x14ac:dyDescent="0.2">
      <c r="A3698" s="270"/>
      <c r="B3698" s="358"/>
      <c r="C3698" s="358"/>
      <c r="D3698" s="268"/>
      <c r="E3698" s="268"/>
      <c r="F3698" s="268"/>
      <c r="G3698" s="277"/>
      <c r="H3698" s="362"/>
      <c r="I3698" s="362"/>
      <c r="J3698" s="362"/>
      <c r="K3698" s="362"/>
      <c r="L3698" s="362"/>
      <c r="M3698" s="362"/>
      <c r="N3698" s="362"/>
      <c r="O3698" s="362"/>
      <c r="P3698" s="362"/>
      <c r="Q3698" s="362"/>
      <c r="R3698" s="362"/>
      <c r="S3698" s="362"/>
      <c r="T3698" s="362"/>
      <c r="U3698" s="362"/>
      <c r="V3698" s="362"/>
      <c r="W3698" s="362"/>
      <c r="X3698" s="362"/>
      <c r="Y3698" s="362"/>
      <c r="Z3698" s="362"/>
      <c r="AA3698" s="323"/>
      <c r="AB3698" s="323"/>
      <c r="AC3698" s="323"/>
      <c r="AD3698" s="323"/>
      <c r="AE3698" s="323"/>
      <c r="AF3698" s="323"/>
      <c r="AG3698" s="323"/>
      <c r="AH3698" s="323"/>
      <c r="AI3698" s="323"/>
      <c r="AJ3698" s="323"/>
      <c r="AK3698" s="323"/>
      <c r="AL3698" s="323"/>
      <c r="AM3698" s="323"/>
      <c r="AN3698" s="323"/>
      <c r="AO3698" s="323"/>
      <c r="AP3698" s="323"/>
      <c r="AQ3698" s="323"/>
      <c r="AR3698" s="323"/>
      <c r="AS3698" s="323"/>
      <c r="AT3698" s="323"/>
      <c r="AU3698" s="323"/>
      <c r="AV3698" s="323"/>
      <c r="AW3698" s="323"/>
      <c r="AX3698" s="323"/>
      <c r="AY3698" s="323"/>
      <c r="AZ3698" s="323"/>
      <c r="BA3698" s="323"/>
      <c r="BB3698" s="323"/>
      <c r="BC3698" s="323"/>
      <c r="BD3698" s="323"/>
      <c r="BE3698" s="323"/>
      <c r="BF3698" s="323"/>
    </row>
    <row r="3699" spans="1:58" s="62" customFormat="1" ht="12.75" x14ac:dyDescent="0.2">
      <c r="A3699" s="270"/>
      <c r="B3699" s="358"/>
      <c r="C3699" s="358"/>
      <c r="D3699" s="268"/>
      <c r="E3699" s="268"/>
      <c r="F3699" s="268"/>
      <c r="G3699" s="277"/>
      <c r="H3699" s="362"/>
      <c r="I3699" s="362"/>
      <c r="J3699" s="362"/>
      <c r="K3699" s="362"/>
      <c r="L3699" s="362"/>
      <c r="M3699" s="362"/>
      <c r="N3699" s="362"/>
      <c r="O3699" s="362"/>
      <c r="P3699" s="362"/>
      <c r="Q3699" s="362"/>
      <c r="R3699" s="362"/>
      <c r="S3699" s="362"/>
      <c r="T3699" s="362"/>
      <c r="U3699" s="362"/>
      <c r="V3699" s="362"/>
      <c r="W3699" s="362"/>
      <c r="X3699" s="362"/>
      <c r="Y3699" s="362"/>
      <c r="Z3699" s="362"/>
      <c r="AA3699" s="323"/>
      <c r="AB3699" s="323"/>
      <c r="AC3699" s="323"/>
      <c r="AD3699" s="323"/>
      <c r="AE3699" s="323"/>
      <c r="AF3699" s="323"/>
      <c r="AG3699" s="323"/>
      <c r="AH3699" s="323"/>
      <c r="AI3699" s="323"/>
      <c r="AJ3699" s="323"/>
      <c r="AK3699" s="323"/>
      <c r="AL3699" s="323"/>
      <c r="AM3699" s="323"/>
      <c r="AN3699" s="323"/>
      <c r="AO3699" s="323"/>
      <c r="AP3699" s="323"/>
      <c r="AQ3699" s="323"/>
      <c r="AR3699" s="323"/>
      <c r="AS3699" s="323"/>
      <c r="AT3699" s="323"/>
      <c r="AU3699" s="323"/>
      <c r="AV3699" s="323"/>
      <c r="AW3699" s="323"/>
      <c r="AX3699" s="323"/>
      <c r="AY3699" s="323"/>
      <c r="AZ3699" s="323"/>
      <c r="BA3699" s="323"/>
      <c r="BB3699" s="323"/>
      <c r="BC3699" s="323"/>
      <c r="BD3699" s="323"/>
      <c r="BE3699" s="323"/>
      <c r="BF3699" s="323"/>
    </row>
    <row r="3700" spans="1:58" s="62" customFormat="1" ht="12.75" x14ac:dyDescent="0.2">
      <c r="A3700" s="270"/>
      <c r="B3700" s="358"/>
      <c r="C3700" s="358"/>
      <c r="D3700" s="268"/>
      <c r="E3700" s="268"/>
      <c r="F3700" s="268"/>
      <c r="G3700" s="277"/>
      <c r="H3700" s="362"/>
      <c r="I3700" s="362"/>
      <c r="J3700" s="362"/>
      <c r="K3700" s="362"/>
      <c r="L3700" s="362"/>
      <c r="M3700" s="362"/>
      <c r="N3700" s="362"/>
      <c r="O3700" s="362"/>
      <c r="P3700" s="362"/>
      <c r="Q3700" s="362"/>
      <c r="R3700" s="362"/>
      <c r="S3700" s="362"/>
      <c r="T3700" s="362"/>
      <c r="U3700" s="362"/>
      <c r="V3700" s="362"/>
      <c r="W3700" s="362"/>
      <c r="X3700" s="362"/>
      <c r="Y3700" s="362"/>
      <c r="Z3700" s="362"/>
      <c r="AA3700" s="323"/>
      <c r="AB3700" s="323"/>
      <c r="AC3700" s="323"/>
      <c r="AD3700" s="323"/>
      <c r="AE3700" s="323"/>
      <c r="AF3700" s="323"/>
      <c r="AG3700" s="323"/>
      <c r="AH3700" s="323"/>
      <c r="AI3700" s="323"/>
      <c r="AJ3700" s="323"/>
      <c r="AK3700" s="323"/>
      <c r="AL3700" s="323"/>
      <c r="AM3700" s="323"/>
      <c r="AN3700" s="323"/>
      <c r="AO3700" s="323"/>
      <c r="AP3700" s="323"/>
      <c r="AQ3700" s="323"/>
      <c r="AR3700" s="323"/>
      <c r="AS3700" s="323"/>
      <c r="AT3700" s="323"/>
      <c r="AU3700" s="323"/>
      <c r="AV3700" s="323"/>
      <c r="AW3700" s="323"/>
      <c r="AX3700" s="323"/>
      <c r="AY3700" s="323"/>
      <c r="AZ3700" s="323"/>
      <c r="BA3700" s="323"/>
      <c r="BB3700" s="323"/>
      <c r="BC3700" s="323"/>
      <c r="BD3700" s="323"/>
      <c r="BE3700" s="323"/>
      <c r="BF3700" s="323"/>
    </row>
    <row r="3701" spans="1:58" s="62" customFormat="1" ht="12.75" x14ac:dyDescent="0.2">
      <c r="A3701" s="270"/>
      <c r="B3701" s="358"/>
      <c r="C3701" s="358"/>
      <c r="D3701" s="268"/>
      <c r="E3701" s="268"/>
      <c r="F3701" s="268"/>
      <c r="G3701" s="277"/>
      <c r="H3701" s="362"/>
      <c r="I3701" s="362"/>
      <c r="J3701" s="362"/>
      <c r="K3701" s="362"/>
      <c r="L3701" s="362"/>
      <c r="M3701" s="362"/>
      <c r="N3701" s="362"/>
      <c r="O3701" s="362"/>
      <c r="P3701" s="362"/>
      <c r="Q3701" s="362"/>
      <c r="R3701" s="362"/>
      <c r="S3701" s="362"/>
      <c r="T3701" s="362"/>
      <c r="U3701" s="362"/>
      <c r="V3701" s="362"/>
      <c r="W3701" s="362"/>
      <c r="X3701" s="362"/>
      <c r="Y3701" s="362"/>
      <c r="Z3701" s="362"/>
      <c r="AA3701" s="323"/>
      <c r="AB3701" s="323"/>
      <c r="AC3701" s="323"/>
      <c r="AD3701" s="323"/>
      <c r="AE3701" s="323"/>
      <c r="AF3701" s="323"/>
      <c r="AG3701" s="323"/>
      <c r="AH3701" s="323"/>
      <c r="AI3701" s="323"/>
      <c r="AJ3701" s="323"/>
      <c r="AK3701" s="323"/>
      <c r="AL3701" s="323"/>
      <c r="AM3701" s="323"/>
      <c r="AN3701" s="323"/>
      <c r="AO3701" s="323"/>
      <c r="AP3701" s="323"/>
      <c r="AQ3701" s="323"/>
      <c r="AR3701" s="323"/>
      <c r="AS3701" s="323"/>
      <c r="AT3701" s="323"/>
      <c r="AU3701" s="323"/>
      <c r="AV3701" s="323"/>
      <c r="AW3701" s="323"/>
      <c r="AX3701" s="323"/>
      <c r="AY3701" s="323"/>
      <c r="AZ3701" s="323"/>
      <c r="BA3701" s="323"/>
      <c r="BB3701" s="323"/>
      <c r="BC3701" s="323"/>
      <c r="BD3701" s="323"/>
      <c r="BE3701" s="323"/>
      <c r="BF3701" s="323"/>
    </row>
    <row r="3702" spans="1:58" s="62" customFormat="1" ht="12.75" x14ac:dyDescent="0.2">
      <c r="A3702" s="270"/>
      <c r="B3702" s="358"/>
      <c r="C3702" s="358"/>
      <c r="D3702" s="268"/>
      <c r="E3702" s="268"/>
      <c r="F3702" s="268"/>
      <c r="G3702" s="277"/>
      <c r="H3702" s="362"/>
      <c r="I3702" s="362"/>
      <c r="J3702" s="362"/>
      <c r="K3702" s="362"/>
      <c r="L3702" s="362"/>
      <c r="M3702" s="362"/>
      <c r="N3702" s="362"/>
      <c r="O3702" s="362"/>
      <c r="P3702" s="362"/>
      <c r="Q3702" s="362"/>
      <c r="R3702" s="362"/>
      <c r="S3702" s="362"/>
      <c r="T3702" s="362"/>
      <c r="U3702" s="362"/>
      <c r="V3702" s="362"/>
      <c r="W3702" s="362"/>
      <c r="X3702" s="362"/>
      <c r="Y3702" s="362"/>
      <c r="Z3702" s="362"/>
      <c r="AA3702" s="323"/>
      <c r="AB3702" s="323"/>
      <c r="AC3702" s="323"/>
      <c r="AD3702" s="323"/>
      <c r="AE3702" s="323"/>
      <c r="AF3702" s="323"/>
      <c r="AG3702" s="323"/>
      <c r="AH3702" s="323"/>
      <c r="AI3702" s="323"/>
      <c r="AJ3702" s="323"/>
      <c r="AK3702" s="323"/>
      <c r="AL3702" s="323"/>
      <c r="AM3702" s="323"/>
      <c r="AN3702" s="323"/>
      <c r="AO3702" s="323"/>
      <c r="AP3702" s="323"/>
      <c r="AQ3702" s="323"/>
      <c r="AR3702" s="323"/>
      <c r="AS3702" s="323"/>
      <c r="AT3702" s="323"/>
      <c r="AU3702" s="323"/>
      <c r="AV3702" s="323"/>
      <c r="AW3702" s="323"/>
      <c r="AX3702" s="323"/>
      <c r="AY3702" s="323"/>
      <c r="AZ3702" s="323"/>
      <c r="BA3702" s="323"/>
      <c r="BB3702" s="323"/>
      <c r="BC3702" s="323"/>
      <c r="BD3702" s="323"/>
      <c r="BE3702" s="323"/>
      <c r="BF3702" s="323"/>
    </row>
    <row r="3703" spans="1:58" s="62" customFormat="1" ht="12.75" x14ac:dyDescent="0.2">
      <c r="A3703" s="270"/>
      <c r="B3703" s="358"/>
      <c r="C3703" s="358"/>
      <c r="D3703" s="268"/>
      <c r="E3703" s="268"/>
      <c r="F3703" s="268"/>
      <c r="G3703" s="277"/>
      <c r="H3703" s="362"/>
      <c r="I3703" s="362"/>
      <c r="J3703" s="362"/>
      <c r="K3703" s="362"/>
      <c r="L3703" s="362"/>
      <c r="M3703" s="362"/>
      <c r="N3703" s="362"/>
      <c r="O3703" s="362"/>
      <c r="P3703" s="362"/>
      <c r="Q3703" s="362"/>
      <c r="R3703" s="362"/>
      <c r="S3703" s="362"/>
      <c r="T3703" s="362"/>
      <c r="U3703" s="362"/>
      <c r="V3703" s="362"/>
      <c r="W3703" s="362"/>
      <c r="X3703" s="362"/>
      <c r="Y3703" s="362"/>
      <c r="Z3703" s="362"/>
      <c r="AA3703" s="323"/>
      <c r="AB3703" s="323"/>
      <c r="AC3703" s="323"/>
      <c r="AD3703" s="323"/>
      <c r="AE3703" s="323"/>
      <c r="AF3703" s="323"/>
      <c r="AG3703" s="323"/>
      <c r="AH3703" s="323"/>
      <c r="AI3703" s="323"/>
      <c r="AJ3703" s="323"/>
      <c r="AK3703" s="323"/>
      <c r="AL3703" s="323"/>
      <c r="AM3703" s="323"/>
      <c r="AN3703" s="323"/>
      <c r="AO3703" s="323"/>
      <c r="AP3703" s="323"/>
      <c r="AQ3703" s="323"/>
      <c r="AR3703" s="323"/>
      <c r="AS3703" s="323"/>
      <c r="AT3703" s="323"/>
      <c r="AU3703" s="323"/>
      <c r="AV3703" s="323"/>
      <c r="AW3703" s="323"/>
      <c r="AX3703" s="323"/>
      <c r="AY3703" s="323"/>
      <c r="AZ3703" s="323"/>
      <c r="BA3703" s="323"/>
      <c r="BB3703" s="323"/>
      <c r="BC3703" s="323"/>
      <c r="BD3703" s="323"/>
      <c r="BE3703" s="323"/>
      <c r="BF3703" s="323"/>
    </row>
    <row r="3704" spans="1:58" s="62" customFormat="1" ht="12.75" x14ac:dyDescent="0.2">
      <c r="A3704" s="270"/>
      <c r="B3704" s="358"/>
      <c r="C3704" s="358"/>
      <c r="D3704" s="268"/>
      <c r="E3704" s="268"/>
      <c r="F3704" s="268"/>
      <c r="G3704" s="277"/>
      <c r="H3704" s="362"/>
      <c r="I3704" s="362"/>
      <c r="J3704" s="362"/>
      <c r="K3704" s="362"/>
      <c r="L3704" s="362"/>
      <c r="M3704" s="362"/>
      <c r="N3704" s="362"/>
      <c r="O3704" s="362"/>
      <c r="P3704" s="362"/>
      <c r="Q3704" s="362"/>
      <c r="R3704" s="362"/>
      <c r="S3704" s="362"/>
      <c r="T3704" s="362"/>
      <c r="U3704" s="362"/>
      <c r="V3704" s="362"/>
      <c r="W3704" s="362"/>
      <c r="X3704" s="362"/>
      <c r="Y3704" s="362"/>
      <c r="Z3704" s="362"/>
      <c r="AA3704" s="323"/>
      <c r="AB3704" s="323"/>
      <c r="AC3704" s="323"/>
      <c r="AD3704" s="323"/>
      <c r="AE3704" s="323"/>
      <c r="AF3704" s="323"/>
      <c r="AG3704" s="323"/>
      <c r="AH3704" s="323"/>
      <c r="AI3704" s="323"/>
      <c r="AJ3704" s="323"/>
      <c r="AK3704" s="323"/>
      <c r="AL3704" s="323"/>
      <c r="AM3704" s="323"/>
      <c r="AN3704" s="323"/>
      <c r="AO3704" s="323"/>
      <c r="AP3704" s="323"/>
      <c r="AQ3704" s="323"/>
      <c r="AR3704" s="323"/>
      <c r="AS3704" s="323"/>
      <c r="AT3704" s="323"/>
      <c r="AU3704" s="323"/>
      <c r="AV3704" s="323"/>
      <c r="AW3704" s="323"/>
      <c r="AX3704" s="323"/>
      <c r="AY3704" s="323"/>
      <c r="AZ3704" s="323"/>
      <c r="BA3704" s="323"/>
      <c r="BB3704" s="323"/>
      <c r="BC3704" s="323"/>
      <c r="BD3704" s="323"/>
      <c r="BE3704" s="323"/>
      <c r="BF3704" s="323"/>
    </row>
    <row r="3705" spans="1:58" s="62" customFormat="1" ht="12.75" x14ac:dyDescent="0.2">
      <c r="A3705" s="270"/>
      <c r="B3705" s="358"/>
      <c r="C3705" s="358"/>
      <c r="D3705" s="268"/>
      <c r="E3705" s="268"/>
      <c r="F3705" s="268"/>
      <c r="G3705" s="277"/>
      <c r="H3705" s="362"/>
      <c r="I3705" s="362"/>
      <c r="J3705" s="362"/>
      <c r="K3705" s="362"/>
      <c r="L3705" s="362"/>
      <c r="M3705" s="362"/>
      <c r="N3705" s="362"/>
      <c r="O3705" s="362"/>
      <c r="P3705" s="362"/>
      <c r="Q3705" s="362"/>
      <c r="R3705" s="362"/>
      <c r="S3705" s="362"/>
      <c r="T3705" s="362"/>
      <c r="U3705" s="362"/>
      <c r="V3705" s="362"/>
      <c r="W3705" s="362"/>
      <c r="X3705" s="362"/>
      <c r="Y3705" s="362"/>
      <c r="Z3705" s="362"/>
      <c r="AA3705" s="323"/>
      <c r="AB3705" s="323"/>
      <c r="AC3705" s="323"/>
      <c r="AD3705" s="323"/>
      <c r="AE3705" s="323"/>
      <c r="AF3705" s="323"/>
      <c r="AG3705" s="323"/>
      <c r="AH3705" s="323"/>
      <c r="AI3705" s="323"/>
      <c r="AJ3705" s="323"/>
      <c r="AK3705" s="323"/>
      <c r="AL3705" s="323"/>
      <c r="AM3705" s="323"/>
      <c r="AN3705" s="323"/>
      <c r="AO3705" s="323"/>
      <c r="AP3705" s="323"/>
      <c r="AQ3705" s="323"/>
      <c r="AR3705" s="323"/>
      <c r="AS3705" s="323"/>
      <c r="AT3705" s="323"/>
      <c r="AU3705" s="323"/>
      <c r="AV3705" s="323"/>
      <c r="AW3705" s="323"/>
      <c r="AX3705" s="323"/>
      <c r="AY3705" s="323"/>
      <c r="AZ3705" s="323"/>
      <c r="BA3705" s="323"/>
      <c r="BB3705" s="323"/>
      <c r="BC3705" s="323"/>
      <c r="BD3705" s="323"/>
      <c r="BE3705" s="323"/>
      <c r="BF3705" s="323"/>
    </row>
    <row r="3706" spans="1:58" s="62" customFormat="1" ht="12.75" x14ac:dyDescent="0.2">
      <c r="A3706" s="270"/>
      <c r="B3706" s="358"/>
      <c r="C3706" s="358"/>
      <c r="D3706" s="268"/>
      <c r="E3706" s="268"/>
      <c r="F3706" s="268"/>
      <c r="G3706" s="277"/>
      <c r="H3706" s="362"/>
      <c r="I3706" s="362"/>
      <c r="J3706" s="362"/>
      <c r="K3706" s="362"/>
      <c r="L3706" s="362"/>
      <c r="M3706" s="362"/>
      <c r="N3706" s="362"/>
      <c r="O3706" s="362"/>
      <c r="P3706" s="362"/>
      <c r="Q3706" s="362"/>
      <c r="R3706" s="362"/>
      <c r="S3706" s="362"/>
      <c r="T3706" s="362"/>
      <c r="U3706" s="362"/>
      <c r="V3706" s="362"/>
      <c r="W3706" s="362"/>
      <c r="X3706" s="362"/>
      <c r="Y3706" s="362"/>
      <c r="Z3706" s="362"/>
      <c r="AA3706" s="323"/>
      <c r="AB3706" s="323"/>
      <c r="AC3706" s="323"/>
      <c r="AD3706" s="323"/>
      <c r="AE3706" s="323"/>
      <c r="AF3706" s="323"/>
      <c r="AG3706" s="323"/>
      <c r="AH3706" s="323"/>
      <c r="AI3706" s="323"/>
      <c r="AJ3706" s="323"/>
      <c r="AK3706" s="323"/>
      <c r="AL3706" s="323"/>
      <c r="AM3706" s="323"/>
      <c r="AN3706" s="323"/>
      <c r="AO3706" s="323"/>
      <c r="AP3706" s="323"/>
      <c r="AQ3706" s="323"/>
      <c r="AR3706" s="323"/>
      <c r="AS3706" s="323"/>
      <c r="AT3706" s="323"/>
      <c r="AU3706" s="323"/>
      <c r="AV3706" s="323"/>
      <c r="AW3706" s="323"/>
      <c r="AX3706" s="323"/>
      <c r="AY3706" s="323"/>
      <c r="AZ3706" s="323"/>
      <c r="BA3706" s="323"/>
      <c r="BB3706" s="323"/>
      <c r="BC3706" s="323"/>
      <c r="BD3706" s="323"/>
      <c r="BE3706" s="323"/>
      <c r="BF3706" s="323"/>
    </row>
    <row r="3707" spans="1:58" s="62" customFormat="1" ht="12.75" x14ac:dyDescent="0.2">
      <c r="A3707" s="270"/>
      <c r="B3707" s="358"/>
      <c r="C3707" s="358"/>
      <c r="D3707" s="268"/>
      <c r="E3707" s="268"/>
      <c r="F3707" s="268"/>
      <c r="G3707" s="277"/>
      <c r="H3707" s="362"/>
      <c r="I3707" s="362"/>
      <c r="J3707" s="362"/>
      <c r="K3707" s="362"/>
      <c r="L3707" s="362"/>
      <c r="M3707" s="362"/>
      <c r="N3707" s="362"/>
      <c r="O3707" s="362"/>
      <c r="P3707" s="362"/>
      <c r="Q3707" s="362"/>
      <c r="R3707" s="362"/>
      <c r="S3707" s="362"/>
      <c r="T3707" s="362"/>
      <c r="U3707" s="362"/>
      <c r="V3707" s="362"/>
      <c r="W3707" s="362"/>
      <c r="X3707" s="362"/>
      <c r="Y3707" s="362"/>
      <c r="Z3707" s="362"/>
      <c r="AA3707" s="323"/>
      <c r="AB3707" s="323"/>
      <c r="AC3707" s="323"/>
      <c r="AD3707" s="323"/>
      <c r="AE3707" s="323"/>
      <c r="AF3707" s="323"/>
      <c r="AG3707" s="323"/>
      <c r="AH3707" s="323"/>
      <c r="AI3707" s="323"/>
      <c r="AJ3707" s="323"/>
      <c r="AK3707" s="323"/>
      <c r="AL3707" s="323"/>
      <c r="AM3707" s="323"/>
      <c r="AN3707" s="323"/>
      <c r="AO3707" s="323"/>
      <c r="AP3707" s="323"/>
      <c r="AQ3707" s="323"/>
      <c r="AR3707" s="323"/>
      <c r="AS3707" s="323"/>
      <c r="AT3707" s="323"/>
      <c r="AU3707" s="323"/>
      <c r="AV3707" s="323"/>
      <c r="AW3707" s="323"/>
      <c r="AX3707" s="323"/>
      <c r="AY3707" s="323"/>
      <c r="AZ3707" s="323"/>
      <c r="BA3707" s="323"/>
      <c r="BB3707" s="323"/>
      <c r="BC3707" s="323"/>
      <c r="BD3707" s="323"/>
      <c r="BE3707" s="323"/>
      <c r="BF3707" s="323"/>
    </row>
    <row r="3708" spans="1:58" s="62" customFormat="1" ht="12.75" x14ac:dyDescent="0.2">
      <c r="A3708" s="270"/>
      <c r="B3708" s="358"/>
      <c r="C3708" s="358"/>
      <c r="D3708" s="268"/>
      <c r="E3708" s="268"/>
      <c r="F3708" s="268"/>
      <c r="G3708" s="277"/>
      <c r="H3708" s="362"/>
      <c r="I3708" s="362"/>
      <c r="J3708" s="362"/>
      <c r="K3708" s="362"/>
      <c r="L3708" s="362"/>
      <c r="M3708" s="362"/>
      <c r="N3708" s="362"/>
      <c r="O3708" s="362"/>
      <c r="P3708" s="362"/>
      <c r="Q3708" s="362"/>
      <c r="R3708" s="362"/>
      <c r="S3708" s="362"/>
      <c r="T3708" s="362"/>
      <c r="U3708" s="362"/>
      <c r="V3708" s="362"/>
      <c r="W3708" s="362"/>
      <c r="X3708" s="362"/>
      <c r="Y3708" s="362"/>
      <c r="Z3708" s="362"/>
      <c r="AA3708" s="323"/>
      <c r="AB3708" s="323"/>
      <c r="AC3708" s="323"/>
      <c r="AD3708" s="323"/>
      <c r="AE3708" s="323"/>
      <c r="AF3708" s="323"/>
      <c r="AG3708" s="323"/>
      <c r="AH3708" s="323"/>
      <c r="AI3708" s="323"/>
      <c r="AJ3708" s="323"/>
      <c r="AK3708" s="323"/>
      <c r="AL3708" s="323"/>
      <c r="AM3708" s="323"/>
      <c r="AN3708" s="323"/>
      <c r="AO3708" s="323"/>
      <c r="AP3708" s="323"/>
      <c r="AQ3708" s="323"/>
      <c r="AR3708" s="323"/>
      <c r="AS3708" s="323"/>
      <c r="AT3708" s="323"/>
      <c r="AU3708" s="323"/>
      <c r="AV3708" s="323"/>
      <c r="AW3708" s="323"/>
      <c r="AX3708" s="323"/>
      <c r="AY3708" s="323"/>
      <c r="AZ3708" s="323"/>
      <c r="BA3708" s="323"/>
      <c r="BB3708" s="323"/>
      <c r="BC3708" s="323"/>
      <c r="BD3708" s="323"/>
      <c r="BE3708" s="323"/>
      <c r="BF3708" s="323"/>
    </row>
    <row r="3709" spans="1:58" s="62" customFormat="1" ht="12.75" x14ac:dyDescent="0.2">
      <c r="A3709" s="270"/>
      <c r="B3709" s="358"/>
      <c r="C3709" s="358"/>
      <c r="D3709" s="268"/>
      <c r="E3709" s="268"/>
      <c r="F3709" s="268"/>
      <c r="G3709" s="277"/>
      <c r="H3709" s="362"/>
      <c r="I3709" s="362"/>
      <c r="J3709" s="362"/>
      <c r="K3709" s="362"/>
      <c r="L3709" s="362"/>
      <c r="M3709" s="362"/>
      <c r="N3709" s="362"/>
      <c r="O3709" s="362"/>
      <c r="P3709" s="362"/>
      <c r="Q3709" s="362"/>
      <c r="R3709" s="362"/>
      <c r="S3709" s="362"/>
      <c r="T3709" s="362"/>
      <c r="U3709" s="362"/>
      <c r="V3709" s="362"/>
      <c r="W3709" s="362"/>
      <c r="X3709" s="362"/>
      <c r="Y3709" s="362"/>
      <c r="Z3709" s="362"/>
      <c r="AA3709" s="323"/>
      <c r="AB3709" s="323"/>
      <c r="AC3709" s="323"/>
      <c r="AD3709" s="323"/>
      <c r="AE3709" s="323"/>
      <c r="AF3709" s="323"/>
      <c r="AG3709" s="323"/>
      <c r="AH3709" s="323"/>
      <c r="AI3709" s="323"/>
      <c r="AJ3709" s="323"/>
      <c r="AK3709" s="323"/>
      <c r="AL3709" s="323"/>
      <c r="AM3709" s="323"/>
      <c r="AN3709" s="323"/>
      <c r="AO3709" s="323"/>
      <c r="AP3709" s="323"/>
      <c r="AQ3709" s="323"/>
      <c r="AR3709" s="323"/>
      <c r="AS3709" s="323"/>
      <c r="AT3709" s="323"/>
      <c r="AU3709" s="323"/>
      <c r="AV3709" s="323"/>
      <c r="AW3709" s="323"/>
      <c r="AX3709" s="323"/>
      <c r="AY3709" s="323"/>
      <c r="AZ3709" s="323"/>
      <c r="BA3709" s="323"/>
      <c r="BB3709" s="323"/>
      <c r="BC3709" s="323"/>
      <c r="BD3709" s="323"/>
      <c r="BE3709" s="323"/>
      <c r="BF3709" s="323"/>
    </row>
    <row r="3710" spans="1:58" s="62" customFormat="1" ht="12.75" x14ac:dyDescent="0.2">
      <c r="A3710" s="270"/>
      <c r="B3710" s="358"/>
      <c r="C3710" s="358"/>
      <c r="D3710" s="268"/>
      <c r="E3710" s="268"/>
      <c r="F3710" s="268"/>
      <c r="G3710" s="277"/>
      <c r="H3710" s="362"/>
      <c r="I3710" s="362"/>
      <c r="J3710" s="362"/>
      <c r="K3710" s="362"/>
      <c r="L3710" s="362"/>
      <c r="M3710" s="362"/>
      <c r="N3710" s="362"/>
      <c r="O3710" s="362"/>
      <c r="P3710" s="362"/>
      <c r="Q3710" s="362"/>
      <c r="R3710" s="362"/>
      <c r="S3710" s="362"/>
      <c r="T3710" s="362"/>
      <c r="U3710" s="362"/>
      <c r="V3710" s="362"/>
      <c r="W3710" s="362"/>
      <c r="X3710" s="362"/>
      <c r="Y3710" s="362"/>
      <c r="Z3710" s="362"/>
      <c r="AA3710" s="323"/>
      <c r="AB3710" s="323"/>
      <c r="AC3710" s="323"/>
      <c r="AD3710" s="323"/>
      <c r="AE3710" s="323"/>
      <c r="AF3710" s="323"/>
      <c r="AG3710" s="323"/>
      <c r="AH3710" s="323"/>
      <c r="AI3710" s="323"/>
      <c r="AJ3710" s="323"/>
      <c r="AK3710" s="323"/>
      <c r="AL3710" s="323"/>
      <c r="AM3710" s="323"/>
      <c r="AN3710" s="323"/>
      <c r="AO3710" s="323"/>
      <c r="AP3710" s="323"/>
      <c r="AQ3710" s="323"/>
      <c r="AR3710" s="323"/>
      <c r="AS3710" s="323"/>
      <c r="AT3710" s="323"/>
      <c r="AU3710" s="323"/>
      <c r="AV3710" s="323"/>
      <c r="AW3710" s="323"/>
      <c r="AX3710" s="323"/>
      <c r="AY3710" s="323"/>
      <c r="AZ3710" s="323"/>
      <c r="BA3710" s="323"/>
      <c r="BB3710" s="323"/>
      <c r="BC3710" s="323"/>
      <c r="BD3710" s="323"/>
      <c r="BE3710" s="323"/>
      <c r="BF3710" s="323"/>
    </row>
    <row r="3711" spans="1:58" s="62" customFormat="1" ht="12.75" x14ac:dyDescent="0.2">
      <c r="A3711" s="270"/>
      <c r="B3711" s="358"/>
      <c r="C3711" s="358"/>
      <c r="D3711" s="268"/>
      <c r="E3711" s="268"/>
      <c r="F3711" s="268"/>
      <c r="G3711" s="277"/>
      <c r="H3711" s="362"/>
      <c r="I3711" s="362"/>
      <c r="J3711" s="362"/>
      <c r="K3711" s="362"/>
      <c r="L3711" s="362"/>
      <c r="M3711" s="362"/>
      <c r="N3711" s="362"/>
      <c r="O3711" s="362"/>
      <c r="P3711" s="362"/>
      <c r="Q3711" s="362"/>
      <c r="R3711" s="362"/>
      <c r="S3711" s="362"/>
      <c r="T3711" s="362"/>
      <c r="U3711" s="362"/>
      <c r="V3711" s="362"/>
      <c r="W3711" s="362"/>
      <c r="X3711" s="362"/>
      <c r="Y3711" s="362"/>
      <c r="Z3711" s="362"/>
      <c r="AA3711" s="323"/>
      <c r="AB3711" s="323"/>
      <c r="AC3711" s="323"/>
      <c r="AD3711" s="323"/>
      <c r="AE3711" s="323"/>
      <c r="AF3711" s="323"/>
      <c r="AG3711" s="323"/>
      <c r="AH3711" s="323"/>
      <c r="AI3711" s="323"/>
      <c r="AJ3711" s="323"/>
      <c r="AK3711" s="323"/>
      <c r="AL3711" s="323"/>
      <c r="AM3711" s="323"/>
      <c r="AN3711" s="323"/>
      <c r="AO3711" s="323"/>
      <c r="AP3711" s="323"/>
      <c r="AQ3711" s="323"/>
      <c r="AR3711" s="323"/>
      <c r="AS3711" s="323"/>
      <c r="AT3711" s="323"/>
      <c r="AU3711" s="323"/>
      <c r="AV3711" s="323"/>
      <c r="AW3711" s="323"/>
      <c r="AX3711" s="323"/>
      <c r="AY3711" s="323"/>
      <c r="AZ3711" s="323"/>
      <c r="BA3711" s="323"/>
      <c r="BB3711" s="323"/>
      <c r="BC3711" s="323"/>
      <c r="BD3711" s="323"/>
      <c r="BE3711" s="323"/>
      <c r="BF3711" s="323"/>
    </row>
    <row r="3712" spans="1:58" s="62" customFormat="1" ht="12.75" x14ac:dyDescent="0.2">
      <c r="A3712" s="270"/>
      <c r="B3712" s="358"/>
      <c r="C3712" s="358"/>
      <c r="D3712" s="268"/>
      <c r="E3712" s="268"/>
      <c r="F3712" s="268"/>
      <c r="G3712" s="277"/>
      <c r="H3712" s="362"/>
      <c r="I3712" s="362"/>
      <c r="J3712" s="362"/>
      <c r="K3712" s="362"/>
      <c r="L3712" s="362"/>
      <c r="M3712" s="362"/>
      <c r="N3712" s="362"/>
      <c r="O3712" s="362"/>
      <c r="P3712" s="362"/>
      <c r="Q3712" s="362"/>
      <c r="R3712" s="362"/>
      <c r="S3712" s="362"/>
      <c r="T3712" s="362"/>
      <c r="U3712" s="362"/>
      <c r="V3712" s="362"/>
      <c r="W3712" s="362"/>
      <c r="X3712" s="362"/>
      <c r="Y3712" s="362"/>
      <c r="Z3712" s="362"/>
      <c r="AA3712" s="323"/>
      <c r="AB3712" s="323"/>
      <c r="AC3712" s="323"/>
      <c r="AD3712" s="323"/>
      <c r="AE3712" s="323"/>
      <c r="AF3712" s="323"/>
      <c r="AG3712" s="323"/>
      <c r="AH3712" s="323"/>
      <c r="AI3712" s="323"/>
      <c r="AJ3712" s="323"/>
      <c r="AK3712" s="323"/>
      <c r="AL3712" s="323"/>
      <c r="AM3712" s="323"/>
      <c r="AN3712" s="323"/>
      <c r="AO3712" s="323"/>
      <c r="AP3712" s="323"/>
      <c r="AQ3712" s="323"/>
      <c r="AR3712" s="323"/>
      <c r="AS3712" s="323"/>
      <c r="AT3712" s="323"/>
      <c r="AU3712" s="323"/>
      <c r="AV3712" s="323"/>
      <c r="AW3712" s="323"/>
      <c r="AX3712" s="323"/>
      <c r="AY3712" s="323"/>
      <c r="AZ3712" s="323"/>
      <c r="BA3712" s="323"/>
      <c r="BB3712" s="323"/>
      <c r="BC3712" s="323"/>
      <c r="BD3712" s="323"/>
      <c r="BE3712" s="323"/>
      <c r="BF3712" s="323"/>
    </row>
    <row r="3713" spans="1:58" s="62" customFormat="1" ht="12.75" x14ac:dyDescent="0.2">
      <c r="A3713" s="270"/>
      <c r="B3713" s="358"/>
      <c r="C3713" s="358"/>
      <c r="D3713" s="268"/>
      <c r="E3713" s="268"/>
      <c r="F3713" s="268"/>
      <c r="G3713" s="277"/>
      <c r="H3713" s="362"/>
      <c r="I3713" s="362"/>
      <c r="J3713" s="362"/>
      <c r="K3713" s="362"/>
      <c r="L3713" s="362"/>
      <c r="M3713" s="362"/>
      <c r="N3713" s="362"/>
      <c r="O3713" s="362"/>
      <c r="P3713" s="362"/>
      <c r="Q3713" s="362"/>
      <c r="R3713" s="362"/>
      <c r="S3713" s="362"/>
      <c r="T3713" s="362"/>
      <c r="U3713" s="362"/>
      <c r="V3713" s="362"/>
      <c r="W3713" s="362"/>
      <c r="X3713" s="362"/>
      <c r="Y3713" s="362"/>
      <c r="Z3713" s="362"/>
      <c r="AA3713" s="323"/>
      <c r="AB3713" s="323"/>
      <c r="AC3713" s="323"/>
      <c r="AD3713" s="323"/>
      <c r="AE3713" s="323"/>
      <c r="AF3713" s="323"/>
      <c r="AG3713" s="323"/>
      <c r="AH3713" s="323"/>
      <c r="AI3713" s="323"/>
      <c r="AJ3713" s="323"/>
      <c r="AK3713" s="323"/>
      <c r="AL3713" s="323"/>
      <c r="AM3713" s="323"/>
      <c r="AN3713" s="323"/>
      <c r="AO3713" s="323"/>
      <c r="AP3713" s="323"/>
      <c r="AQ3713" s="323"/>
      <c r="AR3713" s="323"/>
      <c r="AS3713" s="323"/>
      <c r="AT3713" s="323"/>
      <c r="AU3713" s="323"/>
      <c r="AV3713" s="323"/>
      <c r="AW3713" s="323"/>
      <c r="AX3713" s="323"/>
      <c r="AY3713" s="323"/>
      <c r="AZ3713" s="323"/>
      <c r="BA3713" s="323"/>
      <c r="BB3713" s="323"/>
      <c r="BC3713" s="323"/>
      <c r="BD3713" s="323"/>
      <c r="BE3713" s="323"/>
      <c r="BF3713" s="323"/>
    </row>
    <row r="3714" spans="1:58" s="62" customFormat="1" ht="12.75" x14ac:dyDescent="0.2">
      <c r="A3714" s="270"/>
      <c r="B3714" s="358"/>
      <c r="C3714" s="358"/>
      <c r="D3714" s="268"/>
      <c r="E3714" s="268"/>
      <c r="F3714" s="268"/>
      <c r="G3714" s="277"/>
      <c r="H3714" s="362"/>
      <c r="I3714" s="362"/>
      <c r="J3714" s="362"/>
      <c r="K3714" s="362"/>
      <c r="L3714" s="362"/>
      <c r="M3714" s="362"/>
      <c r="N3714" s="362"/>
      <c r="O3714" s="362"/>
      <c r="P3714" s="362"/>
      <c r="Q3714" s="362"/>
      <c r="R3714" s="362"/>
      <c r="S3714" s="362"/>
      <c r="T3714" s="362"/>
      <c r="U3714" s="362"/>
      <c r="V3714" s="362"/>
      <c r="W3714" s="362"/>
      <c r="X3714" s="362"/>
      <c r="Y3714" s="362"/>
      <c r="Z3714" s="362"/>
      <c r="AA3714" s="323"/>
      <c r="AB3714" s="323"/>
      <c r="AC3714" s="323"/>
      <c r="AD3714" s="323"/>
      <c r="AE3714" s="323"/>
      <c r="AF3714" s="323"/>
      <c r="AG3714" s="323"/>
      <c r="AH3714" s="323"/>
      <c r="AI3714" s="323"/>
      <c r="AJ3714" s="323"/>
      <c r="AK3714" s="323"/>
      <c r="AL3714" s="323"/>
      <c r="AM3714" s="323"/>
      <c r="AN3714" s="323"/>
      <c r="AO3714" s="323"/>
      <c r="AP3714" s="323"/>
      <c r="AQ3714" s="323"/>
      <c r="AR3714" s="323"/>
      <c r="AS3714" s="323"/>
      <c r="AT3714" s="323"/>
      <c r="AU3714" s="323"/>
      <c r="AV3714" s="323"/>
      <c r="AW3714" s="323"/>
      <c r="AX3714" s="323"/>
      <c r="AY3714" s="323"/>
      <c r="AZ3714" s="323"/>
      <c r="BA3714" s="323"/>
      <c r="BB3714" s="323"/>
      <c r="BC3714" s="323"/>
      <c r="BD3714" s="323"/>
      <c r="BE3714" s="323"/>
      <c r="BF3714" s="323"/>
    </row>
    <row r="3715" spans="1:58" s="62" customFormat="1" ht="12.75" x14ac:dyDescent="0.2">
      <c r="A3715" s="270"/>
      <c r="B3715" s="358"/>
      <c r="C3715" s="358"/>
      <c r="D3715" s="268"/>
      <c r="E3715" s="268"/>
      <c r="F3715" s="268"/>
      <c r="G3715" s="277"/>
      <c r="H3715" s="362"/>
      <c r="I3715" s="362"/>
      <c r="J3715" s="362"/>
      <c r="K3715" s="362"/>
      <c r="L3715" s="362"/>
      <c r="M3715" s="362"/>
      <c r="N3715" s="362"/>
      <c r="O3715" s="362"/>
      <c r="P3715" s="362"/>
      <c r="Q3715" s="362"/>
      <c r="R3715" s="362"/>
      <c r="S3715" s="362"/>
      <c r="T3715" s="362"/>
      <c r="U3715" s="362"/>
      <c r="V3715" s="362"/>
      <c r="W3715" s="362"/>
      <c r="X3715" s="362"/>
      <c r="Y3715" s="362"/>
      <c r="Z3715" s="362"/>
      <c r="AA3715" s="323"/>
      <c r="AB3715" s="323"/>
      <c r="AC3715" s="323"/>
      <c r="AD3715" s="323"/>
      <c r="AE3715" s="323"/>
      <c r="AF3715" s="323"/>
      <c r="AG3715" s="323"/>
      <c r="AH3715" s="323"/>
      <c r="AI3715" s="323"/>
      <c r="AJ3715" s="323"/>
      <c r="AK3715" s="323"/>
      <c r="AL3715" s="323"/>
      <c r="AM3715" s="323"/>
      <c r="AN3715" s="323"/>
      <c r="AO3715" s="323"/>
      <c r="AP3715" s="323"/>
      <c r="AQ3715" s="323"/>
      <c r="AR3715" s="323"/>
      <c r="AS3715" s="323"/>
      <c r="AT3715" s="323"/>
      <c r="AU3715" s="323"/>
      <c r="AV3715" s="323"/>
      <c r="AW3715" s="323"/>
      <c r="AX3715" s="323"/>
      <c r="AY3715" s="323"/>
      <c r="AZ3715" s="323"/>
      <c r="BA3715" s="323"/>
      <c r="BB3715" s="323"/>
      <c r="BC3715" s="323"/>
      <c r="BD3715" s="323"/>
      <c r="BE3715" s="323"/>
      <c r="BF3715" s="323"/>
    </row>
    <row r="3716" spans="1:58" s="62" customFormat="1" ht="12.75" x14ac:dyDescent="0.2">
      <c r="A3716" s="270"/>
      <c r="B3716" s="358"/>
      <c r="C3716" s="358"/>
      <c r="D3716" s="268"/>
      <c r="E3716" s="268"/>
      <c r="F3716" s="268"/>
      <c r="G3716" s="277"/>
      <c r="H3716" s="362"/>
      <c r="I3716" s="362"/>
      <c r="J3716" s="362"/>
      <c r="K3716" s="362"/>
      <c r="L3716" s="362"/>
      <c r="M3716" s="362"/>
      <c r="N3716" s="362"/>
      <c r="O3716" s="362"/>
      <c r="P3716" s="362"/>
      <c r="Q3716" s="362"/>
      <c r="R3716" s="362"/>
      <c r="S3716" s="362"/>
      <c r="T3716" s="362"/>
      <c r="U3716" s="362"/>
      <c r="V3716" s="362"/>
      <c r="W3716" s="362"/>
      <c r="X3716" s="362"/>
      <c r="Y3716" s="362"/>
      <c r="Z3716" s="362"/>
      <c r="AA3716" s="323"/>
      <c r="AB3716" s="323"/>
      <c r="AC3716" s="323"/>
      <c r="AD3716" s="323"/>
      <c r="AE3716" s="323"/>
      <c r="AF3716" s="323"/>
      <c r="AG3716" s="323"/>
      <c r="AH3716" s="323"/>
      <c r="AI3716" s="323"/>
      <c r="AJ3716" s="323"/>
      <c r="AK3716" s="323"/>
      <c r="AL3716" s="323"/>
      <c r="AM3716" s="323"/>
      <c r="AN3716" s="323"/>
      <c r="AO3716" s="323"/>
      <c r="AP3716" s="323"/>
      <c r="AQ3716" s="323"/>
      <c r="AR3716" s="323"/>
      <c r="AS3716" s="323"/>
      <c r="AT3716" s="323"/>
      <c r="AU3716" s="323"/>
      <c r="AV3716" s="323"/>
      <c r="AW3716" s="323"/>
      <c r="AX3716" s="323"/>
      <c r="AY3716" s="323"/>
      <c r="AZ3716" s="323"/>
      <c r="BA3716" s="323"/>
      <c r="BB3716" s="323"/>
      <c r="BC3716" s="323"/>
      <c r="BD3716" s="323"/>
      <c r="BE3716" s="323"/>
      <c r="BF3716" s="323"/>
    </row>
    <row r="3717" spans="1:58" s="62" customFormat="1" ht="12.75" x14ac:dyDescent="0.2">
      <c r="A3717" s="270"/>
      <c r="B3717" s="358"/>
      <c r="C3717" s="358"/>
      <c r="D3717" s="268"/>
      <c r="E3717" s="268"/>
      <c r="F3717" s="268"/>
      <c r="G3717" s="277"/>
      <c r="H3717" s="362"/>
      <c r="I3717" s="362"/>
      <c r="J3717" s="362"/>
      <c r="K3717" s="362"/>
      <c r="L3717" s="362"/>
      <c r="M3717" s="362"/>
      <c r="N3717" s="362"/>
      <c r="O3717" s="362"/>
      <c r="P3717" s="362"/>
      <c r="Q3717" s="362"/>
      <c r="R3717" s="362"/>
      <c r="S3717" s="362"/>
      <c r="T3717" s="362"/>
      <c r="U3717" s="362"/>
      <c r="V3717" s="362"/>
      <c r="W3717" s="362"/>
      <c r="X3717" s="362"/>
      <c r="Y3717" s="362"/>
      <c r="Z3717" s="362"/>
      <c r="AA3717" s="323"/>
      <c r="AB3717" s="323"/>
      <c r="AC3717" s="323"/>
      <c r="AD3717" s="323"/>
      <c r="AE3717" s="323"/>
      <c r="AF3717" s="323"/>
      <c r="AG3717" s="323"/>
      <c r="AH3717" s="323"/>
      <c r="AI3717" s="323"/>
      <c r="AJ3717" s="323"/>
      <c r="AK3717" s="323"/>
      <c r="AL3717" s="323"/>
      <c r="AM3717" s="323"/>
      <c r="AN3717" s="323"/>
      <c r="AO3717" s="323"/>
      <c r="AP3717" s="323"/>
      <c r="AQ3717" s="323"/>
      <c r="AR3717" s="323"/>
      <c r="AS3717" s="323"/>
      <c r="AT3717" s="323"/>
      <c r="AU3717" s="323"/>
      <c r="AV3717" s="323"/>
      <c r="AW3717" s="323"/>
      <c r="AX3717" s="323"/>
      <c r="AY3717" s="323"/>
      <c r="AZ3717" s="323"/>
      <c r="BA3717" s="323"/>
      <c r="BB3717" s="323"/>
      <c r="BC3717" s="323"/>
      <c r="BD3717" s="323"/>
      <c r="BE3717" s="323"/>
      <c r="BF3717" s="323"/>
    </row>
    <row r="3718" spans="1:58" s="62" customFormat="1" ht="12.75" x14ac:dyDescent="0.2">
      <c r="A3718" s="270"/>
      <c r="B3718" s="358"/>
      <c r="C3718" s="358"/>
      <c r="D3718" s="268"/>
      <c r="E3718" s="268"/>
      <c r="F3718" s="268"/>
      <c r="G3718" s="277"/>
      <c r="H3718" s="362"/>
      <c r="I3718" s="362"/>
      <c r="J3718" s="362"/>
      <c r="K3718" s="362"/>
      <c r="L3718" s="362"/>
      <c r="M3718" s="362"/>
      <c r="N3718" s="362"/>
      <c r="O3718" s="362"/>
      <c r="P3718" s="362"/>
      <c r="Q3718" s="362"/>
      <c r="R3718" s="362"/>
      <c r="S3718" s="362"/>
      <c r="T3718" s="362"/>
      <c r="U3718" s="362"/>
      <c r="V3718" s="362"/>
      <c r="W3718" s="362"/>
      <c r="X3718" s="362"/>
      <c r="Y3718" s="362"/>
      <c r="Z3718" s="362"/>
      <c r="AA3718" s="323"/>
      <c r="AB3718" s="323"/>
      <c r="AC3718" s="323"/>
      <c r="AD3718" s="323"/>
      <c r="AE3718" s="323"/>
      <c r="AF3718" s="323"/>
      <c r="AG3718" s="323"/>
      <c r="AH3718" s="323"/>
      <c r="AI3718" s="323"/>
      <c r="AJ3718" s="323"/>
      <c r="AK3718" s="323"/>
      <c r="AL3718" s="323"/>
      <c r="AM3718" s="323"/>
      <c r="AN3718" s="323"/>
      <c r="AO3718" s="323"/>
      <c r="AP3718" s="323"/>
      <c r="AQ3718" s="323"/>
      <c r="AR3718" s="323"/>
      <c r="AS3718" s="323"/>
      <c r="AT3718" s="323"/>
      <c r="AU3718" s="323"/>
      <c r="AV3718" s="323"/>
      <c r="AW3718" s="323"/>
      <c r="AX3718" s="323"/>
      <c r="AY3718" s="323"/>
      <c r="AZ3718" s="323"/>
      <c r="BA3718" s="323"/>
      <c r="BB3718" s="323"/>
      <c r="BC3718" s="323"/>
      <c r="BD3718" s="323"/>
      <c r="BE3718" s="323"/>
      <c r="BF3718" s="323"/>
    </row>
    <row r="3719" spans="1:58" s="62" customFormat="1" ht="12.75" x14ac:dyDescent="0.2">
      <c r="A3719" s="270"/>
      <c r="B3719" s="358"/>
      <c r="C3719" s="358"/>
      <c r="D3719" s="268"/>
      <c r="E3719" s="268"/>
      <c r="F3719" s="268"/>
      <c r="G3719" s="277"/>
      <c r="H3719" s="362"/>
      <c r="I3719" s="362"/>
      <c r="J3719" s="362"/>
      <c r="K3719" s="362"/>
      <c r="L3719" s="362"/>
      <c r="M3719" s="362"/>
      <c r="N3719" s="362"/>
      <c r="O3719" s="362"/>
      <c r="P3719" s="362"/>
      <c r="Q3719" s="362"/>
      <c r="R3719" s="362"/>
      <c r="S3719" s="362"/>
      <c r="T3719" s="362"/>
      <c r="U3719" s="362"/>
      <c r="V3719" s="362"/>
      <c r="W3719" s="362"/>
      <c r="X3719" s="362"/>
      <c r="Y3719" s="362"/>
      <c r="Z3719" s="362"/>
      <c r="AA3719" s="323"/>
      <c r="AB3719" s="323"/>
      <c r="AC3719" s="323"/>
      <c r="AD3719" s="323"/>
      <c r="AE3719" s="323"/>
      <c r="AF3719" s="323"/>
      <c r="AG3719" s="323"/>
      <c r="AH3719" s="323"/>
      <c r="AI3719" s="323"/>
      <c r="AJ3719" s="323"/>
      <c r="AK3719" s="323"/>
      <c r="AL3719" s="323"/>
      <c r="AM3719" s="323"/>
      <c r="AN3719" s="323"/>
      <c r="AO3719" s="323"/>
      <c r="AP3719" s="323"/>
      <c r="AQ3719" s="323"/>
      <c r="AR3719" s="323"/>
      <c r="AS3719" s="323"/>
      <c r="AT3719" s="323"/>
      <c r="AU3719" s="323"/>
      <c r="AV3719" s="323"/>
      <c r="AW3719" s="323"/>
      <c r="AX3719" s="323"/>
      <c r="AY3719" s="323"/>
      <c r="AZ3719" s="323"/>
      <c r="BA3719" s="323"/>
      <c r="BB3719" s="323"/>
      <c r="BC3719" s="323"/>
      <c r="BD3719" s="323"/>
      <c r="BE3719" s="323"/>
      <c r="BF3719" s="323"/>
    </row>
    <row r="3720" spans="1:58" s="62" customFormat="1" ht="12.75" x14ac:dyDescent="0.2">
      <c r="A3720" s="270"/>
      <c r="B3720" s="358"/>
      <c r="C3720" s="358"/>
      <c r="D3720" s="268"/>
      <c r="E3720" s="268"/>
      <c r="F3720" s="268"/>
      <c r="G3720" s="277"/>
      <c r="H3720" s="362"/>
      <c r="I3720" s="362"/>
      <c r="J3720" s="362"/>
      <c r="K3720" s="362"/>
      <c r="L3720" s="362"/>
      <c r="M3720" s="362"/>
      <c r="N3720" s="362"/>
      <c r="O3720" s="362"/>
      <c r="P3720" s="362"/>
      <c r="Q3720" s="362"/>
      <c r="R3720" s="362"/>
      <c r="S3720" s="362"/>
      <c r="T3720" s="362"/>
      <c r="U3720" s="362"/>
      <c r="V3720" s="362"/>
      <c r="W3720" s="362"/>
      <c r="X3720" s="362"/>
      <c r="Y3720" s="362"/>
      <c r="Z3720" s="362"/>
      <c r="AA3720" s="323"/>
      <c r="AB3720" s="323"/>
      <c r="AC3720" s="323"/>
      <c r="AD3720" s="323"/>
      <c r="AE3720" s="323"/>
      <c r="AF3720" s="323"/>
      <c r="AG3720" s="323"/>
      <c r="AH3720" s="323"/>
      <c r="AI3720" s="323"/>
      <c r="AJ3720" s="323"/>
      <c r="AK3720" s="323"/>
      <c r="AL3720" s="323"/>
      <c r="AM3720" s="323"/>
      <c r="AN3720" s="323"/>
      <c r="AO3720" s="323"/>
      <c r="AP3720" s="323"/>
      <c r="AQ3720" s="323"/>
      <c r="AR3720" s="323"/>
      <c r="AS3720" s="323"/>
      <c r="AT3720" s="323"/>
      <c r="AU3720" s="323"/>
      <c r="AV3720" s="323"/>
      <c r="AW3720" s="323"/>
      <c r="AX3720" s="323"/>
      <c r="AY3720" s="323"/>
      <c r="AZ3720" s="323"/>
      <c r="BA3720" s="323"/>
      <c r="BB3720" s="323"/>
      <c r="BC3720" s="323"/>
      <c r="BD3720" s="323"/>
      <c r="BE3720" s="323"/>
      <c r="BF3720" s="323"/>
    </row>
    <row r="3721" spans="1:58" s="62" customFormat="1" ht="12.75" x14ac:dyDescent="0.2">
      <c r="A3721" s="270"/>
      <c r="B3721" s="358"/>
      <c r="C3721" s="358"/>
      <c r="D3721" s="268"/>
      <c r="E3721" s="268"/>
      <c r="F3721" s="268"/>
      <c r="G3721" s="277"/>
      <c r="H3721" s="362"/>
      <c r="I3721" s="362"/>
      <c r="J3721" s="362"/>
      <c r="K3721" s="362"/>
      <c r="L3721" s="362"/>
      <c r="M3721" s="362"/>
      <c r="N3721" s="362"/>
      <c r="O3721" s="362"/>
      <c r="P3721" s="362"/>
      <c r="Q3721" s="362"/>
      <c r="R3721" s="362"/>
      <c r="S3721" s="362"/>
      <c r="T3721" s="362"/>
      <c r="U3721" s="362"/>
      <c r="V3721" s="362"/>
      <c r="W3721" s="362"/>
      <c r="X3721" s="362"/>
      <c r="Y3721" s="362"/>
      <c r="Z3721" s="362"/>
      <c r="AA3721" s="323"/>
      <c r="AB3721" s="323"/>
      <c r="AC3721" s="323"/>
      <c r="AD3721" s="323"/>
      <c r="AE3721" s="323"/>
      <c r="AF3721" s="323"/>
      <c r="AG3721" s="323"/>
      <c r="AH3721" s="323"/>
      <c r="AI3721" s="323"/>
      <c r="AJ3721" s="323"/>
      <c r="AK3721" s="323"/>
      <c r="AL3721" s="323"/>
      <c r="AM3721" s="323"/>
      <c r="AN3721" s="323"/>
      <c r="AO3721" s="323"/>
      <c r="AP3721" s="323"/>
      <c r="AQ3721" s="323"/>
      <c r="AR3721" s="323"/>
      <c r="AS3721" s="323"/>
      <c r="AT3721" s="323"/>
      <c r="AU3721" s="323"/>
      <c r="AV3721" s="323"/>
      <c r="AW3721" s="323"/>
      <c r="AX3721" s="323"/>
      <c r="AY3721" s="323"/>
      <c r="AZ3721" s="323"/>
      <c r="BA3721" s="323"/>
      <c r="BB3721" s="323"/>
      <c r="BC3721" s="323"/>
      <c r="BD3721" s="323"/>
      <c r="BE3721" s="323"/>
      <c r="BF3721" s="323"/>
    </row>
    <row r="3722" spans="1:58" s="62" customFormat="1" ht="12.75" x14ac:dyDescent="0.2">
      <c r="A3722" s="270"/>
      <c r="B3722" s="358"/>
      <c r="C3722" s="358"/>
      <c r="D3722" s="268"/>
      <c r="E3722" s="268"/>
      <c r="F3722" s="268"/>
      <c r="G3722" s="277"/>
      <c r="H3722" s="362"/>
      <c r="I3722" s="362"/>
      <c r="J3722" s="362"/>
      <c r="K3722" s="362"/>
      <c r="L3722" s="362"/>
      <c r="M3722" s="362"/>
      <c r="N3722" s="362"/>
      <c r="O3722" s="362"/>
      <c r="P3722" s="362"/>
      <c r="Q3722" s="362"/>
      <c r="R3722" s="362"/>
      <c r="S3722" s="362"/>
      <c r="T3722" s="362"/>
      <c r="U3722" s="362"/>
      <c r="V3722" s="362"/>
      <c r="W3722" s="362"/>
      <c r="X3722" s="362"/>
      <c r="Y3722" s="362"/>
      <c r="Z3722" s="362"/>
      <c r="AA3722" s="323"/>
      <c r="AB3722" s="323"/>
      <c r="AC3722" s="323"/>
      <c r="AD3722" s="323"/>
      <c r="AE3722" s="323"/>
      <c r="AF3722" s="323"/>
      <c r="AG3722" s="323"/>
      <c r="AH3722" s="323"/>
      <c r="AI3722" s="323"/>
      <c r="AJ3722" s="323"/>
      <c r="AK3722" s="323"/>
      <c r="AL3722" s="323"/>
      <c r="AM3722" s="323"/>
      <c r="AN3722" s="323"/>
      <c r="AO3722" s="323"/>
      <c r="AP3722" s="323"/>
      <c r="AQ3722" s="323"/>
      <c r="AR3722" s="323"/>
      <c r="AS3722" s="323"/>
      <c r="AT3722" s="323"/>
      <c r="AU3722" s="323"/>
      <c r="AV3722" s="323"/>
      <c r="AW3722" s="323"/>
      <c r="AX3722" s="323"/>
      <c r="AY3722" s="323"/>
      <c r="AZ3722" s="323"/>
      <c r="BA3722" s="323"/>
      <c r="BB3722" s="323"/>
      <c r="BC3722" s="323"/>
      <c r="BD3722" s="323"/>
      <c r="BE3722" s="323"/>
      <c r="BF3722" s="323"/>
    </row>
    <row r="3723" spans="1:58" s="62" customFormat="1" ht="12.75" x14ac:dyDescent="0.2">
      <c r="A3723" s="270"/>
      <c r="B3723" s="358"/>
      <c r="C3723" s="358"/>
      <c r="D3723" s="268"/>
      <c r="E3723" s="268"/>
      <c r="F3723" s="268"/>
      <c r="G3723" s="277"/>
      <c r="H3723" s="362"/>
      <c r="I3723" s="362"/>
      <c r="J3723" s="362"/>
      <c r="K3723" s="362"/>
      <c r="L3723" s="362"/>
      <c r="M3723" s="362"/>
      <c r="N3723" s="362"/>
      <c r="O3723" s="362"/>
      <c r="P3723" s="362"/>
      <c r="Q3723" s="362"/>
      <c r="R3723" s="362"/>
      <c r="S3723" s="362"/>
      <c r="T3723" s="362"/>
      <c r="U3723" s="362"/>
      <c r="V3723" s="362"/>
      <c r="W3723" s="362"/>
      <c r="X3723" s="362"/>
      <c r="Y3723" s="362"/>
      <c r="Z3723" s="362"/>
      <c r="AA3723" s="323"/>
      <c r="AB3723" s="323"/>
      <c r="AC3723" s="323"/>
      <c r="AD3723" s="323"/>
      <c r="AE3723" s="323"/>
      <c r="AF3723" s="323"/>
      <c r="AG3723" s="323"/>
      <c r="AH3723" s="323"/>
      <c r="AI3723" s="323"/>
      <c r="AJ3723" s="323"/>
      <c r="AK3723" s="323"/>
      <c r="AL3723" s="323"/>
      <c r="AM3723" s="323"/>
      <c r="AN3723" s="323"/>
      <c r="AO3723" s="323"/>
      <c r="AP3723" s="323"/>
      <c r="AQ3723" s="323"/>
      <c r="AR3723" s="323"/>
      <c r="AS3723" s="323"/>
      <c r="AT3723" s="323"/>
      <c r="AU3723" s="323"/>
      <c r="AV3723" s="323"/>
      <c r="AW3723" s="323"/>
      <c r="AX3723" s="323"/>
      <c r="AY3723" s="323"/>
      <c r="AZ3723" s="323"/>
      <c r="BA3723" s="323"/>
      <c r="BB3723" s="323"/>
      <c r="BC3723" s="323"/>
      <c r="BD3723" s="323"/>
      <c r="BE3723" s="323"/>
      <c r="BF3723" s="323"/>
    </row>
    <row r="3724" spans="1:58" s="62" customFormat="1" ht="12.75" x14ac:dyDescent="0.2">
      <c r="A3724" s="270"/>
      <c r="B3724" s="358"/>
      <c r="C3724" s="358"/>
      <c r="D3724" s="268"/>
      <c r="E3724" s="268"/>
      <c r="F3724" s="268"/>
      <c r="G3724" s="277"/>
      <c r="H3724" s="362"/>
      <c r="I3724" s="362"/>
      <c r="J3724" s="362"/>
      <c r="K3724" s="362"/>
      <c r="L3724" s="362"/>
      <c r="M3724" s="362"/>
      <c r="N3724" s="362"/>
      <c r="O3724" s="362"/>
      <c r="P3724" s="362"/>
      <c r="Q3724" s="362"/>
      <c r="R3724" s="362"/>
      <c r="S3724" s="362"/>
      <c r="T3724" s="362"/>
      <c r="U3724" s="362"/>
      <c r="V3724" s="362"/>
      <c r="W3724" s="362"/>
      <c r="X3724" s="362"/>
      <c r="Y3724" s="362"/>
      <c r="Z3724" s="362"/>
      <c r="AA3724" s="323"/>
      <c r="AB3724" s="323"/>
      <c r="AC3724" s="323"/>
      <c r="AD3724" s="323"/>
      <c r="AE3724" s="323"/>
      <c r="AF3724" s="323"/>
      <c r="AG3724" s="323"/>
      <c r="AH3724" s="323"/>
      <c r="AI3724" s="323"/>
      <c r="AJ3724" s="323"/>
      <c r="AK3724" s="323"/>
      <c r="AL3724" s="323"/>
      <c r="AM3724" s="323"/>
      <c r="AN3724" s="323"/>
      <c r="AO3724" s="323"/>
      <c r="AP3724" s="323"/>
      <c r="AQ3724" s="323"/>
      <c r="AR3724" s="323"/>
      <c r="AS3724" s="323"/>
      <c r="AT3724" s="323"/>
      <c r="AU3724" s="323"/>
      <c r="AV3724" s="323"/>
      <c r="AW3724" s="323"/>
      <c r="AX3724" s="323"/>
      <c r="AY3724" s="323"/>
      <c r="AZ3724" s="323"/>
      <c r="BA3724" s="323"/>
      <c r="BB3724" s="323"/>
      <c r="BC3724" s="323"/>
      <c r="BD3724" s="323"/>
      <c r="BE3724" s="323"/>
      <c r="BF3724" s="323"/>
    </row>
    <row r="3725" spans="1:58" s="62" customFormat="1" ht="12.75" x14ac:dyDescent="0.2">
      <c r="A3725" s="270"/>
      <c r="B3725" s="358"/>
      <c r="C3725" s="358"/>
      <c r="D3725" s="268"/>
      <c r="E3725" s="268"/>
      <c r="F3725" s="268"/>
      <c r="G3725" s="277"/>
      <c r="H3725" s="362"/>
      <c r="I3725" s="362"/>
      <c r="J3725" s="362"/>
      <c r="K3725" s="362"/>
      <c r="L3725" s="362"/>
      <c r="M3725" s="362"/>
      <c r="N3725" s="362"/>
      <c r="O3725" s="362"/>
      <c r="P3725" s="362"/>
      <c r="Q3725" s="362"/>
      <c r="R3725" s="362"/>
      <c r="S3725" s="362"/>
      <c r="T3725" s="362"/>
      <c r="U3725" s="362"/>
      <c r="V3725" s="362"/>
      <c r="W3725" s="362"/>
      <c r="X3725" s="362"/>
      <c r="Y3725" s="362"/>
      <c r="Z3725" s="362"/>
      <c r="AA3725" s="323"/>
      <c r="AB3725" s="323"/>
      <c r="AC3725" s="323"/>
      <c r="AD3725" s="323"/>
      <c r="AE3725" s="323"/>
      <c r="AF3725" s="323"/>
      <c r="AG3725" s="323"/>
      <c r="AH3725" s="323"/>
      <c r="AI3725" s="323"/>
      <c r="AJ3725" s="323"/>
      <c r="AK3725" s="323"/>
      <c r="AL3725" s="323"/>
      <c r="AM3725" s="323"/>
      <c r="AN3725" s="323"/>
      <c r="AO3725" s="323"/>
      <c r="AP3725" s="323"/>
      <c r="AQ3725" s="323"/>
      <c r="AR3725" s="323"/>
      <c r="AS3725" s="323"/>
      <c r="AT3725" s="323"/>
      <c r="AU3725" s="323"/>
      <c r="AV3725" s="323"/>
      <c r="AW3725" s="323"/>
      <c r="AX3725" s="323"/>
      <c r="AY3725" s="323"/>
      <c r="AZ3725" s="323"/>
      <c r="BA3725" s="323"/>
      <c r="BB3725" s="323"/>
      <c r="BC3725" s="323"/>
      <c r="BD3725" s="323"/>
      <c r="BE3725" s="323"/>
      <c r="BF3725" s="323"/>
    </row>
    <row r="3726" spans="1:58" s="62" customFormat="1" ht="12.75" x14ac:dyDescent="0.2">
      <c r="A3726" s="270"/>
      <c r="B3726" s="358"/>
      <c r="C3726" s="358"/>
      <c r="D3726" s="268"/>
      <c r="E3726" s="268"/>
      <c r="F3726" s="268"/>
      <c r="G3726" s="277"/>
      <c r="H3726" s="362"/>
      <c r="I3726" s="362"/>
      <c r="J3726" s="362"/>
      <c r="K3726" s="362"/>
      <c r="L3726" s="362"/>
      <c r="M3726" s="362"/>
      <c r="N3726" s="362"/>
      <c r="O3726" s="362"/>
      <c r="P3726" s="362"/>
      <c r="Q3726" s="362"/>
      <c r="R3726" s="362"/>
      <c r="S3726" s="362"/>
      <c r="T3726" s="362"/>
      <c r="U3726" s="362"/>
      <c r="V3726" s="362"/>
      <c r="W3726" s="362"/>
      <c r="X3726" s="362"/>
      <c r="Y3726" s="362"/>
      <c r="Z3726" s="362"/>
      <c r="AA3726" s="323"/>
      <c r="AB3726" s="323"/>
      <c r="AC3726" s="323"/>
      <c r="AD3726" s="323"/>
      <c r="AE3726" s="323"/>
      <c r="AF3726" s="323"/>
      <c r="AG3726" s="323"/>
      <c r="AH3726" s="323"/>
      <c r="AI3726" s="323"/>
      <c r="AJ3726" s="323"/>
      <c r="AK3726" s="323"/>
      <c r="AL3726" s="323"/>
      <c r="AM3726" s="323"/>
      <c r="AN3726" s="323"/>
      <c r="AO3726" s="323"/>
      <c r="AP3726" s="323"/>
      <c r="AQ3726" s="323"/>
      <c r="AR3726" s="323"/>
      <c r="AS3726" s="323"/>
      <c r="AT3726" s="323"/>
      <c r="AU3726" s="323"/>
      <c r="AV3726" s="323"/>
      <c r="AW3726" s="323"/>
      <c r="AX3726" s="323"/>
      <c r="AY3726" s="323"/>
      <c r="AZ3726" s="323"/>
      <c r="BA3726" s="323"/>
      <c r="BB3726" s="323"/>
      <c r="BC3726" s="323"/>
      <c r="BD3726" s="323"/>
      <c r="BE3726" s="323"/>
      <c r="BF3726" s="323"/>
    </row>
    <row r="3727" spans="1:58" s="62" customFormat="1" ht="12.75" x14ac:dyDescent="0.2">
      <c r="A3727" s="270"/>
      <c r="B3727" s="358"/>
      <c r="C3727" s="358"/>
      <c r="D3727" s="268"/>
      <c r="E3727" s="268"/>
      <c r="F3727" s="268"/>
      <c r="G3727" s="277"/>
      <c r="H3727" s="362"/>
      <c r="I3727" s="362"/>
      <c r="J3727" s="362"/>
      <c r="K3727" s="362"/>
      <c r="L3727" s="362"/>
      <c r="M3727" s="362"/>
      <c r="N3727" s="362"/>
      <c r="O3727" s="362"/>
      <c r="P3727" s="362"/>
      <c r="Q3727" s="362"/>
      <c r="R3727" s="362"/>
      <c r="S3727" s="362"/>
      <c r="T3727" s="362"/>
      <c r="U3727" s="362"/>
      <c r="V3727" s="362"/>
      <c r="W3727" s="362"/>
      <c r="X3727" s="362"/>
      <c r="Y3727" s="362"/>
      <c r="Z3727" s="362"/>
      <c r="AA3727" s="323"/>
      <c r="AB3727" s="323"/>
      <c r="AC3727" s="323"/>
      <c r="AD3727" s="323"/>
      <c r="AE3727" s="323"/>
      <c r="AF3727" s="323"/>
      <c r="AG3727" s="323"/>
      <c r="AH3727" s="323"/>
      <c r="AI3727" s="323"/>
      <c r="AJ3727" s="323"/>
      <c r="AK3727" s="323"/>
      <c r="AL3727" s="323"/>
      <c r="AM3727" s="323"/>
      <c r="AN3727" s="323"/>
      <c r="AO3727" s="323"/>
      <c r="AP3727" s="323"/>
      <c r="AQ3727" s="323"/>
      <c r="AR3727" s="323"/>
      <c r="AS3727" s="323"/>
      <c r="AT3727" s="323"/>
      <c r="AU3727" s="323"/>
      <c r="AV3727" s="323"/>
      <c r="AW3727" s="323"/>
      <c r="AX3727" s="323"/>
      <c r="AY3727" s="323"/>
      <c r="AZ3727" s="323"/>
      <c r="BA3727" s="323"/>
      <c r="BB3727" s="323"/>
      <c r="BC3727" s="323"/>
      <c r="BD3727" s="323"/>
      <c r="BE3727" s="323"/>
      <c r="BF3727" s="323"/>
    </row>
    <row r="3728" spans="1:58" s="62" customFormat="1" ht="12.75" x14ac:dyDescent="0.2">
      <c r="A3728" s="270"/>
      <c r="B3728" s="358"/>
      <c r="C3728" s="358"/>
      <c r="D3728" s="268"/>
      <c r="E3728" s="268"/>
      <c r="F3728" s="268"/>
      <c r="G3728" s="277"/>
      <c r="H3728" s="362"/>
      <c r="I3728" s="362"/>
      <c r="J3728" s="362"/>
      <c r="K3728" s="362"/>
      <c r="L3728" s="362"/>
      <c r="M3728" s="362"/>
      <c r="N3728" s="362"/>
      <c r="O3728" s="362"/>
      <c r="P3728" s="362"/>
      <c r="Q3728" s="362"/>
      <c r="R3728" s="362"/>
      <c r="S3728" s="362"/>
      <c r="T3728" s="362"/>
      <c r="U3728" s="362"/>
      <c r="V3728" s="362"/>
      <c r="W3728" s="362"/>
      <c r="X3728" s="362"/>
      <c r="Y3728" s="362"/>
      <c r="Z3728" s="362"/>
      <c r="AA3728" s="323"/>
      <c r="AB3728" s="323"/>
      <c r="AC3728" s="323"/>
      <c r="AD3728" s="323"/>
      <c r="AE3728" s="323"/>
      <c r="AF3728" s="323"/>
      <c r="AG3728" s="323"/>
      <c r="AH3728" s="323"/>
      <c r="AI3728" s="323"/>
      <c r="AJ3728" s="323"/>
      <c r="AK3728" s="323"/>
      <c r="AL3728" s="323"/>
      <c r="AM3728" s="323"/>
      <c r="AN3728" s="323"/>
      <c r="AO3728" s="323"/>
      <c r="AP3728" s="323"/>
      <c r="AQ3728" s="323"/>
      <c r="AR3728" s="323"/>
      <c r="AS3728" s="323"/>
      <c r="AT3728" s="323"/>
      <c r="AU3728" s="323"/>
      <c r="AV3728" s="323"/>
      <c r="AW3728" s="323"/>
      <c r="AX3728" s="323"/>
      <c r="AY3728" s="323"/>
      <c r="AZ3728" s="323"/>
      <c r="BA3728" s="323"/>
      <c r="BB3728" s="323"/>
      <c r="BC3728" s="323"/>
      <c r="BD3728" s="323"/>
      <c r="BE3728" s="323"/>
      <c r="BF3728" s="323"/>
    </row>
    <row r="3729" spans="1:58" s="62" customFormat="1" ht="12.75" x14ac:dyDescent="0.2">
      <c r="A3729" s="270"/>
      <c r="B3729" s="358"/>
      <c r="C3729" s="358"/>
      <c r="D3729" s="268"/>
      <c r="E3729" s="268"/>
      <c r="F3729" s="268"/>
      <c r="G3729" s="277"/>
      <c r="H3729" s="362"/>
      <c r="I3729" s="362"/>
      <c r="J3729" s="362"/>
      <c r="K3729" s="362"/>
      <c r="L3729" s="362"/>
      <c r="M3729" s="362"/>
      <c r="N3729" s="362"/>
      <c r="O3729" s="362"/>
      <c r="P3729" s="362"/>
      <c r="Q3729" s="362"/>
      <c r="R3729" s="362"/>
      <c r="S3729" s="362"/>
      <c r="T3729" s="362"/>
      <c r="U3729" s="362"/>
      <c r="V3729" s="362"/>
      <c r="W3729" s="362"/>
      <c r="X3729" s="362"/>
      <c r="Y3729" s="362"/>
      <c r="Z3729" s="362"/>
      <c r="AA3729" s="323"/>
      <c r="AB3729" s="323"/>
      <c r="AC3729" s="323"/>
      <c r="AD3729" s="323"/>
      <c r="AE3729" s="323"/>
      <c r="AF3729" s="323"/>
      <c r="AG3729" s="323"/>
      <c r="AH3729" s="323"/>
      <c r="AI3729" s="323"/>
      <c r="AJ3729" s="323"/>
      <c r="AK3729" s="323"/>
      <c r="AL3729" s="323"/>
      <c r="AM3729" s="323"/>
      <c r="AN3729" s="323"/>
      <c r="AO3729" s="323"/>
      <c r="AP3729" s="323"/>
      <c r="AQ3729" s="323"/>
      <c r="AR3729" s="323"/>
      <c r="AS3729" s="323"/>
      <c r="AT3729" s="323"/>
      <c r="AU3729" s="323"/>
      <c r="AV3729" s="323"/>
      <c r="AW3729" s="323"/>
      <c r="AX3729" s="323"/>
      <c r="AY3729" s="323"/>
      <c r="AZ3729" s="323"/>
      <c r="BA3729" s="323"/>
      <c r="BB3729" s="323"/>
      <c r="BC3729" s="323"/>
      <c r="BD3729" s="323"/>
      <c r="BE3729" s="323"/>
      <c r="BF3729" s="323"/>
    </row>
    <row r="3730" spans="1:58" s="62" customFormat="1" ht="12.75" x14ac:dyDescent="0.2">
      <c r="A3730" s="270"/>
      <c r="B3730" s="358"/>
      <c r="C3730" s="358"/>
      <c r="D3730" s="268"/>
      <c r="E3730" s="268"/>
      <c r="F3730" s="268"/>
      <c r="G3730" s="277"/>
      <c r="H3730" s="362"/>
      <c r="I3730" s="362"/>
      <c r="J3730" s="362"/>
      <c r="K3730" s="362"/>
      <c r="L3730" s="362"/>
      <c r="M3730" s="362"/>
      <c r="N3730" s="362"/>
      <c r="O3730" s="362"/>
      <c r="P3730" s="362"/>
      <c r="Q3730" s="362"/>
      <c r="R3730" s="362"/>
      <c r="S3730" s="362"/>
      <c r="T3730" s="362"/>
      <c r="U3730" s="362"/>
      <c r="V3730" s="362"/>
      <c r="W3730" s="362"/>
      <c r="X3730" s="362"/>
      <c r="Y3730" s="362"/>
      <c r="Z3730" s="362"/>
      <c r="AA3730" s="323"/>
      <c r="AB3730" s="323"/>
      <c r="AC3730" s="323"/>
      <c r="AD3730" s="323"/>
      <c r="AE3730" s="323"/>
      <c r="AF3730" s="323"/>
      <c r="AG3730" s="323"/>
      <c r="AH3730" s="323"/>
      <c r="AI3730" s="323"/>
      <c r="AJ3730" s="323"/>
      <c r="AK3730" s="323"/>
      <c r="AL3730" s="323"/>
      <c r="AM3730" s="323"/>
      <c r="AN3730" s="323"/>
      <c r="AO3730" s="323"/>
      <c r="AP3730" s="323"/>
      <c r="AQ3730" s="323"/>
      <c r="AR3730" s="323"/>
      <c r="AS3730" s="323"/>
      <c r="AT3730" s="323"/>
      <c r="AU3730" s="323"/>
      <c r="AV3730" s="323"/>
      <c r="AW3730" s="323"/>
      <c r="AX3730" s="323"/>
      <c r="AY3730" s="323"/>
      <c r="AZ3730" s="323"/>
      <c r="BA3730" s="323"/>
      <c r="BB3730" s="323"/>
      <c r="BC3730" s="323"/>
      <c r="BD3730" s="323"/>
      <c r="BE3730" s="323"/>
      <c r="BF3730" s="323"/>
    </row>
    <row r="3731" spans="1:58" s="62" customFormat="1" ht="12.75" x14ac:dyDescent="0.2">
      <c r="A3731" s="270"/>
      <c r="B3731" s="358"/>
      <c r="C3731" s="358"/>
      <c r="D3731" s="268"/>
      <c r="E3731" s="268"/>
      <c r="F3731" s="268"/>
      <c r="G3731" s="277"/>
      <c r="H3731" s="362"/>
      <c r="I3731" s="362"/>
      <c r="J3731" s="362"/>
      <c r="K3731" s="362"/>
      <c r="L3731" s="362"/>
      <c r="M3731" s="362"/>
      <c r="N3731" s="362"/>
      <c r="O3731" s="362"/>
      <c r="P3731" s="362"/>
      <c r="Q3731" s="362"/>
      <c r="R3731" s="362"/>
      <c r="S3731" s="362"/>
      <c r="T3731" s="362"/>
      <c r="U3731" s="362"/>
      <c r="V3731" s="362"/>
      <c r="W3731" s="362"/>
      <c r="X3731" s="362"/>
      <c r="Y3731" s="362"/>
      <c r="Z3731" s="362"/>
      <c r="AA3731" s="323"/>
      <c r="AB3731" s="323"/>
      <c r="AC3731" s="323"/>
      <c r="AD3731" s="323"/>
      <c r="AE3731" s="323"/>
      <c r="AF3731" s="323"/>
      <c r="AG3731" s="323"/>
      <c r="AH3731" s="323"/>
      <c r="AI3731" s="323"/>
      <c r="AJ3731" s="323"/>
      <c r="AK3731" s="323"/>
      <c r="AL3731" s="323"/>
      <c r="AM3731" s="323"/>
      <c r="AN3731" s="323"/>
      <c r="AO3731" s="323"/>
      <c r="AP3731" s="323"/>
      <c r="AQ3731" s="323"/>
      <c r="AR3731" s="323"/>
      <c r="AS3731" s="323"/>
      <c r="AT3731" s="323"/>
      <c r="AU3731" s="323"/>
      <c r="AV3731" s="323"/>
      <c r="AW3731" s="323"/>
      <c r="AX3731" s="323"/>
      <c r="AY3731" s="323"/>
      <c r="AZ3731" s="323"/>
      <c r="BA3731" s="323"/>
      <c r="BB3731" s="323"/>
      <c r="BC3731" s="323"/>
      <c r="BD3731" s="323"/>
      <c r="BE3731" s="323"/>
      <c r="BF3731" s="323"/>
    </row>
    <row r="3732" spans="1:58" s="62" customFormat="1" ht="12.75" x14ac:dyDescent="0.2">
      <c r="A3732" s="270"/>
      <c r="B3732" s="358"/>
      <c r="C3732" s="358"/>
      <c r="D3732" s="268"/>
      <c r="E3732" s="268"/>
      <c r="F3732" s="268"/>
      <c r="G3732" s="277"/>
      <c r="H3732" s="362"/>
      <c r="I3732" s="362"/>
      <c r="J3732" s="362"/>
      <c r="K3732" s="362"/>
      <c r="L3732" s="362"/>
      <c r="M3732" s="362"/>
      <c r="N3732" s="362"/>
      <c r="O3732" s="362"/>
      <c r="P3732" s="362"/>
      <c r="Q3732" s="362"/>
      <c r="R3732" s="362"/>
      <c r="S3732" s="362"/>
      <c r="T3732" s="362"/>
      <c r="U3732" s="362"/>
      <c r="V3732" s="362"/>
      <c r="W3732" s="362"/>
      <c r="X3732" s="362"/>
      <c r="Y3732" s="362"/>
      <c r="Z3732" s="362"/>
      <c r="AA3732" s="323"/>
      <c r="AB3732" s="323"/>
      <c r="AC3732" s="323"/>
      <c r="AD3732" s="323"/>
      <c r="AE3732" s="323"/>
      <c r="AF3732" s="323"/>
      <c r="AG3732" s="323"/>
      <c r="AH3732" s="323"/>
      <c r="AI3732" s="323"/>
      <c r="AJ3732" s="323"/>
      <c r="AK3732" s="323"/>
      <c r="AL3732" s="323"/>
      <c r="AM3732" s="323"/>
      <c r="AN3732" s="323"/>
      <c r="AO3732" s="323"/>
      <c r="AP3732" s="323"/>
      <c r="AQ3732" s="323"/>
      <c r="AR3732" s="323"/>
      <c r="AS3732" s="323"/>
      <c r="AT3732" s="323"/>
      <c r="AU3732" s="323"/>
      <c r="AV3732" s="323"/>
      <c r="AW3732" s="323"/>
      <c r="AX3732" s="323"/>
      <c r="AY3732" s="323"/>
      <c r="AZ3732" s="323"/>
      <c r="BA3732" s="323"/>
      <c r="BB3732" s="323"/>
      <c r="BC3732" s="323"/>
      <c r="BD3732" s="323"/>
      <c r="BE3732" s="323"/>
      <c r="BF3732" s="323"/>
    </row>
    <row r="3733" spans="1:58" s="62" customFormat="1" ht="12.75" x14ac:dyDescent="0.2">
      <c r="A3733" s="270"/>
      <c r="B3733" s="358"/>
      <c r="C3733" s="358"/>
      <c r="D3733" s="268"/>
      <c r="E3733" s="268"/>
      <c r="F3733" s="268"/>
      <c r="G3733" s="277"/>
      <c r="H3733" s="362"/>
      <c r="I3733" s="362"/>
      <c r="J3733" s="362"/>
      <c r="K3733" s="362"/>
      <c r="L3733" s="362"/>
      <c r="M3733" s="362"/>
      <c r="N3733" s="362"/>
      <c r="O3733" s="362"/>
      <c r="P3733" s="362"/>
      <c r="Q3733" s="362"/>
      <c r="R3733" s="362"/>
      <c r="S3733" s="362"/>
      <c r="T3733" s="362"/>
      <c r="U3733" s="362"/>
      <c r="V3733" s="362"/>
      <c r="W3733" s="362"/>
      <c r="X3733" s="362"/>
      <c r="Y3733" s="362"/>
      <c r="Z3733" s="362"/>
      <c r="AA3733" s="323"/>
      <c r="AB3733" s="323"/>
      <c r="AC3733" s="323"/>
      <c r="AD3733" s="323"/>
      <c r="AE3733" s="323"/>
      <c r="AF3733" s="323"/>
      <c r="AG3733" s="323"/>
      <c r="AH3733" s="323"/>
      <c r="AI3733" s="323"/>
      <c r="AJ3733" s="323"/>
      <c r="AK3733" s="323"/>
      <c r="AL3733" s="323"/>
      <c r="AM3733" s="323"/>
      <c r="AN3733" s="323"/>
      <c r="AO3733" s="323"/>
      <c r="AP3733" s="323"/>
      <c r="AQ3733" s="323"/>
      <c r="AR3733" s="323"/>
      <c r="AS3733" s="323"/>
      <c r="AT3733" s="323"/>
      <c r="AU3733" s="323"/>
      <c r="AV3733" s="323"/>
      <c r="AW3733" s="323"/>
      <c r="AX3733" s="323"/>
      <c r="AY3733" s="323"/>
      <c r="AZ3733" s="323"/>
      <c r="BA3733" s="323"/>
      <c r="BB3733" s="323"/>
      <c r="BC3733" s="323"/>
      <c r="BD3733" s="323"/>
      <c r="BE3733" s="323"/>
      <c r="BF3733" s="323"/>
    </row>
    <row r="3734" spans="1:58" s="62" customFormat="1" ht="12.75" x14ac:dyDescent="0.2">
      <c r="A3734" s="270"/>
      <c r="B3734" s="358"/>
      <c r="C3734" s="358"/>
      <c r="D3734" s="268"/>
      <c r="E3734" s="268"/>
      <c r="F3734" s="268"/>
      <c r="G3734" s="277"/>
      <c r="H3734" s="362"/>
      <c r="I3734" s="362"/>
      <c r="J3734" s="362"/>
      <c r="K3734" s="362"/>
      <c r="L3734" s="362"/>
      <c r="M3734" s="362"/>
      <c r="N3734" s="362"/>
      <c r="O3734" s="362"/>
      <c r="P3734" s="362"/>
      <c r="Q3734" s="362"/>
      <c r="R3734" s="362"/>
      <c r="S3734" s="362"/>
      <c r="T3734" s="362"/>
      <c r="U3734" s="362"/>
      <c r="V3734" s="362"/>
      <c r="W3734" s="362"/>
      <c r="X3734" s="362"/>
      <c r="Y3734" s="362"/>
      <c r="Z3734" s="362"/>
      <c r="AA3734" s="323"/>
      <c r="AB3734" s="323"/>
      <c r="AC3734" s="323"/>
      <c r="AD3734" s="323"/>
      <c r="AE3734" s="323"/>
      <c r="AF3734" s="323"/>
      <c r="AG3734" s="323"/>
      <c r="AH3734" s="323"/>
      <c r="AI3734" s="323"/>
      <c r="AJ3734" s="323"/>
      <c r="AK3734" s="323"/>
      <c r="AL3734" s="323"/>
      <c r="AM3734" s="323"/>
      <c r="AN3734" s="323"/>
      <c r="AO3734" s="323"/>
      <c r="AP3734" s="323"/>
      <c r="AQ3734" s="323"/>
      <c r="AR3734" s="323"/>
      <c r="AS3734" s="323"/>
      <c r="AT3734" s="323"/>
      <c r="AU3734" s="323"/>
      <c r="AV3734" s="323"/>
      <c r="AW3734" s="323"/>
      <c r="AX3734" s="323"/>
      <c r="AY3734" s="323"/>
      <c r="AZ3734" s="323"/>
      <c r="BA3734" s="323"/>
      <c r="BB3734" s="323"/>
      <c r="BC3734" s="323"/>
      <c r="BD3734" s="323"/>
      <c r="BE3734" s="323"/>
      <c r="BF3734" s="323"/>
    </row>
    <row r="3735" spans="1:58" s="62" customFormat="1" ht="12.75" x14ac:dyDescent="0.2">
      <c r="A3735" s="270"/>
      <c r="B3735" s="358"/>
      <c r="C3735" s="358"/>
      <c r="D3735" s="268"/>
      <c r="E3735" s="268"/>
      <c r="F3735" s="268"/>
      <c r="G3735" s="277"/>
      <c r="H3735" s="362"/>
      <c r="I3735" s="362"/>
      <c r="J3735" s="362"/>
      <c r="K3735" s="362"/>
      <c r="L3735" s="362"/>
      <c r="M3735" s="362"/>
      <c r="N3735" s="362"/>
      <c r="O3735" s="362"/>
      <c r="P3735" s="362"/>
      <c r="Q3735" s="362"/>
      <c r="R3735" s="362"/>
      <c r="S3735" s="362"/>
      <c r="T3735" s="362"/>
      <c r="U3735" s="362"/>
      <c r="V3735" s="362"/>
      <c r="W3735" s="362"/>
      <c r="X3735" s="362"/>
      <c r="Y3735" s="362"/>
      <c r="Z3735" s="362"/>
      <c r="AA3735" s="323"/>
      <c r="AB3735" s="323"/>
      <c r="AC3735" s="323"/>
      <c r="AD3735" s="323"/>
      <c r="AE3735" s="323"/>
      <c r="AF3735" s="323"/>
      <c r="AG3735" s="323"/>
      <c r="AH3735" s="323"/>
      <c r="AI3735" s="323"/>
      <c r="AJ3735" s="323"/>
      <c r="AK3735" s="323"/>
      <c r="AL3735" s="323"/>
      <c r="AM3735" s="323"/>
      <c r="AN3735" s="323"/>
      <c r="AO3735" s="323"/>
      <c r="AP3735" s="323"/>
      <c r="AQ3735" s="323"/>
      <c r="AR3735" s="323"/>
      <c r="AS3735" s="323"/>
      <c r="AT3735" s="323"/>
      <c r="AU3735" s="323"/>
      <c r="AV3735" s="323"/>
      <c r="AW3735" s="323"/>
      <c r="AX3735" s="323"/>
      <c r="AY3735" s="323"/>
      <c r="AZ3735" s="323"/>
      <c r="BA3735" s="323"/>
      <c r="BB3735" s="323"/>
      <c r="BC3735" s="323"/>
      <c r="BD3735" s="323"/>
      <c r="BE3735" s="323"/>
      <c r="BF3735" s="323"/>
    </row>
    <row r="3736" spans="1:58" s="62" customFormat="1" ht="12.75" x14ac:dyDescent="0.2">
      <c r="A3736" s="270"/>
      <c r="B3736" s="358"/>
      <c r="C3736" s="358"/>
      <c r="D3736" s="268"/>
      <c r="E3736" s="268"/>
      <c r="F3736" s="268"/>
      <c r="G3736" s="277"/>
      <c r="H3736" s="362"/>
      <c r="I3736" s="362"/>
      <c r="J3736" s="362"/>
      <c r="K3736" s="362"/>
      <c r="L3736" s="362"/>
      <c r="M3736" s="362"/>
      <c r="N3736" s="362"/>
      <c r="O3736" s="362"/>
      <c r="P3736" s="362"/>
      <c r="Q3736" s="362"/>
      <c r="R3736" s="362"/>
      <c r="S3736" s="362"/>
      <c r="T3736" s="362"/>
      <c r="U3736" s="362"/>
      <c r="V3736" s="362"/>
      <c r="W3736" s="362"/>
      <c r="X3736" s="362"/>
      <c r="Y3736" s="362"/>
      <c r="Z3736" s="362"/>
      <c r="AA3736" s="323"/>
      <c r="AB3736" s="323"/>
      <c r="AC3736" s="323"/>
      <c r="AD3736" s="323"/>
      <c r="AE3736" s="323"/>
      <c r="AF3736" s="323"/>
      <c r="AG3736" s="323"/>
      <c r="AH3736" s="323"/>
      <c r="AI3736" s="323"/>
      <c r="AJ3736" s="323"/>
      <c r="AK3736" s="323"/>
      <c r="AL3736" s="323"/>
      <c r="AM3736" s="323"/>
      <c r="AN3736" s="323"/>
      <c r="AO3736" s="323"/>
      <c r="AP3736" s="323"/>
      <c r="AQ3736" s="323"/>
      <c r="AR3736" s="323"/>
      <c r="AS3736" s="323"/>
      <c r="AT3736" s="323"/>
      <c r="AU3736" s="323"/>
      <c r="AV3736" s="323"/>
      <c r="AW3736" s="323"/>
      <c r="AX3736" s="323"/>
      <c r="AY3736" s="323"/>
      <c r="AZ3736" s="323"/>
      <c r="BA3736" s="323"/>
      <c r="BB3736" s="323"/>
      <c r="BC3736" s="323"/>
      <c r="BD3736" s="323"/>
      <c r="BE3736" s="323"/>
      <c r="BF3736" s="323"/>
    </row>
    <row r="3737" spans="1:58" s="62" customFormat="1" ht="12.75" x14ac:dyDescent="0.2">
      <c r="A3737" s="270"/>
      <c r="B3737" s="358"/>
      <c r="C3737" s="358"/>
      <c r="D3737" s="268"/>
      <c r="E3737" s="268"/>
      <c r="F3737" s="268"/>
      <c r="G3737" s="277"/>
      <c r="H3737" s="362"/>
      <c r="I3737" s="362"/>
      <c r="J3737" s="362"/>
      <c r="K3737" s="362"/>
      <c r="L3737" s="362"/>
      <c r="M3737" s="362"/>
      <c r="N3737" s="362"/>
      <c r="O3737" s="362"/>
      <c r="P3737" s="362"/>
      <c r="Q3737" s="362"/>
      <c r="R3737" s="362"/>
      <c r="S3737" s="362"/>
      <c r="T3737" s="362"/>
      <c r="U3737" s="362"/>
      <c r="V3737" s="362"/>
      <c r="W3737" s="362"/>
      <c r="X3737" s="362"/>
      <c r="Y3737" s="362"/>
      <c r="Z3737" s="362"/>
      <c r="AA3737" s="323"/>
      <c r="AB3737" s="323"/>
      <c r="AC3737" s="323"/>
      <c r="AD3737" s="323"/>
      <c r="AE3737" s="323"/>
      <c r="AF3737" s="323"/>
      <c r="AG3737" s="323"/>
      <c r="AH3737" s="323"/>
      <c r="AI3737" s="323"/>
      <c r="AJ3737" s="323"/>
      <c r="AK3737" s="323"/>
      <c r="AL3737" s="323"/>
      <c r="AM3737" s="323"/>
      <c r="AN3737" s="323"/>
      <c r="AO3737" s="323"/>
      <c r="AP3737" s="323"/>
      <c r="AQ3737" s="323"/>
      <c r="AR3737" s="323"/>
      <c r="AS3737" s="323"/>
      <c r="AT3737" s="323"/>
      <c r="AU3737" s="323"/>
      <c r="AV3737" s="323"/>
      <c r="AW3737" s="323"/>
      <c r="AX3737" s="323"/>
      <c r="AY3737" s="323"/>
      <c r="AZ3737" s="323"/>
      <c r="BA3737" s="323"/>
      <c r="BB3737" s="323"/>
      <c r="BC3737" s="323"/>
      <c r="BD3737" s="323"/>
      <c r="BE3737" s="323"/>
      <c r="BF3737" s="323"/>
    </row>
    <row r="3738" spans="1:58" s="62" customFormat="1" ht="12.75" x14ac:dyDescent="0.2">
      <c r="A3738" s="270"/>
      <c r="B3738" s="358"/>
      <c r="C3738" s="358"/>
      <c r="D3738" s="268"/>
      <c r="E3738" s="268"/>
      <c r="F3738" s="268"/>
      <c r="G3738" s="277"/>
      <c r="H3738" s="362"/>
      <c r="I3738" s="362"/>
      <c r="J3738" s="362"/>
      <c r="K3738" s="362"/>
      <c r="L3738" s="362"/>
      <c r="M3738" s="362"/>
      <c r="N3738" s="362"/>
      <c r="O3738" s="362"/>
      <c r="P3738" s="362"/>
      <c r="Q3738" s="362"/>
      <c r="R3738" s="362"/>
      <c r="S3738" s="362"/>
      <c r="T3738" s="362"/>
      <c r="U3738" s="362"/>
      <c r="V3738" s="362"/>
      <c r="W3738" s="362"/>
      <c r="X3738" s="362"/>
      <c r="Y3738" s="362"/>
      <c r="Z3738" s="362"/>
      <c r="AA3738" s="323"/>
      <c r="AB3738" s="323"/>
      <c r="AC3738" s="323"/>
      <c r="AD3738" s="323"/>
      <c r="AE3738" s="323"/>
      <c r="AF3738" s="323"/>
      <c r="AG3738" s="323"/>
      <c r="AH3738" s="323"/>
      <c r="AI3738" s="323"/>
      <c r="AJ3738" s="323"/>
      <c r="AK3738" s="323"/>
      <c r="AL3738" s="323"/>
      <c r="AM3738" s="323"/>
      <c r="AN3738" s="323"/>
      <c r="AO3738" s="323"/>
      <c r="AP3738" s="323"/>
      <c r="AQ3738" s="323"/>
      <c r="AR3738" s="323"/>
      <c r="AS3738" s="323"/>
      <c r="AT3738" s="323"/>
      <c r="AU3738" s="323"/>
      <c r="AV3738" s="323"/>
      <c r="AW3738" s="323"/>
      <c r="AX3738" s="323"/>
      <c r="AY3738" s="323"/>
      <c r="AZ3738" s="323"/>
      <c r="BA3738" s="323"/>
      <c r="BB3738" s="323"/>
      <c r="BC3738" s="323"/>
      <c r="BD3738" s="323"/>
      <c r="BE3738" s="323"/>
      <c r="BF3738" s="323"/>
    </row>
    <row r="3739" spans="1:58" s="62" customFormat="1" ht="12.75" x14ac:dyDescent="0.2">
      <c r="A3739" s="270"/>
      <c r="B3739" s="358"/>
      <c r="C3739" s="358"/>
      <c r="D3739" s="268"/>
      <c r="E3739" s="268"/>
      <c r="F3739" s="268"/>
      <c r="G3739" s="277"/>
      <c r="H3739" s="362"/>
      <c r="I3739" s="362"/>
      <c r="J3739" s="362"/>
      <c r="K3739" s="362"/>
      <c r="L3739" s="362"/>
      <c r="M3739" s="362"/>
      <c r="N3739" s="362"/>
      <c r="O3739" s="362"/>
      <c r="P3739" s="362"/>
      <c r="Q3739" s="362"/>
      <c r="R3739" s="362"/>
      <c r="S3739" s="362"/>
      <c r="T3739" s="362"/>
      <c r="U3739" s="362"/>
      <c r="V3739" s="362"/>
      <c r="W3739" s="362"/>
      <c r="X3739" s="362"/>
      <c r="Y3739" s="362"/>
      <c r="Z3739" s="362"/>
      <c r="AA3739" s="323"/>
      <c r="AB3739" s="323"/>
      <c r="AC3739" s="323"/>
      <c r="AD3739" s="323"/>
      <c r="AE3739" s="323"/>
      <c r="AF3739" s="323"/>
      <c r="AG3739" s="323"/>
      <c r="AH3739" s="323"/>
      <c r="AI3739" s="323"/>
      <c r="AJ3739" s="323"/>
      <c r="AK3739" s="323"/>
      <c r="AL3739" s="323"/>
      <c r="AM3739" s="323"/>
      <c r="AN3739" s="323"/>
      <c r="AO3739" s="323"/>
      <c r="AP3739" s="323"/>
      <c r="AQ3739" s="323"/>
      <c r="AR3739" s="323"/>
      <c r="AS3739" s="323"/>
      <c r="AT3739" s="323"/>
      <c r="AU3739" s="323"/>
      <c r="AV3739" s="323"/>
      <c r="AW3739" s="323"/>
      <c r="AX3739" s="323"/>
      <c r="AY3739" s="323"/>
      <c r="AZ3739" s="323"/>
      <c r="BA3739" s="323"/>
      <c r="BB3739" s="323"/>
      <c r="BC3739" s="323"/>
      <c r="BD3739" s="323"/>
      <c r="BE3739" s="323"/>
      <c r="BF3739" s="323"/>
    </row>
    <row r="3740" spans="1:58" s="62" customFormat="1" ht="12.75" x14ac:dyDescent="0.2">
      <c r="A3740" s="270"/>
      <c r="B3740" s="358"/>
      <c r="C3740" s="358"/>
      <c r="D3740" s="268"/>
      <c r="E3740" s="268"/>
      <c r="F3740" s="268"/>
      <c r="G3740" s="277"/>
      <c r="H3740" s="362"/>
      <c r="I3740" s="362"/>
      <c r="J3740" s="362"/>
      <c r="K3740" s="362"/>
      <c r="L3740" s="362"/>
      <c r="M3740" s="362"/>
      <c r="N3740" s="362"/>
      <c r="O3740" s="362"/>
      <c r="P3740" s="362"/>
      <c r="Q3740" s="362"/>
      <c r="R3740" s="362"/>
      <c r="S3740" s="362"/>
      <c r="T3740" s="362"/>
      <c r="U3740" s="362"/>
      <c r="V3740" s="362"/>
      <c r="W3740" s="362"/>
      <c r="X3740" s="362"/>
      <c r="Y3740" s="362"/>
      <c r="Z3740" s="362"/>
      <c r="AA3740" s="323"/>
      <c r="AB3740" s="323"/>
      <c r="AC3740" s="323"/>
      <c r="AD3740" s="323"/>
      <c r="AE3740" s="323"/>
      <c r="AF3740" s="323"/>
      <c r="AG3740" s="323"/>
      <c r="AH3740" s="323"/>
      <c r="AI3740" s="323"/>
      <c r="AJ3740" s="323"/>
      <c r="AK3740" s="323"/>
      <c r="AL3740" s="323"/>
      <c r="AM3740" s="323"/>
      <c r="AN3740" s="323"/>
      <c r="AO3740" s="323"/>
      <c r="AP3740" s="323"/>
      <c r="AQ3740" s="323"/>
      <c r="AR3740" s="323"/>
      <c r="AS3740" s="323"/>
      <c r="AT3740" s="323"/>
      <c r="AU3740" s="323"/>
      <c r="AV3740" s="323"/>
      <c r="AW3740" s="323"/>
      <c r="AX3740" s="323"/>
      <c r="AY3740" s="323"/>
      <c r="AZ3740" s="323"/>
      <c r="BA3740" s="323"/>
      <c r="BB3740" s="323"/>
      <c r="BC3740" s="323"/>
      <c r="BD3740" s="323"/>
      <c r="BE3740" s="323"/>
      <c r="BF3740" s="323"/>
    </row>
    <row r="3741" spans="1:58" s="62" customFormat="1" ht="12.75" x14ac:dyDescent="0.2">
      <c r="A3741" s="270"/>
      <c r="B3741" s="358"/>
      <c r="C3741" s="358"/>
      <c r="D3741" s="268"/>
      <c r="E3741" s="268"/>
      <c r="F3741" s="268"/>
      <c r="G3741" s="277"/>
      <c r="H3741" s="362"/>
      <c r="I3741" s="362"/>
      <c r="J3741" s="362"/>
      <c r="K3741" s="362"/>
      <c r="L3741" s="362"/>
      <c r="M3741" s="362"/>
      <c r="N3741" s="362"/>
      <c r="O3741" s="362"/>
      <c r="P3741" s="362"/>
      <c r="Q3741" s="362"/>
      <c r="R3741" s="362"/>
      <c r="S3741" s="362"/>
      <c r="T3741" s="362"/>
      <c r="U3741" s="362"/>
      <c r="V3741" s="362"/>
      <c r="W3741" s="362"/>
      <c r="X3741" s="362"/>
      <c r="Y3741" s="362"/>
      <c r="Z3741" s="362"/>
      <c r="AA3741" s="323"/>
      <c r="AB3741" s="323"/>
      <c r="AC3741" s="323"/>
      <c r="AD3741" s="323"/>
      <c r="AE3741" s="323"/>
      <c r="AF3741" s="323"/>
      <c r="AG3741" s="323"/>
      <c r="AH3741" s="323"/>
      <c r="AI3741" s="323"/>
      <c r="AJ3741" s="323"/>
      <c r="AK3741" s="323"/>
      <c r="AL3741" s="323"/>
      <c r="AM3741" s="323"/>
      <c r="AN3741" s="323"/>
      <c r="AO3741" s="323"/>
      <c r="AP3741" s="323"/>
      <c r="AQ3741" s="323"/>
      <c r="AR3741" s="323"/>
      <c r="AS3741" s="323"/>
      <c r="AT3741" s="323"/>
      <c r="AU3741" s="323"/>
      <c r="AV3741" s="323"/>
      <c r="AW3741" s="323"/>
      <c r="AX3741" s="323"/>
      <c r="AY3741" s="323"/>
      <c r="AZ3741" s="323"/>
      <c r="BA3741" s="323"/>
      <c r="BB3741" s="323"/>
      <c r="BC3741" s="323"/>
      <c r="BD3741" s="323"/>
      <c r="BE3741" s="323"/>
      <c r="BF3741" s="323"/>
    </row>
    <row r="3742" spans="1:58" s="62" customFormat="1" ht="12.75" x14ac:dyDescent="0.2">
      <c r="A3742" s="270"/>
      <c r="B3742" s="358"/>
      <c r="C3742" s="358"/>
      <c r="D3742" s="268"/>
      <c r="E3742" s="268"/>
      <c r="F3742" s="268"/>
      <c r="G3742" s="277"/>
      <c r="H3742" s="362"/>
      <c r="I3742" s="362"/>
      <c r="J3742" s="362"/>
      <c r="K3742" s="362"/>
      <c r="L3742" s="362"/>
      <c r="M3742" s="362"/>
      <c r="N3742" s="362"/>
      <c r="O3742" s="362"/>
      <c r="P3742" s="362"/>
      <c r="Q3742" s="362"/>
      <c r="R3742" s="362"/>
      <c r="S3742" s="362"/>
      <c r="T3742" s="362"/>
      <c r="U3742" s="362"/>
      <c r="V3742" s="362"/>
      <c r="W3742" s="362"/>
      <c r="X3742" s="362"/>
      <c r="Y3742" s="362"/>
      <c r="Z3742" s="362"/>
      <c r="AA3742" s="323"/>
      <c r="AB3742" s="323"/>
      <c r="AC3742" s="323"/>
      <c r="AD3742" s="323"/>
      <c r="AE3742" s="323"/>
      <c r="AF3742" s="323"/>
      <c r="AG3742" s="323"/>
      <c r="AH3742" s="323"/>
      <c r="AI3742" s="323"/>
      <c r="AJ3742" s="323"/>
      <c r="AK3742" s="323"/>
      <c r="AL3742" s="323"/>
      <c r="AM3742" s="323"/>
      <c r="AN3742" s="323"/>
      <c r="AO3742" s="323"/>
      <c r="AP3742" s="323"/>
      <c r="AQ3742" s="323"/>
      <c r="AR3742" s="323"/>
      <c r="AS3742" s="323"/>
      <c r="AT3742" s="323"/>
      <c r="AU3742" s="323"/>
      <c r="AV3742" s="323"/>
      <c r="AW3742" s="323"/>
      <c r="AX3742" s="323"/>
      <c r="AY3742" s="323"/>
      <c r="AZ3742" s="323"/>
      <c r="BA3742" s="323"/>
      <c r="BB3742" s="323"/>
      <c r="BC3742" s="323"/>
      <c r="BD3742" s="323"/>
      <c r="BE3742" s="323"/>
      <c r="BF3742" s="323"/>
    </row>
    <row r="3743" spans="1:58" s="62" customFormat="1" ht="12.75" x14ac:dyDescent="0.2">
      <c r="A3743" s="270"/>
      <c r="B3743" s="358"/>
      <c r="C3743" s="358"/>
      <c r="D3743" s="268"/>
      <c r="E3743" s="268"/>
      <c r="F3743" s="268"/>
      <c r="G3743" s="277"/>
      <c r="H3743" s="362"/>
      <c r="I3743" s="362"/>
      <c r="J3743" s="362"/>
      <c r="K3743" s="362"/>
      <c r="L3743" s="362"/>
      <c r="M3743" s="362"/>
      <c r="N3743" s="362"/>
      <c r="O3743" s="362"/>
      <c r="P3743" s="362"/>
      <c r="Q3743" s="362"/>
      <c r="R3743" s="362"/>
      <c r="S3743" s="362"/>
      <c r="T3743" s="362"/>
      <c r="U3743" s="362"/>
      <c r="V3743" s="362"/>
      <c r="W3743" s="362"/>
      <c r="X3743" s="362"/>
      <c r="Y3743" s="362"/>
      <c r="Z3743" s="362"/>
      <c r="AA3743" s="323"/>
      <c r="AB3743" s="323"/>
      <c r="AC3743" s="323"/>
      <c r="AD3743" s="323"/>
      <c r="AE3743" s="323"/>
      <c r="AF3743" s="323"/>
      <c r="AG3743" s="323"/>
      <c r="AH3743" s="323"/>
      <c r="AI3743" s="323"/>
      <c r="AJ3743" s="323"/>
      <c r="AK3743" s="323"/>
      <c r="AL3743" s="323"/>
      <c r="AM3743" s="323"/>
      <c r="AN3743" s="323"/>
      <c r="AO3743" s="323"/>
      <c r="AP3743" s="323"/>
      <c r="AQ3743" s="323"/>
      <c r="AR3743" s="323"/>
      <c r="AS3743" s="323"/>
      <c r="AT3743" s="323"/>
      <c r="AU3743" s="323"/>
      <c r="AV3743" s="323"/>
      <c r="AW3743" s="323"/>
      <c r="AX3743" s="323"/>
      <c r="AY3743" s="323"/>
      <c r="AZ3743" s="323"/>
      <c r="BA3743" s="323"/>
      <c r="BB3743" s="323"/>
      <c r="BC3743" s="323"/>
      <c r="BD3743" s="323"/>
      <c r="BE3743" s="323"/>
      <c r="BF3743" s="323"/>
    </row>
    <row r="3744" spans="1:58" s="62" customFormat="1" ht="12.75" x14ac:dyDescent="0.2">
      <c r="A3744" s="270"/>
      <c r="B3744" s="358"/>
      <c r="C3744" s="358"/>
      <c r="D3744" s="268"/>
      <c r="E3744" s="268"/>
      <c r="F3744" s="268"/>
      <c r="G3744" s="277"/>
      <c r="H3744" s="362"/>
      <c r="I3744" s="362"/>
      <c r="J3744" s="362"/>
      <c r="K3744" s="362"/>
      <c r="L3744" s="362"/>
      <c r="M3744" s="362"/>
      <c r="N3744" s="362"/>
      <c r="O3744" s="362"/>
      <c r="P3744" s="362"/>
      <c r="Q3744" s="362"/>
      <c r="R3744" s="362"/>
      <c r="S3744" s="362"/>
      <c r="T3744" s="362"/>
      <c r="U3744" s="362"/>
      <c r="V3744" s="362"/>
      <c r="W3744" s="362"/>
      <c r="X3744" s="362"/>
      <c r="Y3744" s="362"/>
      <c r="Z3744" s="362"/>
      <c r="AA3744" s="323"/>
      <c r="AB3744" s="323"/>
      <c r="AC3744" s="323"/>
      <c r="AD3744" s="323"/>
      <c r="AE3744" s="323"/>
      <c r="AF3744" s="323"/>
      <c r="AG3744" s="323"/>
      <c r="AH3744" s="323"/>
      <c r="AI3744" s="323"/>
      <c r="AJ3744" s="323"/>
      <c r="AK3744" s="323"/>
      <c r="AL3744" s="323"/>
      <c r="AM3744" s="323"/>
      <c r="AN3744" s="323"/>
      <c r="AO3744" s="323"/>
      <c r="AP3744" s="323"/>
      <c r="AQ3744" s="323"/>
      <c r="AR3744" s="323"/>
      <c r="AS3744" s="323"/>
      <c r="AT3744" s="323"/>
      <c r="AU3744" s="323"/>
      <c r="AV3744" s="323"/>
      <c r="AW3744" s="323"/>
      <c r="AX3744" s="323"/>
      <c r="AY3744" s="323"/>
      <c r="AZ3744" s="323"/>
      <c r="BA3744" s="323"/>
      <c r="BB3744" s="323"/>
      <c r="BC3744" s="323"/>
      <c r="BD3744" s="323"/>
      <c r="BE3744" s="323"/>
      <c r="BF3744" s="323"/>
    </row>
    <row r="3745" spans="1:58" s="62" customFormat="1" ht="12.75" x14ac:dyDescent="0.2">
      <c r="A3745" s="270"/>
      <c r="B3745" s="358"/>
      <c r="C3745" s="358"/>
      <c r="D3745" s="268"/>
      <c r="E3745" s="268"/>
      <c r="F3745" s="268"/>
      <c r="G3745" s="277"/>
      <c r="H3745" s="362"/>
      <c r="I3745" s="362"/>
      <c r="J3745" s="362"/>
      <c r="K3745" s="362"/>
      <c r="L3745" s="362"/>
      <c r="M3745" s="362"/>
      <c r="N3745" s="362"/>
      <c r="O3745" s="362"/>
      <c r="P3745" s="362"/>
      <c r="Q3745" s="362"/>
      <c r="R3745" s="362"/>
      <c r="S3745" s="362"/>
      <c r="T3745" s="362"/>
      <c r="U3745" s="362"/>
      <c r="V3745" s="362"/>
      <c r="W3745" s="362"/>
      <c r="X3745" s="362"/>
      <c r="Y3745" s="362"/>
      <c r="Z3745" s="362"/>
      <c r="AA3745" s="323"/>
      <c r="AB3745" s="323"/>
      <c r="AC3745" s="323"/>
      <c r="AD3745" s="323"/>
      <c r="AE3745" s="323"/>
      <c r="AF3745" s="323"/>
      <c r="AG3745" s="323"/>
      <c r="AH3745" s="323"/>
      <c r="AI3745" s="323"/>
      <c r="AJ3745" s="323"/>
      <c r="AK3745" s="323"/>
      <c r="AL3745" s="323"/>
      <c r="AM3745" s="323"/>
      <c r="AN3745" s="323"/>
      <c r="AO3745" s="323"/>
      <c r="AP3745" s="323"/>
      <c r="AQ3745" s="323"/>
      <c r="AR3745" s="323"/>
      <c r="AS3745" s="323"/>
      <c r="AT3745" s="323"/>
      <c r="AU3745" s="323"/>
      <c r="AV3745" s="323"/>
      <c r="AW3745" s="323"/>
      <c r="AX3745" s="323"/>
      <c r="AY3745" s="323"/>
      <c r="AZ3745" s="323"/>
      <c r="BA3745" s="323"/>
      <c r="BB3745" s="323"/>
      <c r="BC3745" s="323"/>
      <c r="BD3745" s="323"/>
      <c r="BE3745" s="323"/>
      <c r="BF3745" s="323"/>
    </row>
    <row r="3746" spans="1:58" s="62" customFormat="1" ht="12.75" x14ac:dyDescent="0.2">
      <c r="A3746" s="270"/>
      <c r="B3746" s="358"/>
      <c r="C3746" s="358"/>
      <c r="D3746" s="268"/>
      <c r="E3746" s="268"/>
      <c r="F3746" s="268"/>
      <c r="G3746" s="277"/>
      <c r="H3746" s="362"/>
      <c r="I3746" s="362"/>
      <c r="J3746" s="362"/>
      <c r="K3746" s="362"/>
      <c r="L3746" s="362"/>
      <c r="M3746" s="362"/>
      <c r="N3746" s="362"/>
      <c r="O3746" s="362"/>
      <c r="P3746" s="362"/>
      <c r="Q3746" s="362"/>
      <c r="R3746" s="362"/>
      <c r="S3746" s="362"/>
      <c r="T3746" s="362"/>
      <c r="U3746" s="362"/>
      <c r="V3746" s="362"/>
      <c r="W3746" s="362"/>
      <c r="X3746" s="362"/>
      <c r="Y3746" s="362"/>
      <c r="Z3746" s="362"/>
      <c r="AA3746" s="323"/>
      <c r="AB3746" s="323"/>
      <c r="AC3746" s="323"/>
      <c r="AD3746" s="323"/>
      <c r="AE3746" s="323"/>
      <c r="AF3746" s="323"/>
      <c r="AG3746" s="323"/>
      <c r="AH3746" s="323"/>
      <c r="AI3746" s="323"/>
      <c r="AJ3746" s="323"/>
      <c r="AK3746" s="323"/>
      <c r="AL3746" s="323"/>
      <c r="AM3746" s="323"/>
      <c r="AN3746" s="323"/>
      <c r="AO3746" s="323"/>
      <c r="AP3746" s="323"/>
      <c r="AQ3746" s="323"/>
      <c r="AR3746" s="323"/>
      <c r="AS3746" s="323"/>
      <c r="AT3746" s="323"/>
      <c r="AU3746" s="323"/>
      <c r="AV3746" s="323"/>
      <c r="AW3746" s="323"/>
      <c r="AX3746" s="323"/>
      <c r="AY3746" s="323"/>
      <c r="AZ3746" s="323"/>
      <c r="BA3746" s="323"/>
      <c r="BB3746" s="323"/>
      <c r="BC3746" s="323"/>
      <c r="BD3746" s="323"/>
      <c r="BE3746" s="323"/>
      <c r="BF3746" s="323"/>
    </row>
    <row r="3747" spans="1:58" s="62" customFormat="1" ht="12.75" x14ac:dyDescent="0.2">
      <c r="A3747" s="270"/>
      <c r="B3747" s="358"/>
      <c r="C3747" s="358"/>
      <c r="D3747" s="268"/>
      <c r="E3747" s="268"/>
      <c r="F3747" s="268"/>
      <c r="G3747" s="277"/>
      <c r="H3747" s="362"/>
      <c r="I3747" s="362"/>
      <c r="J3747" s="362"/>
      <c r="K3747" s="362"/>
      <c r="L3747" s="362"/>
      <c r="M3747" s="362"/>
      <c r="N3747" s="362"/>
      <c r="O3747" s="362"/>
      <c r="P3747" s="362"/>
      <c r="Q3747" s="362"/>
      <c r="R3747" s="362"/>
      <c r="S3747" s="362"/>
      <c r="T3747" s="362"/>
      <c r="U3747" s="362"/>
      <c r="V3747" s="362"/>
      <c r="W3747" s="362"/>
      <c r="X3747" s="362"/>
      <c r="Y3747" s="362"/>
      <c r="Z3747" s="362"/>
      <c r="AA3747" s="323"/>
      <c r="AB3747" s="323"/>
      <c r="AC3747" s="323"/>
      <c r="AD3747" s="323"/>
      <c r="AE3747" s="323"/>
      <c r="AF3747" s="323"/>
      <c r="AG3747" s="323"/>
      <c r="AH3747" s="323"/>
      <c r="AI3747" s="323"/>
      <c r="AJ3747" s="323"/>
      <c r="AK3747" s="323"/>
      <c r="AL3747" s="323"/>
      <c r="AM3747" s="323"/>
      <c r="AN3747" s="323"/>
      <c r="AO3747" s="323"/>
      <c r="AP3747" s="323"/>
      <c r="AQ3747" s="323"/>
      <c r="AR3747" s="323"/>
      <c r="AS3747" s="323"/>
      <c r="AT3747" s="323"/>
      <c r="AU3747" s="323"/>
      <c r="AV3747" s="323"/>
      <c r="AW3747" s="323"/>
      <c r="AX3747" s="323"/>
      <c r="AY3747" s="323"/>
      <c r="AZ3747" s="323"/>
      <c r="BA3747" s="323"/>
      <c r="BB3747" s="323"/>
      <c r="BC3747" s="323"/>
      <c r="BD3747" s="323"/>
      <c r="BE3747" s="323"/>
      <c r="BF3747" s="323"/>
    </row>
    <row r="3748" spans="1:58" s="62" customFormat="1" ht="12.75" x14ac:dyDescent="0.2">
      <c r="A3748" s="270"/>
      <c r="B3748" s="358"/>
      <c r="C3748" s="358"/>
      <c r="D3748" s="268"/>
      <c r="E3748" s="268"/>
      <c r="F3748" s="268"/>
      <c r="G3748" s="277"/>
      <c r="H3748" s="362"/>
      <c r="I3748" s="362"/>
      <c r="J3748" s="362"/>
      <c r="K3748" s="362"/>
      <c r="L3748" s="362"/>
      <c r="M3748" s="362"/>
      <c r="N3748" s="362"/>
      <c r="O3748" s="362"/>
      <c r="P3748" s="362"/>
      <c r="Q3748" s="362"/>
      <c r="R3748" s="362"/>
      <c r="S3748" s="362"/>
      <c r="T3748" s="362"/>
      <c r="U3748" s="362"/>
      <c r="V3748" s="362"/>
      <c r="W3748" s="362"/>
      <c r="X3748" s="362"/>
      <c r="Y3748" s="362"/>
      <c r="Z3748" s="362"/>
      <c r="AA3748" s="323"/>
      <c r="AB3748" s="323"/>
      <c r="AC3748" s="323"/>
      <c r="AD3748" s="323"/>
      <c r="AE3748" s="323"/>
      <c r="AF3748" s="323"/>
      <c r="AG3748" s="323"/>
      <c r="AH3748" s="323"/>
      <c r="AI3748" s="323"/>
      <c r="AJ3748" s="323"/>
      <c r="AK3748" s="323"/>
      <c r="AL3748" s="323"/>
      <c r="AM3748" s="323"/>
      <c r="AN3748" s="323"/>
      <c r="AO3748" s="323"/>
      <c r="AP3748" s="323"/>
      <c r="AQ3748" s="323"/>
      <c r="AR3748" s="323"/>
      <c r="AS3748" s="323"/>
      <c r="AT3748" s="323"/>
      <c r="AU3748" s="323"/>
      <c r="AV3748" s="323"/>
      <c r="AW3748" s="323"/>
      <c r="AX3748" s="323"/>
      <c r="AY3748" s="323"/>
      <c r="AZ3748" s="323"/>
      <c r="BA3748" s="323"/>
      <c r="BB3748" s="323"/>
      <c r="BC3748" s="323"/>
      <c r="BD3748" s="323"/>
      <c r="BE3748" s="323"/>
      <c r="BF3748" s="323"/>
    </row>
    <row r="3749" spans="1:58" s="62" customFormat="1" ht="12.75" x14ac:dyDescent="0.2">
      <c r="A3749" s="270"/>
      <c r="B3749" s="358"/>
      <c r="C3749" s="358"/>
      <c r="D3749" s="268"/>
      <c r="E3749" s="268"/>
      <c r="F3749" s="268"/>
      <c r="G3749" s="277"/>
      <c r="H3749" s="362"/>
      <c r="I3749" s="362"/>
      <c r="J3749" s="362"/>
      <c r="K3749" s="362"/>
      <c r="L3749" s="362"/>
      <c r="M3749" s="362"/>
      <c r="N3749" s="362"/>
      <c r="O3749" s="362"/>
      <c r="P3749" s="362"/>
      <c r="Q3749" s="362"/>
      <c r="R3749" s="362"/>
      <c r="S3749" s="362"/>
      <c r="T3749" s="362"/>
      <c r="U3749" s="362"/>
      <c r="V3749" s="362"/>
      <c r="W3749" s="362"/>
      <c r="X3749" s="362"/>
      <c r="Y3749" s="362"/>
      <c r="Z3749" s="362"/>
      <c r="AA3749" s="323"/>
      <c r="AB3749" s="323"/>
      <c r="AC3749" s="323"/>
      <c r="AD3749" s="323"/>
      <c r="AE3749" s="323"/>
      <c r="AF3749" s="323"/>
      <c r="AG3749" s="323"/>
      <c r="AH3749" s="323"/>
      <c r="AI3749" s="323"/>
      <c r="AJ3749" s="323"/>
      <c r="AK3749" s="323"/>
      <c r="AL3749" s="323"/>
      <c r="AM3749" s="323"/>
      <c r="AN3749" s="323"/>
      <c r="AO3749" s="323"/>
      <c r="AP3749" s="323"/>
      <c r="AQ3749" s="323"/>
      <c r="AR3749" s="323"/>
      <c r="AS3749" s="323"/>
      <c r="AT3749" s="323"/>
      <c r="AU3749" s="323"/>
      <c r="AV3749" s="323"/>
      <c r="AW3749" s="323"/>
      <c r="AX3749" s="323"/>
      <c r="AY3749" s="323"/>
      <c r="AZ3749" s="323"/>
      <c r="BA3749" s="323"/>
      <c r="BB3749" s="323"/>
      <c r="BC3749" s="323"/>
      <c r="BD3749" s="323"/>
      <c r="BE3749" s="323"/>
      <c r="BF3749" s="323"/>
    </row>
    <row r="3750" spans="1:58" s="62" customFormat="1" ht="12.75" x14ac:dyDescent="0.2">
      <c r="A3750" s="270"/>
      <c r="B3750" s="358"/>
      <c r="C3750" s="358"/>
      <c r="D3750" s="268"/>
      <c r="E3750" s="268"/>
      <c r="F3750" s="268"/>
      <c r="G3750" s="277"/>
      <c r="H3750" s="362"/>
      <c r="I3750" s="362"/>
      <c r="J3750" s="362"/>
      <c r="K3750" s="362"/>
      <c r="L3750" s="362"/>
      <c r="M3750" s="362"/>
      <c r="N3750" s="362"/>
      <c r="O3750" s="362"/>
      <c r="P3750" s="362"/>
      <c r="Q3750" s="362"/>
      <c r="R3750" s="362"/>
      <c r="S3750" s="362"/>
      <c r="T3750" s="362"/>
      <c r="U3750" s="362"/>
      <c r="V3750" s="362"/>
      <c r="W3750" s="362"/>
      <c r="X3750" s="362"/>
      <c r="Y3750" s="362"/>
      <c r="Z3750" s="362"/>
      <c r="AA3750" s="323"/>
      <c r="AB3750" s="323"/>
      <c r="AC3750" s="323"/>
      <c r="AD3750" s="323"/>
      <c r="AE3750" s="323"/>
      <c r="AF3750" s="323"/>
      <c r="AG3750" s="323"/>
      <c r="AH3750" s="323"/>
      <c r="AI3750" s="323"/>
      <c r="AJ3750" s="323"/>
      <c r="AK3750" s="323"/>
      <c r="AL3750" s="323"/>
      <c r="AM3750" s="323"/>
      <c r="AN3750" s="323"/>
      <c r="AO3750" s="323"/>
      <c r="AP3750" s="323"/>
      <c r="AQ3750" s="323"/>
      <c r="AR3750" s="323"/>
      <c r="AS3750" s="323"/>
      <c r="AT3750" s="323"/>
      <c r="AU3750" s="323"/>
      <c r="AV3750" s="323"/>
      <c r="AW3750" s="323"/>
      <c r="AX3750" s="323"/>
      <c r="AY3750" s="323"/>
      <c r="AZ3750" s="323"/>
      <c r="BA3750" s="323"/>
      <c r="BB3750" s="323"/>
      <c r="BC3750" s="323"/>
      <c r="BD3750" s="323"/>
      <c r="BE3750" s="323"/>
      <c r="BF3750" s="323"/>
    </row>
    <row r="3751" spans="1:58" s="62" customFormat="1" ht="12.75" x14ac:dyDescent="0.2">
      <c r="A3751" s="270"/>
      <c r="B3751" s="358"/>
      <c r="C3751" s="358"/>
      <c r="D3751" s="268"/>
      <c r="E3751" s="268"/>
      <c r="F3751" s="268"/>
      <c r="G3751" s="277"/>
      <c r="H3751" s="362"/>
      <c r="I3751" s="362"/>
      <c r="J3751" s="362"/>
      <c r="K3751" s="362"/>
      <c r="L3751" s="362"/>
      <c r="M3751" s="362"/>
      <c r="N3751" s="362"/>
      <c r="O3751" s="362"/>
      <c r="P3751" s="362"/>
      <c r="Q3751" s="362"/>
      <c r="R3751" s="362"/>
      <c r="S3751" s="362"/>
      <c r="T3751" s="362"/>
      <c r="U3751" s="362"/>
      <c r="V3751" s="362"/>
      <c r="W3751" s="362"/>
      <c r="X3751" s="362"/>
      <c r="Y3751" s="362"/>
      <c r="Z3751" s="362"/>
      <c r="AA3751" s="323"/>
      <c r="AB3751" s="323"/>
      <c r="AC3751" s="323"/>
      <c r="AD3751" s="323"/>
      <c r="AE3751" s="323"/>
      <c r="AF3751" s="323"/>
      <c r="AG3751" s="323"/>
      <c r="AH3751" s="323"/>
      <c r="AI3751" s="323"/>
      <c r="AJ3751" s="323"/>
      <c r="AK3751" s="323"/>
      <c r="AL3751" s="323"/>
      <c r="AM3751" s="323"/>
      <c r="AN3751" s="323"/>
      <c r="AO3751" s="323"/>
      <c r="AP3751" s="323"/>
      <c r="AQ3751" s="323"/>
      <c r="AR3751" s="323"/>
      <c r="AS3751" s="323"/>
      <c r="AT3751" s="323"/>
      <c r="AU3751" s="323"/>
      <c r="AV3751" s="323"/>
      <c r="AW3751" s="323"/>
      <c r="AX3751" s="323"/>
      <c r="AY3751" s="323"/>
      <c r="AZ3751" s="323"/>
      <c r="BA3751" s="323"/>
      <c r="BB3751" s="323"/>
      <c r="BC3751" s="323"/>
      <c r="BD3751" s="323"/>
      <c r="BE3751" s="323"/>
      <c r="BF3751" s="323"/>
    </row>
    <row r="3752" spans="1:58" s="62" customFormat="1" ht="12.75" x14ac:dyDescent="0.2">
      <c r="A3752" s="270"/>
      <c r="B3752" s="358"/>
      <c r="C3752" s="358"/>
      <c r="D3752" s="268"/>
      <c r="E3752" s="268"/>
      <c r="F3752" s="268"/>
      <c r="G3752" s="277"/>
      <c r="H3752" s="362"/>
      <c r="I3752" s="362"/>
      <c r="J3752" s="362"/>
      <c r="K3752" s="362"/>
      <c r="L3752" s="362"/>
      <c r="M3752" s="362"/>
      <c r="N3752" s="362"/>
      <c r="O3752" s="362"/>
      <c r="P3752" s="362"/>
      <c r="Q3752" s="362"/>
      <c r="R3752" s="362"/>
      <c r="S3752" s="362"/>
      <c r="T3752" s="362"/>
      <c r="U3752" s="362"/>
      <c r="V3752" s="362"/>
      <c r="W3752" s="362"/>
      <c r="X3752" s="362"/>
      <c r="Y3752" s="362"/>
      <c r="Z3752" s="362"/>
      <c r="AA3752" s="323"/>
      <c r="AB3752" s="323"/>
      <c r="AC3752" s="323"/>
      <c r="AD3752" s="323"/>
      <c r="AE3752" s="323"/>
      <c r="AF3752" s="323"/>
      <c r="AG3752" s="323"/>
      <c r="AH3752" s="323"/>
      <c r="AI3752" s="323"/>
      <c r="AJ3752" s="323"/>
      <c r="AK3752" s="323"/>
      <c r="AL3752" s="323"/>
      <c r="AM3752" s="323"/>
      <c r="AN3752" s="323"/>
      <c r="AO3752" s="323"/>
      <c r="AP3752" s="323"/>
      <c r="AQ3752" s="323"/>
      <c r="AR3752" s="323"/>
      <c r="AS3752" s="323"/>
      <c r="AT3752" s="323"/>
      <c r="AU3752" s="323"/>
      <c r="AV3752" s="323"/>
      <c r="AW3752" s="323"/>
      <c r="AX3752" s="323"/>
      <c r="AY3752" s="323"/>
      <c r="AZ3752" s="323"/>
      <c r="BA3752" s="323"/>
      <c r="BB3752" s="323"/>
      <c r="BC3752" s="323"/>
      <c r="BD3752" s="323"/>
      <c r="BE3752" s="323"/>
      <c r="BF3752" s="323"/>
    </row>
    <row r="3753" spans="1:58" s="62" customFormat="1" ht="12.75" x14ac:dyDescent="0.2">
      <c r="A3753" s="270"/>
      <c r="B3753" s="358"/>
      <c r="C3753" s="358"/>
      <c r="D3753" s="268"/>
      <c r="E3753" s="268"/>
      <c r="F3753" s="268"/>
      <c r="G3753" s="277"/>
      <c r="H3753" s="362"/>
      <c r="I3753" s="362"/>
      <c r="J3753" s="362"/>
      <c r="K3753" s="362"/>
      <c r="L3753" s="362"/>
      <c r="M3753" s="362"/>
      <c r="N3753" s="362"/>
      <c r="O3753" s="362"/>
      <c r="P3753" s="362"/>
      <c r="Q3753" s="362"/>
      <c r="R3753" s="362"/>
      <c r="S3753" s="362"/>
      <c r="T3753" s="362"/>
      <c r="U3753" s="362"/>
      <c r="V3753" s="362"/>
      <c r="W3753" s="362"/>
      <c r="X3753" s="362"/>
      <c r="Y3753" s="362"/>
      <c r="Z3753" s="362"/>
      <c r="AA3753" s="323"/>
      <c r="AB3753" s="323"/>
      <c r="AC3753" s="323"/>
      <c r="AD3753" s="323"/>
      <c r="AE3753" s="323"/>
      <c r="AF3753" s="323"/>
      <c r="AG3753" s="323"/>
      <c r="AH3753" s="323"/>
      <c r="AI3753" s="323"/>
      <c r="AJ3753" s="323"/>
      <c r="AK3753" s="323"/>
      <c r="AL3753" s="323"/>
      <c r="AM3753" s="323"/>
      <c r="AN3753" s="323"/>
      <c r="AO3753" s="323"/>
      <c r="AP3753" s="323"/>
      <c r="AQ3753" s="323"/>
      <c r="AR3753" s="323"/>
      <c r="AS3753" s="323"/>
      <c r="AT3753" s="323"/>
      <c r="AU3753" s="323"/>
      <c r="AV3753" s="323"/>
      <c r="AW3753" s="323"/>
      <c r="AX3753" s="323"/>
      <c r="AY3753" s="323"/>
      <c r="AZ3753" s="323"/>
      <c r="BA3753" s="323"/>
      <c r="BB3753" s="323"/>
      <c r="BC3753" s="323"/>
      <c r="BD3753" s="323"/>
      <c r="BE3753" s="323"/>
      <c r="BF3753" s="323"/>
    </row>
    <row r="3754" spans="1:58" s="62" customFormat="1" ht="12.75" x14ac:dyDescent="0.2">
      <c r="A3754" s="270"/>
      <c r="B3754" s="358"/>
      <c r="C3754" s="358"/>
      <c r="D3754" s="268"/>
      <c r="E3754" s="268"/>
      <c r="F3754" s="268"/>
      <c r="G3754" s="277"/>
      <c r="H3754" s="362"/>
      <c r="I3754" s="362"/>
      <c r="J3754" s="362"/>
      <c r="K3754" s="362"/>
      <c r="L3754" s="362"/>
      <c r="M3754" s="362"/>
      <c r="N3754" s="362"/>
      <c r="O3754" s="362"/>
      <c r="P3754" s="362"/>
      <c r="Q3754" s="362"/>
      <c r="R3754" s="362"/>
      <c r="S3754" s="362"/>
      <c r="T3754" s="362"/>
      <c r="U3754" s="362"/>
      <c r="V3754" s="362"/>
      <c r="W3754" s="362"/>
      <c r="X3754" s="362"/>
      <c r="Y3754" s="362"/>
      <c r="Z3754" s="362"/>
      <c r="AA3754" s="323"/>
      <c r="AB3754" s="323"/>
      <c r="AC3754" s="323"/>
      <c r="AD3754" s="323"/>
      <c r="AE3754" s="323"/>
      <c r="AF3754" s="323"/>
      <c r="AG3754" s="323"/>
      <c r="AH3754" s="323"/>
      <c r="AI3754" s="323"/>
      <c r="AJ3754" s="323"/>
      <c r="AK3754" s="323"/>
      <c r="AL3754" s="323"/>
      <c r="AM3754" s="323"/>
      <c r="AN3754" s="323"/>
      <c r="AO3754" s="323"/>
      <c r="AP3754" s="323"/>
      <c r="AQ3754" s="323"/>
      <c r="AR3754" s="323"/>
      <c r="AS3754" s="323"/>
      <c r="AT3754" s="323"/>
      <c r="AU3754" s="323"/>
      <c r="AV3754" s="323"/>
      <c r="AW3754" s="323"/>
      <c r="AX3754" s="323"/>
      <c r="AY3754" s="323"/>
      <c r="AZ3754" s="323"/>
      <c r="BA3754" s="323"/>
      <c r="BB3754" s="323"/>
      <c r="BC3754" s="323"/>
      <c r="BD3754" s="323"/>
      <c r="BE3754" s="323"/>
      <c r="BF3754" s="323"/>
    </row>
    <row r="3755" spans="1:58" s="62" customFormat="1" ht="12.75" x14ac:dyDescent="0.2">
      <c r="A3755" s="270"/>
      <c r="B3755" s="358"/>
      <c r="C3755" s="358"/>
      <c r="D3755" s="268"/>
      <c r="E3755" s="268"/>
      <c r="F3755" s="268"/>
      <c r="G3755" s="277"/>
      <c r="H3755" s="362"/>
      <c r="I3755" s="362"/>
      <c r="J3755" s="362"/>
      <c r="K3755" s="362"/>
      <c r="L3755" s="362"/>
      <c r="M3755" s="362"/>
      <c r="N3755" s="362"/>
      <c r="O3755" s="362"/>
      <c r="P3755" s="362"/>
      <c r="Q3755" s="362"/>
      <c r="R3755" s="362"/>
      <c r="S3755" s="362"/>
      <c r="T3755" s="362"/>
      <c r="U3755" s="362"/>
      <c r="V3755" s="362"/>
      <c r="W3755" s="362"/>
      <c r="X3755" s="362"/>
      <c r="Y3755" s="362"/>
      <c r="Z3755" s="362"/>
      <c r="AA3755" s="323"/>
      <c r="AB3755" s="323"/>
      <c r="AC3755" s="323"/>
      <c r="AD3755" s="323"/>
      <c r="AE3755" s="323"/>
      <c r="AF3755" s="323"/>
      <c r="AG3755" s="323"/>
      <c r="AH3755" s="323"/>
      <c r="AI3755" s="323"/>
      <c r="AJ3755" s="323"/>
      <c r="AK3755" s="323"/>
      <c r="AL3755" s="323"/>
      <c r="AM3755" s="323"/>
      <c r="AN3755" s="323"/>
      <c r="AO3755" s="323"/>
      <c r="AP3755" s="323"/>
      <c r="AQ3755" s="323"/>
      <c r="AR3755" s="323"/>
      <c r="AS3755" s="323"/>
      <c r="AT3755" s="323"/>
      <c r="AU3755" s="323"/>
      <c r="AV3755" s="323"/>
      <c r="AW3755" s="323"/>
      <c r="AX3755" s="323"/>
      <c r="AY3755" s="323"/>
      <c r="AZ3755" s="323"/>
      <c r="BA3755" s="323"/>
      <c r="BB3755" s="323"/>
      <c r="BC3755" s="323"/>
      <c r="BD3755" s="323"/>
      <c r="BE3755" s="323"/>
      <c r="BF3755" s="323"/>
    </row>
    <row r="3756" spans="1:58" s="62" customFormat="1" ht="12.75" x14ac:dyDescent="0.2">
      <c r="A3756" s="270"/>
      <c r="B3756" s="358"/>
      <c r="C3756" s="358"/>
      <c r="D3756" s="268"/>
      <c r="E3756" s="268"/>
      <c r="F3756" s="268"/>
      <c r="G3756" s="277"/>
      <c r="H3756" s="362"/>
      <c r="I3756" s="362"/>
      <c r="J3756" s="362"/>
      <c r="K3756" s="362"/>
      <c r="L3756" s="362"/>
      <c r="M3756" s="362"/>
      <c r="N3756" s="362"/>
      <c r="O3756" s="362"/>
      <c r="P3756" s="362"/>
      <c r="Q3756" s="362"/>
      <c r="R3756" s="362"/>
      <c r="S3756" s="362"/>
      <c r="T3756" s="362"/>
      <c r="U3756" s="362"/>
      <c r="V3756" s="362"/>
      <c r="W3756" s="362"/>
      <c r="X3756" s="362"/>
      <c r="Y3756" s="362"/>
      <c r="Z3756" s="362"/>
      <c r="AA3756" s="323"/>
      <c r="AB3756" s="323"/>
      <c r="AC3756" s="323"/>
      <c r="AD3756" s="323"/>
      <c r="AE3756" s="323"/>
      <c r="AF3756" s="323"/>
      <c r="AG3756" s="323"/>
      <c r="AH3756" s="323"/>
      <c r="AI3756" s="323"/>
      <c r="AJ3756" s="323"/>
      <c r="AK3756" s="323"/>
      <c r="AL3756" s="323"/>
      <c r="AM3756" s="323"/>
      <c r="AN3756" s="323"/>
      <c r="AO3756" s="323"/>
      <c r="AP3756" s="323"/>
      <c r="AQ3756" s="323"/>
      <c r="AR3756" s="323"/>
      <c r="AS3756" s="323"/>
      <c r="AT3756" s="323"/>
      <c r="AU3756" s="323"/>
      <c r="AV3756" s="323"/>
      <c r="AW3756" s="323"/>
      <c r="AX3756" s="323"/>
      <c r="AY3756" s="323"/>
      <c r="AZ3756" s="323"/>
      <c r="BA3756" s="323"/>
      <c r="BB3756" s="323"/>
      <c r="BC3756" s="323"/>
      <c r="BD3756" s="323"/>
      <c r="BE3756" s="323"/>
      <c r="BF3756" s="323"/>
    </row>
    <row r="3757" spans="1:58" s="62" customFormat="1" ht="12.75" x14ac:dyDescent="0.2">
      <c r="A3757" s="270"/>
      <c r="B3757" s="358"/>
      <c r="C3757" s="358"/>
      <c r="D3757" s="268"/>
      <c r="E3757" s="268"/>
      <c r="F3757" s="268"/>
      <c r="G3757" s="277"/>
      <c r="H3757" s="362"/>
      <c r="I3757" s="362"/>
      <c r="J3757" s="362"/>
      <c r="K3757" s="362"/>
      <c r="L3757" s="362"/>
      <c r="M3757" s="362"/>
      <c r="N3757" s="362"/>
      <c r="O3757" s="362"/>
      <c r="P3757" s="362"/>
      <c r="Q3757" s="362"/>
      <c r="R3757" s="362"/>
      <c r="S3757" s="362"/>
      <c r="T3757" s="362"/>
      <c r="U3757" s="362"/>
      <c r="V3757" s="362"/>
      <c r="W3757" s="362"/>
      <c r="X3757" s="362"/>
      <c r="Y3757" s="362"/>
      <c r="Z3757" s="362"/>
      <c r="AA3757" s="323"/>
      <c r="AB3757" s="323"/>
      <c r="AC3757" s="323"/>
      <c r="AD3757" s="323"/>
      <c r="AE3757" s="323"/>
      <c r="AF3757" s="323"/>
      <c r="AG3757" s="323"/>
      <c r="AH3757" s="323"/>
      <c r="AI3757" s="323"/>
      <c r="AJ3757" s="323"/>
      <c r="AK3757" s="323"/>
      <c r="AL3757" s="323"/>
      <c r="AM3757" s="323"/>
      <c r="AN3757" s="323"/>
      <c r="AO3757" s="323"/>
      <c r="AP3757" s="323"/>
      <c r="AQ3757" s="323"/>
      <c r="AR3757" s="323"/>
      <c r="AS3757" s="323"/>
      <c r="AT3757" s="323"/>
      <c r="AU3757" s="323"/>
      <c r="AV3757" s="323"/>
      <c r="AW3757" s="323"/>
      <c r="AX3757" s="323"/>
      <c r="AY3757" s="323"/>
      <c r="AZ3757" s="323"/>
      <c r="BA3757" s="323"/>
      <c r="BB3757" s="323"/>
      <c r="BC3757" s="323"/>
      <c r="BD3757" s="323"/>
      <c r="BE3757" s="323"/>
      <c r="BF3757" s="323"/>
    </row>
    <row r="3758" spans="1:58" s="62" customFormat="1" ht="12.75" x14ac:dyDescent="0.2">
      <c r="A3758" s="270"/>
      <c r="B3758" s="358"/>
      <c r="C3758" s="358"/>
      <c r="D3758" s="268"/>
      <c r="E3758" s="268"/>
      <c r="F3758" s="268"/>
      <c r="G3758" s="277"/>
      <c r="H3758" s="362"/>
      <c r="I3758" s="362"/>
      <c r="J3758" s="362"/>
      <c r="K3758" s="362"/>
      <c r="L3758" s="362"/>
      <c r="M3758" s="362"/>
      <c r="N3758" s="362"/>
      <c r="O3758" s="362"/>
      <c r="P3758" s="362"/>
      <c r="Q3758" s="362"/>
      <c r="R3758" s="362"/>
      <c r="S3758" s="362"/>
      <c r="T3758" s="362"/>
      <c r="U3758" s="362"/>
      <c r="V3758" s="362"/>
      <c r="W3758" s="362"/>
      <c r="X3758" s="362"/>
      <c r="Y3758" s="362"/>
      <c r="Z3758" s="362"/>
      <c r="AA3758" s="323"/>
      <c r="AB3758" s="323"/>
      <c r="AC3758" s="323"/>
      <c r="AD3758" s="323"/>
      <c r="AE3758" s="323"/>
      <c r="AF3758" s="323"/>
      <c r="AG3758" s="323"/>
      <c r="AH3758" s="323"/>
      <c r="AI3758" s="323"/>
      <c r="AJ3758" s="323"/>
      <c r="AK3758" s="323"/>
      <c r="AL3758" s="323"/>
      <c r="AM3758" s="323"/>
      <c r="AN3758" s="323"/>
      <c r="AO3758" s="323"/>
      <c r="AP3758" s="323"/>
      <c r="AQ3758" s="323"/>
      <c r="AR3758" s="323"/>
      <c r="AS3758" s="323"/>
      <c r="AT3758" s="323"/>
      <c r="AU3758" s="323"/>
      <c r="AV3758" s="323"/>
      <c r="AW3758" s="323"/>
      <c r="AX3758" s="323"/>
      <c r="AY3758" s="323"/>
      <c r="AZ3758" s="323"/>
      <c r="BA3758" s="323"/>
      <c r="BB3758" s="323"/>
      <c r="BC3758" s="323"/>
      <c r="BD3758" s="323"/>
      <c r="BE3758" s="323"/>
      <c r="BF3758" s="323"/>
    </row>
    <row r="3759" spans="1:58" s="62" customFormat="1" ht="12.75" x14ac:dyDescent="0.2">
      <c r="A3759" s="270"/>
      <c r="B3759" s="358"/>
      <c r="C3759" s="358"/>
      <c r="D3759" s="268"/>
      <c r="E3759" s="268"/>
      <c r="F3759" s="268"/>
      <c r="G3759" s="277"/>
      <c r="H3759" s="362"/>
      <c r="I3759" s="362"/>
      <c r="J3759" s="362"/>
      <c r="K3759" s="362"/>
      <c r="L3759" s="362"/>
      <c r="M3759" s="362"/>
      <c r="N3759" s="362"/>
      <c r="O3759" s="362"/>
      <c r="P3759" s="362"/>
      <c r="Q3759" s="362"/>
      <c r="R3759" s="362"/>
      <c r="S3759" s="362"/>
      <c r="T3759" s="362"/>
      <c r="U3759" s="362"/>
      <c r="V3759" s="362"/>
      <c r="W3759" s="362"/>
      <c r="X3759" s="362"/>
      <c r="Y3759" s="362"/>
      <c r="Z3759" s="362"/>
      <c r="AA3759" s="323"/>
      <c r="AB3759" s="323"/>
      <c r="AC3759" s="323"/>
      <c r="AD3759" s="323"/>
      <c r="AE3759" s="323"/>
      <c r="AF3759" s="323"/>
      <c r="AG3759" s="323"/>
      <c r="AH3759" s="323"/>
      <c r="AI3759" s="323"/>
      <c r="AJ3759" s="323"/>
      <c r="AK3759" s="323"/>
      <c r="AL3759" s="323"/>
      <c r="AM3759" s="323"/>
      <c r="AN3759" s="323"/>
      <c r="AO3759" s="323"/>
      <c r="AP3759" s="323"/>
      <c r="AQ3759" s="323"/>
      <c r="AR3759" s="323"/>
      <c r="AS3759" s="323"/>
      <c r="AT3759" s="323"/>
      <c r="AU3759" s="323"/>
      <c r="AV3759" s="323"/>
      <c r="AW3759" s="323"/>
      <c r="AX3759" s="323"/>
      <c r="AY3759" s="323"/>
      <c r="AZ3759" s="323"/>
      <c r="BA3759" s="323"/>
      <c r="BB3759" s="323"/>
      <c r="BC3759" s="323"/>
      <c r="BD3759" s="323"/>
      <c r="BE3759" s="323"/>
      <c r="BF3759" s="323"/>
    </row>
    <row r="3760" spans="1:58" s="62" customFormat="1" ht="12.75" x14ac:dyDescent="0.2">
      <c r="A3760" s="270"/>
      <c r="B3760" s="358"/>
      <c r="C3760" s="358"/>
      <c r="D3760" s="268"/>
      <c r="E3760" s="268"/>
      <c r="F3760" s="268"/>
      <c r="G3760" s="277"/>
      <c r="H3760" s="362"/>
      <c r="I3760" s="362"/>
      <c r="J3760" s="362"/>
      <c r="K3760" s="362"/>
      <c r="L3760" s="362"/>
      <c r="M3760" s="362"/>
      <c r="N3760" s="362"/>
      <c r="O3760" s="362"/>
      <c r="P3760" s="362"/>
      <c r="Q3760" s="362"/>
      <c r="R3760" s="362"/>
      <c r="S3760" s="362"/>
      <c r="T3760" s="362"/>
      <c r="U3760" s="362"/>
      <c r="V3760" s="362"/>
      <c r="W3760" s="362"/>
      <c r="X3760" s="362"/>
      <c r="Y3760" s="362"/>
      <c r="Z3760" s="362"/>
      <c r="AA3760" s="323"/>
      <c r="AB3760" s="323"/>
      <c r="AC3760" s="323"/>
      <c r="AD3760" s="323"/>
      <c r="AE3760" s="323"/>
      <c r="AF3760" s="323"/>
      <c r="AG3760" s="323"/>
      <c r="AH3760" s="323"/>
      <c r="AI3760" s="323"/>
      <c r="AJ3760" s="323"/>
      <c r="AK3760" s="323"/>
      <c r="AL3760" s="323"/>
      <c r="AM3760" s="323"/>
      <c r="AN3760" s="323"/>
      <c r="AO3760" s="323"/>
      <c r="AP3760" s="323"/>
      <c r="AQ3760" s="323"/>
      <c r="AR3760" s="323"/>
      <c r="AS3760" s="323"/>
      <c r="AT3760" s="323"/>
      <c r="AU3760" s="323"/>
      <c r="AV3760" s="323"/>
      <c r="AW3760" s="323"/>
      <c r="AX3760" s="323"/>
      <c r="AY3760" s="323"/>
      <c r="AZ3760" s="323"/>
      <c r="BA3760" s="323"/>
      <c r="BB3760" s="323"/>
      <c r="BC3760" s="323"/>
      <c r="BD3760" s="323"/>
      <c r="BE3760" s="323"/>
      <c r="BF3760" s="323"/>
    </row>
    <row r="3761" spans="1:58" s="62" customFormat="1" ht="12.75" x14ac:dyDescent="0.2">
      <c r="A3761" s="270"/>
      <c r="B3761" s="358"/>
      <c r="C3761" s="358"/>
      <c r="D3761" s="268"/>
      <c r="E3761" s="268"/>
      <c r="F3761" s="268"/>
      <c r="G3761" s="277"/>
      <c r="H3761" s="362"/>
      <c r="I3761" s="362"/>
      <c r="J3761" s="362"/>
      <c r="K3761" s="362"/>
      <c r="L3761" s="362"/>
      <c r="M3761" s="362"/>
      <c r="N3761" s="362"/>
      <c r="O3761" s="362"/>
      <c r="P3761" s="362"/>
      <c r="Q3761" s="362"/>
      <c r="R3761" s="362"/>
      <c r="S3761" s="362"/>
      <c r="T3761" s="362"/>
      <c r="U3761" s="362"/>
      <c r="V3761" s="362"/>
      <c r="W3761" s="362"/>
      <c r="X3761" s="362"/>
      <c r="Y3761" s="362"/>
      <c r="Z3761" s="362"/>
      <c r="AA3761" s="323"/>
      <c r="AB3761" s="323"/>
      <c r="AC3761" s="323"/>
      <c r="AD3761" s="323"/>
      <c r="AE3761" s="323"/>
      <c r="AF3761" s="323"/>
      <c r="AG3761" s="323"/>
      <c r="AH3761" s="323"/>
      <c r="AI3761" s="323"/>
      <c r="AJ3761" s="323"/>
      <c r="AK3761" s="323"/>
      <c r="AL3761" s="323"/>
      <c r="AM3761" s="323"/>
      <c r="AN3761" s="323"/>
      <c r="AO3761" s="323"/>
      <c r="AP3761" s="323"/>
      <c r="AQ3761" s="323"/>
      <c r="AR3761" s="323"/>
      <c r="AS3761" s="323"/>
      <c r="AT3761" s="323"/>
      <c r="AU3761" s="323"/>
      <c r="AV3761" s="323"/>
      <c r="AW3761" s="323"/>
      <c r="AX3761" s="323"/>
      <c r="AY3761" s="323"/>
      <c r="AZ3761" s="323"/>
      <c r="BA3761" s="323"/>
      <c r="BB3761" s="323"/>
      <c r="BC3761" s="323"/>
      <c r="BD3761" s="323"/>
      <c r="BE3761" s="323"/>
      <c r="BF3761" s="323"/>
    </row>
    <row r="3762" spans="1:58" s="62" customFormat="1" ht="12.75" x14ac:dyDescent="0.2">
      <c r="A3762" s="270"/>
      <c r="B3762" s="358"/>
      <c r="C3762" s="358"/>
      <c r="D3762" s="268"/>
      <c r="E3762" s="268"/>
      <c r="F3762" s="268"/>
      <c r="G3762" s="277"/>
      <c r="H3762" s="362"/>
      <c r="I3762" s="362"/>
      <c r="J3762" s="362"/>
      <c r="K3762" s="362"/>
      <c r="L3762" s="362"/>
      <c r="M3762" s="362"/>
      <c r="N3762" s="362"/>
      <c r="O3762" s="362"/>
      <c r="P3762" s="362"/>
      <c r="Q3762" s="362"/>
      <c r="R3762" s="362"/>
      <c r="S3762" s="362"/>
      <c r="T3762" s="362"/>
      <c r="U3762" s="362"/>
      <c r="V3762" s="362"/>
      <c r="W3762" s="362"/>
      <c r="X3762" s="362"/>
      <c r="Y3762" s="362"/>
      <c r="Z3762" s="362"/>
      <c r="AA3762" s="323"/>
      <c r="AB3762" s="323"/>
      <c r="AC3762" s="323"/>
      <c r="AD3762" s="323"/>
      <c r="AE3762" s="323"/>
      <c r="AF3762" s="323"/>
      <c r="AG3762" s="323"/>
      <c r="AH3762" s="323"/>
      <c r="AI3762" s="323"/>
      <c r="AJ3762" s="323"/>
      <c r="AK3762" s="323"/>
      <c r="AL3762" s="323"/>
      <c r="AM3762" s="323"/>
      <c r="AN3762" s="323"/>
      <c r="AO3762" s="323"/>
      <c r="AP3762" s="323"/>
      <c r="AQ3762" s="323"/>
      <c r="AR3762" s="323"/>
      <c r="AS3762" s="323"/>
      <c r="AT3762" s="323"/>
      <c r="AU3762" s="323"/>
      <c r="AV3762" s="323"/>
      <c r="AW3762" s="323"/>
      <c r="AX3762" s="323"/>
      <c r="AY3762" s="323"/>
      <c r="AZ3762" s="323"/>
      <c r="BA3762" s="323"/>
      <c r="BB3762" s="323"/>
      <c r="BC3762" s="323"/>
      <c r="BD3762" s="323"/>
      <c r="BE3762" s="323"/>
      <c r="BF3762" s="323"/>
    </row>
    <row r="3763" spans="1:58" s="62" customFormat="1" ht="12.75" x14ac:dyDescent="0.2">
      <c r="A3763" s="270"/>
      <c r="B3763" s="358"/>
      <c r="C3763" s="358"/>
      <c r="D3763" s="268"/>
      <c r="E3763" s="268"/>
      <c r="F3763" s="268"/>
      <c r="G3763" s="277"/>
      <c r="H3763" s="362"/>
      <c r="I3763" s="362"/>
      <c r="J3763" s="362"/>
      <c r="K3763" s="362"/>
      <c r="L3763" s="362"/>
      <c r="M3763" s="362"/>
      <c r="N3763" s="362"/>
      <c r="O3763" s="362"/>
      <c r="P3763" s="362"/>
      <c r="Q3763" s="362"/>
      <c r="R3763" s="362"/>
      <c r="S3763" s="362"/>
      <c r="T3763" s="362"/>
      <c r="U3763" s="362"/>
      <c r="V3763" s="362"/>
      <c r="W3763" s="362"/>
      <c r="X3763" s="362"/>
      <c r="Y3763" s="362"/>
      <c r="Z3763" s="362"/>
      <c r="AA3763" s="323"/>
      <c r="AB3763" s="323"/>
      <c r="AC3763" s="323"/>
      <c r="AD3763" s="323"/>
      <c r="AE3763" s="323"/>
      <c r="AF3763" s="323"/>
      <c r="AG3763" s="323"/>
      <c r="AH3763" s="323"/>
      <c r="AI3763" s="323"/>
      <c r="AJ3763" s="323"/>
      <c r="AK3763" s="323"/>
      <c r="AL3763" s="323"/>
      <c r="AM3763" s="323"/>
      <c r="AN3763" s="323"/>
      <c r="AO3763" s="323"/>
      <c r="AP3763" s="323"/>
      <c r="AQ3763" s="323"/>
      <c r="AR3763" s="323"/>
      <c r="AS3763" s="323"/>
      <c r="AT3763" s="323"/>
      <c r="AU3763" s="323"/>
      <c r="AV3763" s="323"/>
      <c r="AW3763" s="323"/>
      <c r="AX3763" s="323"/>
      <c r="AY3763" s="323"/>
      <c r="AZ3763" s="323"/>
      <c r="BA3763" s="323"/>
      <c r="BB3763" s="323"/>
      <c r="BC3763" s="323"/>
      <c r="BD3763" s="323"/>
      <c r="BE3763" s="323"/>
      <c r="BF3763" s="323"/>
    </row>
    <row r="3764" spans="1:58" s="62" customFormat="1" ht="12.75" x14ac:dyDescent="0.2">
      <c r="A3764" s="270"/>
      <c r="B3764" s="358"/>
      <c r="C3764" s="358"/>
      <c r="D3764" s="268"/>
      <c r="E3764" s="268"/>
      <c r="F3764" s="268"/>
      <c r="G3764" s="277"/>
      <c r="H3764" s="362"/>
      <c r="I3764" s="362"/>
      <c r="J3764" s="362"/>
      <c r="K3764" s="362"/>
      <c r="L3764" s="362"/>
      <c r="M3764" s="362"/>
      <c r="N3764" s="362"/>
      <c r="O3764" s="362"/>
      <c r="P3764" s="362"/>
      <c r="Q3764" s="362"/>
      <c r="R3764" s="362"/>
      <c r="S3764" s="362"/>
      <c r="T3764" s="362"/>
      <c r="U3764" s="362"/>
      <c r="V3764" s="362"/>
      <c r="W3764" s="362"/>
      <c r="X3764" s="362"/>
      <c r="Y3764" s="362"/>
      <c r="Z3764" s="362"/>
      <c r="AA3764" s="323"/>
      <c r="AB3764" s="323"/>
      <c r="AC3764" s="323"/>
      <c r="AD3764" s="323"/>
      <c r="AE3764" s="323"/>
      <c r="AF3764" s="323"/>
      <c r="AG3764" s="323"/>
      <c r="AH3764" s="323"/>
      <c r="AI3764" s="323"/>
      <c r="AJ3764" s="323"/>
      <c r="AK3764" s="323"/>
      <c r="AL3764" s="323"/>
      <c r="AM3764" s="323"/>
      <c r="AN3764" s="323"/>
      <c r="AO3764" s="323"/>
      <c r="AP3764" s="323"/>
      <c r="AQ3764" s="323"/>
      <c r="AR3764" s="323"/>
      <c r="AS3764" s="323"/>
      <c r="AT3764" s="323"/>
      <c r="AU3764" s="323"/>
      <c r="AV3764" s="323"/>
      <c r="AW3764" s="323"/>
      <c r="AX3764" s="323"/>
      <c r="AY3764" s="323"/>
      <c r="AZ3764" s="323"/>
      <c r="BA3764" s="323"/>
      <c r="BB3764" s="323"/>
      <c r="BC3764" s="323"/>
      <c r="BD3764" s="323"/>
      <c r="BE3764" s="323"/>
      <c r="BF3764" s="323"/>
    </row>
    <row r="3765" spans="1:58" s="62" customFormat="1" ht="12.75" x14ac:dyDescent="0.2">
      <c r="A3765" s="270"/>
      <c r="B3765" s="358"/>
      <c r="C3765" s="358"/>
      <c r="D3765" s="268"/>
      <c r="E3765" s="268"/>
      <c r="F3765" s="268"/>
      <c r="G3765" s="277"/>
      <c r="H3765" s="362"/>
      <c r="I3765" s="362"/>
      <c r="J3765" s="362"/>
      <c r="K3765" s="362"/>
      <c r="L3765" s="362"/>
      <c r="M3765" s="362"/>
      <c r="N3765" s="362"/>
      <c r="O3765" s="362"/>
      <c r="P3765" s="362"/>
      <c r="Q3765" s="362"/>
      <c r="R3765" s="362"/>
      <c r="S3765" s="362"/>
      <c r="T3765" s="362"/>
      <c r="U3765" s="362"/>
      <c r="V3765" s="362"/>
      <c r="W3765" s="362"/>
      <c r="X3765" s="362"/>
      <c r="Y3765" s="362"/>
      <c r="Z3765" s="362"/>
      <c r="AA3765" s="323"/>
      <c r="AB3765" s="323"/>
      <c r="AC3765" s="323"/>
      <c r="AD3765" s="323"/>
      <c r="AE3765" s="323"/>
      <c r="AF3765" s="323"/>
      <c r="AG3765" s="323"/>
      <c r="AH3765" s="323"/>
      <c r="AI3765" s="323"/>
      <c r="AJ3765" s="323"/>
      <c r="AK3765" s="323"/>
      <c r="AL3765" s="323"/>
      <c r="AM3765" s="323"/>
      <c r="AN3765" s="323"/>
      <c r="AO3765" s="323"/>
      <c r="AP3765" s="323"/>
      <c r="AQ3765" s="323"/>
      <c r="AR3765" s="323"/>
      <c r="AS3765" s="323"/>
      <c r="AT3765" s="323"/>
      <c r="AU3765" s="323"/>
      <c r="AV3765" s="323"/>
      <c r="AW3765" s="323"/>
      <c r="AX3765" s="323"/>
      <c r="AY3765" s="323"/>
      <c r="AZ3765" s="323"/>
      <c r="BA3765" s="323"/>
      <c r="BB3765" s="323"/>
      <c r="BC3765" s="323"/>
      <c r="BD3765" s="323"/>
      <c r="BE3765" s="323"/>
      <c r="BF3765" s="323"/>
    </row>
    <row r="3766" spans="1:58" s="62" customFormat="1" ht="12.75" x14ac:dyDescent="0.2">
      <c r="A3766" s="270"/>
      <c r="B3766" s="358"/>
      <c r="C3766" s="358"/>
      <c r="D3766" s="268"/>
      <c r="E3766" s="268"/>
      <c r="F3766" s="268"/>
      <c r="G3766" s="277"/>
      <c r="H3766" s="362"/>
      <c r="I3766" s="362"/>
      <c r="J3766" s="362"/>
      <c r="K3766" s="362"/>
      <c r="L3766" s="362"/>
      <c r="M3766" s="362"/>
      <c r="N3766" s="362"/>
      <c r="O3766" s="362"/>
      <c r="P3766" s="362"/>
      <c r="Q3766" s="362"/>
      <c r="R3766" s="362"/>
      <c r="S3766" s="362"/>
      <c r="T3766" s="362"/>
      <c r="U3766" s="362"/>
      <c r="V3766" s="362"/>
      <c r="W3766" s="362"/>
      <c r="X3766" s="362"/>
      <c r="Y3766" s="362"/>
      <c r="Z3766" s="362"/>
      <c r="AA3766" s="323"/>
      <c r="AB3766" s="323"/>
      <c r="AC3766" s="323"/>
      <c r="AD3766" s="323"/>
      <c r="AE3766" s="323"/>
      <c r="AF3766" s="323"/>
      <c r="AG3766" s="323"/>
      <c r="AH3766" s="323"/>
      <c r="AI3766" s="323"/>
      <c r="AJ3766" s="323"/>
      <c r="AK3766" s="323"/>
      <c r="AL3766" s="323"/>
      <c r="AM3766" s="323"/>
      <c r="AN3766" s="323"/>
      <c r="AO3766" s="323"/>
      <c r="AP3766" s="323"/>
      <c r="AQ3766" s="323"/>
      <c r="AR3766" s="323"/>
      <c r="AS3766" s="323"/>
      <c r="AT3766" s="323"/>
      <c r="AU3766" s="323"/>
      <c r="AV3766" s="323"/>
      <c r="AW3766" s="323"/>
      <c r="AX3766" s="323"/>
      <c r="AY3766" s="323"/>
      <c r="AZ3766" s="323"/>
      <c r="BA3766" s="323"/>
      <c r="BB3766" s="323"/>
      <c r="BC3766" s="323"/>
      <c r="BD3766" s="323"/>
      <c r="BE3766" s="323"/>
      <c r="BF3766" s="323"/>
    </row>
    <row r="3767" spans="1:58" s="62" customFormat="1" ht="12.75" x14ac:dyDescent="0.2">
      <c r="A3767" s="270"/>
      <c r="B3767" s="358"/>
      <c r="C3767" s="358"/>
      <c r="D3767" s="268"/>
      <c r="E3767" s="268"/>
      <c r="F3767" s="268"/>
      <c r="G3767" s="277"/>
      <c r="H3767" s="362"/>
      <c r="I3767" s="362"/>
      <c r="J3767" s="362"/>
      <c r="K3767" s="362"/>
      <c r="L3767" s="362"/>
      <c r="M3767" s="362"/>
      <c r="N3767" s="362"/>
      <c r="O3767" s="362"/>
      <c r="P3767" s="362"/>
      <c r="Q3767" s="362"/>
      <c r="R3767" s="362"/>
      <c r="S3767" s="362"/>
      <c r="T3767" s="362"/>
      <c r="U3767" s="362"/>
      <c r="V3767" s="362"/>
      <c r="W3767" s="362"/>
      <c r="X3767" s="362"/>
      <c r="Y3767" s="362"/>
      <c r="Z3767" s="362"/>
      <c r="AA3767" s="323"/>
      <c r="AB3767" s="323"/>
      <c r="AC3767" s="323"/>
      <c r="AD3767" s="323"/>
      <c r="AE3767" s="323"/>
      <c r="AF3767" s="323"/>
      <c r="AG3767" s="323"/>
      <c r="AH3767" s="323"/>
      <c r="AI3767" s="323"/>
      <c r="AJ3767" s="323"/>
      <c r="AK3767" s="323"/>
      <c r="AL3767" s="323"/>
      <c r="AM3767" s="323"/>
      <c r="AN3767" s="323"/>
      <c r="AO3767" s="323"/>
      <c r="AP3767" s="323"/>
      <c r="AQ3767" s="323"/>
      <c r="AR3767" s="323"/>
      <c r="AS3767" s="323"/>
      <c r="AT3767" s="323"/>
      <c r="AU3767" s="323"/>
      <c r="AV3767" s="323"/>
      <c r="AW3767" s="323"/>
      <c r="AX3767" s="323"/>
      <c r="AY3767" s="323"/>
      <c r="AZ3767" s="323"/>
      <c r="BA3767" s="323"/>
      <c r="BB3767" s="323"/>
      <c r="BC3767" s="323"/>
      <c r="BD3767" s="323"/>
      <c r="BE3767" s="323"/>
      <c r="BF3767" s="323"/>
    </row>
    <row r="3768" spans="1:58" s="62" customFormat="1" ht="12.75" x14ac:dyDescent="0.2">
      <c r="A3768" s="270"/>
      <c r="B3768" s="358"/>
      <c r="C3768" s="358"/>
      <c r="D3768" s="268"/>
      <c r="E3768" s="268"/>
      <c r="F3768" s="268"/>
      <c r="G3768" s="277"/>
      <c r="H3768" s="362"/>
      <c r="I3768" s="362"/>
      <c r="J3768" s="362"/>
      <c r="K3768" s="362"/>
      <c r="L3768" s="362"/>
      <c r="M3768" s="362"/>
      <c r="N3768" s="362"/>
      <c r="O3768" s="362"/>
      <c r="P3768" s="362"/>
      <c r="Q3768" s="362"/>
      <c r="R3768" s="362"/>
      <c r="S3768" s="362"/>
      <c r="T3768" s="362"/>
      <c r="U3768" s="362"/>
      <c r="V3768" s="362"/>
      <c r="W3768" s="362"/>
      <c r="X3768" s="362"/>
      <c r="Y3768" s="362"/>
      <c r="Z3768" s="362"/>
      <c r="AA3768" s="323"/>
      <c r="AB3768" s="323"/>
      <c r="AC3768" s="323"/>
      <c r="AD3768" s="323"/>
      <c r="AE3768" s="323"/>
      <c r="AF3768" s="323"/>
      <c r="AG3768" s="323"/>
      <c r="AH3768" s="323"/>
      <c r="AI3768" s="323"/>
      <c r="AJ3768" s="323"/>
      <c r="AK3768" s="323"/>
      <c r="AL3768" s="323"/>
      <c r="AM3768" s="323"/>
      <c r="AN3768" s="323"/>
      <c r="AO3768" s="323"/>
      <c r="AP3768" s="323"/>
      <c r="AQ3768" s="323"/>
      <c r="AR3768" s="323"/>
      <c r="AS3768" s="323"/>
      <c r="AT3768" s="323"/>
      <c r="AU3768" s="323"/>
      <c r="AV3768" s="323"/>
      <c r="AW3768" s="323"/>
      <c r="AX3768" s="323"/>
      <c r="AY3768" s="323"/>
      <c r="AZ3768" s="323"/>
      <c r="BA3768" s="323"/>
      <c r="BB3768" s="323"/>
      <c r="BC3768" s="323"/>
      <c r="BD3768" s="323"/>
      <c r="BE3768" s="323"/>
      <c r="BF3768" s="323"/>
    </row>
    <row r="3769" spans="1:58" s="62" customFormat="1" ht="12.75" x14ac:dyDescent="0.2">
      <c r="A3769" s="270"/>
      <c r="B3769" s="358"/>
      <c r="C3769" s="358"/>
      <c r="D3769" s="268"/>
      <c r="E3769" s="268"/>
      <c r="F3769" s="268"/>
      <c r="G3769" s="277"/>
      <c r="H3769" s="362"/>
      <c r="I3769" s="362"/>
      <c r="J3769" s="362"/>
      <c r="K3769" s="362"/>
      <c r="L3769" s="362"/>
      <c r="M3769" s="362"/>
      <c r="N3769" s="362"/>
      <c r="O3769" s="362"/>
      <c r="P3769" s="362"/>
      <c r="Q3769" s="362"/>
      <c r="R3769" s="362"/>
      <c r="S3769" s="362"/>
      <c r="T3769" s="362"/>
      <c r="U3769" s="362"/>
      <c r="V3769" s="362"/>
      <c r="W3769" s="362"/>
      <c r="X3769" s="362"/>
      <c r="Y3769" s="362"/>
      <c r="Z3769" s="362"/>
      <c r="AA3769" s="323"/>
      <c r="AB3769" s="323"/>
      <c r="AC3769" s="323"/>
      <c r="AD3769" s="323"/>
      <c r="AE3769" s="323"/>
      <c r="AF3769" s="323"/>
      <c r="AG3769" s="323"/>
      <c r="AH3769" s="323"/>
      <c r="AI3769" s="323"/>
      <c r="AJ3769" s="323"/>
      <c r="AK3769" s="323"/>
      <c r="AL3769" s="323"/>
      <c r="AM3769" s="323"/>
      <c r="AN3769" s="323"/>
      <c r="AO3769" s="323"/>
      <c r="AP3769" s="323"/>
      <c r="AQ3769" s="323"/>
      <c r="AR3769" s="323"/>
      <c r="AS3769" s="323"/>
      <c r="AT3769" s="323"/>
      <c r="AU3769" s="323"/>
      <c r="AV3769" s="323"/>
      <c r="AW3769" s="323"/>
      <c r="AX3769" s="323"/>
      <c r="AY3769" s="323"/>
      <c r="AZ3769" s="323"/>
      <c r="BA3769" s="323"/>
      <c r="BB3769" s="323"/>
      <c r="BC3769" s="323"/>
      <c r="BD3769" s="323"/>
      <c r="BE3769" s="323"/>
      <c r="BF3769" s="323"/>
    </row>
    <row r="3770" spans="1:58" s="62" customFormat="1" ht="12.75" x14ac:dyDescent="0.2">
      <c r="A3770" s="270"/>
      <c r="B3770" s="358"/>
      <c r="C3770" s="358"/>
      <c r="D3770" s="268"/>
      <c r="E3770" s="268"/>
      <c r="F3770" s="268"/>
      <c r="G3770" s="277"/>
      <c r="H3770" s="362"/>
      <c r="I3770" s="362"/>
      <c r="J3770" s="362"/>
      <c r="K3770" s="362"/>
      <c r="L3770" s="362"/>
      <c r="M3770" s="362"/>
      <c r="N3770" s="362"/>
      <c r="O3770" s="362"/>
      <c r="P3770" s="362"/>
      <c r="Q3770" s="362"/>
      <c r="R3770" s="362"/>
      <c r="S3770" s="362"/>
      <c r="T3770" s="362"/>
      <c r="U3770" s="362"/>
      <c r="V3770" s="362"/>
      <c r="W3770" s="362"/>
      <c r="X3770" s="362"/>
      <c r="Y3770" s="362"/>
      <c r="Z3770" s="362"/>
      <c r="AA3770" s="323"/>
      <c r="AB3770" s="323"/>
      <c r="AC3770" s="323"/>
      <c r="AD3770" s="323"/>
      <c r="AE3770" s="323"/>
      <c r="AF3770" s="323"/>
      <c r="AG3770" s="323"/>
      <c r="AH3770" s="323"/>
      <c r="AI3770" s="323"/>
      <c r="AJ3770" s="323"/>
      <c r="AK3770" s="323"/>
      <c r="AL3770" s="323"/>
      <c r="AM3770" s="323"/>
      <c r="AN3770" s="323"/>
      <c r="AO3770" s="323"/>
      <c r="AP3770" s="323"/>
      <c r="AQ3770" s="323"/>
      <c r="AR3770" s="323"/>
      <c r="AS3770" s="323"/>
      <c r="AT3770" s="323"/>
      <c r="AU3770" s="323"/>
      <c r="AV3770" s="323"/>
      <c r="AW3770" s="323"/>
      <c r="AX3770" s="323"/>
      <c r="AY3770" s="323"/>
      <c r="AZ3770" s="323"/>
      <c r="BA3770" s="323"/>
      <c r="BB3770" s="323"/>
      <c r="BC3770" s="323"/>
      <c r="BD3770" s="323"/>
      <c r="BE3770" s="323"/>
      <c r="BF3770" s="323"/>
    </row>
    <row r="3771" spans="1:58" s="62" customFormat="1" ht="12.75" x14ac:dyDescent="0.2">
      <c r="A3771" s="270"/>
      <c r="B3771" s="358"/>
      <c r="C3771" s="358"/>
      <c r="D3771" s="268"/>
      <c r="E3771" s="268"/>
      <c r="F3771" s="268"/>
      <c r="G3771" s="277"/>
      <c r="H3771" s="362"/>
      <c r="I3771" s="362"/>
      <c r="J3771" s="362"/>
      <c r="K3771" s="362"/>
      <c r="L3771" s="362"/>
      <c r="M3771" s="362"/>
      <c r="N3771" s="362"/>
      <c r="O3771" s="362"/>
      <c r="P3771" s="362"/>
      <c r="Q3771" s="362"/>
      <c r="R3771" s="362"/>
      <c r="S3771" s="362"/>
      <c r="T3771" s="362"/>
      <c r="U3771" s="362"/>
      <c r="V3771" s="362"/>
      <c r="W3771" s="362"/>
      <c r="X3771" s="362"/>
      <c r="Y3771" s="362"/>
      <c r="Z3771" s="362"/>
      <c r="AA3771" s="323"/>
      <c r="AB3771" s="323"/>
      <c r="AC3771" s="323"/>
      <c r="AD3771" s="323"/>
      <c r="AE3771" s="323"/>
      <c r="AF3771" s="323"/>
      <c r="AG3771" s="323"/>
      <c r="AH3771" s="323"/>
      <c r="AI3771" s="323"/>
      <c r="AJ3771" s="323"/>
      <c r="AK3771" s="323"/>
      <c r="AL3771" s="323"/>
      <c r="AM3771" s="323"/>
      <c r="AN3771" s="323"/>
      <c r="AO3771" s="323"/>
      <c r="AP3771" s="323"/>
      <c r="AQ3771" s="323"/>
      <c r="AR3771" s="323"/>
      <c r="AS3771" s="323"/>
      <c r="AT3771" s="323"/>
      <c r="AU3771" s="323"/>
      <c r="AV3771" s="323"/>
      <c r="AW3771" s="323"/>
      <c r="AX3771" s="323"/>
      <c r="AY3771" s="323"/>
      <c r="AZ3771" s="323"/>
      <c r="BA3771" s="323"/>
      <c r="BB3771" s="323"/>
      <c r="BC3771" s="323"/>
      <c r="BD3771" s="323"/>
      <c r="BE3771" s="323"/>
      <c r="BF3771" s="323"/>
    </row>
    <row r="3772" spans="1:58" s="62" customFormat="1" ht="12.75" x14ac:dyDescent="0.2">
      <c r="A3772" s="270"/>
      <c r="B3772" s="358"/>
      <c r="C3772" s="358"/>
      <c r="D3772" s="268"/>
      <c r="E3772" s="268"/>
      <c r="F3772" s="268"/>
      <c r="G3772" s="277"/>
      <c r="H3772" s="362"/>
      <c r="I3772" s="362"/>
      <c r="J3772" s="362"/>
      <c r="K3772" s="362"/>
      <c r="L3772" s="362"/>
      <c r="M3772" s="362"/>
      <c r="N3772" s="362"/>
      <c r="O3772" s="362"/>
      <c r="P3772" s="362"/>
      <c r="Q3772" s="362"/>
      <c r="R3772" s="362"/>
      <c r="S3772" s="362"/>
      <c r="T3772" s="362"/>
      <c r="U3772" s="362"/>
      <c r="V3772" s="362"/>
      <c r="W3772" s="362"/>
      <c r="X3772" s="362"/>
      <c r="Y3772" s="362"/>
      <c r="Z3772" s="362"/>
      <c r="AA3772" s="323"/>
      <c r="AB3772" s="323"/>
      <c r="AC3772" s="323"/>
      <c r="AD3772" s="323"/>
      <c r="AE3772" s="323"/>
      <c r="AF3772" s="323"/>
      <c r="AG3772" s="323"/>
      <c r="AH3772" s="323"/>
      <c r="AI3772" s="323"/>
      <c r="AJ3772" s="323"/>
      <c r="AK3772" s="323"/>
      <c r="AL3772" s="323"/>
      <c r="AM3772" s="323"/>
      <c r="AN3772" s="323"/>
      <c r="AO3772" s="323"/>
      <c r="AP3772" s="323"/>
      <c r="AQ3772" s="323"/>
      <c r="AR3772" s="323"/>
      <c r="AS3772" s="323"/>
      <c r="AT3772" s="323"/>
      <c r="AU3772" s="323"/>
      <c r="AV3772" s="323"/>
      <c r="AW3772" s="323"/>
      <c r="AX3772" s="323"/>
      <c r="AY3772" s="323"/>
      <c r="AZ3772" s="323"/>
      <c r="BA3772" s="323"/>
      <c r="BB3772" s="323"/>
      <c r="BC3772" s="323"/>
      <c r="BD3772" s="323"/>
      <c r="BE3772" s="323"/>
      <c r="BF3772" s="323"/>
    </row>
    <row r="3773" spans="1:58" s="62" customFormat="1" ht="12.75" x14ac:dyDescent="0.2">
      <c r="A3773" s="270"/>
      <c r="B3773" s="358"/>
      <c r="C3773" s="358"/>
      <c r="D3773" s="268"/>
      <c r="E3773" s="268"/>
      <c r="F3773" s="268"/>
      <c r="G3773" s="277"/>
      <c r="H3773" s="362"/>
      <c r="I3773" s="362"/>
      <c r="J3773" s="362"/>
      <c r="K3773" s="362"/>
      <c r="L3773" s="362"/>
      <c r="M3773" s="362"/>
      <c r="N3773" s="362"/>
      <c r="O3773" s="362"/>
      <c r="P3773" s="362"/>
      <c r="Q3773" s="362"/>
      <c r="R3773" s="362"/>
      <c r="S3773" s="362"/>
      <c r="T3773" s="362"/>
      <c r="U3773" s="362"/>
      <c r="V3773" s="362"/>
      <c r="W3773" s="362"/>
      <c r="X3773" s="362"/>
      <c r="Y3773" s="362"/>
      <c r="Z3773" s="362"/>
      <c r="AA3773" s="323"/>
      <c r="AB3773" s="323"/>
      <c r="AC3773" s="323"/>
      <c r="AD3773" s="323"/>
      <c r="AE3773" s="323"/>
      <c r="AF3773" s="323"/>
      <c r="AG3773" s="323"/>
      <c r="AH3773" s="323"/>
      <c r="AI3773" s="323"/>
      <c r="AJ3773" s="323"/>
      <c r="AK3773" s="323"/>
      <c r="AL3773" s="323"/>
      <c r="AM3773" s="323"/>
      <c r="AN3773" s="323"/>
      <c r="AO3773" s="323"/>
      <c r="AP3773" s="323"/>
      <c r="AQ3773" s="323"/>
      <c r="AR3773" s="323"/>
      <c r="AS3773" s="323"/>
      <c r="AT3773" s="323"/>
      <c r="AU3773" s="323"/>
      <c r="AV3773" s="323"/>
      <c r="AW3773" s="323"/>
      <c r="AX3773" s="323"/>
      <c r="AY3773" s="323"/>
      <c r="AZ3773" s="323"/>
      <c r="BA3773" s="323"/>
      <c r="BB3773" s="323"/>
      <c r="BC3773" s="323"/>
      <c r="BD3773" s="323"/>
      <c r="BE3773" s="323"/>
      <c r="BF3773" s="323"/>
    </row>
    <row r="3774" spans="1:58" s="62" customFormat="1" ht="12.75" x14ac:dyDescent="0.2">
      <c r="A3774" s="270"/>
      <c r="B3774" s="358"/>
      <c r="C3774" s="358"/>
      <c r="D3774" s="268"/>
      <c r="E3774" s="268"/>
      <c r="F3774" s="268"/>
      <c r="G3774" s="277"/>
      <c r="H3774" s="362"/>
      <c r="I3774" s="362"/>
      <c r="J3774" s="362"/>
      <c r="K3774" s="362"/>
      <c r="L3774" s="362"/>
      <c r="M3774" s="362"/>
      <c r="N3774" s="362"/>
      <c r="O3774" s="362"/>
      <c r="P3774" s="362"/>
      <c r="Q3774" s="362"/>
      <c r="R3774" s="362"/>
      <c r="S3774" s="362"/>
      <c r="T3774" s="362"/>
      <c r="U3774" s="362"/>
      <c r="V3774" s="362"/>
      <c r="W3774" s="362"/>
      <c r="X3774" s="362"/>
      <c r="Y3774" s="362"/>
      <c r="Z3774" s="362"/>
      <c r="AA3774" s="323"/>
      <c r="AB3774" s="323"/>
      <c r="AC3774" s="323"/>
      <c r="AD3774" s="323"/>
      <c r="AE3774" s="323"/>
      <c r="AF3774" s="323"/>
      <c r="AG3774" s="323"/>
      <c r="AH3774" s="323"/>
      <c r="AI3774" s="323"/>
      <c r="AJ3774" s="323"/>
      <c r="AK3774" s="323"/>
      <c r="AL3774" s="323"/>
      <c r="AM3774" s="323"/>
      <c r="AN3774" s="323"/>
      <c r="AO3774" s="323"/>
      <c r="AP3774" s="323"/>
      <c r="AQ3774" s="323"/>
      <c r="AR3774" s="323"/>
      <c r="AS3774" s="323"/>
      <c r="AT3774" s="323"/>
      <c r="AU3774" s="323"/>
      <c r="AV3774" s="323"/>
      <c r="AW3774" s="323"/>
      <c r="AX3774" s="323"/>
      <c r="AY3774" s="323"/>
      <c r="AZ3774" s="323"/>
      <c r="BA3774" s="323"/>
      <c r="BB3774" s="323"/>
      <c r="BC3774" s="323"/>
      <c r="BD3774" s="323"/>
      <c r="BE3774" s="323"/>
      <c r="BF3774" s="323"/>
    </row>
    <row r="3775" spans="1:58" s="62" customFormat="1" ht="12.75" x14ac:dyDescent="0.2">
      <c r="A3775" s="270"/>
      <c r="B3775" s="358"/>
      <c r="C3775" s="358"/>
      <c r="D3775" s="268"/>
      <c r="E3775" s="268"/>
      <c r="F3775" s="268"/>
      <c r="G3775" s="277"/>
      <c r="H3775" s="362"/>
      <c r="I3775" s="362"/>
      <c r="J3775" s="362"/>
      <c r="K3775" s="362"/>
      <c r="L3775" s="362"/>
      <c r="M3775" s="362"/>
      <c r="N3775" s="362"/>
      <c r="O3775" s="362"/>
      <c r="P3775" s="362"/>
      <c r="Q3775" s="362"/>
      <c r="R3775" s="362"/>
      <c r="S3775" s="362"/>
      <c r="T3775" s="362"/>
      <c r="U3775" s="362"/>
      <c r="V3775" s="362"/>
      <c r="W3775" s="362"/>
      <c r="X3775" s="362"/>
      <c r="Y3775" s="362"/>
      <c r="Z3775" s="362"/>
      <c r="AA3775" s="323"/>
      <c r="AB3775" s="323"/>
      <c r="AC3775" s="323"/>
      <c r="AD3775" s="323"/>
      <c r="AE3775" s="323"/>
      <c r="AF3775" s="323"/>
      <c r="AG3775" s="323"/>
      <c r="AH3775" s="323"/>
      <c r="AI3775" s="323"/>
      <c r="AJ3775" s="323"/>
      <c r="AK3775" s="323"/>
      <c r="AL3775" s="323"/>
      <c r="AM3775" s="323"/>
      <c r="AN3775" s="323"/>
      <c r="AO3775" s="323"/>
      <c r="AP3775" s="323"/>
      <c r="AQ3775" s="323"/>
      <c r="AR3775" s="323"/>
      <c r="AS3775" s="323"/>
      <c r="AT3775" s="323"/>
      <c r="AU3775" s="323"/>
      <c r="AV3775" s="323"/>
      <c r="AW3775" s="323"/>
      <c r="AX3775" s="323"/>
      <c r="AY3775" s="323"/>
      <c r="AZ3775" s="323"/>
      <c r="BA3775" s="323"/>
      <c r="BB3775" s="323"/>
      <c r="BC3775" s="323"/>
      <c r="BD3775" s="323"/>
      <c r="BE3775" s="323"/>
      <c r="BF3775" s="323"/>
    </row>
    <row r="3776" spans="1:58" s="62" customFormat="1" ht="12.75" x14ac:dyDescent="0.2">
      <c r="A3776" s="270"/>
      <c r="B3776" s="358"/>
      <c r="C3776" s="358"/>
      <c r="D3776" s="268"/>
      <c r="E3776" s="268"/>
      <c r="F3776" s="268"/>
      <c r="G3776" s="277"/>
      <c r="H3776" s="362"/>
      <c r="I3776" s="362"/>
      <c r="J3776" s="362"/>
      <c r="K3776" s="362"/>
      <c r="L3776" s="362"/>
      <c r="M3776" s="362"/>
      <c r="N3776" s="362"/>
      <c r="O3776" s="362"/>
      <c r="P3776" s="362"/>
      <c r="Q3776" s="362"/>
      <c r="R3776" s="362"/>
      <c r="S3776" s="362"/>
      <c r="T3776" s="362"/>
      <c r="U3776" s="362"/>
      <c r="V3776" s="362"/>
      <c r="W3776" s="362"/>
      <c r="X3776" s="362"/>
      <c r="Y3776" s="362"/>
      <c r="Z3776" s="362"/>
      <c r="AA3776" s="323"/>
      <c r="AB3776" s="323"/>
      <c r="AC3776" s="323"/>
      <c r="AD3776" s="323"/>
      <c r="AE3776" s="323"/>
      <c r="AF3776" s="323"/>
      <c r="AG3776" s="323"/>
      <c r="AH3776" s="323"/>
      <c r="AI3776" s="323"/>
      <c r="AJ3776" s="323"/>
      <c r="AK3776" s="323"/>
      <c r="AL3776" s="323"/>
      <c r="AM3776" s="323"/>
      <c r="AN3776" s="323"/>
      <c r="AO3776" s="323"/>
      <c r="AP3776" s="323"/>
      <c r="AQ3776" s="323"/>
      <c r="AR3776" s="323"/>
      <c r="AS3776" s="323"/>
      <c r="AT3776" s="323"/>
      <c r="AU3776" s="323"/>
      <c r="AV3776" s="323"/>
      <c r="AW3776" s="323"/>
      <c r="AX3776" s="323"/>
      <c r="AY3776" s="323"/>
      <c r="AZ3776" s="323"/>
      <c r="BA3776" s="323"/>
      <c r="BB3776" s="323"/>
      <c r="BC3776" s="323"/>
      <c r="BD3776" s="323"/>
      <c r="BE3776" s="323"/>
      <c r="BF3776" s="323"/>
    </row>
    <row r="3777" spans="1:58" s="62" customFormat="1" ht="12.75" x14ac:dyDescent="0.2">
      <c r="A3777" s="270"/>
      <c r="B3777" s="358"/>
      <c r="C3777" s="358"/>
      <c r="D3777" s="268"/>
      <c r="E3777" s="268"/>
      <c r="F3777" s="268"/>
      <c r="G3777" s="277"/>
      <c r="H3777" s="362"/>
      <c r="I3777" s="362"/>
      <c r="J3777" s="362"/>
      <c r="K3777" s="362"/>
      <c r="L3777" s="362"/>
      <c r="M3777" s="362"/>
      <c r="N3777" s="362"/>
      <c r="O3777" s="362"/>
      <c r="P3777" s="362"/>
      <c r="Q3777" s="362"/>
      <c r="R3777" s="362"/>
      <c r="S3777" s="362"/>
      <c r="T3777" s="362"/>
      <c r="U3777" s="362"/>
      <c r="V3777" s="362"/>
      <c r="W3777" s="362"/>
      <c r="X3777" s="362"/>
      <c r="Y3777" s="362"/>
      <c r="Z3777" s="362"/>
      <c r="AA3777" s="323"/>
      <c r="AB3777" s="323"/>
      <c r="AC3777" s="323"/>
      <c r="AD3777" s="323"/>
      <c r="AE3777" s="323"/>
      <c r="AF3777" s="323"/>
      <c r="AG3777" s="323"/>
      <c r="AH3777" s="323"/>
      <c r="AI3777" s="323"/>
      <c r="AJ3777" s="323"/>
      <c r="AK3777" s="323"/>
      <c r="AL3777" s="323"/>
      <c r="AM3777" s="323"/>
      <c r="AN3777" s="323"/>
      <c r="AO3777" s="323"/>
      <c r="AP3777" s="323"/>
      <c r="AQ3777" s="323"/>
      <c r="AR3777" s="323"/>
      <c r="AS3777" s="323"/>
      <c r="AT3777" s="323"/>
      <c r="AU3777" s="323"/>
      <c r="AV3777" s="323"/>
      <c r="AW3777" s="323"/>
      <c r="AX3777" s="323"/>
      <c r="AY3777" s="323"/>
      <c r="AZ3777" s="323"/>
      <c r="BA3777" s="323"/>
      <c r="BB3777" s="323"/>
      <c r="BC3777" s="323"/>
      <c r="BD3777" s="323"/>
      <c r="BE3777" s="323"/>
      <c r="BF3777" s="323"/>
    </row>
    <row r="3778" spans="1:58" s="62" customFormat="1" ht="12.75" x14ac:dyDescent="0.2">
      <c r="A3778" s="270"/>
      <c r="B3778" s="358"/>
      <c r="C3778" s="358"/>
      <c r="D3778" s="268"/>
      <c r="E3778" s="268"/>
      <c r="F3778" s="268"/>
      <c r="G3778" s="277"/>
      <c r="H3778" s="362"/>
      <c r="I3778" s="362"/>
      <c r="J3778" s="362"/>
      <c r="K3778" s="362"/>
      <c r="L3778" s="362"/>
      <c r="M3778" s="362"/>
      <c r="N3778" s="362"/>
      <c r="O3778" s="362"/>
      <c r="P3778" s="362"/>
      <c r="Q3778" s="362"/>
      <c r="R3778" s="362"/>
      <c r="S3778" s="362"/>
      <c r="T3778" s="362"/>
      <c r="U3778" s="362"/>
      <c r="V3778" s="362"/>
      <c r="W3778" s="362"/>
      <c r="X3778" s="362"/>
      <c r="Y3778" s="362"/>
      <c r="Z3778" s="362"/>
      <c r="AA3778" s="323"/>
      <c r="AB3778" s="323"/>
      <c r="AC3778" s="323"/>
      <c r="AD3778" s="323"/>
      <c r="AE3778" s="323"/>
      <c r="AF3778" s="323"/>
      <c r="AG3778" s="323"/>
      <c r="AH3778" s="323"/>
      <c r="AI3778" s="323"/>
      <c r="AJ3778" s="323"/>
      <c r="AK3778" s="323"/>
      <c r="AL3778" s="323"/>
      <c r="AM3778" s="323"/>
      <c r="AN3778" s="323"/>
      <c r="AO3778" s="323"/>
      <c r="AP3778" s="323"/>
      <c r="AQ3778" s="323"/>
      <c r="AR3778" s="323"/>
      <c r="AS3778" s="323"/>
      <c r="AT3778" s="323"/>
      <c r="AU3778" s="323"/>
      <c r="AV3778" s="323"/>
      <c r="AW3778" s="323"/>
      <c r="AX3778" s="323"/>
      <c r="AY3778" s="323"/>
      <c r="AZ3778" s="323"/>
      <c r="BA3778" s="323"/>
      <c r="BB3778" s="323"/>
      <c r="BC3778" s="323"/>
      <c r="BD3778" s="323"/>
      <c r="BE3778" s="323"/>
      <c r="BF3778" s="323"/>
    </row>
    <row r="3779" spans="1:58" s="62" customFormat="1" ht="12.75" x14ac:dyDescent="0.2">
      <c r="A3779" s="270"/>
      <c r="B3779" s="358"/>
      <c r="C3779" s="358"/>
      <c r="D3779" s="268"/>
      <c r="E3779" s="268"/>
      <c r="F3779" s="268"/>
      <c r="G3779" s="277"/>
      <c r="H3779" s="362"/>
      <c r="I3779" s="362"/>
      <c r="J3779" s="362"/>
      <c r="K3779" s="362"/>
      <c r="L3779" s="362"/>
      <c r="M3779" s="362"/>
      <c r="N3779" s="362"/>
      <c r="O3779" s="362"/>
      <c r="P3779" s="362"/>
      <c r="Q3779" s="362"/>
      <c r="R3779" s="362"/>
      <c r="S3779" s="362"/>
      <c r="T3779" s="362"/>
      <c r="U3779" s="362"/>
      <c r="V3779" s="362"/>
      <c r="W3779" s="362"/>
      <c r="X3779" s="362"/>
      <c r="Y3779" s="362"/>
      <c r="Z3779" s="362"/>
      <c r="AA3779" s="323"/>
      <c r="AB3779" s="323"/>
      <c r="AC3779" s="323"/>
      <c r="AD3779" s="323"/>
      <c r="AE3779" s="323"/>
      <c r="AF3779" s="323"/>
      <c r="AG3779" s="323"/>
      <c r="AH3779" s="323"/>
      <c r="AI3779" s="323"/>
      <c r="AJ3779" s="323"/>
      <c r="AK3779" s="323"/>
      <c r="AL3779" s="323"/>
      <c r="AM3779" s="323"/>
      <c r="AN3779" s="323"/>
      <c r="AO3779" s="323"/>
      <c r="AP3779" s="323"/>
      <c r="AQ3779" s="323"/>
      <c r="AR3779" s="323"/>
      <c r="AS3779" s="323"/>
      <c r="AT3779" s="323"/>
      <c r="AU3779" s="323"/>
      <c r="AV3779" s="323"/>
      <c r="AW3779" s="323"/>
      <c r="AX3779" s="323"/>
      <c r="AY3779" s="323"/>
      <c r="AZ3779" s="323"/>
      <c r="BA3779" s="323"/>
      <c r="BB3779" s="323"/>
      <c r="BC3779" s="323"/>
      <c r="BD3779" s="323"/>
      <c r="BE3779" s="323"/>
      <c r="BF3779" s="323"/>
    </row>
    <row r="3780" spans="1:58" s="62" customFormat="1" ht="12.75" x14ac:dyDescent="0.2">
      <c r="A3780" s="270"/>
      <c r="B3780" s="358"/>
      <c r="C3780" s="358"/>
      <c r="D3780" s="268"/>
      <c r="E3780" s="268"/>
      <c r="F3780" s="268"/>
      <c r="G3780" s="277"/>
      <c r="H3780" s="362"/>
      <c r="I3780" s="362"/>
      <c r="J3780" s="362"/>
      <c r="K3780" s="362"/>
      <c r="L3780" s="362"/>
      <c r="M3780" s="362"/>
      <c r="N3780" s="362"/>
      <c r="O3780" s="362"/>
      <c r="P3780" s="362"/>
      <c r="Q3780" s="362"/>
      <c r="R3780" s="362"/>
      <c r="S3780" s="362"/>
      <c r="T3780" s="362"/>
      <c r="U3780" s="362"/>
      <c r="V3780" s="362"/>
      <c r="W3780" s="362"/>
      <c r="X3780" s="362"/>
      <c r="Y3780" s="362"/>
      <c r="Z3780" s="362"/>
      <c r="AA3780" s="323"/>
      <c r="AB3780" s="323"/>
      <c r="AC3780" s="323"/>
      <c r="AD3780" s="323"/>
      <c r="AE3780" s="323"/>
      <c r="AF3780" s="323"/>
      <c r="AG3780" s="323"/>
      <c r="AH3780" s="323"/>
      <c r="AI3780" s="323"/>
      <c r="AJ3780" s="323"/>
      <c r="AK3780" s="323"/>
      <c r="AL3780" s="323"/>
      <c r="AM3780" s="323"/>
      <c r="AN3780" s="323"/>
      <c r="AO3780" s="323"/>
      <c r="AP3780" s="323"/>
      <c r="AQ3780" s="323"/>
      <c r="AR3780" s="323"/>
      <c r="AS3780" s="323"/>
      <c r="AT3780" s="323"/>
      <c r="AU3780" s="323"/>
      <c r="AV3780" s="323"/>
      <c r="AW3780" s="323"/>
      <c r="AX3780" s="323"/>
      <c r="AY3780" s="323"/>
      <c r="AZ3780" s="323"/>
      <c r="BA3780" s="323"/>
      <c r="BB3780" s="323"/>
      <c r="BC3780" s="323"/>
      <c r="BD3780" s="323"/>
      <c r="BE3780" s="323"/>
      <c r="BF3780" s="323"/>
    </row>
    <row r="3781" spans="1:58" s="62" customFormat="1" ht="12.75" x14ac:dyDescent="0.2">
      <c r="A3781" s="270"/>
      <c r="B3781" s="358"/>
      <c r="C3781" s="358"/>
      <c r="D3781" s="268"/>
      <c r="E3781" s="268"/>
      <c r="F3781" s="268"/>
      <c r="G3781" s="277"/>
      <c r="H3781" s="362"/>
      <c r="I3781" s="362"/>
      <c r="J3781" s="362"/>
      <c r="K3781" s="362"/>
      <c r="L3781" s="362"/>
      <c r="M3781" s="362"/>
      <c r="N3781" s="362"/>
      <c r="O3781" s="362"/>
      <c r="P3781" s="362"/>
      <c r="Q3781" s="362"/>
      <c r="R3781" s="362"/>
      <c r="S3781" s="362"/>
      <c r="T3781" s="362"/>
      <c r="U3781" s="362"/>
      <c r="V3781" s="362"/>
      <c r="W3781" s="362"/>
      <c r="X3781" s="362"/>
      <c r="Y3781" s="362"/>
      <c r="Z3781" s="362"/>
      <c r="AA3781" s="323"/>
      <c r="AB3781" s="323"/>
      <c r="AC3781" s="323"/>
      <c r="AD3781" s="323"/>
      <c r="AE3781" s="323"/>
      <c r="AF3781" s="323"/>
      <c r="AG3781" s="323"/>
      <c r="AH3781" s="323"/>
      <c r="AI3781" s="323"/>
      <c r="AJ3781" s="323"/>
      <c r="AK3781" s="323"/>
      <c r="AL3781" s="323"/>
      <c r="AM3781" s="323"/>
      <c r="AN3781" s="323"/>
      <c r="AO3781" s="323"/>
      <c r="AP3781" s="323"/>
      <c r="AQ3781" s="323"/>
      <c r="AR3781" s="323"/>
      <c r="AS3781" s="323"/>
      <c r="AT3781" s="323"/>
      <c r="AU3781" s="323"/>
      <c r="AV3781" s="323"/>
      <c r="AW3781" s="323"/>
      <c r="AX3781" s="323"/>
      <c r="AY3781" s="323"/>
      <c r="AZ3781" s="323"/>
      <c r="BA3781" s="323"/>
      <c r="BB3781" s="323"/>
      <c r="BC3781" s="323"/>
      <c r="BD3781" s="323"/>
      <c r="BE3781" s="323"/>
      <c r="BF3781" s="323"/>
    </row>
    <row r="3782" spans="1:58" s="62" customFormat="1" ht="12.75" x14ac:dyDescent="0.2">
      <c r="A3782" s="270"/>
      <c r="B3782" s="358"/>
      <c r="C3782" s="358"/>
      <c r="D3782" s="268"/>
      <c r="E3782" s="268"/>
      <c r="F3782" s="268"/>
      <c r="G3782" s="277"/>
      <c r="H3782" s="362"/>
      <c r="I3782" s="362"/>
      <c r="J3782" s="362"/>
      <c r="K3782" s="362"/>
      <c r="L3782" s="362"/>
      <c r="M3782" s="362"/>
      <c r="N3782" s="362"/>
      <c r="O3782" s="362"/>
      <c r="P3782" s="362"/>
      <c r="Q3782" s="362"/>
      <c r="R3782" s="362"/>
      <c r="S3782" s="362"/>
      <c r="T3782" s="362"/>
      <c r="U3782" s="362"/>
      <c r="V3782" s="362"/>
      <c r="W3782" s="362"/>
      <c r="X3782" s="362"/>
      <c r="Y3782" s="362"/>
      <c r="Z3782" s="362"/>
      <c r="AA3782" s="323"/>
      <c r="AB3782" s="323"/>
      <c r="AC3782" s="323"/>
      <c r="AD3782" s="323"/>
      <c r="AE3782" s="323"/>
      <c r="AF3782" s="323"/>
      <c r="AG3782" s="323"/>
      <c r="AH3782" s="323"/>
      <c r="AI3782" s="323"/>
      <c r="AJ3782" s="323"/>
      <c r="AK3782" s="323"/>
      <c r="AL3782" s="323"/>
      <c r="AM3782" s="323"/>
      <c r="AN3782" s="323"/>
      <c r="AO3782" s="323"/>
      <c r="AP3782" s="323"/>
      <c r="AQ3782" s="323"/>
      <c r="AR3782" s="323"/>
      <c r="AS3782" s="323"/>
      <c r="AT3782" s="323"/>
      <c r="AU3782" s="323"/>
      <c r="AV3782" s="323"/>
      <c r="AW3782" s="323"/>
      <c r="AX3782" s="323"/>
      <c r="AY3782" s="323"/>
      <c r="AZ3782" s="323"/>
      <c r="BA3782" s="323"/>
      <c r="BB3782" s="323"/>
      <c r="BC3782" s="323"/>
      <c r="BD3782" s="323"/>
      <c r="BE3782" s="323"/>
      <c r="BF3782" s="323"/>
    </row>
    <row r="3783" spans="1:58" s="62" customFormat="1" ht="12.75" x14ac:dyDescent="0.2">
      <c r="A3783" s="270"/>
      <c r="B3783" s="358"/>
      <c r="C3783" s="358"/>
      <c r="D3783" s="268"/>
      <c r="E3783" s="268"/>
      <c r="F3783" s="268"/>
      <c r="G3783" s="277"/>
      <c r="H3783" s="362"/>
      <c r="I3783" s="362"/>
      <c r="J3783" s="362"/>
      <c r="K3783" s="362"/>
      <c r="L3783" s="362"/>
      <c r="M3783" s="362"/>
      <c r="N3783" s="362"/>
      <c r="O3783" s="362"/>
      <c r="P3783" s="362"/>
      <c r="Q3783" s="362"/>
      <c r="R3783" s="362"/>
      <c r="S3783" s="362"/>
      <c r="T3783" s="362"/>
      <c r="U3783" s="362"/>
      <c r="V3783" s="362"/>
      <c r="W3783" s="362"/>
      <c r="X3783" s="362"/>
      <c r="Y3783" s="362"/>
      <c r="Z3783" s="362"/>
      <c r="AA3783" s="323"/>
      <c r="AB3783" s="323"/>
      <c r="AC3783" s="323"/>
      <c r="AD3783" s="323"/>
      <c r="AE3783" s="323"/>
      <c r="AF3783" s="323"/>
      <c r="AG3783" s="323"/>
      <c r="AH3783" s="323"/>
      <c r="AI3783" s="323"/>
      <c r="AJ3783" s="323"/>
      <c r="AK3783" s="323"/>
      <c r="AL3783" s="323"/>
      <c r="AM3783" s="323"/>
      <c r="AN3783" s="323"/>
      <c r="AO3783" s="323"/>
      <c r="AP3783" s="323"/>
      <c r="AQ3783" s="323"/>
      <c r="AR3783" s="323"/>
      <c r="AS3783" s="323"/>
      <c r="AT3783" s="323"/>
      <c r="AU3783" s="323"/>
      <c r="AV3783" s="323"/>
      <c r="AW3783" s="323"/>
      <c r="AX3783" s="323"/>
      <c r="AY3783" s="323"/>
      <c r="AZ3783" s="323"/>
      <c r="BA3783" s="323"/>
      <c r="BB3783" s="323"/>
      <c r="BC3783" s="323"/>
      <c r="BD3783" s="323"/>
      <c r="BE3783" s="323"/>
      <c r="BF3783" s="323"/>
    </row>
    <row r="3784" spans="1:58" s="62" customFormat="1" ht="12.75" x14ac:dyDescent="0.2">
      <c r="A3784" s="270"/>
      <c r="B3784" s="358"/>
      <c r="C3784" s="358"/>
      <c r="D3784" s="268"/>
      <c r="E3784" s="268"/>
      <c r="F3784" s="268"/>
      <c r="G3784" s="277"/>
      <c r="H3784" s="362"/>
      <c r="I3784" s="362"/>
      <c r="J3784" s="362"/>
      <c r="K3784" s="362"/>
      <c r="L3784" s="362"/>
      <c r="M3784" s="362"/>
      <c r="N3784" s="362"/>
      <c r="O3784" s="362"/>
      <c r="P3784" s="362"/>
      <c r="Q3784" s="362"/>
      <c r="R3784" s="362"/>
      <c r="S3784" s="362"/>
      <c r="T3784" s="362"/>
      <c r="U3784" s="362"/>
      <c r="V3784" s="362"/>
      <c r="W3784" s="362"/>
      <c r="X3784" s="362"/>
      <c r="Y3784" s="362"/>
      <c r="Z3784" s="362"/>
      <c r="AA3784" s="323"/>
      <c r="AB3784" s="323"/>
      <c r="AC3784" s="323"/>
      <c r="AD3784" s="323"/>
      <c r="AE3784" s="323"/>
      <c r="AF3784" s="323"/>
      <c r="AG3784" s="323"/>
      <c r="AH3784" s="323"/>
      <c r="AI3784" s="323"/>
      <c r="AJ3784" s="323"/>
      <c r="AK3784" s="323"/>
      <c r="AL3784" s="323"/>
      <c r="AM3784" s="323"/>
      <c r="AN3784" s="323"/>
      <c r="AO3784" s="323"/>
      <c r="AP3784" s="323"/>
      <c r="AQ3784" s="323"/>
      <c r="AR3784" s="323"/>
      <c r="AS3784" s="323"/>
      <c r="AT3784" s="323"/>
      <c r="AU3784" s="323"/>
      <c r="AV3784" s="323"/>
      <c r="AW3784" s="323"/>
      <c r="AX3784" s="323"/>
      <c r="AY3784" s="323"/>
      <c r="AZ3784" s="323"/>
      <c r="BA3784" s="323"/>
      <c r="BB3784" s="323"/>
      <c r="BC3784" s="323"/>
      <c r="BD3784" s="323"/>
      <c r="BE3784" s="323"/>
      <c r="BF3784" s="323"/>
    </row>
    <row r="3785" spans="1:58" s="62" customFormat="1" ht="12.75" x14ac:dyDescent="0.2">
      <c r="A3785" s="270"/>
      <c r="B3785" s="358"/>
      <c r="C3785" s="358"/>
      <c r="D3785" s="268"/>
      <c r="E3785" s="268"/>
      <c r="F3785" s="268"/>
      <c r="G3785" s="277"/>
      <c r="H3785" s="362"/>
      <c r="I3785" s="362"/>
      <c r="J3785" s="362"/>
      <c r="K3785" s="362"/>
      <c r="L3785" s="362"/>
      <c r="M3785" s="362"/>
      <c r="N3785" s="362"/>
      <c r="O3785" s="362"/>
      <c r="P3785" s="362"/>
      <c r="Q3785" s="362"/>
      <c r="R3785" s="362"/>
      <c r="S3785" s="362"/>
      <c r="T3785" s="362"/>
      <c r="U3785" s="362"/>
      <c r="V3785" s="362"/>
      <c r="W3785" s="362"/>
      <c r="X3785" s="362"/>
      <c r="Y3785" s="362"/>
      <c r="Z3785" s="362"/>
      <c r="AA3785" s="323"/>
      <c r="AB3785" s="323"/>
      <c r="AC3785" s="323"/>
      <c r="AD3785" s="323"/>
      <c r="AE3785" s="323"/>
      <c r="AF3785" s="323"/>
      <c r="AG3785" s="323"/>
      <c r="AH3785" s="323"/>
      <c r="AI3785" s="323"/>
      <c r="AJ3785" s="323"/>
      <c r="AK3785" s="323"/>
      <c r="AL3785" s="323"/>
      <c r="AM3785" s="323"/>
      <c r="AN3785" s="323"/>
      <c r="AO3785" s="323"/>
      <c r="AP3785" s="323"/>
      <c r="AQ3785" s="323"/>
      <c r="AR3785" s="323"/>
      <c r="AS3785" s="323"/>
      <c r="AT3785" s="323"/>
      <c r="AU3785" s="323"/>
      <c r="AV3785" s="323"/>
      <c r="AW3785" s="323"/>
      <c r="AX3785" s="323"/>
      <c r="AY3785" s="323"/>
      <c r="AZ3785" s="323"/>
      <c r="BA3785" s="323"/>
      <c r="BB3785" s="323"/>
      <c r="BC3785" s="323"/>
      <c r="BD3785" s="323"/>
      <c r="BE3785" s="323"/>
      <c r="BF3785" s="323"/>
    </row>
    <row r="3786" spans="1:58" s="62" customFormat="1" ht="12.75" x14ac:dyDescent="0.2">
      <c r="A3786" s="270"/>
      <c r="B3786" s="358"/>
      <c r="C3786" s="358"/>
      <c r="D3786" s="268"/>
      <c r="E3786" s="268"/>
      <c r="F3786" s="268"/>
      <c r="G3786" s="277"/>
      <c r="H3786" s="362"/>
      <c r="I3786" s="362"/>
      <c r="J3786" s="362"/>
      <c r="K3786" s="362"/>
      <c r="L3786" s="362"/>
      <c r="M3786" s="362"/>
      <c r="N3786" s="362"/>
      <c r="O3786" s="362"/>
      <c r="P3786" s="362"/>
      <c r="Q3786" s="362"/>
      <c r="R3786" s="362"/>
      <c r="S3786" s="362"/>
      <c r="T3786" s="362"/>
      <c r="U3786" s="362"/>
      <c r="V3786" s="362"/>
      <c r="W3786" s="362"/>
      <c r="X3786" s="362"/>
      <c r="Y3786" s="362"/>
      <c r="Z3786" s="362"/>
      <c r="AA3786" s="323"/>
      <c r="AB3786" s="323"/>
      <c r="AC3786" s="323"/>
      <c r="AD3786" s="323"/>
      <c r="AE3786" s="323"/>
      <c r="AF3786" s="323"/>
      <c r="AG3786" s="323"/>
      <c r="AH3786" s="323"/>
      <c r="AI3786" s="323"/>
      <c r="AJ3786" s="323"/>
      <c r="AK3786" s="323"/>
      <c r="AL3786" s="323"/>
      <c r="AM3786" s="323"/>
      <c r="AN3786" s="323"/>
      <c r="AO3786" s="323"/>
      <c r="AP3786" s="323"/>
      <c r="AQ3786" s="323"/>
      <c r="AR3786" s="323"/>
      <c r="AS3786" s="323"/>
      <c r="AT3786" s="323"/>
      <c r="AU3786" s="323"/>
      <c r="AV3786" s="323"/>
      <c r="AW3786" s="323"/>
      <c r="AX3786" s="323"/>
      <c r="AY3786" s="323"/>
      <c r="AZ3786" s="323"/>
      <c r="BA3786" s="323"/>
      <c r="BB3786" s="323"/>
      <c r="BC3786" s="323"/>
      <c r="BD3786" s="323"/>
      <c r="BE3786" s="323"/>
      <c r="BF3786" s="323"/>
    </row>
    <row r="3787" spans="1:58" s="62" customFormat="1" ht="12.75" x14ac:dyDescent="0.2">
      <c r="A3787" s="270"/>
      <c r="B3787" s="358"/>
      <c r="C3787" s="358"/>
      <c r="D3787" s="268"/>
      <c r="E3787" s="268"/>
      <c r="F3787" s="268"/>
      <c r="G3787" s="277"/>
      <c r="H3787" s="362"/>
      <c r="I3787" s="362"/>
      <c r="J3787" s="362"/>
      <c r="K3787" s="362"/>
      <c r="L3787" s="362"/>
      <c r="M3787" s="362"/>
      <c r="N3787" s="362"/>
      <c r="O3787" s="362"/>
      <c r="P3787" s="362"/>
      <c r="Q3787" s="362"/>
      <c r="R3787" s="362"/>
      <c r="S3787" s="362"/>
      <c r="T3787" s="362"/>
      <c r="U3787" s="362"/>
      <c r="V3787" s="362"/>
      <c r="W3787" s="362"/>
      <c r="X3787" s="362"/>
      <c r="Y3787" s="362"/>
      <c r="Z3787" s="362"/>
      <c r="AA3787" s="323"/>
      <c r="AB3787" s="323"/>
      <c r="AC3787" s="323"/>
      <c r="AD3787" s="323"/>
      <c r="AE3787" s="323"/>
      <c r="AF3787" s="323"/>
      <c r="AG3787" s="323"/>
      <c r="AH3787" s="323"/>
      <c r="AI3787" s="323"/>
      <c r="AJ3787" s="323"/>
      <c r="AK3787" s="323"/>
      <c r="AL3787" s="323"/>
      <c r="AM3787" s="323"/>
      <c r="AN3787" s="323"/>
      <c r="AO3787" s="323"/>
      <c r="AP3787" s="323"/>
      <c r="AQ3787" s="323"/>
      <c r="AR3787" s="323"/>
      <c r="AS3787" s="323"/>
      <c r="AT3787" s="323"/>
      <c r="AU3787" s="323"/>
      <c r="AV3787" s="323"/>
      <c r="AW3787" s="323"/>
      <c r="AX3787" s="323"/>
      <c r="AY3787" s="323"/>
      <c r="AZ3787" s="323"/>
      <c r="BA3787" s="323"/>
      <c r="BB3787" s="323"/>
      <c r="BC3787" s="323"/>
      <c r="BD3787" s="323"/>
      <c r="BE3787" s="323"/>
      <c r="BF3787" s="323"/>
    </row>
    <row r="3788" spans="1:58" s="62" customFormat="1" ht="12.75" x14ac:dyDescent="0.2">
      <c r="A3788" s="270"/>
      <c r="B3788" s="358"/>
      <c r="C3788" s="358"/>
      <c r="D3788" s="268"/>
      <c r="E3788" s="268"/>
      <c r="F3788" s="268"/>
      <c r="G3788" s="277"/>
      <c r="H3788" s="362"/>
      <c r="I3788" s="362"/>
      <c r="J3788" s="362"/>
      <c r="K3788" s="362"/>
      <c r="L3788" s="362"/>
      <c r="M3788" s="362"/>
      <c r="N3788" s="362"/>
      <c r="O3788" s="362"/>
      <c r="P3788" s="362"/>
      <c r="Q3788" s="362"/>
      <c r="R3788" s="362"/>
      <c r="S3788" s="362"/>
      <c r="T3788" s="362"/>
      <c r="U3788" s="362"/>
      <c r="V3788" s="362"/>
      <c r="W3788" s="362"/>
      <c r="X3788" s="362"/>
      <c r="Y3788" s="362"/>
      <c r="Z3788" s="362"/>
      <c r="AA3788" s="323"/>
      <c r="AB3788" s="323"/>
      <c r="AC3788" s="323"/>
      <c r="AD3788" s="323"/>
      <c r="AE3788" s="323"/>
      <c r="AF3788" s="323"/>
      <c r="AG3788" s="323"/>
      <c r="AH3788" s="323"/>
      <c r="AI3788" s="323"/>
      <c r="AJ3788" s="323"/>
      <c r="AK3788" s="323"/>
      <c r="AL3788" s="323"/>
      <c r="AM3788" s="323"/>
      <c r="AN3788" s="323"/>
      <c r="AO3788" s="323"/>
      <c r="AP3788" s="323"/>
      <c r="AQ3788" s="323"/>
      <c r="AR3788" s="323"/>
      <c r="AS3788" s="323"/>
      <c r="AT3788" s="323"/>
      <c r="AU3788" s="323"/>
      <c r="AV3788" s="323"/>
      <c r="AW3788" s="323"/>
      <c r="AX3788" s="323"/>
      <c r="AY3788" s="323"/>
      <c r="AZ3788" s="323"/>
      <c r="BA3788" s="323"/>
      <c r="BB3788" s="323"/>
      <c r="BC3788" s="323"/>
      <c r="BD3788" s="323"/>
      <c r="BE3788" s="323"/>
      <c r="BF3788" s="323"/>
    </row>
    <row r="3789" spans="1:58" s="62" customFormat="1" ht="12.75" x14ac:dyDescent="0.2">
      <c r="A3789" s="270"/>
      <c r="B3789" s="358"/>
      <c r="C3789" s="358"/>
      <c r="D3789" s="268"/>
      <c r="E3789" s="268"/>
      <c r="F3789" s="268"/>
      <c r="G3789" s="277"/>
      <c r="H3789" s="362"/>
      <c r="I3789" s="362"/>
      <c r="J3789" s="362"/>
      <c r="K3789" s="362"/>
      <c r="L3789" s="362"/>
      <c r="M3789" s="362"/>
      <c r="N3789" s="362"/>
      <c r="O3789" s="362"/>
      <c r="P3789" s="362"/>
      <c r="Q3789" s="362"/>
      <c r="R3789" s="362"/>
      <c r="S3789" s="362"/>
      <c r="T3789" s="362"/>
      <c r="U3789" s="362"/>
      <c r="V3789" s="362"/>
      <c r="W3789" s="362"/>
      <c r="X3789" s="362"/>
      <c r="Y3789" s="362"/>
      <c r="Z3789" s="362"/>
      <c r="AA3789" s="323"/>
      <c r="AB3789" s="323"/>
      <c r="AC3789" s="323"/>
      <c r="AD3789" s="323"/>
      <c r="AE3789" s="323"/>
      <c r="AF3789" s="323"/>
      <c r="AG3789" s="323"/>
      <c r="AH3789" s="323"/>
      <c r="AI3789" s="323"/>
      <c r="AJ3789" s="323"/>
      <c r="AK3789" s="323"/>
      <c r="AL3789" s="323"/>
      <c r="AM3789" s="323"/>
      <c r="AN3789" s="323"/>
      <c r="AO3789" s="323"/>
      <c r="AP3789" s="323"/>
      <c r="AQ3789" s="323"/>
      <c r="AR3789" s="323"/>
      <c r="AS3789" s="323"/>
      <c r="AT3789" s="323"/>
      <c r="AU3789" s="323"/>
      <c r="AV3789" s="323"/>
      <c r="AW3789" s="323"/>
      <c r="AX3789" s="323"/>
      <c r="AY3789" s="323"/>
      <c r="AZ3789" s="323"/>
      <c r="BA3789" s="323"/>
      <c r="BB3789" s="323"/>
      <c r="BC3789" s="323"/>
      <c r="BD3789" s="323"/>
      <c r="BE3789" s="323"/>
      <c r="BF3789" s="323"/>
    </row>
    <row r="3790" spans="1:58" s="62" customFormat="1" ht="12.75" x14ac:dyDescent="0.2">
      <c r="A3790" s="270"/>
      <c r="B3790" s="358"/>
      <c r="C3790" s="358"/>
      <c r="D3790" s="268"/>
      <c r="E3790" s="268"/>
      <c r="F3790" s="268"/>
      <c r="G3790" s="277"/>
      <c r="H3790" s="362"/>
      <c r="I3790" s="362"/>
      <c r="J3790" s="362"/>
      <c r="K3790" s="362"/>
      <c r="L3790" s="362"/>
      <c r="M3790" s="362"/>
      <c r="N3790" s="362"/>
      <c r="O3790" s="362"/>
      <c r="P3790" s="362"/>
      <c r="Q3790" s="362"/>
      <c r="R3790" s="362"/>
      <c r="S3790" s="362"/>
      <c r="T3790" s="362"/>
      <c r="U3790" s="362"/>
      <c r="V3790" s="362"/>
      <c r="W3790" s="362"/>
      <c r="X3790" s="362"/>
      <c r="Y3790" s="362"/>
      <c r="Z3790" s="362"/>
      <c r="AA3790" s="323"/>
      <c r="AB3790" s="323"/>
      <c r="AC3790" s="323"/>
      <c r="AD3790" s="323"/>
      <c r="AE3790" s="323"/>
      <c r="AF3790" s="323"/>
      <c r="AG3790" s="323"/>
      <c r="AH3790" s="323"/>
      <c r="AI3790" s="323"/>
      <c r="AJ3790" s="323"/>
      <c r="AK3790" s="323"/>
      <c r="AL3790" s="323"/>
      <c r="AM3790" s="323"/>
      <c r="AN3790" s="323"/>
      <c r="AO3790" s="323"/>
      <c r="AP3790" s="323"/>
      <c r="AQ3790" s="323"/>
      <c r="AR3790" s="323"/>
      <c r="AS3790" s="323"/>
      <c r="AT3790" s="323"/>
      <c r="AU3790" s="323"/>
      <c r="AV3790" s="323"/>
      <c r="AW3790" s="323"/>
      <c r="AX3790" s="323"/>
      <c r="AY3790" s="323"/>
      <c r="AZ3790" s="323"/>
      <c r="BA3790" s="323"/>
      <c r="BB3790" s="323"/>
      <c r="BC3790" s="323"/>
      <c r="BD3790" s="323"/>
      <c r="BE3790" s="323"/>
      <c r="BF3790" s="323"/>
    </row>
    <row r="3791" spans="1:58" s="62" customFormat="1" ht="12.75" x14ac:dyDescent="0.2">
      <c r="A3791" s="270"/>
      <c r="B3791" s="358"/>
      <c r="C3791" s="358"/>
      <c r="D3791" s="268"/>
      <c r="E3791" s="268"/>
      <c r="F3791" s="268"/>
      <c r="G3791" s="277"/>
      <c r="H3791" s="362"/>
      <c r="I3791" s="362"/>
      <c r="J3791" s="362"/>
      <c r="K3791" s="362"/>
      <c r="L3791" s="362"/>
      <c r="M3791" s="362"/>
      <c r="N3791" s="362"/>
      <c r="O3791" s="362"/>
      <c r="P3791" s="362"/>
      <c r="Q3791" s="362"/>
      <c r="R3791" s="362"/>
      <c r="S3791" s="362"/>
      <c r="T3791" s="362"/>
      <c r="U3791" s="362"/>
      <c r="V3791" s="362"/>
      <c r="W3791" s="362"/>
      <c r="X3791" s="362"/>
      <c r="Y3791" s="362"/>
      <c r="Z3791" s="362"/>
      <c r="AA3791" s="323"/>
      <c r="AB3791" s="323"/>
      <c r="AC3791" s="323"/>
      <c r="AD3791" s="323"/>
      <c r="AE3791" s="323"/>
      <c r="AF3791" s="323"/>
      <c r="AG3791" s="323"/>
      <c r="AH3791" s="323"/>
      <c r="AI3791" s="323"/>
      <c r="AJ3791" s="323"/>
      <c r="AK3791" s="323"/>
      <c r="AL3791" s="323"/>
      <c r="AM3791" s="323"/>
      <c r="AN3791" s="323"/>
      <c r="AO3791" s="323"/>
      <c r="AP3791" s="323"/>
      <c r="AQ3791" s="323"/>
      <c r="AR3791" s="323"/>
      <c r="AS3791" s="323"/>
      <c r="AT3791" s="323"/>
      <c r="AU3791" s="323"/>
      <c r="AV3791" s="323"/>
      <c r="AW3791" s="323"/>
      <c r="AX3791" s="323"/>
      <c r="AY3791" s="323"/>
      <c r="AZ3791" s="323"/>
      <c r="BA3791" s="323"/>
      <c r="BB3791" s="323"/>
      <c r="BC3791" s="323"/>
      <c r="BD3791" s="323"/>
      <c r="BE3791" s="323"/>
      <c r="BF3791" s="323"/>
    </row>
    <row r="3792" spans="1:58" s="62" customFormat="1" ht="12.75" x14ac:dyDescent="0.2">
      <c r="A3792" s="270"/>
      <c r="B3792" s="358"/>
      <c r="C3792" s="358"/>
      <c r="D3792" s="268"/>
      <c r="E3792" s="268"/>
      <c r="F3792" s="268"/>
      <c r="G3792" s="277"/>
      <c r="H3792" s="362"/>
      <c r="I3792" s="362"/>
      <c r="J3792" s="362"/>
      <c r="K3792" s="362"/>
      <c r="L3792" s="362"/>
      <c r="M3792" s="362"/>
      <c r="N3792" s="362"/>
      <c r="O3792" s="362"/>
      <c r="P3792" s="362"/>
      <c r="Q3792" s="362"/>
      <c r="R3792" s="362"/>
      <c r="S3792" s="362"/>
      <c r="T3792" s="362"/>
      <c r="U3792" s="362"/>
      <c r="V3792" s="362"/>
      <c r="W3792" s="362"/>
      <c r="X3792" s="362"/>
      <c r="Y3792" s="362"/>
      <c r="Z3792" s="362"/>
      <c r="AA3792" s="323"/>
      <c r="AB3792" s="323"/>
      <c r="AC3792" s="323"/>
      <c r="AD3792" s="323"/>
      <c r="AE3792" s="323"/>
      <c r="AF3792" s="323"/>
      <c r="AG3792" s="323"/>
      <c r="AH3792" s="323"/>
      <c r="AI3792" s="323"/>
      <c r="AJ3792" s="323"/>
      <c r="AK3792" s="323"/>
      <c r="AL3792" s="323"/>
      <c r="AM3792" s="323"/>
      <c r="AN3792" s="323"/>
      <c r="AO3792" s="323"/>
      <c r="AP3792" s="323"/>
      <c r="AQ3792" s="323"/>
      <c r="AR3792" s="323"/>
      <c r="AS3792" s="323"/>
      <c r="AT3792" s="323"/>
      <c r="AU3792" s="323"/>
      <c r="AV3792" s="323"/>
      <c r="AW3792" s="323"/>
      <c r="AX3792" s="323"/>
      <c r="AY3792" s="323"/>
      <c r="AZ3792" s="323"/>
      <c r="BA3792" s="323"/>
      <c r="BB3792" s="323"/>
      <c r="BC3792" s="323"/>
      <c r="BD3792" s="323"/>
      <c r="BE3792" s="323"/>
      <c r="BF3792" s="323"/>
    </row>
    <row r="3793" spans="1:58" s="62" customFormat="1" ht="12.75" x14ac:dyDescent="0.2">
      <c r="A3793" s="270"/>
      <c r="B3793" s="358"/>
      <c r="C3793" s="358"/>
      <c r="D3793" s="268"/>
      <c r="E3793" s="268"/>
      <c r="F3793" s="268"/>
      <c r="G3793" s="277"/>
      <c r="H3793" s="362"/>
      <c r="I3793" s="362"/>
      <c r="J3793" s="362"/>
      <c r="K3793" s="362"/>
      <c r="L3793" s="362"/>
      <c r="M3793" s="362"/>
      <c r="N3793" s="362"/>
      <c r="O3793" s="362"/>
      <c r="P3793" s="362"/>
      <c r="Q3793" s="362"/>
      <c r="R3793" s="362"/>
      <c r="S3793" s="362"/>
      <c r="T3793" s="362"/>
      <c r="U3793" s="362"/>
      <c r="V3793" s="362"/>
      <c r="W3793" s="362"/>
      <c r="X3793" s="362"/>
      <c r="Y3793" s="362"/>
      <c r="Z3793" s="362"/>
      <c r="AA3793" s="323"/>
      <c r="AB3793" s="323"/>
      <c r="AC3793" s="323"/>
      <c r="AD3793" s="323"/>
      <c r="AE3793" s="323"/>
      <c r="AF3793" s="323"/>
      <c r="AG3793" s="323"/>
      <c r="AH3793" s="323"/>
      <c r="AI3793" s="323"/>
      <c r="AJ3793" s="323"/>
      <c r="AK3793" s="323"/>
      <c r="AL3793" s="323"/>
      <c r="AM3793" s="323"/>
      <c r="AN3793" s="323"/>
      <c r="AO3793" s="323"/>
      <c r="AP3793" s="323"/>
      <c r="AQ3793" s="323"/>
      <c r="AR3793" s="323"/>
      <c r="AS3793" s="323"/>
      <c r="AT3793" s="323"/>
      <c r="AU3793" s="323"/>
      <c r="AV3793" s="323"/>
      <c r="AW3793" s="323"/>
      <c r="AX3793" s="323"/>
      <c r="AY3793" s="323"/>
      <c r="AZ3793" s="323"/>
      <c r="BA3793" s="323"/>
      <c r="BB3793" s="323"/>
      <c r="BC3793" s="323"/>
      <c r="BD3793" s="323"/>
      <c r="BE3793" s="323"/>
      <c r="BF3793" s="323"/>
    </row>
    <row r="3794" spans="1:58" s="62" customFormat="1" ht="12.75" x14ac:dyDescent="0.2">
      <c r="A3794" s="270"/>
      <c r="B3794" s="358"/>
      <c r="C3794" s="358"/>
      <c r="D3794" s="268"/>
      <c r="E3794" s="268"/>
      <c r="F3794" s="268"/>
      <c r="G3794" s="277"/>
      <c r="H3794" s="362"/>
      <c r="I3794" s="362"/>
      <c r="J3794" s="362"/>
      <c r="K3794" s="362"/>
      <c r="L3794" s="362"/>
      <c r="M3794" s="362"/>
      <c r="N3794" s="362"/>
      <c r="O3794" s="362"/>
      <c r="P3794" s="362"/>
      <c r="Q3794" s="362"/>
      <c r="R3794" s="362"/>
      <c r="S3794" s="362"/>
      <c r="T3794" s="362"/>
      <c r="U3794" s="362"/>
      <c r="V3794" s="362"/>
      <c r="W3794" s="362"/>
      <c r="X3794" s="362"/>
      <c r="Y3794" s="362"/>
      <c r="Z3794" s="362"/>
      <c r="AA3794" s="323"/>
      <c r="AB3794" s="323"/>
      <c r="AC3794" s="323"/>
      <c r="AD3794" s="323"/>
      <c r="AE3794" s="323"/>
      <c r="AF3794" s="323"/>
      <c r="AG3794" s="323"/>
      <c r="AH3794" s="323"/>
      <c r="AI3794" s="323"/>
      <c r="AJ3794" s="323"/>
      <c r="AK3794" s="323"/>
      <c r="AL3794" s="323"/>
      <c r="AM3794" s="323"/>
      <c r="AN3794" s="323"/>
      <c r="AO3794" s="323"/>
      <c r="AP3794" s="323"/>
      <c r="AQ3794" s="323"/>
      <c r="AR3794" s="323"/>
      <c r="AS3794" s="323"/>
      <c r="AT3794" s="323"/>
      <c r="AU3794" s="323"/>
      <c r="AV3794" s="323"/>
      <c r="AW3794" s="323"/>
      <c r="AX3794" s="323"/>
      <c r="AY3794" s="323"/>
      <c r="AZ3794" s="323"/>
      <c r="BA3794" s="323"/>
      <c r="BB3794" s="323"/>
      <c r="BC3794" s="323"/>
      <c r="BD3794" s="323"/>
      <c r="BE3794" s="323"/>
      <c r="BF3794" s="323"/>
    </row>
    <row r="3795" spans="1:58" s="62" customFormat="1" ht="12.75" x14ac:dyDescent="0.2">
      <c r="A3795" s="270"/>
      <c r="B3795" s="358"/>
      <c r="C3795" s="358"/>
      <c r="D3795" s="268"/>
      <c r="E3795" s="268"/>
      <c r="F3795" s="268"/>
      <c r="G3795" s="277"/>
      <c r="H3795" s="362"/>
      <c r="I3795" s="362"/>
      <c r="J3795" s="362"/>
      <c r="K3795" s="362"/>
      <c r="L3795" s="362"/>
      <c r="M3795" s="362"/>
      <c r="N3795" s="362"/>
      <c r="O3795" s="362"/>
      <c r="P3795" s="362"/>
      <c r="Q3795" s="362"/>
      <c r="R3795" s="362"/>
      <c r="S3795" s="362"/>
      <c r="T3795" s="362"/>
      <c r="U3795" s="362"/>
      <c r="V3795" s="362"/>
      <c r="W3795" s="362"/>
      <c r="X3795" s="362"/>
      <c r="Y3795" s="362"/>
      <c r="Z3795" s="362"/>
      <c r="AA3795" s="323"/>
      <c r="AB3795" s="323"/>
      <c r="AC3795" s="323"/>
      <c r="AD3795" s="323"/>
      <c r="AE3795" s="323"/>
      <c r="AF3795" s="323"/>
      <c r="AG3795" s="323"/>
      <c r="AH3795" s="323"/>
      <c r="AI3795" s="323"/>
      <c r="AJ3795" s="323"/>
      <c r="AK3795" s="323"/>
      <c r="AL3795" s="323"/>
      <c r="AM3795" s="323"/>
      <c r="AN3795" s="323"/>
      <c r="AO3795" s="323"/>
      <c r="AP3795" s="323"/>
      <c r="AQ3795" s="323"/>
      <c r="AR3795" s="323"/>
      <c r="AS3795" s="323"/>
      <c r="AT3795" s="323"/>
      <c r="AU3795" s="323"/>
      <c r="AV3795" s="323"/>
      <c r="AW3795" s="323"/>
      <c r="AX3795" s="323"/>
      <c r="AY3795" s="323"/>
      <c r="AZ3795" s="323"/>
      <c r="BA3795" s="323"/>
      <c r="BB3795" s="323"/>
      <c r="BC3795" s="323"/>
      <c r="BD3795" s="323"/>
      <c r="BE3795" s="323"/>
      <c r="BF3795" s="323"/>
    </row>
    <row r="3796" spans="1:58" s="62" customFormat="1" ht="12.75" x14ac:dyDescent="0.2">
      <c r="A3796" s="270"/>
      <c r="B3796" s="358"/>
      <c r="C3796" s="358"/>
      <c r="D3796" s="268"/>
      <c r="E3796" s="268"/>
      <c r="F3796" s="268"/>
      <c r="G3796" s="277"/>
      <c r="H3796" s="362"/>
      <c r="I3796" s="362"/>
      <c r="J3796" s="362"/>
      <c r="K3796" s="362"/>
      <c r="L3796" s="362"/>
      <c r="M3796" s="362"/>
      <c r="N3796" s="362"/>
      <c r="O3796" s="362"/>
      <c r="P3796" s="362"/>
      <c r="Q3796" s="362"/>
      <c r="R3796" s="362"/>
      <c r="S3796" s="362"/>
      <c r="T3796" s="362"/>
      <c r="U3796" s="362"/>
      <c r="V3796" s="362"/>
      <c r="W3796" s="362"/>
      <c r="X3796" s="362"/>
      <c r="Y3796" s="362"/>
      <c r="Z3796" s="362"/>
      <c r="AA3796" s="323"/>
      <c r="AB3796" s="323"/>
      <c r="AC3796" s="323"/>
      <c r="AD3796" s="323"/>
      <c r="AE3796" s="323"/>
      <c r="AF3796" s="323"/>
      <c r="AG3796" s="323"/>
      <c r="AH3796" s="323"/>
      <c r="AI3796" s="323"/>
      <c r="AJ3796" s="323"/>
      <c r="AK3796" s="323"/>
      <c r="AL3796" s="323"/>
      <c r="AM3796" s="323"/>
      <c r="AN3796" s="323"/>
      <c r="AO3796" s="323"/>
      <c r="AP3796" s="323"/>
      <c r="AQ3796" s="323"/>
      <c r="AR3796" s="323"/>
      <c r="AS3796" s="323"/>
      <c r="AT3796" s="323"/>
      <c r="AU3796" s="323"/>
      <c r="AV3796" s="323"/>
      <c r="AW3796" s="323"/>
      <c r="AX3796" s="323"/>
      <c r="AY3796" s="323"/>
      <c r="AZ3796" s="323"/>
      <c r="BA3796" s="323"/>
      <c r="BB3796" s="323"/>
      <c r="BC3796" s="323"/>
      <c r="BD3796" s="323"/>
      <c r="BE3796" s="323"/>
      <c r="BF3796" s="323"/>
    </row>
    <row r="3797" spans="1:58" s="62" customFormat="1" ht="12.75" x14ac:dyDescent="0.2">
      <c r="A3797" s="270"/>
      <c r="B3797" s="358"/>
      <c r="C3797" s="358"/>
      <c r="D3797" s="268"/>
      <c r="E3797" s="268"/>
      <c r="F3797" s="268"/>
      <c r="G3797" s="277"/>
      <c r="H3797" s="362"/>
      <c r="I3797" s="362"/>
      <c r="J3797" s="362"/>
      <c r="K3797" s="362"/>
      <c r="L3797" s="362"/>
      <c r="M3797" s="362"/>
      <c r="N3797" s="362"/>
      <c r="O3797" s="362"/>
      <c r="P3797" s="362"/>
      <c r="Q3797" s="362"/>
      <c r="R3797" s="362"/>
      <c r="S3797" s="362"/>
      <c r="T3797" s="362"/>
      <c r="U3797" s="362"/>
      <c r="V3797" s="362"/>
      <c r="W3797" s="362"/>
      <c r="X3797" s="362"/>
      <c r="Y3797" s="362"/>
      <c r="Z3797" s="362"/>
      <c r="AA3797" s="323"/>
      <c r="AB3797" s="323"/>
      <c r="AC3797" s="323"/>
      <c r="AD3797" s="323"/>
      <c r="AE3797" s="323"/>
      <c r="AF3797" s="323"/>
      <c r="AG3797" s="323"/>
      <c r="AH3797" s="323"/>
      <c r="AI3797" s="323"/>
      <c r="AJ3797" s="323"/>
      <c r="AK3797" s="323"/>
      <c r="AL3797" s="323"/>
      <c r="AM3797" s="323"/>
      <c r="AN3797" s="323"/>
      <c r="AO3797" s="323"/>
      <c r="AP3797" s="323"/>
      <c r="AQ3797" s="323"/>
      <c r="AR3797" s="323"/>
      <c r="AS3797" s="323"/>
      <c r="AT3797" s="323"/>
      <c r="AU3797" s="323"/>
      <c r="AV3797" s="323"/>
      <c r="AW3797" s="323"/>
      <c r="AX3797" s="323"/>
      <c r="AY3797" s="323"/>
      <c r="AZ3797" s="323"/>
      <c r="BA3797" s="323"/>
      <c r="BB3797" s="323"/>
      <c r="BC3797" s="323"/>
      <c r="BD3797" s="323"/>
      <c r="BE3797" s="323"/>
      <c r="BF3797" s="323"/>
    </row>
    <row r="3798" spans="1:58" s="62" customFormat="1" ht="12.75" x14ac:dyDescent="0.2">
      <c r="A3798" s="270"/>
      <c r="B3798" s="358"/>
      <c r="C3798" s="358"/>
      <c r="D3798" s="268"/>
      <c r="E3798" s="268"/>
      <c r="F3798" s="268"/>
      <c r="G3798" s="277"/>
      <c r="H3798" s="362"/>
      <c r="I3798" s="362"/>
      <c r="J3798" s="362"/>
      <c r="K3798" s="362"/>
      <c r="L3798" s="362"/>
      <c r="M3798" s="362"/>
      <c r="N3798" s="362"/>
      <c r="O3798" s="362"/>
      <c r="P3798" s="362"/>
      <c r="Q3798" s="362"/>
      <c r="R3798" s="362"/>
      <c r="S3798" s="362"/>
      <c r="T3798" s="362"/>
      <c r="U3798" s="362"/>
      <c r="V3798" s="362"/>
      <c r="W3798" s="362"/>
      <c r="X3798" s="362"/>
      <c r="Y3798" s="362"/>
      <c r="Z3798" s="362"/>
      <c r="AA3798" s="323"/>
      <c r="AB3798" s="323"/>
      <c r="AC3798" s="323"/>
      <c r="AD3798" s="323"/>
      <c r="AE3798" s="323"/>
      <c r="AF3798" s="323"/>
      <c r="AG3798" s="323"/>
      <c r="AH3798" s="323"/>
      <c r="AI3798" s="323"/>
      <c r="AJ3798" s="323"/>
      <c r="AK3798" s="323"/>
      <c r="AL3798" s="323"/>
      <c r="AM3798" s="323"/>
      <c r="AN3798" s="323"/>
      <c r="AO3798" s="323"/>
      <c r="AP3798" s="323"/>
      <c r="AQ3798" s="323"/>
      <c r="AR3798" s="323"/>
      <c r="AS3798" s="323"/>
      <c r="AT3798" s="323"/>
      <c r="AU3798" s="323"/>
      <c r="AV3798" s="323"/>
      <c r="AW3798" s="323"/>
      <c r="AX3798" s="323"/>
      <c r="AY3798" s="323"/>
      <c r="AZ3798" s="323"/>
      <c r="BA3798" s="323"/>
      <c r="BB3798" s="323"/>
      <c r="BC3798" s="323"/>
      <c r="BD3798" s="323"/>
      <c r="BE3798" s="323"/>
      <c r="BF3798" s="323"/>
    </row>
    <row r="3799" spans="1:58" s="62" customFormat="1" ht="12.75" x14ac:dyDescent="0.2">
      <c r="A3799" s="270"/>
      <c r="B3799" s="358"/>
      <c r="C3799" s="358"/>
      <c r="D3799" s="268"/>
      <c r="E3799" s="268"/>
      <c r="F3799" s="268"/>
      <c r="G3799" s="277"/>
      <c r="H3799" s="362"/>
      <c r="I3799" s="362"/>
      <c r="J3799" s="362"/>
      <c r="K3799" s="362"/>
      <c r="L3799" s="362"/>
      <c r="M3799" s="362"/>
      <c r="N3799" s="362"/>
      <c r="O3799" s="362"/>
      <c r="P3799" s="362"/>
      <c r="Q3799" s="362"/>
      <c r="R3799" s="362"/>
      <c r="S3799" s="362"/>
      <c r="T3799" s="362"/>
      <c r="U3799" s="362"/>
      <c r="V3799" s="362"/>
      <c r="W3799" s="362"/>
      <c r="X3799" s="362"/>
      <c r="Y3799" s="362"/>
      <c r="Z3799" s="362"/>
      <c r="AA3799" s="323"/>
      <c r="AB3799" s="323"/>
      <c r="AC3799" s="323"/>
      <c r="AD3799" s="323"/>
      <c r="AE3799" s="323"/>
      <c r="AF3799" s="323"/>
      <c r="AG3799" s="323"/>
      <c r="AH3799" s="323"/>
      <c r="AI3799" s="323"/>
      <c r="AJ3799" s="323"/>
      <c r="AK3799" s="323"/>
      <c r="AL3799" s="323"/>
      <c r="AM3799" s="323"/>
      <c r="AN3799" s="323"/>
      <c r="AO3799" s="323"/>
      <c r="AP3799" s="323"/>
      <c r="AQ3799" s="323"/>
      <c r="AR3799" s="323"/>
      <c r="AS3799" s="323"/>
      <c r="AT3799" s="323"/>
      <c r="AU3799" s="323"/>
      <c r="AV3799" s="323"/>
      <c r="AW3799" s="323"/>
      <c r="AX3799" s="323"/>
      <c r="AY3799" s="323"/>
      <c r="AZ3799" s="323"/>
      <c r="BA3799" s="323"/>
      <c r="BB3799" s="323"/>
      <c r="BC3799" s="323"/>
      <c r="BD3799" s="323"/>
      <c r="BE3799" s="323"/>
      <c r="BF3799" s="323"/>
    </row>
    <row r="3800" spans="1:58" s="62" customFormat="1" ht="12.75" x14ac:dyDescent="0.2">
      <c r="A3800" s="270"/>
      <c r="B3800" s="358"/>
      <c r="C3800" s="358"/>
      <c r="D3800" s="268"/>
      <c r="E3800" s="268"/>
      <c r="F3800" s="268"/>
      <c r="G3800" s="277"/>
      <c r="H3800" s="362"/>
      <c r="I3800" s="362"/>
      <c r="J3800" s="362"/>
      <c r="K3800" s="362"/>
      <c r="L3800" s="362"/>
      <c r="M3800" s="362"/>
      <c r="N3800" s="362"/>
      <c r="O3800" s="362"/>
      <c r="P3800" s="362"/>
      <c r="Q3800" s="362"/>
      <c r="R3800" s="362"/>
      <c r="S3800" s="362"/>
      <c r="T3800" s="362"/>
      <c r="U3800" s="362"/>
      <c r="V3800" s="362"/>
      <c r="W3800" s="362"/>
      <c r="X3800" s="362"/>
      <c r="Y3800" s="362"/>
      <c r="Z3800" s="362"/>
      <c r="AA3800" s="323"/>
      <c r="AB3800" s="323"/>
      <c r="AC3800" s="323"/>
      <c r="AD3800" s="323"/>
      <c r="AE3800" s="323"/>
      <c r="AF3800" s="323"/>
      <c r="AG3800" s="323"/>
      <c r="AH3800" s="323"/>
      <c r="AI3800" s="323"/>
      <c r="AJ3800" s="323"/>
      <c r="AK3800" s="323"/>
      <c r="AL3800" s="323"/>
      <c r="AM3800" s="323"/>
      <c r="AN3800" s="323"/>
      <c r="AO3800" s="323"/>
      <c r="AP3800" s="323"/>
      <c r="AQ3800" s="323"/>
      <c r="AR3800" s="323"/>
      <c r="AS3800" s="323"/>
      <c r="AT3800" s="323"/>
      <c r="AU3800" s="323"/>
      <c r="AV3800" s="323"/>
      <c r="AW3800" s="323"/>
      <c r="AX3800" s="323"/>
      <c r="AY3800" s="323"/>
      <c r="AZ3800" s="323"/>
      <c r="BA3800" s="323"/>
      <c r="BB3800" s="323"/>
      <c r="BC3800" s="323"/>
      <c r="BD3800" s="323"/>
      <c r="BE3800" s="323"/>
      <c r="BF3800" s="323"/>
    </row>
    <row r="3801" spans="1:58" s="62" customFormat="1" ht="12.75" x14ac:dyDescent="0.2">
      <c r="A3801" s="270"/>
      <c r="B3801" s="358"/>
      <c r="C3801" s="358"/>
      <c r="D3801" s="268"/>
      <c r="E3801" s="268"/>
      <c r="F3801" s="268"/>
      <c r="G3801" s="277"/>
      <c r="H3801" s="362"/>
      <c r="I3801" s="362"/>
      <c r="J3801" s="362"/>
      <c r="K3801" s="362"/>
      <c r="L3801" s="362"/>
      <c r="M3801" s="362"/>
      <c r="N3801" s="362"/>
      <c r="O3801" s="362"/>
      <c r="P3801" s="362"/>
      <c r="Q3801" s="362"/>
      <c r="R3801" s="362"/>
      <c r="S3801" s="362"/>
      <c r="T3801" s="362"/>
      <c r="U3801" s="362"/>
      <c r="V3801" s="362"/>
      <c r="W3801" s="362"/>
      <c r="X3801" s="362"/>
      <c r="Y3801" s="362"/>
      <c r="Z3801" s="362"/>
      <c r="AA3801" s="323"/>
      <c r="AB3801" s="323"/>
      <c r="AC3801" s="323"/>
      <c r="AD3801" s="323"/>
      <c r="AE3801" s="323"/>
      <c r="AF3801" s="323"/>
      <c r="AG3801" s="323"/>
      <c r="AH3801" s="323"/>
      <c r="AI3801" s="323"/>
      <c r="AJ3801" s="323"/>
      <c r="AK3801" s="323"/>
      <c r="AL3801" s="323"/>
      <c r="AM3801" s="323"/>
      <c r="AN3801" s="323"/>
      <c r="AO3801" s="323"/>
      <c r="AP3801" s="323"/>
      <c r="AQ3801" s="323"/>
      <c r="AR3801" s="323"/>
      <c r="AS3801" s="323"/>
      <c r="AT3801" s="323"/>
      <c r="AU3801" s="323"/>
      <c r="AV3801" s="323"/>
      <c r="AW3801" s="323"/>
      <c r="AX3801" s="323"/>
      <c r="AY3801" s="323"/>
      <c r="AZ3801" s="323"/>
      <c r="BA3801" s="323"/>
      <c r="BB3801" s="323"/>
      <c r="BC3801" s="323"/>
      <c r="BD3801" s="323"/>
      <c r="BE3801" s="323"/>
      <c r="BF3801" s="323"/>
    </row>
    <row r="3802" spans="1:58" s="62" customFormat="1" ht="12.75" x14ac:dyDescent="0.2">
      <c r="A3802" s="270"/>
      <c r="B3802" s="358"/>
      <c r="C3802" s="358"/>
      <c r="D3802" s="268"/>
      <c r="E3802" s="268"/>
      <c r="F3802" s="268"/>
      <c r="G3802" s="277"/>
      <c r="H3802" s="362"/>
      <c r="I3802" s="362"/>
      <c r="J3802" s="362"/>
      <c r="K3802" s="362"/>
      <c r="L3802" s="362"/>
      <c r="M3802" s="362"/>
      <c r="N3802" s="362"/>
      <c r="O3802" s="362"/>
      <c r="P3802" s="362"/>
      <c r="Q3802" s="362"/>
      <c r="R3802" s="362"/>
      <c r="S3802" s="362"/>
      <c r="T3802" s="362"/>
      <c r="U3802" s="362"/>
      <c r="V3802" s="362"/>
      <c r="W3802" s="362"/>
      <c r="X3802" s="362"/>
      <c r="Y3802" s="362"/>
      <c r="Z3802" s="362"/>
      <c r="AA3802" s="323"/>
      <c r="AB3802" s="323"/>
      <c r="AC3802" s="323"/>
      <c r="AD3802" s="323"/>
      <c r="AE3802" s="323"/>
      <c r="AF3802" s="323"/>
      <c r="AG3802" s="323"/>
      <c r="AH3802" s="323"/>
      <c r="AI3802" s="323"/>
      <c r="AJ3802" s="323"/>
      <c r="AK3802" s="323"/>
      <c r="AL3802" s="323"/>
      <c r="AM3802" s="323"/>
      <c r="AN3802" s="323"/>
      <c r="AO3802" s="323"/>
      <c r="AP3802" s="323"/>
      <c r="AQ3802" s="323"/>
      <c r="AR3802" s="323"/>
      <c r="AS3802" s="323"/>
      <c r="AT3802" s="323"/>
      <c r="AU3802" s="323"/>
      <c r="AV3802" s="323"/>
      <c r="AW3802" s="323"/>
      <c r="AX3802" s="323"/>
      <c r="AY3802" s="323"/>
      <c r="AZ3802" s="323"/>
      <c r="BA3802" s="323"/>
      <c r="BB3802" s="323"/>
      <c r="BC3802" s="323"/>
      <c r="BD3802" s="323"/>
      <c r="BE3802" s="323"/>
      <c r="BF3802" s="323"/>
    </row>
    <row r="3803" spans="1:58" s="62" customFormat="1" ht="12.75" x14ac:dyDescent="0.2">
      <c r="A3803" s="270"/>
      <c r="B3803" s="358"/>
      <c r="C3803" s="358"/>
      <c r="D3803" s="268"/>
      <c r="E3803" s="268"/>
      <c r="F3803" s="268"/>
      <c r="G3803" s="277"/>
      <c r="H3803" s="362"/>
      <c r="I3803" s="362"/>
      <c r="J3803" s="362"/>
      <c r="K3803" s="362"/>
      <c r="L3803" s="362"/>
      <c r="M3803" s="362"/>
      <c r="N3803" s="362"/>
      <c r="O3803" s="362"/>
      <c r="P3803" s="362"/>
      <c r="Q3803" s="362"/>
      <c r="R3803" s="362"/>
      <c r="S3803" s="362"/>
      <c r="T3803" s="362"/>
      <c r="U3803" s="362"/>
      <c r="V3803" s="362"/>
      <c r="W3803" s="362"/>
      <c r="X3803" s="362"/>
      <c r="Y3803" s="362"/>
      <c r="Z3803" s="362"/>
      <c r="AA3803" s="323"/>
      <c r="AB3803" s="323"/>
      <c r="AC3803" s="323"/>
      <c r="AD3803" s="323"/>
      <c r="AE3803" s="323"/>
      <c r="AF3803" s="323"/>
      <c r="AG3803" s="323"/>
      <c r="AH3803" s="323"/>
      <c r="AI3803" s="323"/>
      <c r="AJ3803" s="323"/>
      <c r="AK3803" s="323"/>
      <c r="AL3803" s="323"/>
      <c r="AM3803" s="323"/>
      <c r="AN3803" s="323"/>
      <c r="AO3803" s="323"/>
      <c r="AP3803" s="323"/>
      <c r="AQ3803" s="323"/>
      <c r="AR3803" s="323"/>
      <c r="AS3803" s="323"/>
      <c r="AT3803" s="323"/>
      <c r="AU3803" s="323"/>
      <c r="AV3803" s="323"/>
      <c r="AW3803" s="323"/>
      <c r="AX3803" s="323"/>
      <c r="AY3803" s="323"/>
      <c r="AZ3803" s="323"/>
      <c r="BA3803" s="323"/>
      <c r="BB3803" s="323"/>
      <c r="BC3803" s="323"/>
      <c r="BD3803" s="323"/>
      <c r="BE3803" s="323"/>
      <c r="BF3803" s="323"/>
    </row>
    <row r="3804" spans="1:58" s="62" customFormat="1" ht="12.75" x14ac:dyDescent="0.2">
      <c r="A3804" s="270"/>
      <c r="B3804" s="358"/>
      <c r="C3804" s="358"/>
      <c r="D3804" s="268"/>
      <c r="E3804" s="268"/>
      <c r="F3804" s="268"/>
      <c r="G3804" s="277"/>
      <c r="H3804" s="362"/>
      <c r="I3804" s="362"/>
      <c r="J3804" s="362"/>
      <c r="K3804" s="362"/>
      <c r="L3804" s="362"/>
      <c r="M3804" s="362"/>
      <c r="N3804" s="362"/>
      <c r="O3804" s="362"/>
      <c r="P3804" s="362"/>
      <c r="Q3804" s="362"/>
      <c r="R3804" s="362"/>
      <c r="S3804" s="362"/>
      <c r="T3804" s="362"/>
      <c r="U3804" s="362"/>
      <c r="V3804" s="362"/>
      <c r="W3804" s="362"/>
      <c r="X3804" s="362"/>
      <c r="Y3804" s="362"/>
      <c r="Z3804" s="362"/>
      <c r="AA3804" s="323"/>
      <c r="AB3804" s="323"/>
      <c r="AC3804" s="323"/>
      <c r="AD3804" s="323"/>
      <c r="AE3804" s="323"/>
      <c r="AF3804" s="323"/>
      <c r="AG3804" s="323"/>
      <c r="AH3804" s="323"/>
      <c r="AI3804" s="323"/>
      <c r="AJ3804" s="323"/>
      <c r="AK3804" s="323"/>
      <c r="AL3804" s="323"/>
      <c r="AM3804" s="323"/>
      <c r="AN3804" s="323"/>
      <c r="AO3804" s="323"/>
      <c r="AP3804" s="323"/>
      <c r="AQ3804" s="323"/>
      <c r="AR3804" s="323"/>
      <c r="AS3804" s="323"/>
      <c r="AT3804" s="323"/>
      <c r="AU3804" s="323"/>
      <c r="AV3804" s="323"/>
      <c r="AW3804" s="323"/>
      <c r="AX3804" s="323"/>
      <c r="AY3804" s="323"/>
      <c r="AZ3804" s="323"/>
      <c r="BA3804" s="323"/>
      <c r="BB3804" s="323"/>
      <c r="BC3804" s="323"/>
      <c r="BD3804" s="323"/>
      <c r="BE3804" s="323"/>
      <c r="BF3804" s="323"/>
    </row>
    <row r="3805" spans="1:58" s="62" customFormat="1" ht="12.75" x14ac:dyDescent="0.2">
      <c r="A3805" s="270"/>
      <c r="B3805" s="358"/>
      <c r="C3805" s="358"/>
      <c r="D3805" s="268"/>
      <c r="E3805" s="268"/>
      <c r="F3805" s="268"/>
      <c r="G3805" s="277"/>
      <c r="H3805" s="362"/>
      <c r="I3805" s="362"/>
      <c r="J3805" s="362"/>
      <c r="K3805" s="362"/>
      <c r="L3805" s="362"/>
      <c r="M3805" s="362"/>
      <c r="N3805" s="362"/>
      <c r="O3805" s="362"/>
      <c r="P3805" s="362"/>
      <c r="Q3805" s="362"/>
      <c r="R3805" s="362"/>
      <c r="S3805" s="362"/>
      <c r="T3805" s="362"/>
      <c r="U3805" s="362"/>
      <c r="V3805" s="362"/>
      <c r="W3805" s="362"/>
      <c r="X3805" s="362"/>
      <c r="Y3805" s="362"/>
      <c r="Z3805" s="362"/>
      <c r="AA3805" s="323"/>
      <c r="AB3805" s="323"/>
      <c r="AC3805" s="323"/>
      <c r="AD3805" s="323"/>
      <c r="AE3805" s="323"/>
      <c r="AF3805" s="323"/>
      <c r="AG3805" s="323"/>
      <c r="AH3805" s="323"/>
      <c r="AI3805" s="323"/>
      <c r="AJ3805" s="323"/>
      <c r="AK3805" s="323"/>
      <c r="AL3805" s="323"/>
      <c r="AM3805" s="323"/>
      <c r="AN3805" s="323"/>
      <c r="AO3805" s="323"/>
      <c r="AP3805" s="323"/>
      <c r="AQ3805" s="323"/>
      <c r="AR3805" s="323"/>
      <c r="AS3805" s="323"/>
      <c r="AT3805" s="323"/>
      <c r="AU3805" s="323"/>
      <c r="AV3805" s="323"/>
      <c r="AW3805" s="323"/>
      <c r="AX3805" s="323"/>
      <c r="AY3805" s="323"/>
      <c r="AZ3805" s="323"/>
      <c r="BA3805" s="323"/>
      <c r="BB3805" s="323"/>
      <c r="BC3805" s="323"/>
      <c r="BD3805" s="323"/>
      <c r="BE3805" s="323"/>
      <c r="BF3805" s="323"/>
    </row>
    <row r="3806" spans="1:58" s="62" customFormat="1" ht="12.75" x14ac:dyDescent="0.2">
      <c r="A3806" s="270"/>
      <c r="B3806" s="358"/>
      <c r="C3806" s="358"/>
      <c r="D3806" s="268"/>
      <c r="E3806" s="268"/>
      <c r="F3806" s="268"/>
      <c r="G3806" s="277"/>
      <c r="H3806" s="362"/>
      <c r="I3806" s="362"/>
      <c r="J3806" s="362"/>
      <c r="K3806" s="362"/>
      <c r="L3806" s="362"/>
      <c r="M3806" s="362"/>
      <c r="N3806" s="362"/>
      <c r="O3806" s="362"/>
      <c r="P3806" s="362"/>
      <c r="Q3806" s="362"/>
      <c r="R3806" s="362"/>
      <c r="S3806" s="362"/>
      <c r="T3806" s="362"/>
      <c r="U3806" s="362"/>
      <c r="V3806" s="362"/>
      <c r="W3806" s="362"/>
      <c r="X3806" s="362"/>
      <c r="Y3806" s="362"/>
      <c r="Z3806" s="362"/>
      <c r="AA3806" s="323"/>
      <c r="AB3806" s="323"/>
      <c r="AC3806" s="323"/>
      <c r="AD3806" s="323"/>
      <c r="AE3806" s="323"/>
      <c r="AF3806" s="323"/>
      <c r="AG3806" s="323"/>
      <c r="AH3806" s="323"/>
      <c r="AI3806" s="323"/>
      <c r="AJ3806" s="323"/>
      <c r="AK3806" s="323"/>
      <c r="AL3806" s="323"/>
      <c r="AM3806" s="323"/>
      <c r="AN3806" s="323"/>
      <c r="AO3806" s="323"/>
      <c r="AP3806" s="323"/>
      <c r="AQ3806" s="323"/>
      <c r="AR3806" s="323"/>
      <c r="AS3806" s="323"/>
      <c r="AT3806" s="323"/>
      <c r="AU3806" s="323"/>
      <c r="AV3806" s="323"/>
      <c r="AW3806" s="323"/>
      <c r="AX3806" s="323"/>
      <c r="AY3806" s="323"/>
      <c r="AZ3806" s="323"/>
      <c r="BA3806" s="323"/>
      <c r="BB3806" s="323"/>
      <c r="BC3806" s="323"/>
      <c r="BD3806" s="323"/>
      <c r="BE3806" s="323"/>
      <c r="BF3806" s="323"/>
    </row>
    <row r="3807" spans="1:58" s="62" customFormat="1" ht="12.75" x14ac:dyDescent="0.2">
      <c r="A3807" s="270"/>
      <c r="B3807" s="358"/>
      <c r="C3807" s="358"/>
      <c r="D3807" s="268"/>
      <c r="E3807" s="268"/>
      <c r="F3807" s="268"/>
      <c r="G3807" s="277"/>
      <c r="H3807" s="362"/>
      <c r="I3807" s="362"/>
      <c r="J3807" s="362"/>
      <c r="K3807" s="362"/>
      <c r="L3807" s="362"/>
      <c r="M3807" s="362"/>
      <c r="N3807" s="362"/>
      <c r="O3807" s="362"/>
      <c r="P3807" s="362"/>
      <c r="Q3807" s="362"/>
      <c r="R3807" s="362"/>
      <c r="S3807" s="362"/>
      <c r="T3807" s="362"/>
      <c r="U3807" s="362"/>
      <c r="V3807" s="362"/>
      <c r="W3807" s="362"/>
      <c r="X3807" s="362"/>
      <c r="Y3807" s="362"/>
      <c r="Z3807" s="362"/>
      <c r="AA3807" s="323"/>
      <c r="AB3807" s="323"/>
      <c r="AC3807" s="323"/>
      <c r="AD3807" s="323"/>
      <c r="AE3807" s="323"/>
      <c r="AF3807" s="323"/>
      <c r="AG3807" s="323"/>
      <c r="AH3807" s="323"/>
      <c r="AI3807" s="323"/>
      <c r="AJ3807" s="323"/>
      <c r="AK3807" s="323"/>
      <c r="AL3807" s="323"/>
      <c r="AM3807" s="323"/>
      <c r="AN3807" s="323"/>
      <c r="AO3807" s="323"/>
      <c r="AP3807" s="323"/>
      <c r="AQ3807" s="323"/>
      <c r="AR3807" s="323"/>
      <c r="AS3807" s="323"/>
      <c r="AT3807" s="323"/>
      <c r="AU3807" s="323"/>
      <c r="AV3807" s="323"/>
      <c r="AW3807" s="323"/>
      <c r="AX3807" s="323"/>
      <c r="AY3807" s="323"/>
      <c r="AZ3807" s="323"/>
      <c r="BA3807" s="323"/>
      <c r="BB3807" s="323"/>
      <c r="BC3807" s="323"/>
      <c r="BD3807" s="323"/>
      <c r="BE3807" s="323"/>
      <c r="BF3807" s="323"/>
    </row>
    <row r="3808" spans="1:58" s="62" customFormat="1" ht="12.75" x14ac:dyDescent="0.2">
      <c r="A3808" s="270"/>
      <c r="B3808" s="358"/>
      <c r="C3808" s="358"/>
      <c r="D3808" s="268"/>
      <c r="E3808" s="268"/>
      <c r="F3808" s="268"/>
      <c r="G3808" s="277"/>
      <c r="H3808" s="362"/>
      <c r="I3808" s="362"/>
      <c r="J3808" s="362"/>
      <c r="K3808" s="362"/>
      <c r="L3808" s="362"/>
      <c r="M3808" s="362"/>
      <c r="N3808" s="362"/>
      <c r="O3808" s="362"/>
      <c r="P3808" s="362"/>
      <c r="Q3808" s="362"/>
      <c r="R3808" s="362"/>
      <c r="S3808" s="362"/>
      <c r="T3808" s="362"/>
      <c r="U3808" s="362"/>
      <c r="V3808" s="362"/>
      <c r="W3808" s="362"/>
      <c r="X3808" s="362"/>
      <c r="Y3808" s="362"/>
      <c r="Z3808" s="362"/>
      <c r="AA3808" s="323"/>
      <c r="AB3808" s="323"/>
      <c r="AC3808" s="323"/>
      <c r="AD3808" s="323"/>
      <c r="AE3808" s="323"/>
      <c r="AF3808" s="323"/>
      <c r="AG3808" s="323"/>
      <c r="AH3808" s="323"/>
      <c r="AI3808" s="323"/>
      <c r="AJ3808" s="323"/>
      <c r="AK3808" s="323"/>
      <c r="AL3808" s="323"/>
      <c r="AM3808" s="323"/>
      <c r="AN3808" s="323"/>
      <c r="AO3808" s="323"/>
      <c r="AP3808" s="323"/>
      <c r="AQ3808" s="323"/>
      <c r="AR3808" s="323"/>
      <c r="AS3808" s="323"/>
      <c r="AT3808" s="323"/>
      <c r="AU3808" s="323"/>
      <c r="AV3808" s="323"/>
      <c r="AW3808" s="323"/>
      <c r="AX3808" s="323"/>
      <c r="AY3808" s="323"/>
      <c r="AZ3808" s="323"/>
      <c r="BA3808" s="323"/>
      <c r="BB3808" s="323"/>
      <c r="BC3808" s="323"/>
      <c r="BD3808" s="323"/>
      <c r="BE3808" s="323"/>
      <c r="BF3808" s="323"/>
    </row>
    <row r="3809" spans="1:58" s="62" customFormat="1" ht="12.75" x14ac:dyDescent="0.2">
      <c r="A3809" s="270"/>
      <c r="B3809" s="358"/>
      <c r="C3809" s="358"/>
      <c r="D3809" s="268"/>
      <c r="E3809" s="268"/>
      <c r="F3809" s="268"/>
      <c r="G3809" s="277"/>
      <c r="H3809" s="362"/>
      <c r="I3809" s="362"/>
      <c r="J3809" s="362"/>
      <c r="K3809" s="362"/>
      <c r="L3809" s="362"/>
      <c r="M3809" s="362"/>
      <c r="N3809" s="362"/>
      <c r="O3809" s="362"/>
      <c r="P3809" s="362"/>
      <c r="Q3809" s="362"/>
      <c r="R3809" s="362"/>
      <c r="S3809" s="362"/>
      <c r="T3809" s="362"/>
      <c r="U3809" s="362"/>
      <c r="V3809" s="362"/>
      <c r="W3809" s="362"/>
      <c r="X3809" s="362"/>
      <c r="Y3809" s="362"/>
      <c r="Z3809" s="362"/>
      <c r="AA3809" s="323"/>
      <c r="AB3809" s="323"/>
      <c r="AC3809" s="323"/>
      <c r="AD3809" s="323"/>
      <c r="AE3809" s="323"/>
      <c r="AF3809" s="323"/>
      <c r="AG3809" s="323"/>
      <c r="AH3809" s="323"/>
      <c r="AI3809" s="323"/>
      <c r="AJ3809" s="323"/>
      <c r="AK3809" s="323"/>
      <c r="AL3809" s="323"/>
      <c r="AM3809" s="323"/>
      <c r="AN3809" s="323"/>
      <c r="AO3809" s="323"/>
      <c r="AP3809" s="323"/>
      <c r="AQ3809" s="323"/>
      <c r="AR3809" s="323"/>
      <c r="AS3809" s="323"/>
      <c r="AT3809" s="323"/>
      <c r="AU3809" s="323"/>
      <c r="AV3809" s="323"/>
      <c r="AW3809" s="323"/>
      <c r="AX3809" s="323"/>
      <c r="AY3809" s="323"/>
      <c r="AZ3809" s="323"/>
      <c r="BA3809" s="323"/>
      <c r="BB3809" s="323"/>
      <c r="BC3809" s="323"/>
      <c r="BD3809" s="323"/>
      <c r="BE3809" s="323"/>
      <c r="BF3809" s="323"/>
    </row>
    <row r="3810" spans="1:58" s="62" customFormat="1" ht="12.75" x14ac:dyDescent="0.2">
      <c r="A3810" s="270"/>
      <c r="B3810" s="358"/>
      <c r="C3810" s="358"/>
      <c r="D3810" s="268"/>
      <c r="E3810" s="268"/>
      <c r="F3810" s="268"/>
      <c r="G3810" s="277"/>
      <c r="H3810" s="362"/>
      <c r="I3810" s="362"/>
      <c r="J3810" s="362"/>
      <c r="K3810" s="362"/>
      <c r="L3810" s="362"/>
      <c r="M3810" s="362"/>
      <c r="N3810" s="362"/>
      <c r="O3810" s="362"/>
      <c r="P3810" s="362"/>
      <c r="Q3810" s="362"/>
      <c r="R3810" s="362"/>
      <c r="S3810" s="362"/>
      <c r="T3810" s="362"/>
      <c r="U3810" s="362"/>
      <c r="V3810" s="362"/>
      <c r="W3810" s="362"/>
      <c r="X3810" s="362"/>
      <c r="Y3810" s="362"/>
      <c r="Z3810" s="362"/>
      <c r="AA3810" s="323"/>
      <c r="AB3810" s="323"/>
      <c r="AC3810" s="323"/>
      <c r="AD3810" s="323"/>
      <c r="AE3810" s="323"/>
      <c r="AF3810" s="323"/>
      <c r="AG3810" s="323"/>
      <c r="AH3810" s="323"/>
      <c r="AI3810" s="323"/>
      <c r="AJ3810" s="323"/>
      <c r="AK3810" s="323"/>
      <c r="AL3810" s="323"/>
      <c r="AM3810" s="323"/>
      <c r="AN3810" s="323"/>
      <c r="AO3810" s="323"/>
      <c r="AP3810" s="323"/>
      <c r="AQ3810" s="323"/>
      <c r="AR3810" s="323"/>
      <c r="AS3810" s="323"/>
      <c r="AT3810" s="323"/>
      <c r="AU3810" s="323"/>
      <c r="AV3810" s="323"/>
      <c r="AW3810" s="323"/>
      <c r="AX3810" s="323"/>
      <c r="AY3810" s="323"/>
      <c r="AZ3810" s="323"/>
      <c r="BA3810" s="323"/>
      <c r="BB3810" s="323"/>
      <c r="BC3810" s="323"/>
      <c r="BD3810" s="323"/>
      <c r="BE3810" s="323"/>
      <c r="BF3810" s="323"/>
    </row>
    <row r="3811" spans="1:58" s="62" customFormat="1" ht="12.75" x14ac:dyDescent="0.2">
      <c r="A3811" s="270"/>
      <c r="B3811" s="358"/>
      <c r="C3811" s="358"/>
      <c r="D3811" s="268"/>
      <c r="E3811" s="268"/>
      <c r="F3811" s="268"/>
      <c r="G3811" s="277"/>
      <c r="H3811" s="362"/>
      <c r="I3811" s="362"/>
      <c r="J3811" s="362"/>
      <c r="K3811" s="362"/>
      <c r="L3811" s="362"/>
      <c r="M3811" s="362"/>
      <c r="N3811" s="362"/>
      <c r="O3811" s="362"/>
      <c r="P3811" s="362"/>
      <c r="Q3811" s="362"/>
      <c r="R3811" s="362"/>
      <c r="S3811" s="362"/>
      <c r="T3811" s="362"/>
      <c r="U3811" s="362"/>
      <c r="V3811" s="362"/>
      <c r="W3811" s="362"/>
      <c r="X3811" s="362"/>
      <c r="Y3811" s="362"/>
      <c r="Z3811" s="362"/>
      <c r="AA3811" s="323"/>
      <c r="AB3811" s="323"/>
      <c r="AC3811" s="323"/>
      <c r="AD3811" s="323"/>
      <c r="AE3811" s="323"/>
      <c r="AF3811" s="323"/>
      <c r="AG3811" s="323"/>
      <c r="AH3811" s="323"/>
      <c r="AI3811" s="323"/>
      <c r="AJ3811" s="323"/>
      <c r="AK3811" s="323"/>
      <c r="AL3811" s="323"/>
      <c r="AM3811" s="323"/>
      <c r="AN3811" s="323"/>
      <c r="AO3811" s="323"/>
      <c r="AP3811" s="323"/>
      <c r="AQ3811" s="323"/>
      <c r="AR3811" s="323"/>
      <c r="AS3811" s="323"/>
      <c r="AT3811" s="323"/>
      <c r="AU3811" s="323"/>
      <c r="AV3811" s="323"/>
      <c r="AW3811" s="323"/>
      <c r="AX3811" s="323"/>
      <c r="AY3811" s="323"/>
      <c r="AZ3811" s="323"/>
      <c r="BA3811" s="323"/>
      <c r="BB3811" s="323"/>
      <c r="BC3811" s="323"/>
      <c r="BD3811" s="323"/>
      <c r="BE3811" s="323"/>
      <c r="BF3811" s="323"/>
    </row>
    <row r="3812" spans="1:58" s="62" customFormat="1" ht="12.75" x14ac:dyDescent="0.2">
      <c r="A3812" s="270"/>
      <c r="B3812" s="358"/>
      <c r="C3812" s="358"/>
      <c r="D3812" s="268"/>
      <c r="E3812" s="268"/>
      <c r="F3812" s="268"/>
      <c r="G3812" s="277"/>
      <c r="H3812" s="362"/>
      <c r="I3812" s="362"/>
      <c r="J3812" s="362"/>
      <c r="K3812" s="362"/>
      <c r="L3812" s="362"/>
      <c r="M3812" s="362"/>
      <c r="N3812" s="362"/>
      <c r="O3812" s="362"/>
      <c r="P3812" s="362"/>
      <c r="Q3812" s="362"/>
      <c r="R3812" s="362"/>
      <c r="S3812" s="362"/>
      <c r="T3812" s="362"/>
      <c r="U3812" s="362"/>
      <c r="V3812" s="362"/>
      <c r="W3812" s="362"/>
      <c r="X3812" s="362"/>
      <c r="Y3812" s="362"/>
      <c r="Z3812" s="362"/>
      <c r="AA3812" s="323"/>
      <c r="AB3812" s="323"/>
      <c r="AC3812" s="323"/>
      <c r="AD3812" s="323"/>
      <c r="AE3812" s="323"/>
      <c r="AF3812" s="323"/>
      <c r="AG3812" s="323"/>
      <c r="AH3812" s="323"/>
      <c r="AI3812" s="323"/>
      <c r="AJ3812" s="323"/>
      <c r="AK3812" s="323"/>
      <c r="AL3812" s="323"/>
      <c r="AM3812" s="323"/>
      <c r="AN3812" s="323"/>
      <c r="AO3812" s="323"/>
      <c r="AP3812" s="323"/>
      <c r="AQ3812" s="323"/>
      <c r="AR3812" s="323"/>
      <c r="AS3812" s="323"/>
      <c r="AT3812" s="323"/>
      <c r="AU3812" s="323"/>
      <c r="AV3812" s="323"/>
      <c r="AW3812" s="323"/>
      <c r="AX3812" s="323"/>
      <c r="AY3812" s="323"/>
      <c r="AZ3812" s="323"/>
      <c r="BA3812" s="323"/>
      <c r="BB3812" s="323"/>
      <c r="BC3812" s="323"/>
      <c r="BD3812" s="323"/>
      <c r="BE3812" s="323"/>
      <c r="BF3812" s="323"/>
    </row>
    <row r="3813" spans="1:58" s="62" customFormat="1" ht="12.75" x14ac:dyDescent="0.2">
      <c r="A3813" s="270"/>
      <c r="B3813" s="358"/>
      <c r="C3813" s="358"/>
      <c r="D3813" s="268"/>
      <c r="E3813" s="268"/>
      <c r="F3813" s="268"/>
      <c r="G3813" s="277"/>
      <c r="H3813" s="362"/>
      <c r="I3813" s="362"/>
      <c r="J3813" s="362"/>
      <c r="K3813" s="362"/>
      <c r="L3813" s="362"/>
      <c r="M3813" s="362"/>
      <c r="N3813" s="362"/>
      <c r="O3813" s="362"/>
      <c r="P3813" s="362"/>
      <c r="Q3813" s="362"/>
      <c r="R3813" s="362"/>
      <c r="S3813" s="362"/>
      <c r="T3813" s="362"/>
      <c r="U3813" s="362"/>
      <c r="V3813" s="362"/>
      <c r="W3813" s="362"/>
      <c r="X3813" s="362"/>
      <c r="Y3813" s="362"/>
      <c r="Z3813" s="362"/>
      <c r="AA3813" s="323"/>
      <c r="AB3813" s="323"/>
      <c r="AC3813" s="323"/>
      <c r="AD3813" s="323"/>
      <c r="AE3813" s="323"/>
      <c r="AF3813" s="323"/>
      <c r="AG3813" s="323"/>
      <c r="AH3813" s="323"/>
      <c r="AI3813" s="323"/>
      <c r="AJ3813" s="323"/>
      <c r="AK3813" s="323"/>
      <c r="AL3813" s="323"/>
      <c r="AM3813" s="323"/>
      <c r="AN3813" s="323"/>
      <c r="AO3813" s="323"/>
      <c r="AP3813" s="323"/>
      <c r="AQ3813" s="323"/>
      <c r="AR3813" s="323"/>
      <c r="AS3813" s="323"/>
      <c r="AT3813" s="323"/>
      <c r="AU3813" s="323"/>
      <c r="AV3813" s="323"/>
      <c r="AW3813" s="323"/>
      <c r="AX3813" s="323"/>
      <c r="AY3813" s="323"/>
      <c r="AZ3813" s="323"/>
      <c r="BA3813" s="323"/>
      <c r="BB3813" s="323"/>
      <c r="BC3813" s="323"/>
      <c r="BD3813" s="323"/>
      <c r="BE3813" s="323"/>
      <c r="BF3813" s="323"/>
    </row>
    <row r="3814" spans="1:58" s="62" customFormat="1" ht="12.75" x14ac:dyDescent="0.2">
      <c r="A3814" s="270"/>
      <c r="B3814" s="358"/>
      <c r="C3814" s="358"/>
      <c r="D3814" s="268"/>
      <c r="E3814" s="268"/>
      <c r="F3814" s="268"/>
      <c r="G3814" s="277"/>
      <c r="H3814" s="362"/>
      <c r="I3814" s="362"/>
      <c r="J3814" s="362"/>
      <c r="K3814" s="362"/>
      <c r="L3814" s="362"/>
      <c r="M3814" s="362"/>
      <c r="N3814" s="362"/>
      <c r="O3814" s="362"/>
      <c r="P3814" s="362"/>
      <c r="Q3814" s="362"/>
      <c r="R3814" s="362"/>
      <c r="S3814" s="362"/>
      <c r="T3814" s="362"/>
      <c r="U3814" s="362"/>
      <c r="V3814" s="362"/>
      <c r="W3814" s="362"/>
      <c r="X3814" s="362"/>
      <c r="Y3814" s="362"/>
      <c r="Z3814" s="362"/>
      <c r="AA3814" s="323"/>
      <c r="AB3814" s="323"/>
      <c r="AC3814" s="323"/>
      <c r="AD3814" s="323"/>
      <c r="AE3814" s="323"/>
      <c r="AF3814" s="323"/>
      <c r="AG3814" s="323"/>
      <c r="AH3814" s="323"/>
      <c r="AI3814" s="323"/>
      <c r="AJ3814" s="323"/>
      <c r="AK3814" s="323"/>
      <c r="AL3814" s="323"/>
      <c r="AM3814" s="323"/>
      <c r="AN3814" s="323"/>
      <c r="AO3814" s="323"/>
      <c r="AP3814" s="323"/>
      <c r="AQ3814" s="323"/>
      <c r="AR3814" s="323"/>
      <c r="AS3814" s="323"/>
      <c r="AT3814" s="323"/>
      <c r="AU3814" s="323"/>
      <c r="AV3814" s="323"/>
      <c r="AW3814" s="323"/>
      <c r="AX3814" s="323"/>
      <c r="AY3814" s="323"/>
      <c r="AZ3814" s="323"/>
      <c r="BA3814" s="323"/>
      <c r="BB3814" s="323"/>
      <c r="BC3814" s="323"/>
      <c r="BD3814" s="323"/>
      <c r="BE3814" s="323"/>
      <c r="BF3814" s="323"/>
    </row>
    <row r="3815" spans="1:58" s="62" customFormat="1" ht="12.75" x14ac:dyDescent="0.2">
      <c r="A3815" s="270"/>
      <c r="B3815" s="358"/>
      <c r="C3815" s="358"/>
      <c r="D3815" s="268"/>
      <c r="E3815" s="268"/>
      <c r="F3815" s="268"/>
      <c r="G3815" s="277"/>
      <c r="H3815" s="362"/>
      <c r="I3815" s="362"/>
      <c r="J3815" s="362"/>
      <c r="K3815" s="362"/>
      <c r="L3815" s="362"/>
      <c r="M3815" s="362"/>
      <c r="N3815" s="362"/>
      <c r="O3815" s="362"/>
      <c r="P3815" s="362"/>
      <c r="Q3815" s="362"/>
      <c r="R3815" s="362"/>
      <c r="S3815" s="362"/>
      <c r="T3815" s="362"/>
      <c r="U3815" s="362"/>
      <c r="V3815" s="362"/>
      <c r="W3815" s="362"/>
      <c r="X3815" s="362"/>
      <c r="Y3815" s="362"/>
      <c r="Z3815" s="362"/>
      <c r="AA3815" s="323"/>
      <c r="AB3815" s="323"/>
      <c r="AC3815" s="323"/>
      <c r="AD3815" s="323"/>
      <c r="AE3815" s="323"/>
      <c r="AF3815" s="323"/>
      <c r="AG3815" s="323"/>
      <c r="AH3815" s="323"/>
      <c r="AI3815" s="323"/>
      <c r="AJ3815" s="323"/>
      <c r="AK3815" s="323"/>
      <c r="AL3815" s="323"/>
      <c r="AM3815" s="323"/>
      <c r="AN3815" s="323"/>
      <c r="AO3815" s="323"/>
      <c r="AP3815" s="323"/>
      <c r="AQ3815" s="323"/>
      <c r="AR3815" s="323"/>
      <c r="AS3815" s="323"/>
      <c r="AT3815" s="323"/>
      <c r="AU3815" s="323"/>
      <c r="AV3815" s="323"/>
      <c r="AW3815" s="323"/>
      <c r="AX3815" s="323"/>
      <c r="AY3815" s="323"/>
      <c r="AZ3815" s="323"/>
      <c r="BA3815" s="323"/>
      <c r="BB3815" s="323"/>
      <c r="BC3815" s="323"/>
      <c r="BD3815" s="323"/>
      <c r="BE3815" s="323"/>
      <c r="BF3815" s="323"/>
    </row>
    <row r="3816" spans="1:58" s="62" customFormat="1" ht="12.75" x14ac:dyDescent="0.2">
      <c r="A3816" s="270"/>
      <c r="B3816" s="358"/>
      <c r="C3816" s="358"/>
      <c r="D3816" s="268"/>
      <c r="E3816" s="268"/>
      <c r="F3816" s="268"/>
      <c r="G3816" s="277"/>
      <c r="H3816" s="362"/>
      <c r="I3816" s="362"/>
      <c r="J3816" s="362"/>
      <c r="K3816" s="362"/>
      <c r="L3816" s="362"/>
      <c r="M3816" s="362"/>
      <c r="N3816" s="362"/>
      <c r="O3816" s="362"/>
      <c r="P3816" s="362"/>
      <c r="Q3816" s="362"/>
      <c r="R3816" s="362"/>
      <c r="S3816" s="362"/>
      <c r="T3816" s="362"/>
      <c r="U3816" s="362"/>
      <c r="V3816" s="362"/>
      <c r="W3816" s="362"/>
      <c r="X3816" s="362"/>
      <c r="Y3816" s="362"/>
      <c r="Z3816" s="362"/>
      <c r="AA3816" s="323"/>
      <c r="AB3816" s="323"/>
      <c r="AC3816" s="323"/>
      <c r="AD3816" s="323"/>
      <c r="AE3816" s="323"/>
      <c r="AF3816" s="323"/>
      <c r="AG3816" s="323"/>
      <c r="AH3816" s="323"/>
      <c r="AI3816" s="323"/>
      <c r="AJ3816" s="323"/>
      <c r="AK3816" s="323"/>
      <c r="AL3816" s="323"/>
      <c r="AM3816" s="323"/>
      <c r="AN3816" s="323"/>
      <c r="AO3816" s="323"/>
      <c r="AP3816" s="323"/>
      <c r="AQ3816" s="323"/>
      <c r="AR3816" s="323"/>
      <c r="AS3816" s="323"/>
      <c r="AT3816" s="323"/>
      <c r="AU3816" s="323"/>
      <c r="AV3816" s="323"/>
      <c r="AW3816" s="323"/>
      <c r="AX3816" s="323"/>
      <c r="AY3816" s="323"/>
      <c r="AZ3816" s="323"/>
      <c r="BA3816" s="323"/>
      <c r="BB3816" s="323"/>
      <c r="BC3816" s="323"/>
      <c r="BD3816" s="323"/>
      <c r="BE3816" s="323"/>
      <c r="BF3816" s="323"/>
    </row>
    <row r="3817" spans="1:58" s="62" customFormat="1" ht="12.75" x14ac:dyDescent="0.2">
      <c r="A3817" s="270"/>
      <c r="B3817" s="358"/>
      <c r="C3817" s="358"/>
      <c r="D3817" s="268"/>
      <c r="E3817" s="268"/>
      <c r="F3817" s="268"/>
      <c r="G3817" s="277"/>
      <c r="H3817" s="362"/>
      <c r="I3817" s="362"/>
      <c r="J3817" s="362"/>
      <c r="K3817" s="362"/>
      <c r="L3817" s="362"/>
      <c r="M3817" s="362"/>
      <c r="N3817" s="362"/>
      <c r="O3817" s="362"/>
      <c r="P3817" s="362"/>
      <c r="Q3817" s="362"/>
      <c r="R3817" s="362"/>
      <c r="S3817" s="362"/>
      <c r="T3817" s="362"/>
      <c r="U3817" s="362"/>
      <c r="V3817" s="362"/>
      <c r="W3817" s="362"/>
      <c r="X3817" s="362"/>
      <c r="Y3817" s="362"/>
      <c r="Z3817" s="362"/>
      <c r="AA3817" s="323"/>
      <c r="AB3817" s="323"/>
      <c r="AC3817" s="323"/>
      <c r="AD3817" s="323"/>
      <c r="AE3817" s="323"/>
      <c r="AF3817" s="323"/>
      <c r="AG3817" s="323"/>
      <c r="AH3817" s="323"/>
      <c r="AI3817" s="323"/>
      <c r="AJ3817" s="323"/>
      <c r="AK3817" s="323"/>
      <c r="AL3817" s="323"/>
      <c r="AM3817" s="323"/>
      <c r="AN3817" s="323"/>
      <c r="AO3817" s="323"/>
      <c r="AP3817" s="323"/>
      <c r="AQ3817" s="323"/>
      <c r="AR3817" s="323"/>
      <c r="AS3817" s="323"/>
      <c r="AT3817" s="323"/>
      <c r="AU3817" s="323"/>
      <c r="AV3817" s="323"/>
      <c r="AW3817" s="323"/>
      <c r="AX3817" s="323"/>
      <c r="AY3817" s="323"/>
      <c r="AZ3817" s="323"/>
      <c r="BA3817" s="323"/>
      <c r="BB3817" s="323"/>
      <c r="BC3817" s="323"/>
      <c r="BD3817" s="323"/>
      <c r="BE3817" s="323"/>
      <c r="BF3817" s="323"/>
    </row>
    <row r="3818" spans="1:58" s="62" customFormat="1" ht="12.75" x14ac:dyDescent="0.2">
      <c r="A3818" s="270"/>
      <c r="B3818" s="358"/>
      <c r="C3818" s="358"/>
      <c r="D3818" s="268"/>
      <c r="E3818" s="268"/>
      <c r="F3818" s="268"/>
      <c r="G3818" s="277"/>
      <c r="H3818" s="362"/>
      <c r="I3818" s="362"/>
      <c r="J3818" s="362"/>
      <c r="K3818" s="362"/>
      <c r="L3818" s="362"/>
      <c r="M3818" s="362"/>
      <c r="N3818" s="362"/>
      <c r="O3818" s="362"/>
      <c r="P3818" s="362"/>
      <c r="Q3818" s="362"/>
      <c r="R3818" s="362"/>
      <c r="S3818" s="362"/>
      <c r="T3818" s="362"/>
      <c r="U3818" s="362"/>
      <c r="V3818" s="362"/>
      <c r="W3818" s="362"/>
      <c r="X3818" s="362"/>
      <c r="Y3818" s="362"/>
      <c r="Z3818" s="362"/>
      <c r="AA3818" s="323"/>
      <c r="AB3818" s="323"/>
      <c r="AC3818" s="323"/>
      <c r="AD3818" s="323"/>
      <c r="AE3818" s="323"/>
      <c r="AF3818" s="323"/>
      <c r="AG3818" s="323"/>
      <c r="AH3818" s="323"/>
      <c r="AI3818" s="323"/>
      <c r="AJ3818" s="323"/>
      <c r="AK3818" s="323"/>
      <c r="AL3818" s="323"/>
      <c r="AM3818" s="323"/>
      <c r="AN3818" s="323"/>
      <c r="AO3818" s="323"/>
      <c r="AP3818" s="323"/>
      <c r="AQ3818" s="323"/>
      <c r="AR3818" s="323"/>
      <c r="AS3818" s="323"/>
      <c r="AT3818" s="323"/>
      <c r="AU3818" s="323"/>
      <c r="AV3818" s="323"/>
      <c r="AW3818" s="323"/>
      <c r="AX3818" s="323"/>
      <c r="AY3818" s="323"/>
      <c r="AZ3818" s="323"/>
      <c r="BA3818" s="323"/>
      <c r="BB3818" s="323"/>
      <c r="BC3818" s="323"/>
      <c r="BD3818" s="323"/>
      <c r="BE3818" s="323"/>
      <c r="BF3818" s="323"/>
    </row>
    <row r="3819" spans="1:58" s="62" customFormat="1" ht="12.75" x14ac:dyDescent="0.2">
      <c r="A3819" s="270"/>
      <c r="B3819" s="358"/>
      <c r="C3819" s="358"/>
      <c r="D3819" s="268"/>
      <c r="E3819" s="268"/>
      <c r="F3819" s="268"/>
      <c r="G3819" s="277"/>
      <c r="H3819" s="362"/>
      <c r="I3819" s="362"/>
      <c r="J3819" s="362"/>
      <c r="K3819" s="362"/>
      <c r="L3819" s="362"/>
      <c r="M3819" s="362"/>
      <c r="N3819" s="362"/>
      <c r="O3819" s="362"/>
      <c r="P3819" s="362"/>
      <c r="Q3819" s="362"/>
      <c r="R3819" s="362"/>
      <c r="S3819" s="362"/>
      <c r="T3819" s="362"/>
      <c r="U3819" s="362"/>
      <c r="V3819" s="362"/>
      <c r="W3819" s="362"/>
      <c r="X3819" s="362"/>
      <c r="Y3819" s="362"/>
      <c r="Z3819" s="362"/>
      <c r="AA3819" s="323"/>
      <c r="AB3819" s="323"/>
      <c r="AC3819" s="323"/>
      <c r="AD3819" s="323"/>
      <c r="AE3819" s="323"/>
      <c r="AF3819" s="323"/>
      <c r="AG3819" s="323"/>
      <c r="AH3819" s="323"/>
      <c r="AI3819" s="323"/>
      <c r="AJ3819" s="323"/>
      <c r="AK3819" s="323"/>
      <c r="AL3819" s="323"/>
      <c r="AM3819" s="323"/>
      <c r="AN3819" s="323"/>
      <c r="AO3819" s="323"/>
      <c r="AP3819" s="323"/>
      <c r="AQ3819" s="323"/>
      <c r="AR3819" s="323"/>
      <c r="AS3819" s="323"/>
      <c r="AT3819" s="323"/>
      <c r="AU3819" s="323"/>
      <c r="AV3819" s="323"/>
      <c r="AW3819" s="323"/>
      <c r="AX3819" s="323"/>
      <c r="AY3819" s="323"/>
      <c r="AZ3819" s="323"/>
      <c r="BA3819" s="323"/>
      <c r="BB3819" s="323"/>
      <c r="BC3819" s="323"/>
      <c r="BD3819" s="323"/>
      <c r="BE3819" s="323"/>
      <c r="BF3819" s="323"/>
    </row>
    <row r="3820" spans="1:58" s="62" customFormat="1" ht="12.75" x14ac:dyDescent="0.2">
      <c r="A3820" s="270"/>
      <c r="B3820" s="358"/>
      <c r="C3820" s="358"/>
      <c r="D3820" s="268"/>
      <c r="E3820" s="268"/>
      <c r="F3820" s="268"/>
      <c r="G3820" s="277"/>
      <c r="H3820" s="362"/>
      <c r="I3820" s="362"/>
      <c r="J3820" s="362"/>
      <c r="K3820" s="362"/>
      <c r="L3820" s="362"/>
      <c r="M3820" s="362"/>
      <c r="N3820" s="362"/>
      <c r="O3820" s="362"/>
      <c r="P3820" s="362"/>
      <c r="Q3820" s="362"/>
      <c r="R3820" s="362"/>
      <c r="S3820" s="362"/>
      <c r="T3820" s="362"/>
      <c r="U3820" s="362"/>
      <c r="V3820" s="362"/>
      <c r="W3820" s="362"/>
      <c r="X3820" s="362"/>
      <c r="Y3820" s="362"/>
      <c r="Z3820" s="362"/>
      <c r="AA3820" s="323"/>
      <c r="AB3820" s="323"/>
      <c r="AC3820" s="323"/>
      <c r="AD3820" s="323"/>
      <c r="AE3820" s="323"/>
      <c r="AF3820" s="323"/>
      <c r="AG3820" s="323"/>
      <c r="AH3820" s="323"/>
      <c r="AI3820" s="323"/>
      <c r="AJ3820" s="323"/>
      <c r="AK3820" s="323"/>
      <c r="AL3820" s="323"/>
      <c r="AM3820" s="323"/>
      <c r="AN3820" s="323"/>
      <c r="AO3820" s="323"/>
      <c r="AP3820" s="323"/>
      <c r="AQ3820" s="323"/>
      <c r="AR3820" s="323"/>
      <c r="AS3820" s="323"/>
      <c r="AT3820" s="323"/>
      <c r="AU3820" s="323"/>
      <c r="AV3820" s="323"/>
      <c r="AW3820" s="323"/>
      <c r="AX3820" s="323"/>
      <c r="AY3820" s="323"/>
      <c r="AZ3820" s="323"/>
      <c r="BA3820" s="323"/>
      <c r="BB3820" s="323"/>
      <c r="BC3820" s="323"/>
      <c r="BD3820" s="323"/>
      <c r="BE3820" s="323"/>
      <c r="BF3820" s="323"/>
    </row>
    <row r="3821" spans="1:58" s="62" customFormat="1" ht="12.75" x14ac:dyDescent="0.2">
      <c r="A3821" s="270"/>
      <c r="B3821" s="358"/>
      <c r="C3821" s="358"/>
      <c r="D3821" s="268"/>
      <c r="E3821" s="268"/>
      <c r="F3821" s="268"/>
      <c r="G3821" s="277"/>
      <c r="H3821" s="362"/>
      <c r="I3821" s="362"/>
      <c r="J3821" s="362"/>
      <c r="K3821" s="362"/>
      <c r="L3821" s="362"/>
      <c r="M3821" s="362"/>
      <c r="N3821" s="362"/>
      <c r="O3821" s="362"/>
      <c r="P3821" s="362"/>
      <c r="Q3821" s="362"/>
      <c r="R3821" s="362"/>
      <c r="S3821" s="362"/>
      <c r="T3821" s="362"/>
      <c r="U3821" s="362"/>
      <c r="V3821" s="362"/>
      <c r="W3821" s="362"/>
      <c r="X3821" s="362"/>
      <c r="Y3821" s="362"/>
      <c r="Z3821" s="362"/>
      <c r="AA3821" s="323"/>
      <c r="AB3821" s="323"/>
      <c r="AC3821" s="323"/>
      <c r="AD3821" s="323"/>
      <c r="AE3821" s="323"/>
      <c r="AF3821" s="323"/>
      <c r="AG3821" s="323"/>
      <c r="AH3821" s="323"/>
      <c r="AI3821" s="323"/>
      <c r="AJ3821" s="323"/>
      <c r="AK3821" s="323"/>
      <c r="AL3821" s="323"/>
      <c r="AM3821" s="323"/>
      <c r="AN3821" s="323"/>
      <c r="AO3821" s="323"/>
      <c r="AP3821" s="323"/>
      <c r="AQ3821" s="323"/>
      <c r="AR3821" s="323"/>
      <c r="AS3821" s="323"/>
      <c r="AT3821" s="323"/>
      <c r="AU3821" s="323"/>
      <c r="AV3821" s="323"/>
      <c r="AW3821" s="323"/>
      <c r="AX3821" s="323"/>
      <c r="AY3821" s="323"/>
      <c r="AZ3821" s="323"/>
      <c r="BA3821" s="323"/>
      <c r="BB3821" s="323"/>
      <c r="BC3821" s="323"/>
      <c r="BD3821" s="323"/>
      <c r="BE3821" s="323"/>
      <c r="BF3821" s="323"/>
    </row>
    <row r="3822" spans="1:58" s="62" customFormat="1" ht="12.75" x14ac:dyDescent="0.2">
      <c r="A3822" s="270"/>
      <c r="B3822" s="358"/>
      <c r="C3822" s="358"/>
      <c r="D3822" s="268"/>
      <c r="E3822" s="268"/>
      <c r="F3822" s="268"/>
      <c r="G3822" s="277"/>
      <c r="H3822" s="362"/>
      <c r="I3822" s="362"/>
      <c r="J3822" s="362"/>
      <c r="K3822" s="362"/>
      <c r="L3822" s="362"/>
      <c r="M3822" s="362"/>
      <c r="N3822" s="362"/>
      <c r="O3822" s="362"/>
      <c r="P3822" s="362"/>
      <c r="Q3822" s="362"/>
      <c r="R3822" s="362"/>
      <c r="S3822" s="362"/>
      <c r="T3822" s="362"/>
      <c r="U3822" s="362"/>
      <c r="V3822" s="362"/>
      <c r="W3822" s="362"/>
      <c r="X3822" s="362"/>
      <c r="Y3822" s="362"/>
      <c r="Z3822" s="362"/>
      <c r="AA3822" s="323"/>
      <c r="AB3822" s="323"/>
      <c r="AC3822" s="323"/>
      <c r="AD3822" s="323"/>
      <c r="AE3822" s="323"/>
      <c r="AF3822" s="323"/>
      <c r="AG3822" s="323"/>
      <c r="AH3822" s="323"/>
      <c r="AI3822" s="323"/>
      <c r="AJ3822" s="323"/>
      <c r="AK3822" s="323"/>
      <c r="AL3822" s="323"/>
      <c r="AM3822" s="323"/>
      <c r="AN3822" s="323"/>
      <c r="AO3822" s="323"/>
      <c r="AP3822" s="323"/>
      <c r="AQ3822" s="323"/>
      <c r="AR3822" s="323"/>
      <c r="AS3822" s="323"/>
      <c r="AT3822" s="323"/>
      <c r="AU3822" s="323"/>
      <c r="AV3822" s="323"/>
      <c r="AW3822" s="323"/>
      <c r="AX3822" s="323"/>
      <c r="AY3822" s="323"/>
      <c r="AZ3822" s="323"/>
      <c r="BA3822" s="323"/>
      <c r="BB3822" s="323"/>
      <c r="BC3822" s="323"/>
      <c r="BD3822" s="323"/>
      <c r="BE3822" s="323"/>
      <c r="BF3822" s="323"/>
    </row>
    <row r="3823" spans="1:58" s="62" customFormat="1" ht="12.75" x14ac:dyDescent="0.2">
      <c r="A3823" s="270"/>
      <c r="B3823" s="358"/>
      <c r="C3823" s="358"/>
      <c r="D3823" s="268"/>
      <c r="E3823" s="268"/>
      <c r="F3823" s="268"/>
      <c r="G3823" s="277"/>
      <c r="H3823" s="362"/>
      <c r="I3823" s="362"/>
      <c r="J3823" s="362"/>
      <c r="K3823" s="362"/>
      <c r="L3823" s="362"/>
      <c r="M3823" s="362"/>
      <c r="N3823" s="362"/>
      <c r="O3823" s="362"/>
      <c r="P3823" s="362"/>
      <c r="Q3823" s="362"/>
      <c r="R3823" s="362"/>
      <c r="S3823" s="362"/>
      <c r="T3823" s="362"/>
      <c r="U3823" s="362"/>
      <c r="V3823" s="362"/>
      <c r="W3823" s="362"/>
      <c r="X3823" s="362"/>
      <c r="Y3823" s="362"/>
      <c r="Z3823" s="362"/>
      <c r="AA3823" s="323"/>
      <c r="AB3823" s="323"/>
      <c r="AC3823" s="323"/>
      <c r="AD3823" s="323"/>
      <c r="AE3823" s="323"/>
      <c r="AF3823" s="323"/>
      <c r="AG3823" s="323"/>
      <c r="AH3823" s="323"/>
      <c r="AI3823" s="323"/>
      <c r="AJ3823" s="323"/>
      <c r="AK3823" s="323"/>
      <c r="AL3823" s="323"/>
      <c r="AM3823" s="323"/>
      <c r="AN3823" s="323"/>
      <c r="AO3823" s="323"/>
      <c r="AP3823" s="323"/>
      <c r="AQ3823" s="323"/>
      <c r="AR3823" s="323"/>
      <c r="AS3823" s="323"/>
      <c r="AT3823" s="323"/>
      <c r="AU3823" s="323"/>
      <c r="AV3823" s="323"/>
      <c r="AW3823" s="323"/>
      <c r="AX3823" s="323"/>
      <c r="AY3823" s="323"/>
      <c r="AZ3823" s="323"/>
      <c r="BA3823" s="323"/>
      <c r="BB3823" s="323"/>
      <c r="BC3823" s="323"/>
      <c r="BD3823" s="323"/>
      <c r="BE3823" s="323"/>
      <c r="BF3823" s="323"/>
    </row>
    <row r="3824" spans="1:58" s="62" customFormat="1" ht="12.75" x14ac:dyDescent="0.2">
      <c r="A3824" s="270"/>
      <c r="B3824" s="358"/>
      <c r="C3824" s="358"/>
      <c r="D3824" s="268"/>
      <c r="E3824" s="268"/>
      <c r="F3824" s="268"/>
      <c r="G3824" s="277"/>
      <c r="H3824" s="362"/>
      <c r="I3824" s="362"/>
      <c r="J3824" s="362"/>
      <c r="K3824" s="362"/>
      <c r="L3824" s="362"/>
      <c r="M3824" s="362"/>
      <c r="N3824" s="362"/>
      <c r="O3824" s="362"/>
      <c r="P3824" s="362"/>
      <c r="Q3824" s="362"/>
      <c r="R3824" s="362"/>
      <c r="S3824" s="362"/>
      <c r="T3824" s="362"/>
      <c r="U3824" s="362"/>
      <c r="V3824" s="362"/>
      <c r="W3824" s="362"/>
      <c r="X3824" s="362"/>
      <c r="Y3824" s="362"/>
      <c r="Z3824" s="362"/>
      <c r="AA3824" s="323"/>
      <c r="AB3824" s="323"/>
      <c r="AC3824" s="323"/>
      <c r="AD3824" s="323"/>
      <c r="AE3824" s="323"/>
      <c r="AF3824" s="323"/>
      <c r="AG3824" s="323"/>
      <c r="AH3824" s="323"/>
      <c r="AI3824" s="323"/>
      <c r="AJ3824" s="323"/>
      <c r="AK3824" s="323"/>
      <c r="AL3824" s="323"/>
      <c r="AM3824" s="323"/>
      <c r="AN3824" s="323"/>
      <c r="AO3824" s="323"/>
      <c r="AP3824" s="323"/>
      <c r="AQ3824" s="323"/>
      <c r="AR3824" s="323"/>
      <c r="AS3824" s="323"/>
      <c r="AT3824" s="323"/>
      <c r="AU3824" s="323"/>
      <c r="AV3824" s="323"/>
      <c r="AW3824" s="323"/>
      <c r="AX3824" s="323"/>
      <c r="AY3824" s="323"/>
      <c r="AZ3824" s="323"/>
      <c r="BA3824" s="323"/>
      <c r="BB3824" s="323"/>
      <c r="BC3824" s="323"/>
      <c r="BD3824" s="323"/>
      <c r="BE3824" s="323"/>
      <c r="BF3824" s="323"/>
    </row>
    <row r="3825" spans="1:58" s="62" customFormat="1" ht="12.75" x14ac:dyDescent="0.2">
      <c r="A3825" s="270"/>
      <c r="B3825" s="358"/>
      <c r="C3825" s="358"/>
      <c r="D3825" s="268"/>
      <c r="E3825" s="268"/>
      <c r="F3825" s="268"/>
      <c r="G3825" s="277"/>
      <c r="H3825" s="362"/>
      <c r="I3825" s="362"/>
      <c r="J3825" s="362"/>
      <c r="K3825" s="362"/>
      <c r="L3825" s="362"/>
      <c r="M3825" s="362"/>
      <c r="N3825" s="362"/>
      <c r="O3825" s="362"/>
      <c r="P3825" s="362"/>
      <c r="Q3825" s="362"/>
      <c r="R3825" s="362"/>
      <c r="S3825" s="362"/>
      <c r="T3825" s="362"/>
      <c r="U3825" s="362"/>
      <c r="V3825" s="362"/>
      <c r="W3825" s="362"/>
      <c r="X3825" s="362"/>
      <c r="Y3825" s="362"/>
      <c r="Z3825" s="362"/>
      <c r="AA3825" s="323"/>
      <c r="AB3825" s="323"/>
      <c r="AC3825" s="323"/>
      <c r="AD3825" s="323"/>
      <c r="AE3825" s="323"/>
      <c r="AF3825" s="323"/>
      <c r="AG3825" s="323"/>
      <c r="AH3825" s="323"/>
      <c r="AI3825" s="323"/>
      <c r="AJ3825" s="323"/>
      <c r="AK3825" s="323"/>
      <c r="AL3825" s="323"/>
      <c r="AM3825" s="323"/>
      <c r="AN3825" s="323"/>
      <c r="AO3825" s="323"/>
      <c r="AP3825" s="323"/>
      <c r="AQ3825" s="323"/>
      <c r="AR3825" s="323"/>
      <c r="AS3825" s="323"/>
      <c r="AT3825" s="323"/>
      <c r="AU3825" s="323"/>
      <c r="AV3825" s="323"/>
      <c r="AW3825" s="323"/>
      <c r="AX3825" s="323"/>
      <c r="AY3825" s="323"/>
      <c r="AZ3825" s="323"/>
      <c r="BA3825" s="323"/>
      <c r="BB3825" s="323"/>
      <c r="BC3825" s="323"/>
      <c r="BD3825" s="323"/>
      <c r="BE3825" s="323"/>
      <c r="BF3825" s="323"/>
    </row>
    <row r="3826" spans="1:58" s="62" customFormat="1" ht="12.75" x14ac:dyDescent="0.2">
      <c r="A3826" s="270"/>
      <c r="B3826" s="358"/>
      <c r="C3826" s="358"/>
      <c r="D3826" s="268"/>
      <c r="E3826" s="268"/>
      <c r="F3826" s="268"/>
      <c r="G3826" s="277"/>
      <c r="H3826" s="362"/>
      <c r="I3826" s="362"/>
      <c r="J3826" s="362"/>
      <c r="K3826" s="362"/>
      <c r="L3826" s="362"/>
      <c r="M3826" s="362"/>
      <c r="N3826" s="362"/>
      <c r="O3826" s="362"/>
      <c r="P3826" s="362"/>
      <c r="Q3826" s="362"/>
      <c r="R3826" s="362"/>
      <c r="S3826" s="362"/>
      <c r="T3826" s="362"/>
      <c r="U3826" s="362"/>
      <c r="V3826" s="362"/>
      <c r="W3826" s="362"/>
      <c r="X3826" s="362"/>
      <c r="Y3826" s="362"/>
      <c r="Z3826" s="362"/>
      <c r="AA3826" s="323"/>
      <c r="AB3826" s="323"/>
      <c r="AC3826" s="323"/>
      <c r="AD3826" s="323"/>
      <c r="AE3826" s="323"/>
      <c r="AF3826" s="323"/>
      <c r="AG3826" s="323"/>
      <c r="AH3826" s="323"/>
      <c r="AI3826" s="323"/>
      <c r="AJ3826" s="323"/>
      <c r="AK3826" s="323"/>
      <c r="AL3826" s="323"/>
      <c r="AM3826" s="323"/>
      <c r="AN3826" s="323"/>
      <c r="AO3826" s="323"/>
      <c r="AP3826" s="323"/>
      <c r="AQ3826" s="323"/>
      <c r="AR3826" s="323"/>
      <c r="AS3826" s="323"/>
      <c r="AT3826" s="323"/>
      <c r="AU3826" s="323"/>
      <c r="AV3826" s="323"/>
      <c r="AW3826" s="323"/>
      <c r="AX3826" s="323"/>
      <c r="AY3826" s="323"/>
      <c r="AZ3826" s="323"/>
      <c r="BA3826" s="323"/>
      <c r="BB3826" s="323"/>
      <c r="BC3826" s="323"/>
      <c r="BD3826" s="323"/>
      <c r="BE3826" s="323"/>
      <c r="BF3826" s="323"/>
    </row>
    <row r="3827" spans="1:58" s="62" customFormat="1" ht="12.75" x14ac:dyDescent="0.2">
      <c r="A3827" s="270"/>
      <c r="B3827" s="358"/>
      <c r="C3827" s="358"/>
      <c r="D3827" s="268"/>
      <c r="E3827" s="268"/>
      <c r="F3827" s="268"/>
      <c r="G3827" s="277"/>
      <c r="H3827" s="362"/>
      <c r="I3827" s="362"/>
      <c r="J3827" s="362"/>
      <c r="K3827" s="362"/>
      <c r="L3827" s="362"/>
      <c r="M3827" s="362"/>
      <c r="N3827" s="362"/>
      <c r="O3827" s="362"/>
      <c r="P3827" s="362"/>
      <c r="Q3827" s="362"/>
      <c r="R3827" s="362"/>
      <c r="S3827" s="362"/>
      <c r="T3827" s="362"/>
      <c r="U3827" s="362"/>
      <c r="V3827" s="362"/>
      <c r="W3827" s="362"/>
      <c r="X3827" s="362"/>
      <c r="Y3827" s="362"/>
      <c r="Z3827" s="362"/>
      <c r="AA3827" s="323"/>
      <c r="AB3827" s="323"/>
      <c r="AC3827" s="323"/>
      <c r="AD3827" s="323"/>
      <c r="AE3827" s="323"/>
      <c r="AF3827" s="323"/>
      <c r="AG3827" s="323"/>
      <c r="AH3827" s="323"/>
      <c r="AI3827" s="323"/>
      <c r="AJ3827" s="323"/>
      <c r="AK3827" s="323"/>
      <c r="AL3827" s="323"/>
      <c r="AM3827" s="323"/>
      <c r="AN3827" s="323"/>
      <c r="AO3827" s="323"/>
      <c r="AP3827" s="323"/>
      <c r="AQ3827" s="323"/>
      <c r="AR3827" s="323"/>
      <c r="AS3827" s="323"/>
      <c r="AT3827" s="323"/>
      <c r="AU3827" s="323"/>
      <c r="AV3827" s="323"/>
      <c r="AW3827" s="323"/>
      <c r="AX3827" s="323"/>
      <c r="AY3827" s="323"/>
      <c r="AZ3827" s="323"/>
      <c r="BA3827" s="323"/>
      <c r="BB3827" s="323"/>
      <c r="BC3827" s="323"/>
      <c r="BD3827" s="323"/>
      <c r="BE3827" s="323"/>
      <c r="BF3827" s="323"/>
    </row>
    <row r="3828" spans="1:58" s="62" customFormat="1" ht="12.75" x14ac:dyDescent="0.2">
      <c r="A3828" s="270"/>
      <c r="B3828" s="358"/>
      <c r="C3828" s="358"/>
      <c r="D3828" s="268"/>
      <c r="E3828" s="268"/>
      <c r="F3828" s="268"/>
      <c r="G3828" s="277"/>
      <c r="H3828" s="362"/>
      <c r="I3828" s="362"/>
      <c r="J3828" s="362"/>
      <c r="K3828" s="362"/>
      <c r="L3828" s="362"/>
      <c r="M3828" s="362"/>
      <c r="N3828" s="362"/>
      <c r="O3828" s="362"/>
      <c r="P3828" s="362"/>
      <c r="Q3828" s="362"/>
      <c r="R3828" s="362"/>
      <c r="S3828" s="362"/>
      <c r="T3828" s="362"/>
      <c r="U3828" s="362"/>
      <c r="V3828" s="362"/>
      <c r="W3828" s="362"/>
      <c r="X3828" s="362"/>
      <c r="Y3828" s="362"/>
      <c r="Z3828" s="362"/>
      <c r="AA3828" s="323"/>
      <c r="AB3828" s="323"/>
      <c r="AC3828" s="323"/>
      <c r="AD3828" s="323"/>
      <c r="AE3828" s="323"/>
      <c r="AF3828" s="323"/>
      <c r="AG3828" s="323"/>
      <c r="AH3828" s="323"/>
      <c r="AI3828" s="323"/>
      <c r="AJ3828" s="323"/>
      <c r="AK3828" s="323"/>
      <c r="AL3828" s="323"/>
      <c r="AM3828" s="323"/>
      <c r="AN3828" s="323"/>
      <c r="AO3828" s="323"/>
      <c r="AP3828" s="323"/>
      <c r="AQ3828" s="323"/>
      <c r="AR3828" s="323"/>
      <c r="AS3828" s="323"/>
      <c r="AT3828" s="323"/>
      <c r="AU3828" s="323"/>
      <c r="AV3828" s="323"/>
      <c r="AW3828" s="323"/>
      <c r="AX3828" s="323"/>
      <c r="AY3828" s="323"/>
      <c r="AZ3828" s="323"/>
      <c r="BA3828" s="323"/>
      <c r="BB3828" s="323"/>
      <c r="BC3828" s="323"/>
      <c r="BD3828" s="323"/>
      <c r="BE3828" s="323"/>
      <c r="BF3828" s="323"/>
    </row>
    <row r="3829" spans="1:58" s="62" customFormat="1" ht="12.75" x14ac:dyDescent="0.2">
      <c r="A3829" s="270"/>
      <c r="B3829" s="358"/>
      <c r="C3829" s="358"/>
      <c r="D3829" s="268"/>
      <c r="E3829" s="268"/>
      <c r="F3829" s="268"/>
      <c r="G3829" s="277"/>
      <c r="H3829" s="362"/>
      <c r="I3829" s="362"/>
      <c r="J3829" s="362"/>
      <c r="K3829" s="362"/>
      <c r="L3829" s="362"/>
      <c r="M3829" s="362"/>
      <c r="N3829" s="362"/>
      <c r="O3829" s="362"/>
      <c r="P3829" s="362"/>
      <c r="Q3829" s="362"/>
      <c r="R3829" s="362"/>
      <c r="S3829" s="362"/>
      <c r="T3829" s="362"/>
      <c r="U3829" s="362"/>
      <c r="V3829" s="362"/>
      <c r="W3829" s="362"/>
      <c r="X3829" s="362"/>
      <c r="Y3829" s="362"/>
      <c r="Z3829" s="362"/>
      <c r="AA3829" s="323"/>
      <c r="AB3829" s="323"/>
      <c r="AC3829" s="323"/>
      <c r="AD3829" s="323"/>
      <c r="AE3829" s="323"/>
      <c r="AF3829" s="323"/>
      <c r="AG3829" s="323"/>
      <c r="AH3829" s="323"/>
      <c r="AI3829" s="323"/>
      <c r="AJ3829" s="323"/>
      <c r="AK3829" s="323"/>
      <c r="AL3829" s="323"/>
      <c r="AM3829" s="323"/>
      <c r="AN3829" s="323"/>
      <c r="AO3829" s="323"/>
      <c r="AP3829" s="323"/>
      <c r="AQ3829" s="323"/>
      <c r="AR3829" s="323"/>
      <c r="AS3829" s="323"/>
      <c r="AT3829" s="323"/>
      <c r="AU3829" s="323"/>
      <c r="AV3829" s="323"/>
      <c r="AW3829" s="323"/>
      <c r="AX3829" s="323"/>
      <c r="AY3829" s="323"/>
      <c r="AZ3829" s="323"/>
      <c r="BA3829" s="323"/>
      <c r="BB3829" s="323"/>
      <c r="BC3829" s="323"/>
      <c r="BD3829" s="323"/>
      <c r="BE3829" s="323"/>
      <c r="BF3829" s="323"/>
    </row>
    <row r="3830" spans="1:58" s="62" customFormat="1" ht="12.75" x14ac:dyDescent="0.2">
      <c r="A3830" s="270"/>
      <c r="B3830" s="358"/>
      <c r="C3830" s="358"/>
      <c r="D3830" s="268"/>
      <c r="E3830" s="268"/>
      <c r="F3830" s="268"/>
      <c r="G3830" s="277"/>
      <c r="H3830" s="362"/>
      <c r="I3830" s="362"/>
      <c r="J3830" s="362"/>
      <c r="K3830" s="362"/>
      <c r="L3830" s="362"/>
      <c r="M3830" s="362"/>
      <c r="N3830" s="362"/>
      <c r="O3830" s="362"/>
      <c r="P3830" s="362"/>
      <c r="Q3830" s="362"/>
      <c r="R3830" s="362"/>
      <c r="S3830" s="362"/>
      <c r="T3830" s="362"/>
      <c r="U3830" s="362"/>
      <c r="V3830" s="362"/>
      <c r="W3830" s="362"/>
      <c r="X3830" s="362"/>
      <c r="Y3830" s="362"/>
      <c r="Z3830" s="362"/>
      <c r="AA3830" s="323"/>
      <c r="AB3830" s="323"/>
      <c r="AC3830" s="323"/>
      <c r="AD3830" s="323"/>
      <c r="AE3830" s="323"/>
      <c r="AF3830" s="323"/>
      <c r="AG3830" s="323"/>
      <c r="AH3830" s="323"/>
      <c r="AI3830" s="323"/>
      <c r="AJ3830" s="323"/>
      <c r="AK3830" s="323"/>
      <c r="AL3830" s="323"/>
      <c r="AM3830" s="323"/>
      <c r="AN3830" s="323"/>
      <c r="AO3830" s="323"/>
      <c r="AP3830" s="323"/>
      <c r="AQ3830" s="323"/>
      <c r="AR3830" s="323"/>
      <c r="AS3830" s="323"/>
      <c r="AT3830" s="323"/>
      <c r="AU3830" s="323"/>
      <c r="AV3830" s="323"/>
      <c r="AW3830" s="323"/>
      <c r="AX3830" s="323"/>
      <c r="AY3830" s="323"/>
      <c r="AZ3830" s="323"/>
      <c r="BA3830" s="323"/>
      <c r="BB3830" s="323"/>
      <c r="BC3830" s="323"/>
      <c r="BD3830" s="323"/>
      <c r="BE3830" s="323"/>
      <c r="BF3830" s="323"/>
    </row>
    <row r="3831" spans="1:58" s="62" customFormat="1" ht="12.75" x14ac:dyDescent="0.2">
      <c r="A3831" s="270"/>
      <c r="B3831" s="358"/>
      <c r="C3831" s="358"/>
      <c r="D3831" s="268"/>
      <c r="E3831" s="268"/>
      <c r="F3831" s="268"/>
      <c r="G3831" s="277"/>
      <c r="H3831" s="362"/>
      <c r="I3831" s="362"/>
      <c r="J3831" s="362"/>
      <c r="K3831" s="362"/>
      <c r="L3831" s="362"/>
      <c r="M3831" s="362"/>
      <c r="N3831" s="362"/>
      <c r="O3831" s="362"/>
      <c r="P3831" s="362"/>
      <c r="Q3831" s="362"/>
      <c r="R3831" s="362"/>
      <c r="S3831" s="362"/>
      <c r="T3831" s="362"/>
      <c r="U3831" s="362"/>
      <c r="V3831" s="362"/>
      <c r="W3831" s="362"/>
      <c r="X3831" s="362"/>
      <c r="Y3831" s="362"/>
      <c r="Z3831" s="362"/>
      <c r="AA3831" s="323"/>
      <c r="AB3831" s="323"/>
      <c r="AC3831" s="323"/>
      <c r="AD3831" s="323"/>
      <c r="AE3831" s="323"/>
      <c r="AF3831" s="323"/>
      <c r="AG3831" s="323"/>
      <c r="AH3831" s="323"/>
      <c r="AI3831" s="323"/>
      <c r="AJ3831" s="323"/>
      <c r="AK3831" s="323"/>
      <c r="AL3831" s="323"/>
      <c r="AM3831" s="323"/>
      <c r="AN3831" s="323"/>
      <c r="AO3831" s="323"/>
      <c r="AP3831" s="323"/>
      <c r="AQ3831" s="323"/>
      <c r="AR3831" s="323"/>
      <c r="AS3831" s="323"/>
      <c r="AT3831" s="323"/>
      <c r="AU3831" s="323"/>
      <c r="AV3831" s="323"/>
      <c r="AW3831" s="323"/>
      <c r="AX3831" s="323"/>
      <c r="AY3831" s="323"/>
      <c r="AZ3831" s="323"/>
      <c r="BA3831" s="323"/>
      <c r="BB3831" s="323"/>
      <c r="BC3831" s="323"/>
      <c r="BD3831" s="323"/>
      <c r="BE3831" s="323"/>
      <c r="BF3831" s="323"/>
    </row>
    <row r="3832" spans="1:58" s="62" customFormat="1" ht="12.75" x14ac:dyDescent="0.2">
      <c r="A3832" s="270"/>
      <c r="B3832" s="358"/>
      <c r="C3832" s="358"/>
      <c r="D3832" s="268"/>
      <c r="E3832" s="268"/>
      <c r="F3832" s="268"/>
      <c r="G3832" s="277"/>
      <c r="H3832" s="362"/>
      <c r="I3832" s="362"/>
      <c r="J3832" s="362"/>
      <c r="K3832" s="362"/>
      <c r="L3832" s="362"/>
      <c r="M3832" s="362"/>
      <c r="N3832" s="362"/>
      <c r="O3832" s="362"/>
      <c r="P3832" s="362"/>
      <c r="Q3832" s="362"/>
      <c r="R3832" s="362"/>
      <c r="S3832" s="362"/>
      <c r="T3832" s="362"/>
      <c r="U3832" s="362"/>
      <c r="V3832" s="362"/>
      <c r="W3832" s="362"/>
      <c r="X3832" s="362"/>
      <c r="Y3832" s="362"/>
      <c r="Z3832" s="362"/>
      <c r="AA3832" s="323"/>
      <c r="AB3832" s="323"/>
      <c r="AC3832" s="323"/>
      <c r="AD3832" s="323"/>
      <c r="AE3832" s="323"/>
      <c r="AF3832" s="323"/>
      <c r="AG3832" s="323"/>
      <c r="AH3832" s="323"/>
      <c r="AI3832" s="323"/>
      <c r="AJ3832" s="323"/>
      <c r="AK3832" s="323"/>
      <c r="AL3832" s="323"/>
      <c r="AM3832" s="323"/>
      <c r="AN3832" s="323"/>
      <c r="AO3832" s="323"/>
      <c r="AP3832" s="323"/>
      <c r="AQ3832" s="323"/>
      <c r="AR3832" s="323"/>
      <c r="AS3832" s="323"/>
      <c r="AT3832" s="323"/>
      <c r="AU3832" s="323"/>
      <c r="AV3832" s="323"/>
      <c r="AW3832" s="323"/>
      <c r="AX3832" s="323"/>
      <c r="AY3832" s="323"/>
      <c r="AZ3832" s="323"/>
      <c r="BA3832" s="323"/>
      <c r="BB3832" s="323"/>
      <c r="BC3832" s="323"/>
      <c r="BD3832" s="323"/>
      <c r="BE3832" s="323"/>
      <c r="BF3832" s="323"/>
    </row>
    <row r="3833" spans="1:58" s="62" customFormat="1" ht="12.75" x14ac:dyDescent="0.2">
      <c r="A3833" s="270"/>
      <c r="B3833" s="358"/>
      <c r="C3833" s="358"/>
      <c r="D3833" s="268"/>
      <c r="E3833" s="268"/>
      <c r="F3833" s="268"/>
      <c r="G3833" s="277"/>
      <c r="H3833" s="362"/>
      <c r="I3833" s="362"/>
      <c r="J3833" s="362"/>
      <c r="K3833" s="362"/>
      <c r="L3833" s="362"/>
      <c r="M3833" s="362"/>
      <c r="N3833" s="362"/>
      <c r="O3833" s="362"/>
      <c r="P3833" s="362"/>
      <c r="Q3833" s="362"/>
      <c r="R3833" s="362"/>
      <c r="S3833" s="362"/>
      <c r="T3833" s="362"/>
      <c r="U3833" s="362"/>
      <c r="V3833" s="362"/>
      <c r="W3833" s="362"/>
      <c r="X3833" s="362"/>
      <c r="Y3833" s="362"/>
      <c r="Z3833" s="362"/>
      <c r="AA3833" s="323"/>
      <c r="AB3833" s="323"/>
      <c r="AC3833" s="323"/>
      <c r="AD3833" s="323"/>
      <c r="AE3833" s="323"/>
      <c r="AF3833" s="323"/>
      <c r="AG3833" s="323"/>
      <c r="AH3833" s="323"/>
      <c r="AI3833" s="323"/>
      <c r="AJ3833" s="323"/>
      <c r="AK3833" s="323"/>
      <c r="AL3833" s="323"/>
      <c r="AM3833" s="323"/>
      <c r="AN3833" s="323"/>
      <c r="AO3833" s="323"/>
      <c r="AP3833" s="323"/>
      <c r="AQ3833" s="323"/>
      <c r="AR3833" s="323"/>
      <c r="AS3833" s="323"/>
      <c r="AT3833" s="323"/>
      <c r="AU3833" s="323"/>
      <c r="AV3833" s="323"/>
      <c r="AW3833" s="323"/>
      <c r="AX3833" s="323"/>
      <c r="AY3833" s="323"/>
      <c r="AZ3833" s="323"/>
      <c r="BA3833" s="323"/>
      <c r="BB3833" s="323"/>
      <c r="BC3833" s="323"/>
      <c r="BD3833" s="323"/>
      <c r="BE3833" s="323"/>
      <c r="BF3833" s="323"/>
    </row>
    <row r="3834" spans="1:58" s="62" customFormat="1" ht="12.75" x14ac:dyDescent="0.2">
      <c r="A3834" s="270"/>
      <c r="B3834" s="358"/>
      <c r="C3834" s="358"/>
      <c r="D3834" s="268"/>
      <c r="E3834" s="268"/>
      <c r="F3834" s="268"/>
      <c r="G3834" s="277"/>
      <c r="H3834" s="362"/>
      <c r="I3834" s="362"/>
      <c r="J3834" s="362"/>
      <c r="K3834" s="362"/>
      <c r="L3834" s="362"/>
      <c r="M3834" s="362"/>
      <c r="N3834" s="362"/>
      <c r="O3834" s="362"/>
      <c r="P3834" s="362"/>
      <c r="Q3834" s="362"/>
      <c r="R3834" s="362"/>
      <c r="S3834" s="362"/>
      <c r="T3834" s="362"/>
      <c r="U3834" s="362"/>
      <c r="V3834" s="362"/>
      <c r="W3834" s="362"/>
      <c r="X3834" s="362"/>
      <c r="Y3834" s="362"/>
      <c r="Z3834" s="362"/>
      <c r="AA3834" s="323"/>
      <c r="AB3834" s="323"/>
      <c r="AC3834" s="323"/>
      <c r="AD3834" s="323"/>
      <c r="AE3834" s="323"/>
      <c r="AF3834" s="323"/>
      <c r="AG3834" s="323"/>
      <c r="AH3834" s="323"/>
      <c r="AI3834" s="323"/>
      <c r="AJ3834" s="323"/>
      <c r="AK3834" s="323"/>
      <c r="AL3834" s="323"/>
      <c r="AM3834" s="323"/>
      <c r="AN3834" s="323"/>
      <c r="AO3834" s="323"/>
      <c r="AP3834" s="323"/>
      <c r="AQ3834" s="323"/>
      <c r="AR3834" s="323"/>
      <c r="AS3834" s="323"/>
      <c r="AT3834" s="323"/>
      <c r="AU3834" s="323"/>
      <c r="AV3834" s="323"/>
      <c r="AW3834" s="323"/>
      <c r="AX3834" s="323"/>
      <c r="AY3834" s="323"/>
      <c r="AZ3834" s="323"/>
      <c r="BA3834" s="323"/>
      <c r="BB3834" s="323"/>
      <c r="BC3834" s="323"/>
      <c r="BD3834" s="323"/>
      <c r="BE3834" s="323"/>
      <c r="BF3834" s="323"/>
    </row>
    <row r="3835" spans="1:58" s="62" customFormat="1" ht="12.75" x14ac:dyDescent="0.2">
      <c r="A3835" s="270"/>
      <c r="B3835" s="358"/>
      <c r="C3835" s="358"/>
      <c r="D3835" s="268"/>
      <c r="E3835" s="268"/>
      <c r="F3835" s="268"/>
      <c r="G3835" s="277"/>
      <c r="H3835" s="362"/>
      <c r="I3835" s="362"/>
      <c r="J3835" s="362"/>
      <c r="K3835" s="362"/>
      <c r="L3835" s="362"/>
      <c r="M3835" s="362"/>
      <c r="N3835" s="362"/>
      <c r="O3835" s="362"/>
      <c r="P3835" s="362"/>
      <c r="Q3835" s="362"/>
      <c r="R3835" s="362"/>
      <c r="S3835" s="362"/>
      <c r="T3835" s="362"/>
      <c r="U3835" s="362"/>
      <c r="V3835" s="362"/>
      <c r="W3835" s="362"/>
      <c r="X3835" s="362"/>
      <c r="Y3835" s="362"/>
      <c r="Z3835" s="362"/>
      <c r="AA3835" s="323"/>
      <c r="AB3835" s="323"/>
      <c r="AC3835" s="323"/>
      <c r="AD3835" s="323"/>
      <c r="AE3835" s="323"/>
      <c r="AF3835" s="323"/>
      <c r="AG3835" s="323"/>
      <c r="AH3835" s="323"/>
      <c r="AI3835" s="323"/>
      <c r="AJ3835" s="323"/>
      <c r="AK3835" s="323"/>
      <c r="AL3835" s="323"/>
      <c r="AM3835" s="323"/>
      <c r="AN3835" s="323"/>
      <c r="AO3835" s="323"/>
      <c r="AP3835" s="323"/>
      <c r="AQ3835" s="323"/>
      <c r="AR3835" s="323"/>
      <c r="AS3835" s="323"/>
      <c r="AT3835" s="323"/>
      <c r="AU3835" s="323"/>
      <c r="AV3835" s="323"/>
      <c r="AW3835" s="323"/>
      <c r="AX3835" s="323"/>
      <c r="AY3835" s="323"/>
      <c r="AZ3835" s="323"/>
      <c r="BA3835" s="323"/>
      <c r="BB3835" s="323"/>
      <c r="BC3835" s="323"/>
      <c r="BD3835" s="323"/>
      <c r="BE3835" s="323"/>
      <c r="BF3835" s="323"/>
    </row>
    <row r="3836" spans="1:58" s="62" customFormat="1" ht="12.75" x14ac:dyDescent="0.2">
      <c r="A3836" s="270"/>
      <c r="B3836" s="358"/>
      <c r="C3836" s="358"/>
      <c r="D3836" s="268"/>
      <c r="E3836" s="268"/>
      <c r="F3836" s="268"/>
      <c r="G3836" s="277"/>
      <c r="H3836" s="362"/>
      <c r="I3836" s="362"/>
      <c r="J3836" s="362"/>
      <c r="K3836" s="362"/>
      <c r="L3836" s="362"/>
      <c r="M3836" s="362"/>
      <c r="N3836" s="362"/>
      <c r="O3836" s="362"/>
      <c r="P3836" s="362"/>
      <c r="Q3836" s="362"/>
      <c r="R3836" s="362"/>
      <c r="S3836" s="362"/>
      <c r="T3836" s="362"/>
      <c r="U3836" s="362"/>
      <c r="V3836" s="362"/>
      <c r="W3836" s="362"/>
      <c r="X3836" s="362"/>
      <c r="Y3836" s="362"/>
      <c r="Z3836" s="362"/>
      <c r="AA3836" s="323"/>
      <c r="AB3836" s="323"/>
      <c r="AC3836" s="323"/>
      <c r="AD3836" s="323"/>
      <c r="AE3836" s="323"/>
      <c r="AF3836" s="323"/>
      <c r="AG3836" s="323"/>
      <c r="AH3836" s="323"/>
      <c r="AI3836" s="323"/>
      <c r="AJ3836" s="323"/>
      <c r="AK3836" s="323"/>
      <c r="AL3836" s="323"/>
      <c r="AM3836" s="323"/>
      <c r="AN3836" s="323"/>
      <c r="AO3836" s="323"/>
      <c r="AP3836" s="323"/>
      <c r="AQ3836" s="323"/>
      <c r="AR3836" s="323"/>
      <c r="AS3836" s="323"/>
      <c r="AT3836" s="323"/>
      <c r="AU3836" s="323"/>
      <c r="AV3836" s="323"/>
      <c r="AW3836" s="323"/>
      <c r="AX3836" s="323"/>
      <c r="AY3836" s="323"/>
      <c r="AZ3836" s="323"/>
      <c r="BA3836" s="323"/>
      <c r="BB3836" s="323"/>
      <c r="BC3836" s="323"/>
      <c r="BD3836" s="323"/>
      <c r="BE3836" s="323"/>
      <c r="BF3836" s="323"/>
    </row>
    <row r="3837" spans="1:58" s="62" customFormat="1" ht="12.75" x14ac:dyDescent="0.2">
      <c r="A3837" s="270"/>
      <c r="B3837" s="358"/>
      <c r="C3837" s="358"/>
      <c r="D3837" s="268"/>
      <c r="E3837" s="268"/>
      <c r="F3837" s="268"/>
      <c r="G3837" s="277"/>
      <c r="H3837" s="362"/>
      <c r="I3837" s="362"/>
      <c r="J3837" s="362"/>
      <c r="K3837" s="362"/>
      <c r="L3837" s="362"/>
      <c r="M3837" s="362"/>
      <c r="N3837" s="362"/>
      <c r="O3837" s="362"/>
      <c r="P3837" s="362"/>
      <c r="Q3837" s="362"/>
      <c r="R3837" s="362"/>
      <c r="S3837" s="362"/>
      <c r="T3837" s="362"/>
      <c r="U3837" s="362"/>
      <c r="V3837" s="362"/>
      <c r="W3837" s="362"/>
      <c r="X3837" s="362"/>
      <c r="Y3837" s="362"/>
      <c r="Z3837" s="362"/>
      <c r="AA3837" s="323"/>
      <c r="AB3837" s="323"/>
      <c r="AC3837" s="323"/>
      <c r="AD3837" s="323"/>
      <c r="AE3837" s="323"/>
      <c r="AF3837" s="323"/>
      <c r="AG3837" s="323"/>
      <c r="AH3837" s="323"/>
      <c r="AI3837" s="323"/>
      <c r="AJ3837" s="323"/>
      <c r="AK3837" s="323"/>
      <c r="AL3837" s="323"/>
      <c r="AM3837" s="323"/>
      <c r="AN3837" s="323"/>
      <c r="AO3837" s="323"/>
      <c r="AP3837" s="323"/>
      <c r="AQ3837" s="323"/>
      <c r="AR3837" s="323"/>
      <c r="AS3837" s="323"/>
      <c r="AT3837" s="323"/>
      <c r="AU3837" s="323"/>
      <c r="AV3837" s="323"/>
      <c r="AW3837" s="323"/>
      <c r="AX3837" s="323"/>
      <c r="AY3837" s="323"/>
      <c r="AZ3837" s="323"/>
      <c r="BA3837" s="323"/>
      <c r="BB3837" s="323"/>
      <c r="BC3837" s="323"/>
      <c r="BD3837" s="323"/>
      <c r="BE3837" s="323"/>
      <c r="BF3837" s="323"/>
    </row>
    <row r="3838" spans="1:58" s="62" customFormat="1" ht="12.75" x14ac:dyDescent="0.2">
      <c r="A3838" s="270"/>
      <c r="B3838" s="358"/>
      <c r="C3838" s="358"/>
      <c r="D3838" s="268"/>
      <c r="E3838" s="268"/>
      <c r="F3838" s="268"/>
      <c r="G3838" s="277"/>
      <c r="H3838" s="362"/>
      <c r="I3838" s="362"/>
      <c r="J3838" s="362"/>
      <c r="K3838" s="362"/>
      <c r="L3838" s="362"/>
      <c r="M3838" s="362"/>
      <c r="N3838" s="362"/>
      <c r="O3838" s="362"/>
      <c r="P3838" s="362"/>
      <c r="Q3838" s="362"/>
      <c r="R3838" s="362"/>
      <c r="S3838" s="362"/>
      <c r="T3838" s="362"/>
      <c r="U3838" s="362"/>
      <c r="V3838" s="362"/>
      <c r="W3838" s="362"/>
      <c r="X3838" s="362"/>
      <c r="Y3838" s="362"/>
      <c r="Z3838" s="362"/>
      <c r="AA3838" s="323"/>
      <c r="AB3838" s="323"/>
      <c r="AC3838" s="323"/>
      <c r="AD3838" s="323"/>
      <c r="AE3838" s="323"/>
      <c r="AF3838" s="323"/>
      <c r="AG3838" s="323"/>
      <c r="AH3838" s="323"/>
      <c r="AI3838" s="323"/>
      <c r="AJ3838" s="323"/>
      <c r="AK3838" s="323"/>
      <c r="AL3838" s="323"/>
      <c r="AM3838" s="323"/>
      <c r="AN3838" s="323"/>
      <c r="AO3838" s="323"/>
      <c r="AP3838" s="323"/>
      <c r="AQ3838" s="323"/>
      <c r="AR3838" s="323"/>
      <c r="AS3838" s="323"/>
      <c r="AT3838" s="323"/>
      <c r="AU3838" s="323"/>
      <c r="AV3838" s="323"/>
      <c r="AW3838" s="323"/>
      <c r="AX3838" s="323"/>
      <c r="AY3838" s="323"/>
      <c r="AZ3838" s="323"/>
      <c r="BA3838" s="323"/>
      <c r="BB3838" s="323"/>
      <c r="BC3838" s="323"/>
      <c r="BD3838" s="323"/>
      <c r="BE3838" s="323"/>
      <c r="BF3838" s="323"/>
    </row>
    <row r="3839" spans="1:58" s="62" customFormat="1" ht="12.75" x14ac:dyDescent="0.2">
      <c r="A3839" s="270"/>
      <c r="B3839" s="358"/>
      <c r="C3839" s="358"/>
      <c r="D3839" s="268"/>
      <c r="E3839" s="268"/>
      <c r="F3839" s="268"/>
      <c r="G3839" s="277"/>
      <c r="H3839" s="362"/>
      <c r="I3839" s="362"/>
      <c r="J3839" s="362"/>
      <c r="K3839" s="362"/>
      <c r="L3839" s="362"/>
      <c r="M3839" s="362"/>
      <c r="N3839" s="362"/>
      <c r="O3839" s="362"/>
      <c r="P3839" s="362"/>
      <c r="Q3839" s="362"/>
      <c r="R3839" s="362"/>
      <c r="S3839" s="362"/>
      <c r="T3839" s="362"/>
      <c r="U3839" s="362"/>
      <c r="V3839" s="362"/>
      <c r="W3839" s="362"/>
      <c r="X3839" s="362"/>
      <c r="Y3839" s="362"/>
      <c r="Z3839" s="362"/>
      <c r="AA3839" s="323"/>
      <c r="AB3839" s="323"/>
      <c r="AC3839" s="323"/>
      <c r="AD3839" s="323"/>
      <c r="AE3839" s="323"/>
      <c r="AF3839" s="323"/>
      <c r="AG3839" s="323"/>
      <c r="AH3839" s="323"/>
      <c r="AI3839" s="323"/>
      <c r="AJ3839" s="323"/>
      <c r="AK3839" s="323"/>
      <c r="AL3839" s="323"/>
      <c r="AM3839" s="323"/>
      <c r="AN3839" s="323"/>
      <c r="AO3839" s="323"/>
      <c r="AP3839" s="323"/>
      <c r="AQ3839" s="323"/>
      <c r="AR3839" s="323"/>
      <c r="AS3839" s="323"/>
      <c r="AT3839" s="323"/>
      <c r="AU3839" s="323"/>
      <c r="AV3839" s="323"/>
      <c r="AW3839" s="323"/>
      <c r="AX3839" s="323"/>
      <c r="AY3839" s="323"/>
      <c r="AZ3839" s="323"/>
      <c r="BA3839" s="323"/>
      <c r="BB3839" s="323"/>
      <c r="BC3839" s="323"/>
      <c r="BD3839" s="323"/>
      <c r="BE3839" s="323"/>
      <c r="BF3839" s="323"/>
    </row>
    <row r="3840" spans="1:58" s="62" customFormat="1" ht="12.75" x14ac:dyDescent="0.2">
      <c r="A3840" s="270"/>
      <c r="B3840" s="358"/>
      <c r="C3840" s="358"/>
      <c r="D3840" s="268"/>
      <c r="E3840" s="268"/>
      <c r="F3840" s="268"/>
      <c r="G3840" s="277"/>
      <c r="H3840" s="362"/>
      <c r="I3840" s="362"/>
      <c r="J3840" s="362"/>
      <c r="K3840" s="362"/>
      <c r="L3840" s="362"/>
      <c r="M3840" s="362"/>
      <c r="N3840" s="362"/>
      <c r="O3840" s="362"/>
      <c r="P3840" s="362"/>
      <c r="Q3840" s="362"/>
      <c r="R3840" s="362"/>
      <c r="S3840" s="362"/>
      <c r="T3840" s="362"/>
      <c r="U3840" s="362"/>
      <c r="V3840" s="362"/>
      <c r="W3840" s="362"/>
      <c r="X3840" s="362"/>
      <c r="Y3840" s="362"/>
      <c r="Z3840" s="362"/>
      <c r="AA3840" s="323"/>
      <c r="AB3840" s="323"/>
      <c r="AC3840" s="323"/>
      <c r="AD3840" s="323"/>
      <c r="AE3840" s="323"/>
      <c r="AF3840" s="323"/>
      <c r="AG3840" s="323"/>
      <c r="AH3840" s="323"/>
      <c r="AI3840" s="323"/>
      <c r="AJ3840" s="323"/>
      <c r="AK3840" s="323"/>
      <c r="AL3840" s="323"/>
      <c r="AM3840" s="323"/>
      <c r="AN3840" s="323"/>
      <c r="AO3840" s="323"/>
      <c r="AP3840" s="323"/>
      <c r="AQ3840" s="323"/>
      <c r="AR3840" s="323"/>
      <c r="AS3840" s="323"/>
      <c r="AT3840" s="323"/>
      <c r="AU3840" s="323"/>
      <c r="AV3840" s="323"/>
      <c r="AW3840" s="323"/>
      <c r="AX3840" s="323"/>
      <c r="AY3840" s="323"/>
      <c r="AZ3840" s="323"/>
      <c r="BA3840" s="323"/>
      <c r="BB3840" s="323"/>
      <c r="BC3840" s="323"/>
      <c r="BD3840" s="323"/>
      <c r="BE3840" s="323"/>
      <c r="BF3840" s="323"/>
    </row>
    <row r="3841" spans="1:58" s="62" customFormat="1" ht="12.75" x14ac:dyDescent="0.2">
      <c r="A3841" s="270"/>
      <c r="B3841" s="358"/>
      <c r="C3841" s="358"/>
      <c r="D3841" s="268"/>
      <c r="E3841" s="268"/>
      <c r="F3841" s="268"/>
      <c r="G3841" s="277"/>
      <c r="H3841" s="362"/>
      <c r="I3841" s="362"/>
      <c r="J3841" s="362"/>
      <c r="K3841" s="362"/>
      <c r="L3841" s="362"/>
      <c r="M3841" s="362"/>
      <c r="N3841" s="362"/>
      <c r="O3841" s="362"/>
      <c r="P3841" s="362"/>
      <c r="Q3841" s="362"/>
      <c r="R3841" s="362"/>
      <c r="S3841" s="362"/>
      <c r="T3841" s="362"/>
      <c r="U3841" s="362"/>
      <c r="V3841" s="362"/>
      <c r="W3841" s="362"/>
      <c r="X3841" s="362"/>
      <c r="Y3841" s="362"/>
      <c r="Z3841" s="362"/>
      <c r="AA3841" s="323"/>
      <c r="AB3841" s="323"/>
      <c r="AC3841" s="323"/>
      <c r="AD3841" s="323"/>
      <c r="AE3841" s="323"/>
      <c r="AF3841" s="323"/>
      <c r="AG3841" s="323"/>
      <c r="AH3841" s="323"/>
      <c r="AI3841" s="323"/>
      <c r="AJ3841" s="323"/>
      <c r="AK3841" s="323"/>
      <c r="AL3841" s="323"/>
      <c r="AM3841" s="323"/>
      <c r="AN3841" s="323"/>
      <c r="AO3841" s="323"/>
      <c r="AP3841" s="323"/>
      <c r="AQ3841" s="323"/>
      <c r="AR3841" s="323"/>
      <c r="AS3841" s="323"/>
      <c r="AT3841" s="323"/>
      <c r="AU3841" s="323"/>
      <c r="AV3841" s="323"/>
      <c r="AW3841" s="323"/>
      <c r="AX3841" s="323"/>
      <c r="AY3841" s="323"/>
      <c r="AZ3841" s="323"/>
      <c r="BA3841" s="323"/>
      <c r="BB3841" s="323"/>
      <c r="BC3841" s="323"/>
      <c r="BD3841" s="323"/>
      <c r="BE3841" s="323"/>
      <c r="BF3841" s="323"/>
    </row>
    <row r="3842" spans="1:58" s="62" customFormat="1" ht="12.75" x14ac:dyDescent="0.2">
      <c r="A3842" s="270"/>
      <c r="B3842" s="358"/>
      <c r="C3842" s="358"/>
      <c r="D3842" s="268"/>
      <c r="E3842" s="268"/>
      <c r="F3842" s="268"/>
      <c r="G3842" s="277"/>
      <c r="H3842" s="362"/>
      <c r="I3842" s="362"/>
      <c r="J3842" s="362"/>
      <c r="K3842" s="362"/>
      <c r="L3842" s="362"/>
      <c r="M3842" s="362"/>
      <c r="N3842" s="362"/>
      <c r="O3842" s="362"/>
      <c r="P3842" s="362"/>
      <c r="Q3842" s="362"/>
      <c r="R3842" s="362"/>
      <c r="S3842" s="362"/>
      <c r="T3842" s="362"/>
      <c r="U3842" s="362"/>
      <c r="V3842" s="362"/>
      <c r="W3842" s="362"/>
      <c r="X3842" s="362"/>
      <c r="Y3842" s="362"/>
      <c r="Z3842" s="362"/>
      <c r="AA3842" s="323"/>
      <c r="AB3842" s="323"/>
      <c r="AC3842" s="323"/>
      <c r="AD3842" s="323"/>
      <c r="AE3842" s="323"/>
      <c r="AF3842" s="323"/>
      <c r="AG3842" s="323"/>
      <c r="AH3842" s="323"/>
      <c r="AI3842" s="323"/>
      <c r="AJ3842" s="323"/>
      <c r="AK3842" s="323"/>
      <c r="AL3842" s="323"/>
      <c r="AM3842" s="323"/>
      <c r="AN3842" s="323"/>
      <c r="AO3842" s="323"/>
      <c r="AP3842" s="323"/>
      <c r="AQ3842" s="323"/>
      <c r="AR3842" s="323"/>
      <c r="AS3842" s="323"/>
      <c r="AT3842" s="323"/>
      <c r="AU3842" s="323"/>
      <c r="AV3842" s="323"/>
      <c r="AW3842" s="323"/>
      <c r="AX3842" s="323"/>
      <c r="AY3842" s="323"/>
      <c r="AZ3842" s="323"/>
      <c r="BA3842" s="323"/>
      <c r="BB3842" s="323"/>
      <c r="BC3842" s="323"/>
      <c r="BD3842" s="323"/>
      <c r="BE3842" s="323"/>
      <c r="BF3842" s="323"/>
    </row>
    <row r="3843" spans="1:58" s="62" customFormat="1" ht="12.75" x14ac:dyDescent="0.2">
      <c r="A3843" s="270"/>
      <c r="B3843" s="358"/>
      <c r="C3843" s="358"/>
      <c r="D3843" s="268"/>
      <c r="E3843" s="268"/>
      <c r="F3843" s="268"/>
      <c r="G3843" s="277"/>
      <c r="H3843" s="362"/>
      <c r="I3843" s="362"/>
      <c r="J3843" s="362"/>
      <c r="K3843" s="362"/>
      <c r="L3843" s="362"/>
      <c r="M3843" s="362"/>
      <c r="N3843" s="362"/>
      <c r="O3843" s="362"/>
      <c r="P3843" s="362"/>
      <c r="Q3843" s="362"/>
      <c r="R3843" s="362"/>
      <c r="S3843" s="362"/>
      <c r="T3843" s="362"/>
      <c r="U3843" s="362"/>
      <c r="V3843" s="362"/>
      <c r="W3843" s="362"/>
      <c r="X3843" s="362"/>
      <c r="Y3843" s="362"/>
      <c r="Z3843" s="362"/>
      <c r="AA3843" s="323"/>
      <c r="AB3843" s="323"/>
      <c r="AC3843" s="323"/>
      <c r="AD3843" s="323"/>
      <c r="AE3843" s="323"/>
      <c r="AF3843" s="323"/>
      <c r="AG3843" s="323"/>
      <c r="AH3843" s="323"/>
      <c r="AI3843" s="323"/>
      <c r="AJ3843" s="323"/>
      <c r="AK3843" s="323"/>
      <c r="AL3843" s="323"/>
      <c r="AM3843" s="323"/>
      <c r="AN3843" s="323"/>
      <c r="AO3843" s="323"/>
      <c r="AP3843" s="323"/>
      <c r="AQ3843" s="323"/>
      <c r="AR3843" s="323"/>
      <c r="AS3843" s="323"/>
      <c r="AT3843" s="323"/>
      <c r="AU3843" s="323"/>
      <c r="AV3843" s="323"/>
      <c r="AW3843" s="323"/>
      <c r="AX3843" s="323"/>
      <c r="AY3843" s="323"/>
      <c r="AZ3843" s="323"/>
      <c r="BA3843" s="323"/>
      <c r="BB3843" s="323"/>
      <c r="BC3843" s="323"/>
      <c r="BD3843" s="323"/>
      <c r="BE3843" s="323"/>
      <c r="BF3843" s="323"/>
    </row>
    <row r="3844" spans="1:58" s="62" customFormat="1" ht="12.75" x14ac:dyDescent="0.2">
      <c r="A3844" s="270"/>
      <c r="B3844" s="358"/>
      <c r="C3844" s="358"/>
      <c r="D3844" s="268"/>
      <c r="E3844" s="268"/>
      <c r="F3844" s="268"/>
      <c r="G3844" s="277"/>
      <c r="H3844" s="362"/>
      <c r="I3844" s="362"/>
      <c r="J3844" s="362"/>
      <c r="K3844" s="362"/>
      <c r="L3844" s="362"/>
      <c r="M3844" s="362"/>
      <c r="N3844" s="362"/>
      <c r="O3844" s="362"/>
      <c r="P3844" s="362"/>
      <c r="Q3844" s="362"/>
      <c r="R3844" s="362"/>
      <c r="S3844" s="362"/>
      <c r="T3844" s="362"/>
      <c r="U3844" s="362"/>
      <c r="V3844" s="362"/>
      <c r="W3844" s="362"/>
      <c r="X3844" s="362"/>
      <c r="Y3844" s="362"/>
      <c r="Z3844" s="362"/>
      <c r="AA3844" s="323"/>
      <c r="AB3844" s="323"/>
      <c r="AC3844" s="323"/>
      <c r="AD3844" s="323"/>
      <c r="AE3844" s="323"/>
      <c r="AF3844" s="323"/>
      <c r="AG3844" s="323"/>
      <c r="AH3844" s="323"/>
      <c r="AI3844" s="323"/>
      <c r="AJ3844" s="323"/>
      <c r="AK3844" s="323"/>
      <c r="AL3844" s="323"/>
      <c r="AM3844" s="323"/>
      <c r="AN3844" s="323"/>
      <c r="AO3844" s="323"/>
      <c r="AP3844" s="323"/>
      <c r="AQ3844" s="323"/>
      <c r="AR3844" s="323"/>
      <c r="AS3844" s="323"/>
      <c r="AT3844" s="323"/>
      <c r="AU3844" s="323"/>
      <c r="AV3844" s="323"/>
      <c r="AW3844" s="323"/>
      <c r="AX3844" s="323"/>
      <c r="AY3844" s="323"/>
      <c r="AZ3844" s="323"/>
      <c r="BA3844" s="323"/>
      <c r="BB3844" s="323"/>
      <c r="BC3844" s="323"/>
      <c r="BD3844" s="323"/>
      <c r="BE3844" s="323"/>
      <c r="BF3844" s="323"/>
    </row>
    <row r="3845" spans="1:58" s="62" customFormat="1" ht="12.75" x14ac:dyDescent="0.2">
      <c r="A3845" s="270"/>
      <c r="B3845" s="358"/>
      <c r="C3845" s="358"/>
      <c r="D3845" s="268"/>
      <c r="E3845" s="268"/>
      <c r="F3845" s="268"/>
      <c r="G3845" s="277"/>
      <c r="H3845" s="362"/>
      <c r="I3845" s="362"/>
      <c r="J3845" s="362"/>
      <c r="K3845" s="362"/>
      <c r="L3845" s="362"/>
      <c r="M3845" s="362"/>
      <c r="N3845" s="362"/>
      <c r="O3845" s="362"/>
      <c r="P3845" s="362"/>
      <c r="Q3845" s="362"/>
      <c r="R3845" s="362"/>
      <c r="S3845" s="362"/>
      <c r="T3845" s="362"/>
      <c r="U3845" s="362"/>
      <c r="V3845" s="362"/>
      <c r="W3845" s="362"/>
      <c r="X3845" s="362"/>
      <c r="Y3845" s="362"/>
      <c r="Z3845" s="362"/>
      <c r="AA3845" s="323"/>
      <c r="AB3845" s="323"/>
      <c r="AC3845" s="323"/>
      <c r="AD3845" s="323"/>
      <c r="AE3845" s="323"/>
      <c r="AF3845" s="323"/>
      <c r="AG3845" s="323"/>
      <c r="AH3845" s="323"/>
      <c r="AI3845" s="323"/>
      <c r="AJ3845" s="323"/>
      <c r="AK3845" s="323"/>
      <c r="AL3845" s="323"/>
      <c r="AM3845" s="323"/>
      <c r="AN3845" s="323"/>
      <c r="AO3845" s="323"/>
      <c r="AP3845" s="323"/>
      <c r="AQ3845" s="323"/>
      <c r="AR3845" s="323"/>
      <c r="AS3845" s="323"/>
      <c r="AT3845" s="323"/>
      <c r="AU3845" s="323"/>
      <c r="AV3845" s="323"/>
      <c r="AW3845" s="323"/>
      <c r="AX3845" s="323"/>
      <c r="AY3845" s="323"/>
      <c r="AZ3845" s="323"/>
      <c r="BA3845" s="323"/>
      <c r="BB3845" s="323"/>
      <c r="BC3845" s="323"/>
      <c r="BD3845" s="323"/>
      <c r="BE3845" s="323"/>
      <c r="BF3845" s="323"/>
    </row>
    <row r="3846" spans="1:58" s="62" customFormat="1" ht="12.75" x14ac:dyDescent="0.2">
      <c r="A3846" s="270"/>
      <c r="B3846" s="358"/>
      <c r="C3846" s="358"/>
      <c r="D3846" s="268"/>
      <c r="E3846" s="268"/>
      <c r="F3846" s="268"/>
      <c r="G3846" s="277"/>
      <c r="H3846" s="362"/>
      <c r="I3846" s="362"/>
      <c r="J3846" s="362"/>
      <c r="K3846" s="362"/>
      <c r="L3846" s="362"/>
      <c r="M3846" s="362"/>
      <c r="N3846" s="362"/>
      <c r="O3846" s="362"/>
      <c r="P3846" s="362"/>
      <c r="Q3846" s="362"/>
      <c r="R3846" s="362"/>
      <c r="S3846" s="362"/>
      <c r="T3846" s="362"/>
      <c r="U3846" s="362"/>
      <c r="V3846" s="362"/>
      <c r="W3846" s="362"/>
      <c r="X3846" s="362"/>
      <c r="Y3846" s="362"/>
      <c r="Z3846" s="362"/>
      <c r="AA3846" s="323"/>
      <c r="AB3846" s="323"/>
      <c r="AC3846" s="323"/>
      <c r="AD3846" s="323"/>
      <c r="AE3846" s="323"/>
      <c r="AF3846" s="323"/>
      <c r="AG3846" s="323"/>
      <c r="AH3846" s="323"/>
      <c r="AI3846" s="323"/>
      <c r="AJ3846" s="323"/>
      <c r="AK3846" s="323"/>
      <c r="AL3846" s="323"/>
      <c r="AM3846" s="323"/>
      <c r="AN3846" s="323"/>
      <c r="AO3846" s="323"/>
      <c r="AP3846" s="323"/>
      <c r="AQ3846" s="323"/>
      <c r="AR3846" s="323"/>
      <c r="AS3846" s="323"/>
      <c r="AT3846" s="323"/>
      <c r="AU3846" s="323"/>
      <c r="AV3846" s="323"/>
      <c r="AW3846" s="323"/>
      <c r="AX3846" s="323"/>
      <c r="AY3846" s="323"/>
      <c r="AZ3846" s="323"/>
      <c r="BA3846" s="323"/>
      <c r="BB3846" s="323"/>
      <c r="BC3846" s="323"/>
      <c r="BD3846" s="323"/>
      <c r="BE3846" s="323"/>
      <c r="BF3846" s="323"/>
    </row>
    <row r="3847" spans="1:58" s="62" customFormat="1" ht="12.75" x14ac:dyDescent="0.2">
      <c r="A3847" s="270"/>
      <c r="B3847" s="358"/>
      <c r="C3847" s="358"/>
      <c r="D3847" s="268"/>
      <c r="E3847" s="268"/>
      <c r="F3847" s="268"/>
      <c r="G3847" s="277"/>
      <c r="H3847" s="362"/>
      <c r="I3847" s="362"/>
      <c r="J3847" s="362"/>
      <c r="K3847" s="362"/>
      <c r="L3847" s="362"/>
      <c r="M3847" s="362"/>
      <c r="N3847" s="362"/>
      <c r="O3847" s="362"/>
      <c r="P3847" s="362"/>
      <c r="Q3847" s="362"/>
      <c r="R3847" s="362"/>
      <c r="S3847" s="362"/>
      <c r="T3847" s="362"/>
      <c r="U3847" s="362"/>
      <c r="V3847" s="362"/>
      <c r="W3847" s="362"/>
      <c r="X3847" s="362"/>
      <c r="Y3847" s="362"/>
      <c r="Z3847" s="362"/>
      <c r="AA3847" s="323"/>
      <c r="AB3847" s="323"/>
      <c r="AC3847" s="323"/>
      <c r="AD3847" s="323"/>
      <c r="AE3847" s="323"/>
      <c r="AF3847" s="323"/>
      <c r="AG3847" s="323"/>
      <c r="AH3847" s="323"/>
      <c r="AI3847" s="323"/>
      <c r="AJ3847" s="323"/>
      <c r="AK3847" s="323"/>
      <c r="AL3847" s="323"/>
      <c r="AM3847" s="323"/>
      <c r="AN3847" s="323"/>
      <c r="AO3847" s="323"/>
      <c r="AP3847" s="323"/>
      <c r="AQ3847" s="323"/>
      <c r="AR3847" s="323"/>
      <c r="AS3847" s="323"/>
      <c r="AT3847" s="323"/>
      <c r="AU3847" s="323"/>
      <c r="AV3847" s="323"/>
      <c r="AW3847" s="323"/>
      <c r="AX3847" s="323"/>
      <c r="AY3847" s="323"/>
      <c r="AZ3847" s="323"/>
      <c r="BA3847" s="323"/>
      <c r="BB3847" s="323"/>
      <c r="BC3847" s="323"/>
      <c r="BD3847" s="323"/>
      <c r="BE3847" s="323"/>
      <c r="BF3847" s="323"/>
    </row>
    <row r="3848" spans="1:58" s="62" customFormat="1" ht="12.75" x14ac:dyDescent="0.2">
      <c r="A3848" s="270"/>
      <c r="B3848" s="358"/>
      <c r="C3848" s="358"/>
      <c r="D3848" s="268"/>
      <c r="E3848" s="268"/>
      <c r="F3848" s="268"/>
      <c r="G3848" s="277"/>
      <c r="H3848" s="362"/>
      <c r="I3848" s="362"/>
      <c r="J3848" s="362"/>
      <c r="K3848" s="362"/>
      <c r="L3848" s="362"/>
      <c r="M3848" s="362"/>
      <c r="N3848" s="362"/>
      <c r="O3848" s="362"/>
      <c r="P3848" s="362"/>
      <c r="Q3848" s="362"/>
      <c r="R3848" s="362"/>
      <c r="S3848" s="362"/>
      <c r="T3848" s="362"/>
      <c r="U3848" s="362"/>
      <c r="V3848" s="362"/>
      <c r="W3848" s="362"/>
      <c r="X3848" s="362"/>
      <c r="Y3848" s="362"/>
      <c r="Z3848" s="362"/>
      <c r="AA3848" s="323"/>
      <c r="AB3848" s="323"/>
      <c r="AC3848" s="323"/>
      <c r="AD3848" s="323"/>
      <c r="AE3848" s="323"/>
      <c r="AF3848" s="323"/>
      <c r="AG3848" s="323"/>
      <c r="AH3848" s="323"/>
      <c r="AI3848" s="323"/>
      <c r="AJ3848" s="323"/>
      <c r="AK3848" s="323"/>
      <c r="AL3848" s="323"/>
      <c r="AM3848" s="323"/>
      <c r="AN3848" s="323"/>
      <c r="AO3848" s="323"/>
      <c r="AP3848" s="323"/>
      <c r="AQ3848" s="323"/>
      <c r="AR3848" s="323"/>
      <c r="AS3848" s="323"/>
      <c r="AT3848" s="323"/>
      <c r="AU3848" s="323"/>
      <c r="AV3848" s="323"/>
      <c r="AW3848" s="323"/>
      <c r="AX3848" s="323"/>
      <c r="AY3848" s="323"/>
      <c r="AZ3848" s="323"/>
      <c r="BA3848" s="323"/>
      <c r="BB3848" s="323"/>
      <c r="BC3848" s="323"/>
      <c r="BD3848" s="323"/>
      <c r="BE3848" s="323"/>
      <c r="BF3848" s="323"/>
    </row>
    <row r="3849" spans="1:58" s="62" customFormat="1" ht="12.75" x14ac:dyDescent="0.2">
      <c r="A3849" s="270"/>
      <c r="B3849" s="358"/>
      <c r="C3849" s="358"/>
      <c r="D3849" s="268"/>
      <c r="E3849" s="268"/>
      <c r="F3849" s="268"/>
      <c r="G3849" s="277"/>
      <c r="H3849" s="362"/>
      <c r="I3849" s="362"/>
      <c r="J3849" s="362"/>
      <c r="K3849" s="362"/>
      <c r="L3849" s="362"/>
      <c r="M3849" s="362"/>
      <c r="N3849" s="362"/>
      <c r="O3849" s="362"/>
      <c r="P3849" s="362"/>
      <c r="Q3849" s="362"/>
      <c r="R3849" s="362"/>
      <c r="S3849" s="362"/>
      <c r="T3849" s="362"/>
      <c r="U3849" s="362"/>
      <c r="V3849" s="362"/>
      <c r="W3849" s="362"/>
      <c r="X3849" s="362"/>
      <c r="Y3849" s="362"/>
      <c r="Z3849" s="362"/>
      <c r="AA3849" s="323"/>
      <c r="AB3849" s="323"/>
      <c r="AC3849" s="323"/>
      <c r="AD3849" s="323"/>
      <c r="AE3849" s="323"/>
      <c r="AF3849" s="323"/>
      <c r="AG3849" s="323"/>
      <c r="AH3849" s="323"/>
      <c r="AI3849" s="323"/>
      <c r="AJ3849" s="323"/>
      <c r="AK3849" s="323"/>
      <c r="AL3849" s="323"/>
      <c r="AM3849" s="323"/>
      <c r="AN3849" s="323"/>
      <c r="AO3849" s="323"/>
      <c r="AP3849" s="323"/>
      <c r="AQ3849" s="323"/>
      <c r="AR3849" s="323"/>
      <c r="AS3849" s="323"/>
      <c r="AT3849" s="323"/>
      <c r="AU3849" s="323"/>
      <c r="AV3849" s="323"/>
      <c r="AW3849" s="323"/>
      <c r="AX3849" s="323"/>
      <c r="AY3849" s="323"/>
      <c r="AZ3849" s="323"/>
      <c r="BA3849" s="323"/>
      <c r="BB3849" s="323"/>
      <c r="BC3849" s="323"/>
      <c r="BD3849" s="323"/>
      <c r="BE3849" s="323"/>
      <c r="BF3849" s="323"/>
    </row>
    <row r="3850" spans="1:58" s="62" customFormat="1" ht="12.75" x14ac:dyDescent="0.2">
      <c r="A3850" s="270"/>
      <c r="B3850" s="358"/>
      <c r="C3850" s="358"/>
      <c r="D3850" s="268"/>
      <c r="E3850" s="268"/>
      <c r="F3850" s="268"/>
      <c r="G3850" s="277"/>
      <c r="H3850" s="362"/>
      <c r="I3850" s="362"/>
      <c r="J3850" s="362"/>
      <c r="K3850" s="362"/>
      <c r="L3850" s="362"/>
      <c r="M3850" s="362"/>
      <c r="N3850" s="362"/>
      <c r="O3850" s="362"/>
      <c r="P3850" s="362"/>
      <c r="Q3850" s="362"/>
      <c r="R3850" s="362"/>
      <c r="S3850" s="362"/>
      <c r="T3850" s="362"/>
      <c r="U3850" s="362"/>
      <c r="V3850" s="362"/>
      <c r="W3850" s="362"/>
      <c r="X3850" s="362"/>
      <c r="Y3850" s="362"/>
      <c r="Z3850" s="362"/>
      <c r="AA3850" s="323"/>
      <c r="AB3850" s="323"/>
      <c r="AC3850" s="323"/>
      <c r="AD3850" s="323"/>
      <c r="AE3850" s="323"/>
      <c r="AF3850" s="323"/>
      <c r="AG3850" s="323"/>
      <c r="AH3850" s="323"/>
      <c r="AI3850" s="323"/>
      <c r="AJ3850" s="323"/>
      <c r="AK3850" s="323"/>
      <c r="AL3850" s="323"/>
      <c r="AM3850" s="323"/>
      <c r="AN3850" s="323"/>
      <c r="AO3850" s="323"/>
      <c r="AP3850" s="323"/>
      <c r="AQ3850" s="323"/>
      <c r="AR3850" s="323"/>
      <c r="AS3850" s="323"/>
      <c r="AT3850" s="323"/>
      <c r="AU3850" s="323"/>
      <c r="AV3850" s="323"/>
      <c r="AW3850" s="323"/>
      <c r="AX3850" s="323"/>
      <c r="AY3850" s="323"/>
      <c r="AZ3850" s="323"/>
      <c r="BA3850" s="323"/>
      <c r="BB3850" s="323"/>
      <c r="BC3850" s="323"/>
      <c r="BD3850" s="323"/>
      <c r="BE3850" s="323"/>
      <c r="BF3850" s="323"/>
    </row>
    <row r="3851" spans="1:58" s="62" customFormat="1" ht="12.75" x14ac:dyDescent="0.2">
      <c r="A3851" s="270"/>
      <c r="B3851" s="358"/>
      <c r="C3851" s="358"/>
      <c r="D3851" s="268"/>
      <c r="E3851" s="268"/>
      <c r="F3851" s="268"/>
      <c r="G3851" s="277"/>
      <c r="H3851" s="362"/>
      <c r="I3851" s="362"/>
      <c r="J3851" s="362"/>
      <c r="K3851" s="362"/>
      <c r="L3851" s="362"/>
      <c r="M3851" s="362"/>
      <c r="N3851" s="362"/>
      <c r="O3851" s="362"/>
      <c r="P3851" s="362"/>
      <c r="Q3851" s="362"/>
      <c r="R3851" s="362"/>
      <c r="S3851" s="362"/>
      <c r="T3851" s="362"/>
      <c r="U3851" s="362"/>
      <c r="V3851" s="362"/>
      <c r="W3851" s="362"/>
      <c r="X3851" s="362"/>
      <c r="Y3851" s="362"/>
      <c r="Z3851" s="362"/>
      <c r="AA3851" s="323"/>
      <c r="AB3851" s="323"/>
      <c r="AC3851" s="323"/>
      <c r="AD3851" s="323"/>
      <c r="AE3851" s="323"/>
      <c r="AF3851" s="323"/>
      <c r="AG3851" s="323"/>
      <c r="AH3851" s="323"/>
      <c r="AI3851" s="323"/>
      <c r="AJ3851" s="323"/>
      <c r="AK3851" s="323"/>
      <c r="AL3851" s="323"/>
      <c r="AM3851" s="323"/>
      <c r="AN3851" s="323"/>
      <c r="AO3851" s="323"/>
      <c r="AP3851" s="323"/>
      <c r="AQ3851" s="323"/>
      <c r="AR3851" s="323"/>
      <c r="AS3851" s="323"/>
      <c r="AT3851" s="323"/>
      <c r="AU3851" s="323"/>
      <c r="AV3851" s="323"/>
      <c r="AW3851" s="323"/>
      <c r="AX3851" s="323"/>
      <c r="AY3851" s="323"/>
      <c r="AZ3851" s="323"/>
      <c r="BA3851" s="323"/>
      <c r="BB3851" s="323"/>
      <c r="BC3851" s="323"/>
      <c r="BD3851" s="323"/>
      <c r="BE3851" s="323"/>
      <c r="BF3851" s="323"/>
    </row>
    <row r="3852" spans="1:58" s="62" customFormat="1" ht="12.75" x14ac:dyDescent="0.2">
      <c r="A3852" s="270"/>
      <c r="B3852" s="358"/>
      <c r="C3852" s="358"/>
      <c r="D3852" s="268"/>
      <c r="E3852" s="268"/>
      <c r="F3852" s="268"/>
      <c r="G3852" s="277"/>
      <c r="H3852" s="362"/>
      <c r="I3852" s="362"/>
      <c r="J3852" s="362"/>
      <c r="K3852" s="362"/>
      <c r="L3852" s="362"/>
      <c r="M3852" s="362"/>
      <c r="N3852" s="362"/>
      <c r="O3852" s="362"/>
      <c r="P3852" s="362"/>
      <c r="Q3852" s="362"/>
      <c r="R3852" s="362"/>
      <c r="S3852" s="362"/>
      <c r="T3852" s="362"/>
      <c r="U3852" s="362"/>
      <c r="V3852" s="362"/>
      <c r="W3852" s="362"/>
      <c r="X3852" s="362"/>
      <c r="Y3852" s="362"/>
      <c r="Z3852" s="362"/>
      <c r="AA3852" s="323"/>
      <c r="AB3852" s="323"/>
      <c r="AC3852" s="323"/>
      <c r="AD3852" s="323"/>
      <c r="AE3852" s="323"/>
      <c r="AF3852" s="323"/>
      <c r="AG3852" s="323"/>
      <c r="AH3852" s="323"/>
      <c r="AI3852" s="323"/>
      <c r="AJ3852" s="323"/>
      <c r="AK3852" s="323"/>
      <c r="AL3852" s="323"/>
      <c r="AM3852" s="323"/>
      <c r="AN3852" s="323"/>
      <c r="AO3852" s="323"/>
      <c r="AP3852" s="323"/>
      <c r="AQ3852" s="323"/>
      <c r="AR3852" s="323"/>
      <c r="AS3852" s="323"/>
      <c r="AT3852" s="323"/>
      <c r="AU3852" s="323"/>
      <c r="AV3852" s="323"/>
      <c r="AW3852" s="323"/>
      <c r="AX3852" s="323"/>
      <c r="AY3852" s="323"/>
      <c r="AZ3852" s="323"/>
      <c r="BA3852" s="323"/>
      <c r="BB3852" s="323"/>
      <c r="BC3852" s="323"/>
      <c r="BD3852" s="323"/>
      <c r="BE3852" s="323"/>
      <c r="BF3852" s="323"/>
    </row>
    <row r="3853" spans="1:58" s="62" customFormat="1" ht="12.75" x14ac:dyDescent="0.2">
      <c r="A3853" s="270"/>
      <c r="B3853" s="358"/>
      <c r="C3853" s="358"/>
      <c r="D3853" s="268"/>
      <c r="E3853" s="268"/>
      <c r="F3853" s="268"/>
      <c r="G3853" s="277"/>
      <c r="H3853" s="362"/>
      <c r="I3853" s="362"/>
      <c r="J3853" s="362"/>
      <c r="K3853" s="362"/>
      <c r="L3853" s="362"/>
      <c r="M3853" s="362"/>
      <c r="N3853" s="362"/>
      <c r="O3853" s="362"/>
      <c r="P3853" s="362"/>
      <c r="Q3853" s="362"/>
      <c r="R3853" s="362"/>
      <c r="S3853" s="362"/>
      <c r="T3853" s="362"/>
      <c r="U3853" s="362"/>
      <c r="V3853" s="362"/>
      <c r="W3853" s="362"/>
      <c r="X3853" s="362"/>
      <c r="Y3853" s="362"/>
      <c r="Z3853" s="362"/>
      <c r="AA3853" s="323"/>
      <c r="AB3853" s="323"/>
      <c r="AC3853" s="323"/>
      <c r="AD3853" s="323"/>
      <c r="AE3853" s="323"/>
      <c r="AF3853" s="323"/>
      <c r="AG3853" s="323"/>
      <c r="AH3853" s="323"/>
      <c r="AI3853" s="323"/>
      <c r="AJ3853" s="323"/>
      <c r="AK3853" s="323"/>
      <c r="AL3853" s="323"/>
      <c r="AM3853" s="323"/>
      <c r="AN3853" s="323"/>
      <c r="AO3853" s="323"/>
      <c r="AP3853" s="323"/>
      <c r="AQ3853" s="323"/>
      <c r="AR3853" s="323"/>
      <c r="AS3853" s="323"/>
      <c r="AT3853" s="323"/>
      <c r="AU3853" s="323"/>
      <c r="AV3853" s="323"/>
      <c r="AW3853" s="323"/>
      <c r="AX3853" s="323"/>
      <c r="AY3853" s="323"/>
      <c r="AZ3853" s="323"/>
      <c r="BA3853" s="323"/>
      <c r="BB3853" s="323"/>
      <c r="BC3853" s="323"/>
      <c r="BD3853" s="323"/>
      <c r="BE3853" s="323"/>
      <c r="BF3853" s="323"/>
    </row>
    <row r="3854" spans="1:58" s="62" customFormat="1" ht="12.75" x14ac:dyDescent="0.2">
      <c r="A3854" s="270"/>
      <c r="B3854" s="358"/>
      <c r="C3854" s="358"/>
      <c r="D3854" s="268"/>
      <c r="E3854" s="268"/>
      <c r="F3854" s="268"/>
      <c r="G3854" s="277"/>
      <c r="H3854" s="362"/>
      <c r="I3854" s="362"/>
      <c r="J3854" s="362"/>
      <c r="K3854" s="362"/>
      <c r="L3854" s="362"/>
      <c r="M3854" s="362"/>
      <c r="N3854" s="362"/>
      <c r="O3854" s="362"/>
      <c r="P3854" s="362"/>
      <c r="Q3854" s="362"/>
      <c r="R3854" s="362"/>
      <c r="S3854" s="362"/>
      <c r="T3854" s="362"/>
      <c r="U3854" s="362"/>
      <c r="V3854" s="362"/>
      <c r="W3854" s="362"/>
      <c r="X3854" s="362"/>
      <c r="Y3854" s="362"/>
      <c r="Z3854" s="362"/>
      <c r="AA3854" s="323"/>
      <c r="AB3854" s="323"/>
      <c r="AC3854" s="323"/>
      <c r="AD3854" s="323"/>
      <c r="AE3854" s="323"/>
      <c r="AF3854" s="323"/>
      <c r="AG3854" s="323"/>
      <c r="AH3854" s="323"/>
      <c r="AI3854" s="323"/>
      <c r="AJ3854" s="323"/>
      <c r="AK3854" s="323"/>
      <c r="AL3854" s="323"/>
      <c r="AM3854" s="323"/>
      <c r="AN3854" s="323"/>
      <c r="AO3854" s="323"/>
      <c r="AP3854" s="323"/>
      <c r="AQ3854" s="323"/>
      <c r="AR3854" s="323"/>
      <c r="AS3854" s="323"/>
      <c r="AT3854" s="323"/>
      <c r="AU3854" s="323"/>
      <c r="AV3854" s="323"/>
      <c r="AW3854" s="323"/>
      <c r="AX3854" s="323"/>
      <c r="AY3854" s="323"/>
      <c r="AZ3854" s="323"/>
      <c r="BA3854" s="323"/>
      <c r="BB3854" s="323"/>
      <c r="BC3854" s="323"/>
      <c r="BD3854" s="323"/>
      <c r="BE3854" s="323"/>
      <c r="BF3854" s="323"/>
    </row>
    <row r="3855" spans="1:58" s="62" customFormat="1" ht="12.75" x14ac:dyDescent="0.2">
      <c r="A3855" s="270"/>
      <c r="B3855" s="358"/>
      <c r="C3855" s="358"/>
      <c r="D3855" s="268"/>
      <c r="E3855" s="268"/>
      <c r="F3855" s="268"/>
      <c r="G3855" s="277"/>
      <c r="H3855" s="362"/>
      <c r="I3855" s="362"/>
      <c r="J3855" s="362"/>
      <c r="K3855" s="362"/>
      <c r="L3855" s="362"/>
      <c r="M3855" s="362"/>
      <c r="N3855" s="362"/>
      <c r="O3855" s="362"/>
      <c r="P3855" s="362"/>
      <c r="Q3855" s="362"/>
      <c r="R3855" s="362"/>
      <c r="S3855" s="362"/>
      <c r="T3855" s="362"/>
      <c r="U3855" s="362"/>
      <c r="V3855" s="362"/>
      <c r="W3855" s="362"/>
      <c r="X3855" s="362"/>
      <c r="Y3855" s="362"/>
      <c r="Z3855" s="362"/>
      <c r="AA3855" s="323"/>
      <c r="AB3855" s="323"/>
      <c r="AC3855" s="323"/>
      <c r="AD3855" s="323"/>
      <c r="AE3855" s="323"/>
      <c r="AF3855" s="323"/>
      <c r="AG3855" s="323"/>
      <c r="AH3855" s="323"/>
      <c r="AI3855" s="323"/>
      <c r="AJ3855" s="323"/>
      <c r="AK3855" s="323"/>
      <c r="AL3855" s="323"/>
      <c r="AM3855" s="323"/>
      <c r="AN3855" s="323"/>
      <c r="AO3855" s="323"/>
      <c r="AP3855" s="323"/>
      <c r="AQ3855" s="323"/>
      <c r="AR3855" s="323"/>
      <c r="AS3855" s="323"/>
      <c r="AT3855" s="323"/>
      <c r="AU3855" s="323"/>
      <c r="AV3855" s="323"/>
      <c r="AW3855" s="323"/>
      <c r="AX3855" s="323"/>
      <c r="AY3855" s="323"/>
      <c r="AZ3855" s="323"/>
      <c r="BA3855" s="323"/>
      <c r="BB3855" s="323"/>
      <c r="BC3855" s="323"/>
      <c r="BD3855" s="323"/>
      <c r="BE3855" s="323"/>
      <c r="BF3855" s="323"/>
    </row>
    <row r="3856" spans="1:58" s="62" customFormat="1" ht="12.75" x14ac:dyDescent="0.2">
      <c r="A3856" s="270"/>
      <c r="B3856" s="358"/>
      <c r="C3856" s="358"/>
      <c r="D3856" s="268"/>
      <c r="E3856" s="268"/>
      <c r="F3856" s="268"/>
      <c r="G3856" s="277"/>
      <c r="H3856" s="362"/>
      <c r="I3856" s="362"/>
      <c r="J3856" s="362"/>
      <c r="K3856" s="362"/>
      <c r="L3856" s="362"/>
      <c r="M3856" s="362"/>
      <c r="N3856" s="362"/>
      <c r="O3856" s="362"/>
      <c r="P3856" s="362"/>
      <c r="Q3856" s="362"/>
      <c r="R3856" s="362"/>
      <c r="S3856" s="362"/>
      <c r="T3856" s="362"/>
      <c r="U3856" s="362"/>
      <c r="V3856" s="362"/>
      <c r="W3856" s="362"/>
      <c r="X3856" s="362"/>
      <c r="Y3856" s="362"/>
      <c r="Z3856" s="362"/>
      <c r="AA3856" s="323"/>
      <c r="AB3856" s="323"/>
      <c r="AC3856" s="323"/>
      <c r="AD3856" s="323"/>
      <c r="AE3856" s="323"/>
      <c r="AF3856" s="323"/>
      <c r="AG3856" s="323"/>
      <c r="AH3856" s="323"/>
      <c r="AI3856" s="323"/>
      <c r="AJ3856" s="323"/>
      <c r="AK3856" s="323"/>
      <c r="AL3856" s="323"/>
      <c r="AM3856" s="323"/>
      <c r="AN3856" s="323"/>
      <c r="AO3856" s="323"/>
      <c r="AP3856" s="323"/>
      <c r="AQ3856" s="323"/>
      <c r="AR3856" s="323"/>
      <c r="AS3856" s="323"/>
      <c r="AT3856" s="323"/>
      <c r="AU3856" s="323"/>
      <c r="AV3856" s="323"/>
      <c r="AW3856" s="323"/>
      <c r="AX3856" s="323"/>
      <c r="AY3856" s="323"/>
      <c r="AZ3856" s="323"/>
      <c r="BA3856" s="323"/>
      <c r="BB3856" s="323"/>
      <c r="BC3856" s="323"/>
      <c r="BD3856" s="323"/>
      <c r="BE3856" s="323"/>
      <c r="BF3856" s="323"/>
    </row>
    <row r="3857" spans="1:58" s="62" customFormat="1" ht="12.75" x14ac:dyDescent="0.2">
      <c r="A3857" s="270"/>
      <c r="B3857" s="358"/>
      <c r="C3857" s="358"/>
      <c r="D3857" s="268"/>
      <c r="E3857" s="268"/>
      <c r="F3857" s="268"/>
      <c r="G3857" s="277"/>
      <c r="H3857" s="362"/>
      <c r="I3857" s="362"/>
      <c r="J3857" s="362"/>
      <c r="K3857" s="362"/>
      <c r="L3857" s="362"/>
      <c r="M3857" s="362"/>
      <c r="N3857" s="362"/>
      <c r="O3857" s="362"/>
      <c r="P3857" s="362"/>
      <c r="Q3857" s="362"/>
      <c r="R3857" s="362"/>
      <c r="S3857" s="362"/>
      <c r="T3857" s="362"/>
      <c r="U3857" s="362"/>
      <c r="V3857" s="362"/>
      <c r="W3857" s="362"/>
      <c r="X3857" s="362"/>
      <c r="Y3857" s="362"/>
      <c r="Z3857" s="362"/>
      <c r="AA3857" s="323"/>
      <c r="AB3857" s="323"/>
      <c r="AC3857" s="323"/>
      <c r="AD3857" s="323"/>
      <c r="AE3857" s="323"/>
      <c r="AF3857" s="323"/>
      <c r="AG3857" s="323"/>
      <c r="AH3857" s="323"/>
      <c r="AI3857" s="323"/>
      <c r="AJ3857" s="323"/>
      <c r="AK3857" s="323"/>
      <c r="AL3857" s="323"/>
      <c r="AM3857" s="323"/>
      <c r="AN3857" s="323"/>
      <c r="AO3857" s="323"/>
      <c r="AP3857" s="323"/>
      <c r="AQ3857" s="323"/>
      <c r="AR3857" s="323"/>
      <c r="AS3857" s="323"/>
      <c r="AT3857" s="323"/>
      <c r="AU3857" s="323"/>
      <c r="AV3857" s="323"/>
      <c r="AW3857" s="323"/>
      <c r="AX3857" s="323"/>
      <c r="AY3857" s="323"/>
      <c r="AZ3857" s="323"/>
      <c r="BA3857" s="323"/>
      <c r="BB3857" s="323"/>
      <c r="BC3857" s="323"/>
      <c r="BD3857" s="323"/>
      <c r="BE3857" s="323"/>
      <c r="BF3857" s="323"/>
    </row>
    <row r="3858" spans="1:58" s="62" customFormat="1" ht="12.75" x14ac:dyDescent="0.2">
      <c r="A3858" s="270"/>
      <c r="B3858" s="358"/>
      <c r="C3858" s="358"/>
      <c r="D3858" s="268"/>
      <c r="E3858" s="268"/>
      <c r="F3858" s="268"/>
      <c r="G3858" s="277"/>
      <c r="H3858" s="362"/>
      <c r="I3858" s="362"/>
      <c r="J3858" s="362"/>
      <c r="K3858" s="362"/>
      <c r="L3858" s="362"/>
      <c r="M3858" s="362"/>
      <c r="N3858" s="362"/>
      <c r="O3858" s="362"/>
      <c r="P3858" s="362"/>
      <c r="Q3858" s="362"/>
      <c r="R3858" s="362"/>
      <c r="S3858" s="362"/>
      <c r="T3858" s="362"/>
      <c r="U3858" s="362"/>
      <c r="V3858" s="362"/>
      <c r="W3858" s="362"/>
      <c r="X3858" s="362"/>
      <c r="Y3858" s="362"/>
      <c r="Z3858" s="362"/>
      <c r="AA3858" s="323"/>
      <c r="AB3858" s="323"/>
      <c r="AC3858" s="323"/>
      <c r="AD3858" s="323"/>
      <c r="AE3858" s="323"/>
      <c r="AF3858" s="323"/>
      <c r="AG3858" s="323"/>
      <c r="AH3858" s="323"/>
      <c r="AI3858" s="323"/>
      <c r="AJ3858" s="323"/>
      <c r="AK3858" s="323"/>
      <c r="AL3858" s="323"/>
      <c r="AM3858" s="323"/>
      <c r="AN3858" s="323"/>
      <c r="AO3858" s="323"/>
      <c r="AP3858" s="323"/>
      <c r="AQ3858" s="323"/>
      <c r="AR3858" s="323"/>
      <c r="AS3858" s="323"/>
      <c r="AT3858" s="323"/>
      <c r="AU3858" s="323"/>
      <c r="AV3858" s="323"/>
      <c r="AW3858" s="323"/>
      <c r="AX3858" s="323"/>
      <c r="AY3858" s="323"/>
      <c r="AZ3858" s="323"/>
      <c r="BA3858" s="323"/>
      <c r="BB3858" s="323"/>
      <c r="BC3858" s="323"/>
      <c r="BD3858" s="323"/>
      <c r="BE3858" s="323"/>
      <c r="BF3858" s="323"/>
    </row>
    <row r="3859" spans="1:58" s="62" customFormat="1" ht="12.75" x14ac:dyDescent="0.2">
      <c r="A3859" s="270"/>
      <c r="B3859" s="358"/>
      <c r="C3859" s="358"/>
      <c r="D3859" s="268"/>
      <c r="E3859" s="268"/>
      <c r="F3859" s="268"/>
      <c r="G3859" s="277"/>
      <c r="H3859" s="362"/>
      <c r="I3859" s="362"/>
      <c r="J3859" s="362"/>
      <c r="K3859" s="362"/>
      <c r="L3859" s="362"/>
      <c r="M3859" s="362"/>
      <c r="N3859" s="362"/>
      <c r="O3859" s="362"/>
      <c r="P3859" s="362"/>
      <c r="Q3859" s="362"/>
      <c r="R3859" s="362"/>
      <c r="S3859" s="362"/>
      <c r="T3859" s="362"/>
      <c r="U3859" s="362"/>
      <c r="V3859" s="362"/>
      <c r="W3859" s="362"/>
      <c r="X3859" s="362"/>
      <c r="Y3859" s="362"/>
      <c r="Z3859" s="362"/>
      <c r="AA3859" s="323"/>
      <c r="AB3859" s="323"/>
      <c r="AC3859" s="323"/>
      <c r="AD3859" s="323"/>
      <c r="AE3859" s="323"/>
      <c r="AF3859" s="323"/>
      <c r="AG3859" s="323"/>
      <c r="AH3859" s="323"/>
      <c r="AI3859" s="323"/>
      <c r="AJ3859" s="323"/>
      <c r="AK3859" s="323"/>
      <c r="AL3859" s="323"/>
      <c r="AM3859" s="323"/>
      <c r="AN3859" s="323"/>
      <c r="AO3859" s="323"/>
      <c r="AP3859" s="323"/>
      <c r="AQ3859" s="323"/>
      <c r="AR3859" s="323"/>
      <c r="AS3859" s="323"/>
      <c r="AT3859" s="323"/>
      <c r="AU3859" s="323"/>
      <c r="AV3859" s="323"/>
      <c r="AW3859" s="323"/>
      <c r="AX3859" s="323"/>
      <c r="AY3859" s="323"/>
      <c r="AZ3859" s="323"/>
      <c r="BA3859" s="323"/>
      <c r="BB3859" s="323"/>
      <c r="BC3859" s="323"/>
      <c r="BD3859" s="323"/>
      <c r="BE3859" s="323"/>
      <c r="BF3859" s="323"/>
    </row>
    <row r="3860" spans="1:58" s="62" customFormat="1" ht="12.75" x14ac:dyDescent="0.2">
      <c r="A3860" s="270"/>
      <c r="B3860" s="358"/>
      <c r="C3860" s="358"/>
      <c r="D3860" s="268"/>
      <c r="E3860" s="268"/>
      <c r="F3860" s="268"/>
      <c r="G3860" s="277"/>
      <c r="H3860" s="362"/>
      <c r="I3860" s="362"/>
      <c r="J3860" s="362"/>
      <c r="K3860" s="362"/>
      <c r="L3860" s="362"/>
      <c r="M3860" s="362"/>
      <c r="N3860" s="362"/>
      <c r="O3860" s="362"/>
      <c r="P3860" s="362"/>
      <c r="Q3860" s="362"/>
      <c r="R3860" s="362"/>
      <c r="S3860" s="362"/>
      <c r="T3860" s="362"/>
      <c r="U3860" s="362"/>
      <c r="V3860" s="362"/>
      <c r="W3860" s="362"/>
      <c r="X3860" s="362"/>
      <c r="Y3860" s="362"/>
      <c r="Z3860" s="362"/>
      <c r="AA3860" s="323"/>
      <c r="AB3860" s="323"/>
      <c r="AC3860" s="323"/>
      <c r="AD3860" s="323"/>
      <c r="AE3860" s="323"/>
      <c r="AF3860" s="323"/>
      <c r="AG3860" s="323"/>
      <c r="AH3860" s="323"/>
      <c r="AI3860" s="323"/>
      <c r="AJ3860" s="323"/>
      <c r="AK3860" s="323"/>
      <c r="AL3860" s="323"/>
      <c r="AM3860" s="323"/>
      <c r="AN3860" s="323"/>
      <c r="AO3860" s="323"/>
      <c r="AP3860" s="323"/>
      <c r="AQ3860" s="323"/>
      <c r="AR3860" s="323"/>
      <c r="AS3860" s="323"/>
      <c r="AT3860" s="323"/>
      <c r="AU3860" s="323"/>
      <c r="AV3860" s="323"/>
      <c r="AW3860" s="323"/>
      <c r="AX3860" s="323"/>
      <c r="AY3860" s="323"/>
      <c r="AZ3860" s="323"/>
      <c r="BA3860" s="323"/>
      <c r="BB3860" s="323"/>
      <c r="BC3860" s="323"/>
      <c r="BD3860" s="323"/>
      <c r="BE3860" s="323"/>
      <c r="BF3860" s="323"/>
    </row>
    <row r="3861" spans="1:58" s="62" customFormat="1" ht="12.75" x14ac:dyDescent="0.2">
      <c r="A3861" s="270"/>
      <c r="B3861" s="358"/>
      <c r="C3861" s="358"/>
      <c r="D3861" s="268"/>
      <c r="E3861" s="268"/>
      <c r="F3861" s="268"/>
      <c r="G3861" s="277"/>
      <c r="H3861" s="362"/>
      <c r="I3861" s="362"/>
      <c r="J3861" s="362"/>
      <c r="K3861" s="362"/>
      <c r="L3861" s="362"/>
      <c r="M3861" s="362"/>
      <c r="N3861" s="362"/>
      <c r="O3861" s="362"/>
      <c r="P3861" s="362"/>
      <c r="Q3861" s="362"/>
      <c r="R3861" s="362"/>
      <c r="S3861" s="362"/>
      <c r="T3861" s="362"/>
      <c r="U3861" s="362"/>
      <c r="V3861" s="362"/>
      <c r="W3861" s="362"/>
      <c r="X3861" s="362"/>
      <c r="Y3861" s="362"/>
      <c r="Z3861" s="362"/>
      <c r="AA3861" s="323"/>
      <c r="AB3861" s="323"/>
      <c r="AC3861" s="323"/>
      <c r="AD3861" s="323"/>
      <c r="AE3861" s="323"/>
      <c r="AF3861" s="323"/>
      <c r="AG3861" s="323"/>
      <c r="AH3861" s="323"/>
      <c r="AI3861" s="323"/>
      <c r="AJ3861" s="323"/>
      <c r="AK3861" s="323"/>
      <c r="AL3861" s="323"/>
      <c r="AM3861" s="323"/>
      <c r="AN3861" s="323"/>
      <c r="AO3861" s="323"/>
      <c r="AP3861" s="323"/>
      <c r="AQ3861" s="323"/>
      <c r="AR3861" s="323"/>
      <c r="AS3861" s="323"/>
      <c r="AT3861" s="323"/>
      <c r="AU3861" s="323"/>
      <c r="AV3861" s="323"/>
      <c r="AW3861" s="323"/>
      <c r="AX3861" s="323"/>
      <c r="AY3861" s="323"/>
      <c r="AZ3861" s="323"/>
      <c r="BA3861" s="323"/>
      <c r="BB3861" s="323"/>
      <c r="BC3861" s="323"/>
      <c r="BD3861" s="323"/>
      <c r="BE3861" s="323"/>
      <c r="BF3861" s="323"/>
    </row>
    <row r="3862" spans="1:58" s="62" customFormat="1" ht="12.75" x14ac:dyDescent="0.2">
      <c r="A3862" s="270"/>
      <c r="B3862" s="358"/>
      <c r="C3862" s="358"/>
      <c r="D3862" s="268"/>
      <c r="E3862" s="268"/>
      <c r="F3862" s="268"/>
      <c r="G3862" s="277"/>
      <c r="H3862" s="362"/>
      <c r="I3862" s="362"/>
      <c r="J3862" s="362"/>
      <c r="K3862" s="362"/>
      <c r="L3862" s="362"/>
      <c r="M3862" s="362"/>
      <c r="N3862" s="362"/>
      <c r="O3862" s="362"/>
      <c r="P3862" s="362"/>
      <c r="Q3862" s="362"/>
      <c r="R3862" s="362"/>
      <c r="S3862" s="362"/>
      <c r="T3862" s="362"/>
      <c r="U3862" s="362"/>
      <c r="V3862" s="362"/>
      <c r="W3862" s="362"/>
      <c r="X3862" s="362"/>
      <c r="Y3862" s="362"/>
      <c r="Z3862" s="362"/>
      <c r="AA3862" s="323"/>
      <c r="AB3862" s="323"/>
      <c r="AC3862" s="323"/>
      <c r="AD3862" s="323"/>
      <c r="AE3862" s="323"/>
      <c r="AF3862" s="323"/>
      <c r="AG3862" s="323"/>
      <c r="AH3862" s="323"/>
      <c r="AI3862" s="323"/>
      <c r="AJ3862" s="323"/>
      <c r="AK3862" s="323"/>
      <c r="AL3862" s="323"/>
      <c r="AM3862" s="323"/>
      <c r="AN3862" s="323"/>
      <c r="AO3862" s="323"/>
      <c r="AP3862" s="323"/>
      <c r="AQ3862" s="323"/>
      <c r="AR3862" s="323"/>
      <c r="AS3862" s="323"/>
      <c r="AT3862" s="323"/>
      <c r="AU3862" s="323"/>
      <c r="AV3862" s="323"/>
      <c r="AW3862" s="323"/>
      <c r="AX3862" s="323"/>
      <c r="AY3862" s="323"/>
      <c r="AZ3862" s="323"/>
      <c r="BA3862" s="323"/>
      <c r="BB3862" s="323"/>
      <c r="BC3862" s="323"/>
      <c r="BD3862" s="323"/>
      <c r="BE3862" s="323"/>
      <c r="BF3862" s="323"/>
    </row>
    <row r="3863" spans="1:58" s="62" customFormat="1" ht="12.75" x14ac:dyDescent="0.2">
      <c r="A3863" s="270"/>
      <c r="B3863" s="358"/>
      <c r="C3863" s="358"/>
      <c r="D3863" s="268"/>
      <c r="E3863" s="268"/>
      <c r="F3863" s="268"/>
      <c r="G3863" s="277"/>
      <c r="H3863" s="362"/>
      <c r="I3863" s="362"/>
      <c r="J3863" s="362"/>
      <c r="K3863" s="362"/>
      <c r="L3863" s="362"/>
      <c r="M3863" s="362"/>
      <c r="N3863" s="362"/>
      <c r="O3863" s="362"/>
      <c r="P3863" s="362"/>
      <c r="Q3863" s="362"/>
      <c r="R3863" s="362"/>
      <c r="S3863" s="362"/>
      <c r="T3863" s="362"/>
      <c r="U3863" s="362"/>
      <c r="V3863" s="362"/>
      <c r="W3863" s="362"/>
      <c r="X3863" s="362"/>
      <c r="Y3863" s="362"/>
      <c r="Z3863" s="362"/>
      <c r="AA3863" s="323"/>
      <c r="AB3863" s="323"/>
      <c r="AC3863" s="323"/>
      <c r="AD3863" s="323"/>
      <c r="AE3863" s="323"/>
      <c r="AF3863" s="323"/>
      <c r="AG3863" s="323"/>
      <c r="AH3863" s="323"/>
      <c r="AI3863" s="323"/>
      <c r="AJ3863" s="323"/>
      <c r="AK3863" s="323"/>
      <c r="AL3863" s="323"/>
      <c r="AM3863" s="323"/>
      <c r="AN3863" s="323"/>
      <c r="AO3863" s="323"/>
      <c r="AP3863" s="323"/>
      <c r="AQ3863" s="323"/>
      <c r="AR3863" s="323"/>
      <c r="AS3863" s="323"/>
      <c r="AT3863" s="323"/>
      <c r="AU3863" s="323"/>
      <c r="AV3863" s="323"/>
      <c r="AW3863" s="323"/>
      <c r="AX3863" s="323"/>
      <c r="AY3863" s="323"/>
      <c r="AZ3863" s="323"/>
      <c r="BA3863" s="323"/>
      <c r="BB3863" s="323"/>
      <c r="BC3863" s="323"/>
      <c r="BD3863" s="323"/>
      <c r="BE3863" s="323"/>
      <c r="BF3863" s="323"/>
    </row>
    <row r="3864" spans="1:58" s="62" customFormat="1" ht="12.75" x14ac:dyDescent="0.2">
      <c r="A3864" s="270"/>
      <c r="B3864" s="358"/>
      <c r="C3864" s="358"/>
      <c r="D3864" s="268"/>
      <c r="E3864" s="268"/>
      <c r="F3864" s="268"/>
      <c r="G3864" s="277"/>
      <c r="H3864" s="362"/>
      <c r="I3864" s="362"/>
      <c r="J3864" s="362"/>
      <c r="K3864" s="362"/>
      <c r="L3864" s="362"/>
      <c r="M3864" s="362"/>
      <c r="N3864" s="362"/>
      <c r="O3864" s="362"/>
      <c r="P3864" s="362"/>
      <c r="Q3864" s="362"/>
      <c r="R3864" s="362"/>
      <c r="S3864" s="362"/>
      <c r="T3864" s="362"/>
      <c r="U3864" s="362"/>
      <c r="V3864" s="362"/>
      <c r="W3864" s="362"/>
      <c r="X3864" s="362"/>
      <c r="Y3864" s="362"/>
      <c r="Z3864" s="362"/>
      <c r="AA3864" s="323"/>
      <c r="AB3864" s="323"/>
      <c r="AC3864" s="323"/>
      <c r="AD3864" s="323"/>
      <c r="AE3864" s="323"/>
      <c r="AF3864" s="323"/>
      <c r="AG3864" s="323"/>
      <c r="AH3864" s="323"/>
      <c r="AI3864" s="323"/>
      <c r="AJ3864" s="323"/>
      <c r="AK3864" s="323"/>
      <c r="AL3864" s="323"/>
      <c r="AM3864" s="323"/>
      <c r="AN3864" s="323"/>
      <c r="AO3864" s="323"/>
      <c r="AP3864" s="323"/>
      <c r="AQ3864" s="323"/>
      <c r="AR3864" s="323"/>
      <c r="AS3864" s="323"/>
      <c r="AT3864" s="323"/>
      <c r="AU3864" s="323"/>
      <c r="AV3864" s="323"/>
      <c r="AW3864" s="323"/>
      <c r="AX3864" s="323"/>
      <c r="AY3864" s="323"/>
      <c r="AZ3864" s="323"/>
      <c r="BA3864" s="323"/>
      <c r="BB3864" s="323"/>
      <c r="BC3864" s="323"/>
      <c r="BD3864" s="323"/>
      <c r="BE3864" s="323"/>
      <c r="BF3864" s="323"/>
    </row>
    <row r="3865" spans="1:58" s="62" customFormat="1" ht="12.75" x14ac:dyDescent="0.2">
      <c r="A3865" s="270"/>
      <c r="B3865" s="358"/>
      <c r="C3865" s="358"/>
      <c r="D3865" s="268"/>
      <c r="E3865" s="268"/>
      <c r="F3865" s="268"/>
      <c r="G3865" s="277"/>
      <c r="H3865" s="362"/>
      <c r="I3865" s="362"/>
      <c r="J3865" s="362"/>
      <c r="K3865" s="362"/>
      <c r="L3865" s="362"/>
      <c r="M3865" s="362"/>
      <c r="N3865" s="362"/>
      <c r="O3865" s="362"/>
      <c r="P3865" s="362"/>
      <c r="Q3865" s="362"/>
      <c r="R3865" s="362"/>
      <c r="S3865" s="362"/>
      <c r="T3865" s="362"/>
      <c r="U3865" s="362"/>
      <c r="V3865" s="362"/>
      <c r="W3865" s="362"/>
      <c r="X3865" s="362"/>
      <c r="Y3865" s="362"/>
      <c r="Z3865" s="362"/>
      <c r="AA3865" s="323"/>
      <c r="AB3865" s="323"/>
      <c r="AC3865" s="323"/>
      <c r="AD3865" s="323"/>
      <c r="AE3865" s="323"/>
      <c r="AF3865" s="323"/>
      <c r="AG3865" s="323"/>
      <c r="AH3865" s="323"/>
      <c r="AI3865" s="323"/>
      <c r="AJ3865" s="323"/>
      <c r="AK3865" s="323"/>
      <c r="AL3865" s="323"/>
      <c r="AM3865" s="323"/>
      <c r="AN3865" s="323"/>
      <c r="AO3865" s="323"/>
      <c r="AP3865" s="323"/>
      <c r="AQ3865" s="323"/>
      <c r="AR3865" s="323"/>
      <c r="AS3865" s="323"/>
      <c r="AT3865" s="323"/>
      <c r="AU3865" s="323"/>
      <c r="AV3865" s="323"/>
      <c r="AW3865" s="323"/>
      <c r="AX3865" s="323"/>
      <c r="AY3865" s="323"/>
      <c r="AZ3865" s="323"/>
      <c r="BA3865" s="323"/>
      <c r="BB3865" s="323"/>
      <c r="BC3865" s="323"/>
      <c r="BD3865" s="323"/>
      <c r="BE3865" s="323"/>
      <c r="BF3865" s="323"/>
    </row>
    <row r="3866" spans="1:58" s="62" customFormat="1" ht="12.75" x14ac:dyDescent="0.2">
      <c r="A3866" s="270"/>
      <c r="B3866" s="358"/>
      <c r="C3866" s="358"/>
      <c r="D3866" s="268"/>
      <c r="E3866" s="268"/>
      <c r="F3866" s="268"/>
      <c r="G3866" s="277"/>
      <c r="H3866" s="362"/>
      <c r="I3866" s="362"/>
      <c r="J3866" s="362"/>
      <c r="K3866" s="362"/>
      <c r="L3866" s="362"/>
      <c r="M3866" s="362"/>
      <c r="N3866" s="362"/>
      <c r="O3866" s="362"/>
      <c r="P3866" s="362"/>
      <c r="Q3866" s="362"/>
      <c r="R3866" s="362"/>
      <c r="S3866" s="362"/>
      <c r="T3866" s="362"/>
      <c r="U3866" s="362"/>
      <c r="V3866" s="362"/>
      <c r="W3866" s="362"/>
      <c r="X3866" s="362"/>
      <c r="Y3866" s="362"/>
      <c r="Z3866" s="362"/>
      <c r="AA3866" s="323"/>
      <c r="AB3866" s="323"/>
      <c r="AC3866" s="323"/>
      <c r="AD3866" s="323"/>
      <c r="AE3866" s="323"/>
      <c r="AF3866" s="323"/>
      <c r="AG3866" s="323"/>
      <c r="AH3866" s="323"/>
      <c r="AI3866" s="323"/>
      <c r="AJ3866" s="323"/>
      <c r="AK3866" s="323"/>
      <c r="AL3866" s="323"/>
      <c r="AM3866" s="323"/>
      <c r="AN3866" s="323"/>
      <c r="AO3866" s="323"/>
      <c r="AP3866" s="323"/>
      <c r="AQ3866" s="323"/>
      <c r="AR3866" s="323"/>
      <c r="AS3866" s="323"/>
      <c r="AT3866" s="323"/>
      <c r="AU3866" s="323"/>
      <c r="AV3866" s="323"/>
      <c r="AW3866" s="323"/>
      <c r="AX3866" s="323"/>
      <c r="AY3866" s="323"/>
      <c r="AZ3866" s="323"/>
      <c r="BA3866" s="323"/>
      <c r="BB3866" s="323"/>
      <c r="BC3866" s="323"/>
      <c r="BD3866" s="323"/>
      <c r="BE3866" s="323"/>
      <c r="BF3866" s="323"/>
    </row>
    <row r="3867" spans="1:58" s="62" customFormat="1" ht="12.75" x14ac:dyDescent="0.2">
      <c r="A3867" s="270"/>
      <c r="B3867" s="358"/>
      <c r="C3867" s="358"/>
      <c r="D3867" s="268"/>
      <c r="E3867" s="268"/>
      <c r="F3867" s="268"/>
      <c r="G3867" s="277"/>
      <c r="H3867" s="362"/>
      <c r="I3867" s="362"/>
      <c r="J3867" s="362"/>
      <c r="K3867" s="362"/>
      <c r="L3867" s="362"/>
      <c r="M3867" s="362"/>
      <c r="N3867" s="362"/>
      <c r="O3867" s="362"/>
      <c r="P3867" s="362"/>
      <c r="Q3867" s="362"/>
      <c r="R3867" s="362"/>
      <c r="S3867" s="362"/>
      <c r="T3867" s="362"/>
      <c r="U3867" s="362"/>
      <c r="V3867" s="362"/>
      <c r="W3867" s="362"/>
      <c r="X3867" s="362"/>
      <c r="Y3867" s="362"/>
      <c r="Z3867" s="362"/>
      <c r="AA3867" s="323"/>
      <c r="AB3867" s="323"/>
      <c r="AC3867" s="323"/>
      <c r="AD3867" s="323"/>
      <c r="AE3867" s="323"/>
      <c r="AF3867" s="323"/>
      <c r="AG3867" s="323"/>
      <c r="AH3867" s="323"/>
      <c r="AI3867" s="323"/>
      <c r="AJ3867" s="323"/>
      <c r="AK3867" s="323"/>
      <c r="AL3867" s="323"/>
      <c r="AM3867" s="323"/>
      <c r="AN3867" s="323"/>
      <c r="AO3867" s="323"/>
      <c r="AP3867" s="323"/>
      <c r="AQ3867" s="323"/>
      <c r="AR3867" s="323"/>
      <c r="AS3867" s="323"/>
      <c r="AT3867" s="323"/>
      <c r="AU3867" s="323"/>
      <c r="AV3867" s="323"/>
      <c r="AW3867" s="323"/>
      <c r="AX3867" s="323"/>
      <c r="AY3867" s="323"/>
      <c r="AZ3867" s="323"/>
      <c r="BA3867" s="323"/>
      <c r="BB3867" s="323"/>
      <c r="BC3867" s="323"/>
      <c r="BD3867" s="323"/>
      <c r="BE3867" s="323"/>
      <c r="BF3867" s="323"/>
    </row>
    <row r="3868" spans="1:58" s="62" customFormat="1" ht="12.75" x14ac:dyDescent="0.2">
      <c r="A3868" s="270"/>
      <c r="B3868" s="358"/>
      <c r="C3868" s="358"/>
      <c r="D3868" s="268"/>
      <c r="E3868" s="268"/>
      <c r="F3868" s="268"/>
      <c r="G3868" s="277"/>
      <c r="H3868" s="362"/>
      <c r="I3868" s="362"/>
      <c r="J3868" s="362"/>
      <c r="K3868" s="362"/>
      <c r="L3868" s="362"/>
      <c r="M3868" s="362"/>
      <c r="N3868" s="362"/>
      <c r="O3868" s="362"/>
      <c r="P3868" s="362"/>
      <c r="Q3868" s="362"/>
      <c r="R3868" s="362"/>
      <c r="S3868" s="362"/>
      <c r="T3868" s="362"/>
      <c r="U3868" s="362"/>
      <c r="V3868" s="362"/>
      <c r="W3868" s="362"/>
      <c r="X3868" s="362"/>
      <c r="Y3868" s="362"/>
      <c r="Z3868" s="362"/>
      <c r="AA3868" s="323"/>
      <c r="AB3868" s="323"/>
      <c r="AC3868" s="323"/>
      <c r="AD3868" s="323"/>
      <c r="AE3868" s="323"/>
      <c r="AF3868" s="323"/>
      <c r="AG3868" s="323"/>
      <c r="AH3868" s="323"/>
      <c r="AI3868" s="323"/>
      <c r="AJ3868" s="323"/>
      <c r="AK3868" s="323"/>
      <c r="AL3868" s="323"/>
      <c r="AM3868" s="323"/>
      <c r="AN3868" s="323"/>
      <c r="AO3868" s="323"/>
      <c r="AP3868" s="323"/>
      <c r="AQ3868" s="323"/>
      <c r="AR3868" s="323"/>
      <c r="AS3868" s="323"/>
      <c r="AT3868" s="323"/>
      <c r="AU3868" s="323"/>
      <c r="AV3868" s="323"/>
      <c r="AW3868" s="323"/>
      <c r="AX3868" s="323"/>
      <c r="AY3868" s="323"/>
      <c r="AZ3868" s="323"/>
      <c r="BA3868" s="323"/>
      <c r="BB3868" s="323"/>
      <c r="BC3868" s="323"/>
      <c r="BD3868" s="323"/>
      <c r="BE3868" s="323"/>
      <c r="BF3868" s="323"/>
    </row>
    <row r="3869" spans="1:58" s="62" customFormat="1" ht="12.75" x14ac:dyDescent="0.2">
      <c r="A3869" s="270"/>
      <c r="B3869" s="358"/>
      <c r="C3869" s="358"/>
      <c r="D3869" s="268"/>
      <c r="E3869" s="268"/>
      <c r="F3869" s="268"/>
      <c r="G3869" s="277"/>
      <c r="H3869" s="362"/>
      <c r="I3869" s="362"/>
      <c r="J3869" s="362"/>
      <c r="K3869" s="362"/>
      <c r="L3869" s="362"/>
      <c r="M3869" s="362"/>
      <c r="N3869" s="362"/>
      <c r="O3869" s="362"/>
      <c r="P3869" s="362"/>
      <c r="Q3869" s="362"/>
      <c r="R3869" s="362"/>
      <c r="S3869" s="362"/>
      <c r="T3869" s="362"/>
      <c r="U3869" s="362"/>
      <c r="V3869" s="362"/>
      <c r="W3869" s="362"/>
      <c r="X3869" s="362"/>
      <c r="Y3869" s="362"/>
      <c r="Z3869" s="362"/>
      <c r="AA3869" s="323"/>
      <c r="AB3869" s="323"/>
      <c r="AC3869" s="323"/>
      <c r="AD3869" s="323"/>
      <c r="AE3869" s="323"/>
      <c r="AF3869" s="323"/>
      <c r="AG3869" s="323"/>
      <c r="AH3869" s="323"/>
      <c r="AI3869" s="323"/>
      <c r="AJ3869" s="323"/>
      <c r="AK3869" s="323"/>
      <c r="AL3869" s="323"/>
      <c r="AM3869" s="323"/>
      <c r="AN3869" s="323"/>
      <c r="AO3869" s="323"/>
      <c r="AP3869" s="323"/>
      <c r="AQ3869" s="323"/>
      <c r="AR3869" s="323"/>
      <c r="AS3869" s="323"/>
      <c r="AT3869" s="323"/>
      <c r="AU3869" s="323"/>
      <c r="AV3869" s="323"/>
      <c r="AW3869" s="323"/>
      <c r="AX3869" s="323"/>
      <c r="AY3869" s="323"/>
      <c r="AZ3869" s="323"/>
      <c r="BA3869" s="323"/>
      <c r="BB3869" s="323"/>
      <c r="BC3869" s="323"/>
      <c r="BD3869" s="323"/>
      <c r="BE3869" s="323"/>
      <c r="BF3869" s="323"/>
    </row>
    <row r="3870" spans="1:58" s="62" customFormat="1" ht="12.75" x14ac:dyDescent="0.2">
      <c r="A3870" s="270"/>
      <c r="B3870" s="358"/>
      <c r="C3870" s="358"/>
      <c r="D3870" s="268"/>
      <c r="E3870" s="268"/>
      <c r="F3870" s="268"/>
      <c r="G3870" s="277"/>
      <c r="H3870" s="362"/>
      <c r="I3870" s="362"/>
      <c r="J3870" s="362"/>
      <c r="K3870" s="362"/>
      <c r="L3870" s="362"/>
      <c r="M3870" s="362"/>
      <c r="N3870" s="362"/>
      <c r="O3870" s="362"/>
      <c r="P3870" s="362"/>
      <c r="Q3870" s="362"/>
      <c r="R3870" s="362"/>
      <c r="S3870" s="362"/>
      <c r="T3870" s="362"/>
      <c r="U3870" s="362"/>
      <c r="V3870" s="362"/>
      <c r="W3870" s="362"/>
      <c r="X3870" s="362"/>
      <c r="Y3870" s="362"/>
      <c r="Z3870" s="362"/>
      <c r="AA3870" s="323"/>
      <c r="AB3870" s="323"/>
      <c r="AC3870" s="323"/>
      <c r="AD3870" s="323"/>
      <c r="AE3870" s="323"/>
      <c r="AF3870" s="323"/>
      <c r="AG3870" s="323"/>
      <c r="AH3870" s="323"/>
      <c r="AI3870" s="323"/>
      <c r="AJ3870" s="323"/>
      <c r="AK3870" s="323"/>
      <c r="AL3870" s="323"/>
      <c r="AM3870" s="323"/>
      <c r="AN3870" s="323"/>
      <c r="AO3870" s="323"/>
      <c r="AP3870" s="323"/>
      <c r="AQ3870" s="323"/>
      <c r="AR3870" s="323"/>
      <c r="AS3870" s="323"/>
      <c r="AT3870" s="323"/>
      <c r="AU3870" s="323"/>
      <c r="AV3870" s="323"/>
      <c r="AW3870" s="323"/>
      <c r="AX3870" s="323"/>
      <c r="AY3870" s="323"/>
      <c r="AZ3870" s="323"/>
      <c r="BA3870" s="323"/>
      <c r="BB3870" s="323"/>
      <c r="BC3870" s="323"/>
      <c r="BD3870" s="323"/>
      <c r="BE3870" s="323"/>
      <c r="BF3870" s="323"/>
    </row>
    <row r="3871" spans="1:58" s="62" customFormat="1" ht="12.75" x14ac:dyDescent="0.2">
      <c r="A3871" s="270"/>
      <c r="B3871" s="358"/>
      <c r="C3871" s="358"/>
      <c r="D3871" s="268"/>
      <c r="E3871" s="268"/>
      <c r="F3871" s="268"/>
      <c r="G3871" s="277"/>
      <c r="H3871" s="362"/>
      <c r="I3871" s="362"/>
      <c r="J3871" s="362"/>
      <c r="K3871" s="362"/>
      <c r="L3871" s="362"/>
      <c r="M3871" s="362"/>
      <c r="N3871" s="362"/>
      <c r="O3871" s="362"/>
      <c r="P3871" s="362"/>
      <c r="Q3871" s="362"/>
      <c r="R3871" s="362"/>
      <c r="S3871" s="362"/>
      <c r="T3871" s="362"/>
      <c r="U3871" s="362"/>
      <c r="V3871" s="362"/>
      <c r="W3871" s="362"/>
      <c r="X3871" s="362"/>
      <c r="Y3871" s="362"/>
      <c r="Z3871" s="362"/>
      <c r="AA3871" s="323"/>
      <c r="AB3871" s="323"/>
      <c r="AC3871" s="323"/>
      <c r="AD3871" s="323"/>
      <c r="AE3871" s="323"/>
      <c r="AF3871" s="323"/>
      <c r="AG3871" s="323"/>
      <c r="AH3871" s="323"/>
      <c r="AI3871" s="323"/>
      <c r="AJ3871" s="323"/>
      <c r="AK3871" s="323"/>
      <c r="AL3871" s="323"/>
      <c r="AM3871" s="323"/>
      <c r="AN3871" s="323"/>
      <c r="AO3871" s="323"/>
      <c r="AP3871" s="323"/>
      <c r="AQ3871" s="323"/>
      <c r="AR3871" s="323"/>
      <c r="AS3871" s="323"/>
      <c r="AT3871" s="323"/>
      <c r="AU3871" s="323"/>
      <c r="AV3871" s="323"/>
      <c r="AW3871" s="323"/>
      <c r="AX3871" s="323"/>
      <c r="AY3871" s="323"/>
      <c r="AZ3871" s="323"/>
      <c r="BA3871" s="323"/>
      <c r="BB3871" s="323"/>
      <c r="BC3871" s="323"/>
      <c r="BD3871" s="323"/>
      <c r="BE3871" s="323"/>
      <c r="BF3871" s="323"/>
    </row>
    <row r="3872" spans="1:58" s="62" customFormat="1" ht="12.75" x14ac:dyDescent="0.2">
      <c r="A3872" s="270"/>
      <c r="B3872" s="358"/>
      <c r="C3872" s="358"/>
      <c r="D3872" s="268"/>
      <c r="E3872" s="268"/>
      <c r="F3872" s="268"/>
      <c r="G3872" s="277"/>
      <c r="H3872" s="362"/>
      <c r="I3872" s="362"/>
      <c r="J3872" s="362"/>
      <c r="K3872" s="362"/>
      <c r="L3872" s="362"/>
      <c r="M3872" s="362"/>
      <c r="N3872" s="362"/>
      <c r="O3872" s="362"/>
      <c r="P3872" s="362"/>
      <c r="Q3872" s="362"/>
      <c r="R3872" s="362"/>
      <c r="S3872" s="362"/>
      <c r="T3872" s="362"/>
      <c r="U3872" s="362"/>
      <c r="V3872" s="362"/>
      <c r="W3872" s="362"/>
      <c r="X3872" s="362"/>
      <c r="Y3872" s="362"/>
      <c r="Z3872" s="362"/>
      <c r="AA3872" s="323"/>
      <c r="AB3872" s="323"/>
      <c r="AC3872" s="323"/>
      <c r="AD3872" s="323"/>
      <c r="AE3872" s="323"/>
      <c r="AF3872" s="323"/>
      <c r="AG3872" s="323"/>
      <c r="AH3872" s="323"/>
      <c r="AI3872" s="323"/>
      <c r="AJ3872" s="323"/>
      <c r="AK3872" s="323"/>
      <c r="AL3872" s="323"/>
      <c r="AM3872" s="323"/>
      <c r="AN3872" s="323"/>
      <c r="AO3872" s="323"/>
      <c r="AP3872" s="323"/>
      <c r="AQ3872" s="323"/>
      <c r="AR3872" s="323"/>
      <c r="AS3872" s="323"/>
      <c r="AT3872" s="323"/>
      <c r="AU3872" s="323"/>
      <c r="AV3872" s="323"/>
      <c r="AW3872" s="323"/>
      <c r="AX3872" s="323"/>
      <c r="AY3872" s="323"/>
      <c r="AZ3872" s="323"/>
      <c r="BA3872" s="323"/>
      <c r="BB3872" s="323"/>
      <c r="BC3872" s="323"/>
      <c r="BD3872" s="323"/>
      <c r="BE3872" s="323"/>
      <c r="BF3872" s="323"/>
    </row>
    <row r="3873" spans="1:58" s="62" customFormat="1" ht="12.75" x14ac:dyDescent="0.2">
      <c r="A3873" s="270"/>
      <c r="B3873" s="358"/>
      <c r="C3873" s="358"/>
      <c r="D3873" s="268"/>
      <c r="E3873" s="268"/>
      <c r="F3873" s="268"/>
      <c r="G3873" s="277"/>
      <c r="H3873" s="362"/>
      <c r="I3873" s="362"/>
      <c r="J3873" s="362"/>
      <c r="K3873" s="362"/>
      <c r="L3873" s="362"/>
      <c r="M3873" s="362"/>
      <c r="N3873" s="362"/>
      <c r="O3873" s="362"/>
      <c r="P3873" s="362"/>
      <c r="Q3873" s="362"/>
      <c r="R3873" s="362"/>
      <c r="S3873" s="362"/>
      <c r="T3873" s="362"/>
      <c r="U3873" s="362"/>
      <c r="V3873" s="362"/>
      <c r="W3873" s="362"/>
      <c r="X3873" s="362"/>
      <c r="Y3873" s="362"/>
      <c r="Z3873" s="362"/>
      <c r="AA3873" s="323"/>
      <c r="AB3873" s="323"/>
      <c r="AC3873" s="323"/>
      <c r="AD3873" s="323"/>
      <c r="AE3873" s="323"/>
      <c r="AF3873" s="323"/>
      <c r="AG3873" s="323"/>
      <c r="AH3873" s="323"/>
      <c r="AI3873" s="323"/>
      <c r="AJ3873" s="323"/>
      <c r="AK3873" s="323"/>
      <c r="AL3873" s="323"/>
      <c r="AM3873" s="323"/>
      <c r="AN3873" s="323"/>
      <c r="AO3873" s="323"/>
      <c r="AP3873" s="323"/>
      <c r="AQ3873" s="323"/>
      <c r="AR3873" s="323"/>
      <c r="AS3873" s="323"/>
      <c r="AT3873" s="323"/>
      <c r="AU3873" s="323"/>
      <c r="AV3873" s="323"/>
      <c r="AW3873" s="323"/>
      <c r="AX3873" s="323"/>
      <c r="AY3873" s="323"/>
      <c r="AZ3873" s="323"/>
      <c r="BA3873" s="323"/>
      <c r="BB3873" s="323"/>
      <c r="BC3873" s="323"/>
      <c r="BD3873" s="323"/>
      <c r="BE3873" s="323"/>
      <c r="BF3873" s="323"/>
    </row>
    <row r="3874" spans="1:58" s="62" customFormat="1" ht="12.75" x14ac:dyDescent="0.2">
      <c r="A3874" s="270"/>
      <c r="B3874" s="358"/>
      <c r="C3874" s="358"/>
      <c r="D3874" s="268"/>
      <c r="E3874" s="268"/>
      <c r="F3874" s="268"/>
      <c r="G3874" s="277"/>
      <c r="H3874" s="362"/>
      <c r="I3874" s="362"/>
      <c r="J3874" s="362"/>
      <c r="K3874" s="362"/>
      <c r="L3874" s="362"/>
      <c r="M3874" s="362"/>
      <c r="N3874" s="362"/>
      <c r="O3874" s="362"/>
      <c r="P3874" s="362"/>
      <c r="Q3874" s="362"/>
      <c r="R3874" s="362"/>
      <c r="S3874" s="362"/>
      <c r="T3874" s="362"/>
      <c r="U3874" s="362"/>
      <c r="V3874" s="362"/>
      <c r="W3874" s="362"/>
      <c r="X3874" s="362"/>
      <c r="Y3874" s="362"/>
      <c r="Z3874" s="362"/>
      <c r="AA3874" s="323"/>
      <c r="AB3874" s="323"/>
      <c r="AC3874" s="323"/>
      <c r="AD3874" s="323"/>
      <c r="AE3874" s="323"/>
      <c r="AF3874" s="323"/>
      <c r="AG3874" s="323"/>
      <c r="AH3874" s="323"/>
      <c r="AI3874" s="323"/>
      <c r="AJ3874" s="323"/>
      <c r="AK3874" s="323"/>
      <c r="AL3874" s="323"/>
      <c r="AM3874" s="323"/>
      <c r="AN3874" s="323"/>
      <c r="AO3874" s="323"/>
      <c r="AP3874" s="323"/>
      <c r="AQ3874" s="323"/>
      <c r="AR3874" s="323"/>
      <c r="AS3874" s="323"/>
      <c r="AT3874" s="323"/>
      <c r="AU3874" s="323"/>
      <c r="AV3874" s="323"/>
      <c r="AW3874" s="323"/>
      <c r="AX3874" s="323"/>
      <c r="AY3874" s="323"/>
      <c r="AZ3874" s="323"/>
      <c r="BA3874" s="323"/>
      <c r="BB3874" s="323"/>
      <c r="BC3874" s="323"/>
      <c r="BD3874" s="323"/>
      <c r="BE3874" s="323"/>
      <c r="BF3874" s="323"/>
    </row>
    <row r="3875" spans="1:58" s="62" customFormat="1" ht="12.75" x14ac:dyDescent="0.2">
      <c r="A3875" s="270"/>
      <c r="B3875" s="358"/>
      <c r="C3875" s="358"/>
      <c r="D3875" s="268"/>
      <c r="E3875" s="268"/>
      <c r="F3875" s="268"/>
      <c r="G3875" s="277"/>
      <c r="H3875" s="362"/>
      <c r="I3875" s="362"/>
      <c r="J3875" s="362"/>
      <c r="K3875" s="362"/>
      <c r="L3875" s="362"/>
      <c r="M3875" s="362"/>
      <c r="N3875" s="362"/>
      <c r="O3875" s="362"/>
      <c r="P3875" s="362"/>
      <c r="Q3875" s="362"/>
      <c r="R3875" s="362"/>
      <c r="S3875" s="362"/>
      <c r="T3875" s="362"/>
      <c r="U3875" s="362"/>
      <c r="V3875" s="362"/>
      <c r="W3875" s="362"/>
      <c r="X3875" s="362"/>
      <c r="Y3875" s="362"/>
      <c r="Z3875" s="362"/>
      <c r="AA3875" s="323"/>
      <c r="AB3875" s="323"/>
      <c r="AC3875" s="323"/>
      <c r="AD3875" s="323"/>
      <c r="AE3875" s="323"/>
      <c r="AF3875" s="323"/>
      <c r="AG3875" s="323"/>
      <c r="AH3875" s="323"/>
      <c r="AI3875" s="323"/>
      <c r="AJ3875" s="323"/>
      <c r="AK3875" s="323"/>
      <c r="AL3875" s="323"/>
      <c r="AM3875" s="323"/>
      <c r="AN3875" s="323"/>
      <c r="AO3875" s="323"/>
      <c r="AP3875" s="323"/>
      <c r="AQ3875" s="323"/>
      <c r="AR3875" s="323"/>
      <c r="AS3875" s="323"/>
      <c r="AT3875" s="323"/>
      <c r="AU3875" s="323"/>
      <c r="AV3875" s="323"/>
      <c r="AW3875" s="323"/>
      <c r="AX3875" s="323"/>
      <c r="AY3875" s="323"/>
      <c r="AZ3875" s="323"/>
      <c r="BA3875" s="323"/>
      <c r="BB3875" s="323"/>
      <c r="BC3875" s="323"/>
      <c r="BD3875" s="323"/>
      <c r="BE3875" s="323"/>
      <c r="BF3875" s="323"/>
    </row>
    <row r="3876" spans="1:58" s="62" customFormat="1" ht="12.75" x14ac:dyDescent="0.2">
      <c r="A3876" s="270"/>
      <c r="B3876" s="358"/>
      <c r="C3876" s="358"/>
      <c r="D3876" s="268"/>
      <c r="E3876" s="268"/>
      <c r="F3876" s="268"/>
      <c r="G3876" s="277"/>
      <c r="H3876" s="362"/>
      <c r="I3876" s="362"/>
      <c r="J3876" s="362"/>
      <c r="K3876" s="362"/>
      <c r="L3876" s="362"/>
      <c r="M3876" s="362"/>
      <c r="N3876" s="362"/>
      <c r="O3876" s="362"/>
      <c r="P3876" s="362"/>
      <c r="Q3876" s="362"/>
      <c r="R3876" s="362"/>
      <c r="S3876" s="362"/>
      <c r="T3876" s="362"/>
      <c r="U3876" s="362"/>
      <c r="V3876" s="362"/>
      <c r="W3876" s="362"/>
      <c r="X3876" s="362"/>
      <c r="Y3876" s="362"/>
      <c r="Z3876" s="362"/>
      <c r="AA3876" s="323"/>
      <c r="AB3876" s="323"/>
      <c r="AC3876" s="323"/>
      <c r="AD3876" s="323"/>
      <c r="AE3876" s="323"/>
      <c r="AF3876" s="323"/>
      <c r="AG3876" s="323"/>
      <c r="AH3876" s="323"/>
      <c r="AI3876" s="323"/>
      <c r="AJ3876" s="323"/>
      <c r="AK3876" s="323"/>
      <c r="AL3876" s="323"/>
      <c r="AM3876" s="323"/>
      <c r="AN3876" s="323"/>
      <c r="AO3876" s="323"/>
      <c r="AP3876" s="323"/>
      <c r="AQ3876" s="323"/>
      <c r="AR3876" s="323"/>
      <c r="AS3876" s="323"/>
      <c r="AT3876" s="323"/>
      <c r="AU3876" s="323"/>
      <c r="AV3876" s="323"/>
      <c r="AW3876" s="323"/>
      <c r="AX3876" s="323"/>
      <c r="AY3876" s="323"/>
      <c r="AZ3876" s="323"/>
      <c r="BA3876" s="323"/>
      <c r="BB3876" s="323"/>
      <c r="BC3876" s="323"/>
      <c r="BD3876" s="323"/>
      <c r="BE3876" s="323"/>
      <c r="BF3876" s="323"/>
    </row>
    <row r="3877" spans="1:58" s="62" customFormat="1" ht="12.75" x14ac:dyDescent="0.2">
      <c r="A3877" s="270"/>
      <c r="B3877" s="358"/>
      <c r="C3877" s="358"/>
      <c r="D3877" s="268"/>
      <c r="E3877" s="268"/>
      <c r="F3877" s="268"/>
      <c r="G3877" s="277"/>
      <c r="H3877" s="362"/>
      <c r="I3877" s="362"/>
      <c r="J3877" s="362"/>
      <c r="K3877" s="362"/>
      <c r="L3877" s="362"/>
      <c r="M3877" s="362"/>
      <c r="N3877" s="362"/>
      <c r="O3877" s="362"/>
      <c r="P3877" s="362"/>
      <c r="Q3877" s="362"/>
      <c r="R3877" s="362"/>
      <c r="S3877" s="362"/>
      <c r="T3877" s="362"/>
      <c r="U3877" s="362"/>
      <c r="V3877" s="362"/>
      <c r="W3877" s="362"/>
      <c r="X3877" s="362"/>
      <c r="Y3877" s="362"/>
      <c r="Z3877" s="362"/>
      <c r="AA3877" s="323"/>
      <c r="AB3877" s="323"/>
      <c r="AC3877" s="323"/>
      <c r="AD3877" s="323"/>
      <c r="AE3877" s="323"/>
      <c r="AF3877" s="323"/>
      <c r="AG3877" s="323"/>
      <c r="AH3877" s="323"/>
      <c r="AI3877" s="323"/>
      <c r="AJ3877" s="323"/>
      <c r="AK3877" s="323"/>
      <c r="AL3877" s="323"/>
      <c r="AM3877" s="323"/>
      <c r="AN3877" s="323"/>
      <c r="AO3877" s="323"/>
      <c r="AP3877" s="323"/>
      <c r="AQ3877" s="323"/>
      <c r="AR3877" s="323"/>
      <c r="AS3877" s="323"/>
      <c r="AT3877" s="323"/>
      <c r="AU3877" s="323"/>
      <c r="AV3877" s="323"/>
      <c r="AW3877" s="323"/>
      <c r="AX3877" s="323"/>
      <c r="AY3877" s="323"/>
      <c r="AZ3877" s="323"/>
      <c r="BA3877" s="323"/>
      <c r="BB3877" s="323"/>
      <c r="BC3877" s="323"/>
      <c r="BD3877" s="323"/>
      <c r="BE3877" s="323"/>
      <c r="BF3877" s="323"/>
    </row>
    <row r="3878" spans="1:58" s="62" customFormat="1" ht="12.75" x14ac:dyDescent="0.2">
      <c r="A3878" s="270"/>
      <c r="B3878" s="358"/>
      <c r="C3878" s="358"/>
      <c r="D3878" s="268"/>
      <c r="E3878" s="268"/>
      <c r="F3878" s="268"/>
      <c r="G3878" s="277"/>
      <c r="H3878" s="362"/>
      <c r="I3878" s="362"/>
      <c r="J3878" s="362"/>
      <c r="K3878" s="362"/>
      <c r="L3878" s="362"/>
      <c r="M3878" s="362"/>
      <c r="N3878" s="362"/>
      <c r="O3878" s="362"/>
      <c r="P3878" s="362"/>
      <c r="Q3878" s="362"/>
      <c r="R3878" s="362"/>
      <c r="S3878" s="362"/>
      <c r="T3878" s="362"/>
      <c r="U3878" s="362"/>
      <c r="V3878" s="362"/>
      <c r="W3878" s="362"/>
      <c r="X3878" s="362"/>
      <c r="Y3878" s="362"/>
      <c r="Z3878" s="362"/>
      <c r="AA3878" s="323"/>
      <c r="AB3878" s="323"/>
      <c r="AC3878" s="323"/>
      <c r="AD3878" s="323"/>
      <c r="AE3878" s="323"/>
      <c r="AF3878" s="323"/>
      <c r="AG3878" s="323"/>
      <c r="AH3878" s="323"/>
      <c r="AI3878" s="323"/>
      <c r="AJ3878" s="323"/>
      <c r="AK3878" s="323"/>
      <c r="AL3878" s="323"/>
      <c r="AM3878" s="323"/>
      <c r="AN3878" s="323"/>
      <c r="AO3878" s="323"/>
      <c r="AP3878" s="323"/>
      <c r="AQ3878" s="323"/>
      <c r="AR3878" s="323"/>
      <c r="AS3878" s="323"/>
      <c r="AT3878" s="323"/>
      <c r="AU3878" s="323"/>
      <c r="AV3878" s="323"/>
      <c r="AW3878" s="323"/>
      <c r="AX3878" s="323"/>
      <c r="AY3878" s="323"/>
      <c r="AZ3878" s="323"/>
      <c r="BA3878" s="323"/>
      <c r="BB3878" s="323"/>
      <c r="BC3878" s="323"/>
      <c r="BD3878" s="323"/>
      <c r="BE3878" s="323"/>
      <c r="BF3878" s="323"/>
    </row>
    <row r="3879" spans="1:58" s="62" customFormat="1" ht="12.75" x14ac:dyDescent="0.2">
      <c r="A3879" s="270"/>
      <c r="B3879" s="358"/>
      <c r="C3879" s="358"/>
      <c r="D3879" s="268"/>
      <c r="E3879" s="268"/>
      <c r="F3879" s="268"/>
      <c r="G3879" s="277"/>
      <c r="H3879" s="362"/>
      <c r="I3879" s="362"/>
      <c r="J3879" s="362"/>
      <c r="K3879" s="362"/>
      <c r="L3879" s="362"/>
      <c r="M3879" s="362"/>
      <c r="N3879" s="362"/>
      <c r="O3879" s="362"/>
      <c r="P3879" s="362"/>
      <c r="Q3879" s="362"/>
      <c r="R3879" s="362"/>
      <c r="S3879" s="362"/>
      <c r="T3879" s="362"/>
      <c r="U3879" s="362"/>
      <c r="V3879" s="362"/>
      <c r="W3879" s="362"/>
      <c r="X3879" s="362"/>
      <c r="Y3879" s="362"/>
      <c r="Z3879" s="362"/>
      <c r="AA3879" s="323"/>
      <c r="AB3879" s="323"/>
      <c r="AC3879" s="323"/>
      <c r="AD3879" s="323"/>
      <c r="AE3879" s="323"/>
      <c r="AF3879" s="323"/>
      <c r="AG3879" s="323"/>
      <c r="AH3879" s="323"/>
      <c r="AI3879" s="323"/>
      <c r="AJ3879" s="323"/>
      <c r="AK3879" s="323"/>
      <c r="AL3879" s="323"/>
      <c r="AM3879" s="323"/>
      <c r="AN3879" s="323"/>
      <c r="AO3879" s="323"/>
      <c r="AP3879" s="323"/>
      <c r="AQ3879" s="323"/>
      <c r="AR3879" s="323"/>
      <c r="AS3879" s="323"/>
      <c r="AT3879" s="323"/>
      <c r="AU3879" s="323"/>
      <c r="AV3879" s="323"/>
      <c r="AW3879" s="323"/>
      <c r="AX3879" s="323"/>
      <c r="AY3879" s="323"/>
      <c r="AZ3879" s="323"/>
      <c r="BA3879" s="323"/>
      <c r="BB3879" s="323"/>
      <c r="BC3879" s="323"/>
      <c r="BD3879" s="323"/>
      <c r="BE3879" s="323"/>
      <c r="BF3879" s="323"/>
    </row>
    <row r="3880" spans="1:58" s="62" customFormat="1" ht="12.75" x14ac:dyDescent="0.2">
      <c r="A3880" s="270"/>
      <c r="B3880" s="358"/>
      <c r="C3880" s="358"/>
      <c r="D3880" s="268"/>
      <c r="E3880" s="268"/>
      <c r="F3880" s="268"/>
      <c r="G3880" s="277"/>
      <c r="H3880" s="362"/>
      <c r="I3880" s="362"/>
      <c r="J3880" s="362"/>
      <c r="K3880" s="362"/>
      <c r="L3880" s="362"/>
      <c r="M3880" s="362"/>
      <c r="N3880" s="362"/>
      <c r="O3880" s="362"/>
      <c r="P3880" s="362"/>
      <c r="Q3880" s="362"/>
      <c r="R3880" s="362"/>
      <c r="S3880" s="362"/>
      <c r="T3880" s="362"/>
      <c r="U3880" s="362"/>
      <c r="V3880" s="362"/>
      <c r="W3880" s="362"/>
      <c r="X3880" s="362"/>
      <c r="Y3880" s="362"/>
      <c r="Z3880" s="362"/>
      <c r="AA3880" s="323"/>
      <c r="AB3880" s="323"/>
      <c r="AC3880" s="323"/>
      <c r="AD3880" s="323"/>
      <c r="AE3880" s="323"/>
      <c r="AF3880" s="323"/>
      <c r="AG3880" s="323"/>
      <c r="AH3880" s="323"/>
      <c r="AI3880" s="323"/>
      <c r="AJ3880" s="323"/>
      <c r="AK3880" s="323"/>
      <c r="AL3880" s="323"/>
      <c r="AM3880" s="323"/>
      <c r="AN3880" s="323"/>
      <c r="AO3880" s="323"/>
      <c r="AP3880" s="323"/>
      <c r="AQ3880" s="323"/>
      <c r="AR3880" s="323"/>
      <c r="AS3880" s="323"/>
      <c r="AT3880" s="323"/>
      <c r="AU3880" s="323"/>
      <c r="AV3880" s="323"/>
      <c r="AW3880" s="323"/>
      <c r="AX3880" s="323"/>
      <c r="AY3880" s="323"/>
      <c r="AZ3880" s="323"/>
      <c r="BA3880" s="323"/>
      <c r="BB3880" s="323"/>
      <c r="BC3880" s="323"/>
      <c r="BD3880" s="323"/>
      <c r="BE3880" s="323"/>
      <c r="BF3880" s="323"/>
    </row>
    <row r="3881" spans="1:58" s="62" customFormat="1" ht="12.75" x14ac:dyDescent="0.2">
      <c r="A3881" s="270"/>
      <c r="B3881" s="358"/>
      <c r="C3881" s="358"/>
      <c r="D3881" s="268"/>
      <c r="E3881" s="268"/>
      <c r="F3881" s="268"/>
      <c r="G3881" s="277"/>
      <c r="H3881" s="362"/>
      <c r="I3881" s="362"/>
      <c r="J3881" s="362"/>
      <c r="K3881" s="362"/>
      <c r="L3881" s="362"/>
      <c r="M3881" s="362"/>
      <c r="N3881" s="362"/>
      <c r="O3881" s="362"/>
      <c r="P3881" s="362"/>
      <c r="Q3881" s="362"/>
      <c r="R3881" s="362"/>
      <c r="S3881" s="362"/>
      <c r="T3881" s="362"/>
      <c r="U3881" s="362"/>
      <c r="V3881" s="362"/>
      <c r="W3881" s="362"/>
      <c r="X3881" s="362"/>
      <c r="Y3881" s="362"/>
      <c r="Z3881" s="362"/>
      <c r="AA3881" s="323"/>
      <c r="AB3881" s="323"/>
      <c r="AC3881" s="323"/>
      <c r="AD3881" s="323"/>
      <c r="AE3881" s="323"/>
      <c r="AF3881" s="323"/>
      <c r="AG3881" s="323"/>
      <c r="AH3881" s="323"/>
      <c r="AI3881" s="323"/>
      <c r="AJ3881" s="323"/>
      <c r="AK3881" s="323"/>
      <c r="AL3881" s="323"/>
      <c r="AM3881" s="323"/>
      <c r="AN3881" s="323"/>
      <c r="AO3881" s="323"/>
      <c r="AP3881" s="323"/>
      <c r="AQ3881" s="323"/>
      <c r="AR3881" s="323"/>
      <c r="AS3881" s="323"/>
      <c r="AT3881" s="323"/>
      <c r="AU3881" s="323"/>
      <c r="AV3881" s="323"/>
      <c r="AW3881" s="323"/>
      <c r="AX3881" s="323"/>
      <c r="AY3881" s="323"/>
      <c r="AZ3881" s="323"/>
      <c r="BA3881" s="323"/>
      <c r="BB3881" s="323"/>
      <c r="BC3881" s="323"/>
      <c r="BD3881" s="323"/>
      <c r="BE3881" s="323"/>
      <c r="BF3881" s="323"/>
    </row>
    <row r="3882" spans="1:58" s="62" customFormat="1" ht="12.75" x14ac:dyDescent="0.2">
      <c r="A3882" s="270"/>
      <c r="B3882" s="358"/>
      <c r="C3882" s="358"/>
      <c r="D3882" s="268"/>
      <c r="E3882" s="268"/>
      <c r="F3882" s="268"/>
      <c r="G3882" s="277"/>
      <c r="H3882" s="362"/>
      <c r="I3882" s="362"/>
      <c r="J3882" s="362"/>
      <c r="K3882" s="362"/>
      <c r="L3882" s="362"/>
      <c r="M3882" s="362"/>
      <c r="N3882" s="362"/>
      <c r="O3882" s="362"/>
      <c r="P3882" s="362"/>
      <c r="Q3882" s="362"/>
      <c r="R3882" s="362"/>
      <c r="S3882" s="362"/>
      <c r="T3882" s="362"/>
      <c r="U3882" s="362"/>
      <c r="V3882" s="362"/>
      <c r="W3882" s="362"/>
      <c r="X3882" s="362"/>
      <c r="Y3882" s="362"/>
      <c r="Z3882" s="362"/>
      <c r="AA3882" s="323"/>
      <c r="AB3882" s="323"/>
      <c r="AC3882" s="323"/>
      <c r="AD3882" s="323"/>
      <c r="AE3882" s="323"/>
      <c r="AF3882" s="323"/>
      <c r="AG3882" s="323"/>
      <c r="AH3882" s="323"/>
      <c r="AI3882" s="323"/>
      <c r="AJ3882" s="323"/>
      <c r="AK3882" s="323"/>
      <c r="AL3882" s="323"/>
      <c r="AM3882" s="323"/>
      <c r="AN3882" s="323"/>
      <c r="AO3882" s="323"/>
      <c r="AP3882" s="323"/>
      <c r="AQ3882" s="323"/>
      <c r="AR3882" s="323"/>
      <c r="AS3882" s="323"/>
      <c r="AT3882" s="323"/>
      <c r="AU3882" s="323"/>
      <c r="AV3882" s="323"/>
      <c r="AW3882" s="323"/>
      <c r="AX3882" s="323"/>
      <c r="AY3882" s="323"/>
      <c r="AZ3882" s="323"/>
      <c r="BA3882" s="323"/>
      <c r="BB3882" s="323"/>
      <c r="BC3882" s="323"/>
      <c r="BD3882" s="323"/>
      <c r="BE3882" s="323"/>
      <c r="BF3882" s="323"/>
    </row>
    <row r="3883" spans="1:58" s="62" customFormat="1" ht="12.75" x14ac:dyDescent="0.2">
      <c r="A3883" s="270"/>
      <c r="B3883" s="358"/>
      <c r="C3883" s="358"/>
      <c r="D3883" s="268"/>
      <c r="E3883" s="268"/>
      <c r="F3883" s="268"/>
      <c r="G3883" s="277"/>
      <c r="H3883" s="362"/>
      <c r="I3883" s="362"/>
      <c r="J3883" s="362"/>
      <c r="K3883" s="362"/>
      <c r="L3883" s="362"/>
      <c r="M3883" s="362"/>
      <c r="N3883" s="362"/>
      <c r="O3883" s="362"/>
      <c r="P3883" s="362"/>
      <c r="Q3883" s="362"/>
      <c r="R3883" s="362"/>
      <c r="S3883" s="362"/>
      <c r="T3883" s="362"/>
      <c r="U3883" s="362"/>
      <c r="V3883" s="362"/>
      <c r="W3883" s="362"/>
      <c r="X3883" s="362"/>
      <c r="Y3883" s="362"/>
      <c r="Z3883" s="362"/>
      <c r="AA3883" s="323"/>
      <c r="AB3883" s="323"/>
      <c r="AC3883" s="323"/>
      <c r="AD3883" s="323"/>
      <c r="AE3883" s="323"/>
      <c r="AF3883" s="323"/>
      <c r="AG3883" s="323"/>
      <c r="AH3883" s="323"/>
      <c r="AI3883" s="323"/>
      <c r="AJ3883" s="323"/>
      <c r="AK3883" s="323"/>
      <c r="AL3883" s="323"/>
      <c r="AM3883" s="323"/>
      <c r="AN3883" s="323"/>
      <c r="AO3883" s="323"/>
      <c r="AP3883" s="323"/>
      <c r="AQ3883" s="323"/>
      <c r="AR3883" s="323"/>
      <c r="AS3883" s="323"/>
      <c r="AT3883" s="323"/>
      <c r="AU3883" s="323"/>
      <c r="AV3883" s="323"/>
      <c r="AW3883" s="323"/>
      <c r="AX3883" s="323"/>
      <c r="AY3883" s="323"/>
      <c r="AZ3883" s="323"/>
      <c r="BA3883" s="323"/>
      <c r="BB3883" s="323"/>
      <c r="BC3883" s="323"/>
      <c r="BD3883" s="323"/>
      <c r="BE3883" s="323"/>
      <c r="BF3883" s="323"/>
    </row>
    <row r="3884" spans="1:58" s="62" customFormat="1" ht="12.75" x14ac:dyDescent="0.2">
      <c r="A3884" s="270"/>
      <c r="B3884" s="358"/>
      <c r="C3884" s="358"/>
      <c r="D3884" s="268"/>
      <c r="E3884" s="268"/>
      <c r="F3884" s="268"/>
      <c r="G3884" s="277"/>
      <c r="H3884" s="362"/>
      <c r="I3884" s="362"/>
      <c r="J3884" s="362"/>
      <c r="K3884" s="362"/>
      <c r="L3884" s="362"/>
      <c r="M3884" s="362"/>
      <c r="N3884" s="362"/>
      <c r="O3884" s="362"/>
      <c r="P3884" s="362"/>
      <c r="Q3884" s="362"/>
      <c r="R3884" s="362"/>
      <c r="S3884" s="362"/>
      <c r="T3884" s="362"/>
      <c r="U3884" s="362"/>
      <c r="V3884" s="362"/>
      <c r="W3884" s="362"/>
      <c r="X3884" s="362"/>
      <c r="Y3884" s="362"/>
      <c r="Z3884" s="362"/>
      <c r="AA3884" s="323"/>
      <c r="AB3884" s="323"/>
      <c r="AC3884" s="323"/>
      <c r="AD3884" s="323"/>
      <c r="AE3884" s="323"/>
      <c r="AF3884" s="323"/>
      <c r="AG3884" s="323"/>
      <c r="AH3884" s="323"/>
      <c r="AI3884" s="323"/>
      <c r="AJ3884" s="323"/>
      <c r="AK3884" s="323"/>
      <c r="AL3884" s="323"/>
      <c r="AM3884" s="323"/>
      <c r="AN3884" s="323"/>
      <c r="AO3884" s="323"/>
      <c r="AP3884" s="323"/>
      <c r="AQ3884" s="323"/>
      <c r="AR3884" s="323"/>
      <c r="AS3884" s="323"/>
      <c r="AT3884" s="323"/>
      <c r="AU3884" s="323"/>
      <c r="AV3884" s="323"/>
      <c r="AW3884" s="323"/>
      <c r="AX3884" s="323"/>
      <c r="AY3884" s="323"/>
      <c r="AZ3884" s="323"/>
      <c r="BA3884" s="323"/>
      <c r="BB3884" s="323"/>
      <c r="BC3884" s="323"/>
      <c r="BD3884" s="323"/>
      <c r="BE3884" s="323"/>
      <c r="BF3884" s="323"/>
    </row>
    <row r="3885" spans="1:58" s="62" customFormat="1" ht="12.75" x14ac:dyDescent="0.2">
      <c r="A3885" s="270"/>
      <c r="B3885" s="358"/>
      <c r="C3885" s="358"/>
      <c r="D3885" s="268"/>
      <c r="E3885" s="268"/>
      <c r="F3885" s="268"/>
      <c r="G3885" s="277"/>
      <c r="H3885" s="362"/>
      <c r="I3885" s="362"/>
      <c r="J3885" s="362"/>
      <c r="K3885" s="362"/>
      <c r="L3885" s="362"/>
      <c r="M3885" s="362"/>
      <c r="N3885" s="362"/>
      <c r="O3885" s="362"/>
      <c r="P3885" s="362"/>
      <c r="Q3885" s="362"/>
      <c r="R3885" s="362"/>
      <c r="S3885" s="362"/>
      <c r="T3885" s="362"/>
      <c r="U3885" s="362"/>
      <c r="V3885" s="362"/>
      <c r="W3885" s="362"/>
      <c r="X3885" s="362"/>
      <c r="Y3885" s="362"/>
      <c r="Z3885" s="362"/>
      <c r="AA3885" s="323"/>
      <c r="AB3885" s="323"/>
      <c r="AC3885" s="323"/>
      <c r="AD3885" s="323"/>
      <c r="AE3885" s="323"/>
      <c r="AF3885" s="323"/>
      <c r="AG3885" s="323"/>
      <c r="AH3885" s="323"/>
      <c r="AI3885" s="323"/>
      <c r="AJ3885" s="323"/>
      <c r="AK3885" s="323"/>
      <c r="AL3885" s="323"/>
      <c r="AM3885" s="323"/>
      <c r="AN3885" s="323"/>
      <c r="AO3885" s="323"/>
      <c r="AP3885" s="323"/>
      <c r="AQ3885" s="323"/>
      <c r="AR3885" s="323"/>
      <c r="AS3885" s="323"/>
      <c r="AT3885" s="323"/>
      <c r="AU3885" s="323"/>
      <c r="AV3885" s="323"/>
      <c r="AW3885" s="323"/>
      <c r="AX3885" s="323"/>
      <c r="AY3885" s="323"/>
      <c r="AZ3885" s="323"/>
      <c r="BA3885" s="323"/>
      <c r="BB3885" s="323"/>
      <c r="BC3885" s="323"/>
      <c r="BD3885" s="323"/>
      <c r="BE3885" s="323"/>
      <c r="BF3885" s="323"/>
    </row>
    <row r="3886" spans="1:58" s="62" customFormat="1" ht="12.75" x14ac:dyDescent="0.2">
      <c r="A3886" s="270"/>
      <c r="B3886" s="358"/>
      <c r="C3886" s="358"/>
      <c r="D3886" s="268"/>
      <c r="E3886" s="268"/>
      <c r="F3886" s="268"/>
      <c r="G3886" s="277"/>
      <c r="H3886" s="362"/>
      <c r="I3886" s="362"/>
      <c r="J3886" s="362"/>
      <c r="K3886" s="362"/>
      <c r="L3886" s="362"/>
      <c r="M3886" s="362"/>
      <c r="N3886" s="362"/>
      <c r="O3886" s="362"/>
      <c r="P3886" s="362"/>
      <c r="Q3886" s="362"/>
      <c r="R3886" s="362"/>
      <c r="S3886" s="362"/>
      <c r="T3886" s="362"/>
      <c r="U3886" s="362"/>
      <c r="V3886" s="362"/>
      <c r="W3886" s="362"/>
      <c r="X3886" s="362"/>
      <c r="Y3886" s="362"/>
      <c r="Z3886" s="362"/>
      <c r="AA3886" s="323"/>
      <c r="AB3886" s="323"/>
      <c r="AC3886" s="323"/>
      <c r="AD3886" s="323"/>
      <c r="AE3886" s="323"/>
      <c r="AF3886" s="323"/>
      <c r="AG3886" s="323"/>
      <c r="AH3886" s="323"/>
      <c r="AI3886" s="323"/>
      <c r="AJ3886" s="323"/>
      <c r="AK3886" s="323"/>
      <c r="AL3886" s="323"/>
      <c r="AM3886" s="323"/>
      <c r="AN3886" s="323"/>
      <c r="AO3886" s="323"/>
      <c r="AP3886" s="323"/>
      <c r="AQ3886" s="323"/>
      <c r="AR3886" s="323"/>
      <c r="AS3886" s="323"/>
      <c r="AT3886" s="323"/>
      <c r="AU3886" s="323"/>
      <c r="AV3886" s="323"/>
      <c r="AW3886" s="323"/>
      <c r="AX3886" s="323"/>
      <c r="AY3886" s="323"/>
      <c r="AZ3886" s="323"/>
      <c r="BA3886" s="323"/>
      <c r="BB3886" s="323"/>
      <c r="BC3886" s="323"/>
      <c r="BD3886" s="323"/>
      <c r="BE3886" s="323"/>
      <c r="BF3886" s="323"/>
    </row>
    <row r="3887" spans="1:58" s="62" customFormat="1" ht="12.75" x14ac:dyDescent="0.2">
      <c r="A3887" s="270"/>
      <c r="B3887" s="358"/>
      <c r="C3887" s="358"/>
      <c r="D3887" s="268"/>
      <c r="E3887" s="268"/>
      <c r="F3887" s="268"/>
      <c r="G3887" s="277"/>
      <c r="H3887" s="362"/>
      <c r="I3887" s="362"/>
      <c r="J3887" s="362"/>
      <c r="K3887" s="362"/>
      <c r="L3887" s="362"/>
      <c r="M3887" s="362"/>
      <c r="N3887" s="362"/>
      <c r="O3887" s="362"/>
      <c r="P3887" s="362"/>
      <c r="Q3887" s="362"/>
      <c r="R3887" s="362"/>
      <c r="S3887" s="362"/>
      <c r="T3887" s="362"/>
      <c r="U3887" s="362"/>
      <c r="V3887" s="362"/>
      <c r="W3887" s="362"/>
      <c r="X3887" s="362"/>
      <c r="Y3887" s="362"/>
      <c r="Z3887" s="362"/>
      <c r="AA3887" s="323"/>
      <c r="AB3887" s="323"/>
      <c r="AC3887" s="323"/>
      <c r="AD3887" s="323"/>
      <c r="AE3887" s="323"/>
      <c r="AF3887" s="323"/>
      <c r="AG3887" s="323"/>
      <c r="AH3887" s="323"/>
      <c r="AI3887" s="323"/>
      <c r="AJ3887" s="323"/>
      <c r="AK3887" s="323"/>
      <c r="AL3887" s="323"/>
      <c r="AM3887" s="323"/>
      <c r="AN3887" s="323"/>
      <c r="AO3887" s="323"/>
      <c r="AP3887" s="323"/>
      <c r="AQ3887" s="323"/>
      <c r="AR3887" s="323"/>
      <c r="AS3887" s="323"/>
      <c r="AT3887" s="323"/>
      <c r="AU3887" s="323"/>
      <c r="AV3887" s="323"/>
      <c r="AW3887" s="323"/>
      <c r="AX3887" s="323"/>
      <c r="AY3887" s="323"/>
      <c r="AZ3887" s="323"/>
      <c r="BA3887" s="323"/>
      <c r="BB3887" s="323"/>
      <c r="BC3887" s="323"/>
      <c r="BD3887" s="323"/>
      <c r="BE3887" s="323"/>
      <c r="BF3887" s="323"/>
    </row>
    <row r="3888" spans="1:58" s="62" customFormat="1" ht="12.75" x14ac:dyDescent="0.2">
      <c r="A3888" s="270"/>
      <c r="B3888" s="358"/>
      <c r="C3888" s="358"/>
      <c r="D3888" s="268"/>
      <c r="E3888" s="268"/>
      <c r="F3888" s="268"/>
      <c r="G3888" s="277"/>
      <c r="H3888" s="362"/>
      <c r="I3888" s="362"/>
      <c r="J3888" s="362"/>
      <c r="K3888" s="362"/>
      <c r="L3888" s="362"/>
      <c r="M3888" s="362"/>
      <c r="N3888" s="362"/>
      <c r="O3888" s="362"/>
      <c r="P3888" s="362"/>
      <c r="Q3888" s="362"/>
      <c r="R3888" s="362"/>
      <c r="S3888" s="362"/>
      <c r="T3888" s="362"/>
      <c r="U3888" s="362"/>
      <c r="V3888" s="362"/>
      <c r="W3888" s="362"/>
      <c r="X3888" s="362"/>
      <c r="Y3888" s="362"/>
      <c r="Z3888" s="362"/>
      <c r="AA3888" s="323"/>
      <c r="AB3888" s="323"/>
      <c r="AC3888" s="323"/>
      <c r="AD3888" s="323"/>
      <c r="AE3888" s="323"/>
      <c r="AF3888" s="323"/>
      <c r="AG3888" s="323"/>
      <c r="AH3888" s="323"/>
      <c r="AI3888" s="323"/>
      <c r="AJ3888" s="323"/>
      <c r="AK3888" s="323"/>
      <c r="AL3888" s="323"/>
      <c r="AM3888" s="323"/>
      <c r="AN3888" s="323"/>
      <c r="AO3888" s="323"/>
      <c r="AP3888" s="323"/>
      <c r="AQ3888" s="323"/>
      <c r="AR3888" s="323"/>
      <c r="AS3888" s="323"/>
      <c r="AT3888" s="323"/>
      <c r="AU3888" s="323"/>
      <c r="AV3888" s="323"/>
      <c r="AW3888" s="323"/>
      <c r="AX3888" s="323"/>
      <c r="AY3888" s="323"/>
      <c r="AZ3888" s="323"/>
      <c r="BA3888" s="323"/>
      <c r="BB3888" s="323"/>
      <c r="BC3888" s="323"/>
      <c r="BD3888" s="323"/>
      <c r="BE3888" s="323"/>
      <c r="BF3888" s="323"/>
    </row>
    <row r="3889" spans="1:58" s="62" customFormat="1" ht="12.75" x14ac:dyDescent="0.2">
      <c r="A3889" s="270"/>
      <c r="B3889" s="358"/>
      <c r="C3889" s="358"/>
      <c r="D3889" s="268"/>
      <c r="E3889" s="268"/>
      <c r="F3889" s="268"/>
      <c r="G3889" s="277"/>
      <c r="H3889" s="362"/>
      <c r="I3889" s="362"/>
      <c r="J3889" s="362"/>
      <c r="K3889" s="362"/>
      <c r="L3889" s="362"/>
      <c r="M3889" s="362"/>
      <c r="N3889" s="362"/>
      <c r="O3889" s="362"/>
      <c r="P3889" s="362"/>
      <c r="Q3889" s="362"/>
      <c r="R3889" s="362"/>
      <c r="S3889" s="362"/>
      <c r="T3889" s="362"/>
      <c r="U3889" s="362"/>
      <c r="V3889" s="362"/>
      <c r="W3889" s="362"/>
      <c r="X3889" s="362"/>
      <c r="Y3889" s="362"/>
      <c r="Z3889" s="362"/>
      <c r="AA3889" s="323"/>
      <c r="AB3889" s="323"/>
      <c r="AC3889" s="323"/>
      <c r="AD3889" s="323"/>
      <c r="AE3889" s="323"/>
      <c r="AF3889" s="323"/>
      <c r="AG3889" s="323"/>
      <c r="AH3889" s="323"/>
      <c r="AI3889" s="323"/>
      <c r="AJ3889" s="323"/>
      <c r="AK3889" s="323"/>
      <c r="AL3889" s="323"/>
      <c r="AM3889" s="323"/>
      <c r="AN3889" s="323"/>
      <c r="AO3889" s="323"/>
      <c r="AP3889" s="323"/>
      <c r="AQ3889" s="323"/>
      <c r="AR3889" s="323"/>
      <c r="AS3889" s="323"/>
      <c r="AT3889" s="323"/>
      <c r="AU3889" s="323"/>
      <c r="AV3889" s="323"/>
      <c r="AW3889" s="323"/>
      <c r="AX3889" s="323"/>
      <c r="AY3889" s="323"/>
      <c r="AZ3889" s="323"/>
      <c r="BA3889" s="323"/>
      <c r="BB3889" s="323"/>
      <c r="BC3889" s="323"/>
      <c r="BD3889" s="323"/>
      <c r="BE3889" s="323"/>
      <c r="BF3889" s="323"/>
    </row>
    <row r="3890" spans="1:58" s="62" customFormat="1" ht="12.75" x14ac:dyDescent="0.2">
      <c r="A3890" s="270"/>
      <c r="B3890" s="358"/>
      <c r="C3890" s="358"/>
      <c r="D3890" s="268"/>
      <c r="E3890" s="268"/>
      <c r="F3890" s="268"/>
      <c r="G3890" s="277"/>
      <c r="H3890" s="362"/>
      <c r="I3890" s="362"/>
      <c r="J3890" s="362"/>
      <c r="K3890" s="362"/>
      <c r="L3890" s="362"/>
      <c r="M3890" s="362"/>
      <c r="N3890" s="362"/>
      <c r="O3890" s="362"/>
      <c r="P3890" s="362"/>
      <c r="Q3890" s="362"/>
      <c r="R3890" s="362"/>
      <c r="S3890" s="362"/>
      <c r="T3890" s="362"/>
      <c r="U3890" s="362"/>
      <c r="V3890" s="362"/>
      <c r="W3890" s="362"/>
      <c r="X3890" s="362"/>
      <c r="Y3890" s="362"/>
      <c r="Z3890" s="362"/>
      <c r="AA3890" s="323"/>
      <c r="AB3890" s="323"/>
      <c r="AC3890" s="323"/>
      <c r="AD3890" s="323"/>
      <c r="AE3890" s="323"/>
      <c r="AF3890" s="323"/>
      <c r="AG3890" s="323"/>
      <c r="AH3890" s="323"/>
      <c r="AI3890" s="323"/>
      <c r="AJ3890" s="323"/>
      <c r="AK3890" s="323"/>
      <c r="AL3890" s="323"/>
      <c r="AM3890" s="323"/>
      <c r="AN3890" s="323"/>
      <c r="AO3890" s="323"/>
      <c r="AP3890" s="323"/>
      <c r="AQ3890" s="323"/>
      <c r="AR3890" s="323"/>
      <c r="AS3890" s="323"/>
      <c r="AT3890" s="323"/>
      <c r="AU3890" s="323"/>
      <c r="AV3890" s="323"/>
      <c r="AW3890" s="323"/>
      <c r="AX3890" s="323"/>
      <c r="AY3890" s="323"/>
      <c r="AZ3890" s="323"/>
      <c r="BA3890" s="323"/>
      <c r="BB3890" s="323"/>
      <c r="BC3890" s="323"/>
      <c r="BD3890" s="323"/>
      <c r="BE3890" s="323"/>
      <c r="BF3890" s="323"/>
    </row>
    <row r="3891" spans="1:58" s="62" customFormat="1" ht="12.75" x14ac:dyDescent="0.2">
      <c r="A3891" s="270"/>
      <c r="B3891" s="358"/>
      <c r="C3891" s="358"/>
      <c r="D3891" s="268"/>
      <c r="E3891" s="268"/>
      <c r="F3891" s="268"/>
      <c r="G3891" s="277"/>
      <c r="H3891" s="362"/>
      <c r="I3891" s="362"/>
      <c r="J3891" s="362"/>
      <c r="K3891" s="362"/>
      <c r="L3891" s="362"/>
      <c r="M3891" s="362"/>
      <c r="N3891" s="362"/>
      <c r="O3891" s="362"/>
      <c r="P3891" s="362"/>
      <c r="Q3891" s="362"/>
      <c r="R3891" s="362"/>
      <c r="S3891" s="362"/>
      <c r="T3891" s="362"/>
      <c r="U3891" s="362"/>
      <c r="V3891" s="362"/>
      <c r="W3891" s="362"/>
      <c r="X3891" s="362"/>
      <c r="Y3891" s="362"/>
      <c r="Z3891" s="362"/>
      <c r="AA3891" s="323"/>
      <c r="AB3891" s="323"/>
      <c r="AC3891" s="323"/>
      <c r="AD3891" s="323"/>
      <c r="AE3891" s="323"/>
      <c r="AF3891" s="323"/>
      <c r="AG3891" s="323"/>
      <c r="AH3891" s="323"/>
      <c r="AI3891" s="323"/>
      <c r="AJ3891" s="323"/>
      <c r="AK3891" s="323"/>
      <c r="AL3891" s="323"/>
      <c r="AM3891" s="323"/>
      <c r="AN3891" s="323"/>
      <c r="AO3891" s="323"/>
      <c r="AP3891" s="323"/>
      <c r="AQ3891" s="323"/>
      <c r="AR3891" s="323"/>
      <c r="AS3891" s="323"/>
      <c r="AT3891" s="323"/>
      <c r="AU3891" s="323"/>
      <c r="AV3891" s="323"/>
      <c r="AW3891" s="323"/>
      <c r="AX3891" s="323"/>
      <c r="AY3891" s="323"/>
      <c r="AZ3891" s="323"/>
      <c r="BA3891" s="323"/>
      <c r="BB3891" s="323"/>
      <c r="BC3891" s="323"/>
      <c r="BD3891" s="323"/>
      <c r="BE3891" s="323"/>
      <c r="BF3891" s="323"/>
    </row>
    <row r="3892" spans="1:58" s="62" customFormat="1" ht="12.75" x14ac:dyDescent="0.2">
      <c r="A3892" s="270"/>
      <c r="B3892" s="358"/>
      <c r="C3892" s="358"/>
      <c r="D3892" s="268"/>
      <c r="E3892" s="268"/>
      <c r="F3892" s="268"/>
      <c r="G3892" s="277"/>
      <c r="H3892" s="362"/>
      <c r="I3892" s="362"/>
      <c r="J3892" s="362"/>
      <c r="K3892" s="362"/>
      <c r="L3892" s="362"/>
      <c r="M3892" s="362"/>
      <c r="N3892" s="362"/>
      <c r="O3892" s="362"/>
      <c r="P3892" s="362"/>
      <c r="Q3892" s="362"/>
      <c r="R3892" s="362"/>
      <c r="S3892" s="362"/>
      <c r="T3892" s="362"/>
      <c r="U3892" s="362"/>
      <c r="V3892" s="362"/>
      <c r="W3892" s="362"/>
      <c r="X3892" s="362"/>
      <c r="Y3892" s="362"/>
      <c r="Z3892" s="362"/>
      <c r="AA3892" s="323"/>
      <c r="AB3892" s="323"/>
      <c r="AC3892" s="323"/>
      <c r="AD3892" s="323"/>
      <c r="AE3892" s="323"/>
      <c r="AF3892" s="323"/>
      <c r="AG3892" s="323"/>
      <c r="AH3892" s="323"/>
      <c r="AI3892" s="323"/>
      <c r="AJ3892" s="323"/>
      <c r="AK3892" s="323"/>
      <c r="AL3892" s="323"/>
      <c r="AM3892" s="323"/>
      <c r="AN3892" s="323"/>
      <c r="AO3892" s="323"/>
      <c r="AP3892" s="323"/>
      <c r="AQ3892" s="323"/>
      <c r="AR3892" s="323"/>
      <c r="AS3892" s="323"/>
      <c r="AT3892" s="323"/>
      <c r="AU3892" s="323"/>
      <c r="AV3892" s="323"/>
      <c r="AW3892" s="323"/>
      <c r="AX3892" s="323"/>
      <c r="AY3892" s="323"/>
      <c r="AZ3892" s="323"/>
      <c r="BA3892" s="323"/>
      <c r="BB3892" s="323"/>
      <c r="BC3892" s="323"/>
      <c r="BD3892" s="323"/>
      <c r="BE3892" s="323"/>
      <c r="BF3892" s="323"/>
    </row>
    <row r="3893" spans="1:58" s="62" customFormat="1" ht="12.75" x14ac:dyDescent="0.2">
      <c r="A3893" s="270"/>
      <c r="B3893" s="358"/>
      <c r="C3893" s="358"/>
      <c r="D3893" s="268"/>
      <c r="E3893" s="268"/>
      <c r="F3893" s="268"/>
      <c r="G3893" s="277"/>
      <c r="H3893" s="362"/>
      <c r="I3893" s="362"/>
      <c r="J3893" s="362"/>
      <c r="K3893" s="362"/>
      <c r="L3893" s="362"/>
      <c r="M3893" s="362"/>
      <c r="N3893" s="362"/>
      <c r="O3893" s="362"/>
      <c r="P3893" s="362"/>
      <c r="Q3893" s="362"/>
      <c r="R3893" s="362"/>
      <c r="S3893" s="362"/>
      <c r="T3893" s="362"/>
      <c r="U3893" s="362"/>
      <c r="V3893" s="362"/>
      <c r="W3893" s="362"/>
      <c r="X3893" s="362"/>
      <c r="Y3893" s="362"/>
      <c r="Z3893" s="362"/>
      <c r="AA3893" s="323"/>
      <c r="AB3893" s="323"/>
      <c r="AC3893" s="323"/>
      <c r="AD3893" s="323"/>
      <c r="AE3893" s="323"/>
      <c r="AF3893" s="323"/>
      <c r="AG3893" s="323"/>
      <c r="AH3893" s="323"/>
      <c r="AI3893" s="323"/>
      <c r="AJ3893" s="323"/>
      <c r="AK3893" s="323"/>
      <c r="AL3893" s="323"/>
      <c r="AM3893" s="323"/>
      <c r="AN3893" s="323"/>
      <c r="AO3893" s="323"/>
      <c r="AP3893" s="323"/>
      <c r="AQ3893" s="323"/>
      <c r="AR3893" s="323"/>
      <c r="AS3893" s="323"/>
      <c r="AT3893" s="323"/>
      <c r="AU3893" s="323"/>
      <c r="AV3893" s="323"/>
      <c r="AW3893" s="323"/>
      <c r="AX3893" s="323"/>
      <c r="AY3893" s="323"/>
      <c r="AZ3893" s="323"/>
      <c r="BA3893" s="323"/>
      <c r="BB3893" s="323"/>
      <c r="BC3893" s="323"/>
      <c r="BD3893" s="323"/>
      <c r="BE3893" s="323"/>
      <c r="BF3893" s="323"/>
    </row>
    <row r="3894" spans="1:58" s="62" customFormat="1" ht="12.75" x14ac:dyDescent="0.2">
      <c r="A3894" s="270"/>
      <c r="B3894" s="358"/>
      <c r="C3894" s="358"/>
      <c r="D3894" s="268"/>
      <c r="E3894" s="268"/>
      <c r="F3894" s="268"/>
      <c r="G3894" s="277"/>
      <c r="H3894" s="362"/>
      <c r="I3894" s="362"/>
      <c r="J3894" s="362"/>
      <c r="K3894" s="362"/>
      <c r="L3894" s="362"/>
      <c r="M3894" s="362"/>
      <c r="N3894" s="362"/>
      <c r="O3894" s="362"/>
      <c r="P3894" s="362"/>
      <c r="Q3894" s="362"/>
      <c r="R3894" s="362"/>
      <c r="S3894" s="362"/>
      <c r="T3894" s="362"/>
      <c r="U3894" s="362"/>
      <c r="V3894" s="362"/>
      <c r="W3894" s="362"/>
      <c r="X3894" s="362"/>
      <c r="Y3894" s="362"/>
      <c r="Z3894" s="362"/>
      <c r="AA3894" s="323"/>
      <c r="AB3894" s="323"/>
      <c r="AC3894" s="323"/>
      <c r="AD3894" s="323"/>
      <c r="AE3894" s="323"/>
      <c r="AF3894" s="323"/>
      <c r="AG3894" s="323"/>
      <c r="AH3894" s="323"/>
      <c r="AI3894" s="323"/>
      <c r="AJ3894" s="323"/>
      <c r="AK3894" s="323"/>
      <c r="AL3894" s="323"/>
      <c r="AM3894" s="323"/>
      <c r="AN3894" s="323"/>
      <c r="AO3894" s="323"/>
      <c r="AP3894" s="323"/>
      <c r="AQ3894" s="323"/>
      <c r="AR3894" s="323"/>
      <c r="AS3894" s="323"/>
      <c r="AT3894" s="323"/>
      <c r="AU3894" s="323"/>
      <c r="AV3894" s="323"/>
      <c r="AW3894" s="323"/>
      <c r="AX3894" s="323"/>
      <c r="AY3894" s="323"/>
      <c r="AZ3894" s="323"/>
      <c r="BA3894" s="323"/>
      <c r="BB3894" s="323"/>
      <c r="BC3894" s="323"/>
      <c r="BD3894" s="323"/>
      <c r="BE3894" s="323"/>
      <c r="BF3894" s="323"/>
    </row>
    <row r="3895" spans="1:58" s="62" customFormat="1" ht="12.75" x14ac:dyDescent="0.2">
      <c r="A3895" s="270"/>
      <c r="B3895" s="358"/>
      <c r="C3895" s="358"/>
      <c r="D3895" s="268"/>
      <c r="E3895" s="268"/>
      <c r="F3895" s="268"/>
      <c r="G3895" s="277"/>
      <c r="H3895" s="362"/>
      <c r="I3895" s="362"/>
      <c r="J3895" s="362"/>
      <c r="K3895" s="362"/>
      <c r="L3895" s="362"/>
      <c r="M3895" s="362"/>
      <c r="N3895" s="362"/>
      <c r="O3895" s="362"/>
      <c r="P3895" s="362"/>
      <c r="Q3895" s="362"/>
      <c r="R3895" s="362"/>
      <c r="S3895" s="362"/>
      <c r="T3895" s="362"/>
      <c r="U3895" s="362"/>
      <c r="V3895" s="362"/>
      <c r="W3895" s="362"/>
      <c r="X3895" s="362"/>
      <c r="Y3895" s="362"/>
      <c r="Z3895" s="362"/>
      <c r="AA3895" s="323"/>
      <c r="AB3895" s="323"/>
      <c r="AC3895" s="323"/>
      <c r="AD3895" s="323"/>
      <c r="AE3895" s="323"/>
      <c r="AF3895" s="323"/>
      <c r="AG3895" s="323"/>
      <c r="AH3895" s="323"/>
      <c r="AI3895" s="323"/>
      <c r="AJ3895" s="323"/>
      <c r="AK3895" s="323"/>
      <c r="AL3895" s="323"/>
      <c r="AM3895" s="323"/>
      <c r="AN3895" s="323"/>
      <c r="AO3895" s="323"/>
      <c r="AP3895" s="323"/>
      <c r="AQ3895" s="323"/>
      <c r="AR3895" s="323"/>
      <c r="AS3895" s="323"/>
      <c r="AT3895" s="323"/>
      <c r="AU3895" s="323"/>
      <c r="AV3895" s="323"/>
      <c r="AW3895" s="323"/>
      <c r="AX3895" s="323"/>
      <c r="AY3895" s="323"/>
      <c r="AZ3895" s="323"/>
      <c r="BA3895" s="323"/>
      <c r="BB3895" s="323"/>
      <c r="BC3895" s="323"/>
      <c r="BD3895" s="323"/>
      <c r="BE3895" s="323"/>
      <c r="BF3895" s="323"/>
    </row>
    <row r="3896" spans="1:58" s="62" customFormat="1" ht="12.75" x14ac:dyDescent="0.2">
      <c r="A3896" s="270"/>
      <c r="B3896" s="358"/>
      <c r="C3896" s="358"/>
      <c r="D3896" s="268"/>
      <c r="E3896" s="268"/>
      <c r="F3896" s="268"/>
      <c r="G3896" s="277"/>
      <c r="H3896" s="362"/>
      <c r="I3896" s="362"/>
      <c r="J3896" s="362"/>
      <c r="K3896" s="362"/>
      <c r="L3896" s="362"/>
      <c r="M3896" s="362"/>
      <c r="N3896" s="362"/>
      <c r="O3896" s="362"/>
      <c r="P3896" s="362"/>
      <c r="Q3896" s="362"/>
      <c r="R3896" s="362"/>
      <c r="S3896" s="362"/>
      <c r="T3896" s="362"/>
      <c r="U3896" s="362"/>
      <c r="V3896" s="362"/>
      <c r="W3896" s="362"/>
      <c r="X3896" s="362"/>
      <c r="Y3896" s="362"/>
      <c r="Z3896" s="362"/>
      <c r="AA3896" s="323"/>
      <c r="AB3896" s="323"/>
      <c r="AC3896" s="323"/>
      <c r="AD3896" s="323"/>
      <c r="AE3896" s="323"/>
      <c r="AF3896" s="323"/>
      <c r="AG3896" s="323"/>
      <c r="AH3896" s="323"/>
      <c r="AI3896" s="323"/>
      <c r="AJ3896" s="323"/>
      <c r="AK3896" s="323"/>
      <c r="AL3896" s="323"/>
      <c r="AM3896" s="323"/>
      <c r="AN3896" s="323"/>
      <c r="AO3896" s="323"/>
      <c r="AP3896" s="323"/>
      <c r="AQ3896" s="323"/>
      <c r="AR3896" s="323"/>
      <c r="AS3896" s="323"/>
      <c r="AT3896" s="323"/>
      <c r="AU3896" s="323"/>
      <c r="AV3896" s="323"/>
      <c r="AW3896" s="323"/>
      <c r="AX3896" s="323"/>
      <c r="AY3896" s="323"/>
      <c r="AZ3896" s="323"/>
      <c r="BA3896" s="323"/>
      <c r="BB3896" s="323"/>
      <c r="BC3896" s="323"/>
      <c r="BD3896" s="323"/>
      <c r="BE3896" s="323"/>
      <c r="BF3896" s="323"/>
    </row>
    <row r="3897" spans="1:58" s="62" customFormat="1" ht="12.75" x14ac:dyDescent="0.2">
      <c r="A3897" s="270"/>
      <c r="B3897" s="358"/>
      <c r="C3897" s="358"/>
      <c r="D3897" s="268"/>
      <c r="E3897" s="268"/>
      <c r="F3897" s="268"/>
      <c r="G3897" s="277"/>
      <c r="H3897" s="362"/>
      <c r="I3897" s="362"/>
      <c r="J3897" s="362"/>
      <c r="K3897" s="362"/>
      <c r="L3897" s="362"/>
      <c r="M3897" s="362"/>
      <c r="N3897" s="362"/>
      <c r="O3897" s="362"/>
      <c r="P3897" s="362"/>
      <c r="Q3897" s="362"/>
      <c r="R3897" s="362"/>
      <c r="S3897" s="362"/>
      <c r="T3897" s="362"/>
      <c r="U3897" s="362"/>
      <c r="V3897" s="362"/>
      <c r="W3897" s="362"/>
      <c r="X3897" s="362"/>
      <c r="Y3897" s="362"/>
      <c r="Z3897" s="362"/>
      <c r="AA3897" s="323"/>
      <c r="AB3897" s="323"/>
      <c r="AC3897" s="323"/>
      <c r="AD3897" s="323"/>
      <c r="AE3897" s="323"/>
      <c r="AF3897" s="323"/>
      <c r="AG3897" s="323"/>
      <c r="AH3897" s="323"/>
      <c r="AI3897" s="323"/>
      <c r="AJ3897" s="323"/>
      <c r="AK3897" s="323"/>
      <c r="AL3897" s="323"/>
      <c r="AM3897" s="323"/>
      <c r="AN3897" s="323"/>
      <c r="AO3897" s="323"/>
      <c r="AP3897" s="323"/>
      <c r="AQ3897" s="323"/>
      <c r="AR3897" s="323"/>
      <c r="AS3897" s="323"/>
      <c r="AT3897" s="323"/>
      <c r="AU3897" s="323"/>
      <c r="AV3897" s="323"/>
      <c r="AW3897" s="323"/>
      <c r="AX3897" s="323"/>
      <c r="AY3897" s="323"/>
      <c r="AZ3897" s="323"/>
      <c r="BA3897" s="323"/>
      <c r="BB3897" s="323"/>
      <c r="BC3897" s="323"/>
      <c r="BD3897" s="323"/>
      <c r="BE3897" s="323"/>
      <c r="BF3897" s="323"/>
    </row>
    <row r="3898" spans="1:58" s="62" customFormat="1" ht="12.75" x14ac:dyDescent="0.2">
      <c r="A3898" s="270"/>
      <c r="B3898" s="358"/>
      <c r="C3898" s="358"/>
      <c r="D3898" s="268"/>
      <c r="E3898" s="268"/>
      <c r="F3898" s="268"/>
      <c r="G3898" s="277"/>
      <c r="H3898" s="362"/>
      <c r="I3898" s="362"/>
      <c r="J3898" s="362"/>
      <c r="K3898" s="362"/>
      <c r="L3898" s="362"/>
      <c r="M3898" s="362"/>
      <c r="N3898" s="362"/>
      <c r="O3898" s="362"/>
      <c r="P3898" s="362"/>
      <c r="Q3898" s="362"/>
      <c r="R3898" s="362"/>
      <c r="S3898" s="362"/>
      <c r="T3898" s="362"/>
      <c r="U3898" s="362"/>
      <c r="V3898" s="362"/>
      <c r="W3898" s="362"/>
      <c r="X3898" s="362"/>
      <c r="Y3898" s="362"/>
      <c r="Z3898" s="362"/>
      <c r="AA3898" s="323"/>
      <c r="AB3898" s="323"/>
      <c r="AC3898" s="323"/>
      <c r="AD3898" s="323"/>
      <c r="AE3898" s="323"/>
      <c r="AF3898" s="323"/>
      <c r="AG3898" s="323"/>
      <c r="AH3898" s="323"/>
      <c r="AI3898" s="323"/>
      <c r="AJ3898" s="323"/>
      <c r="AK3898" s="323"/>
      <c r="AL3898" s="323"/>
      <c r="AM3898" s="323"/>
      <c r="AN3898" s="323"/>
      <c r="AO3898" s="323"/>
      <c r="AP3898" s="323"/>
      <c r="AQ3898" s="323"/>
      <c r="AR3898" s="323"/>
      <c r="AS3898" s="323"/>
      <c r="AT3898" s="323"/>
      <c r="AU3898" s="323"/>
      <c r="AV3898" s="323"/>
      <c r="AW3898" s="323"/>
      <c r="AX3898" s="323"/>
      <c r="AY3898" s="323"/>
      <c r="AZ3898" s="323"/>
      <c r="BA3898" s="323"/>
      <c r="BB3898" s="323"/>
      <c r="BC3898" s="323"/>
      <c r="BD3898" s="323"/>
      <c r="BE3898" s="323"/>
      <c r="BF3898" s="323"/>
    </row>
    <row r="3899" spans="1:58" s="62" customFormat="1" ht="12.75" x14ac:dyDescent="0.2">
      <c r="A3899" s="270"/>
      <c r="B3899" s="358"/>
      <c r="C3899" s="358"/>
      <c r="D3899" s="268"/>
      <c r="E3899" s="268"/>
      <c r="F3899" s="268"/>
      <c r="G3899" s="277"/>
      <c r="H3899" s="362"/>
      <c r="I3899" s="362"/>
      <c r="J3899" s="362"/>
      <c r="K3899" s="362"/>
      <c r="L3899" s="362"/>
      <c r="M3899" s="362"/>
      <c r="N3899" s="362"/>
      <c r="O3899" s="362"/>
      <c r="P3899" s="362"/>
      <c r="Q3899" s="362"/>
      <c r="R3899" s="362"/>
      <c r="S3899" s="362"/>
      <c r="T3899" s="362"/>
      <c r="U3899" s="362"/>
      <c r="V3899" s="362"/>
      <c r="W3899" s="362"/>
      <c r="X3899" s="362"/>
      <c r="Y3899" s="362"/>
      <c r="Z3899" s="362"/>
      <c r="AA3899" s="323"/>
      <c r="AB3899" s="323"/>
      <c r="AC3899" s="323"/>
      <c r="AD3899" s="323"/>
      <c r="AE3899" s="323"/>
      <c r="AF3899" s="323"/>
      <c r="AG3899" s="323"/>
      <c r="AH3899" s="323"/>
      <c r="AI3899" s="323"/>
      <c r="AJ3899" s="323"/>
      <c r="AK3899" s="323"/>
      <c r="AL3899" s="323"/>
      <c r="AM3899" s="323"/>
      <c r="AN3899" s="323"/>
      <c r="AO3899" s="323"/>
      <c r="AP3899" s="323"/>
      <c r="AQ3899" s="323"/>
      <c r="AR3899" s="323"/>
      <c r="AS3899" s="323"/>
      <c r="AT3899" s="323"/>
      <c r="AU3899" s="323"/>
      <c r="AV3899" s="323"/>
      <c r="AW3899" s="323"/>
      <c r="AX3899" s="323"/>
      <c r="AY3899" s="323"/>
      <c r="AZ3899" s="323"/>
      <c r="BA3899" s="323"/>
      <c r="BB3899" s="323"/>
      <c r="BC3899" s="323"/>
      <c r="BD3899" s="323"/>
      <c r="BE3899" s="323"/>
      <c r="BF3899" s="323"/>
    </row>
    <row r="3900" spans="1:58" s="62" customFormat="1" ht="12.75" x14ac:dyDescent="0.2">
      <c r="A3900" s="270"/>
      <c r="B3900" s="358"/>
      <c r="C3900" s="358"/>
      <c r="D3900" s="268"/>
      <c r="E3900" s="268"/>
      <c r="F3900" s="268"/>
      <c r="G3900" s="277"/>
      <c r="H3900" s="362"/>
      <c r="I3900" s="362"/>
      <c r="J3900" s="362"/>
      <c r="K3900" s="362"/>
      <c r="L3900" s="362"/>
      <c r="M3900" s="362"/>
      <c r="N3900" s="362"/>
      <c r="O3900" s="362"/>
      <c r="P3900" s="362"/>
      <c r="Q3900" s="362"/>
      <c r="R3900" s="362"/>
      <c r="S3900" s="362"/>
      <c r="T3900" s="362"/>
      <c r="U3900" s="362"/>
      <c r="V3900" s="362"/>
      <c r="W3900" s="362"/>
      <c r="X3900" s="362"/>
      <c r="Y3900" s="362"/>
      <c r="Z3900" s="362"/>
      <c r="AA3900" s="323"/>
      <c r="AB3900" s="323"/>
      <c r="AC3900" s="323"/>
      <c r="AD3900" s="323"/>
      <c r="AE3900" s="323"/>
      <c r="AF3900" s="323"/>
      <c r="AG3900" s="323"/>
      <c r="AH3900" s="323"/>
      <c r="AI3900" s="323"/>
      <c r="AJ3900" s="323"/>
      <c r="AK3900" s="323"/>
      <c r="AL3900" s="323"/>
      <c r="AM3900" s="323"/>
      <c r="AN3900" s="323"/>
      <c r="AO3900" s="323"/>
      <c r="AP3900" s="323"/>
      <c r="AQ3900" s="323"/>
      <c r="AR3900" s="323"/>
      <c r="AS3900" s="323"/>
      <c r="AT3900" s="323"/>
      <c r="AU3900" s="323"/>
      <c r="AV3900" s="323"/>
      <c r="AW3900" s="323"/>
      <c r="AX3900" s="323"/>
      <c r="AY3900" s="323"/>
      <c r="AZ3900" s="323"/>
      <c r="BA3900" s="323"/>
      <c r="BB3900" s="323"/>
      <c r="BC3900" s="323"/>
      <c r="BD3900" s="323"/>
      <c r="BE3900" s="323"/>
      <c r="BF3900" s="323"/>
    </row>
    <row r="3901" spans="1:58" s="62" customFormat="1" ht="12.75" x14ac:dyDescent="0.2">
      <c r="A3901" s="270"/>
      <c r="B3901" s="358"/>
      <c r="C3901" s="358"/>
      <c r="D3901" s="268"/>
      <c r="E3901" s="268"/>
      <c r="F3901" s="268"/>
      <c r="G3901" s="277"/>
      <c r="H3901" s="362"/>
      <c r="I3901" s="362"/>
      <c r="J3901" s="362"/>
      <c r="K3901" s="362"/>
      <c r="L3901" s="362"/>
      <c r="M3901" s="362"/>
      <c r="N3901" s="362"/>
      <c r="O3901" s="362"/>
      <c r="P3901" s="362"/>
      <c r="Q3901" s="362"/>
      <c r="R3901" s="362"/>
      <c r="S3901" s="362"/>
      <c r="T3901" s="362"/>
      <c r="U3901" s="362"/>
      <c r="V3901" s="362"/>
      <c r="W3901" s="362"/>
      <c r="X3901" s="362"/>
      <c r="Y3901" s="362"/>
      <c r="Z3901" s="362"/>
      <c r="AA3901" s="323"/>
      <c r="AB3901" s="323"/>
      <c r="AC3901" s="323"/>
      <c r="AD3901" s="323"/>
      <c r="AE3901" s="323"/>
      <c r="AF3901" s="323"/>
      <c r="AG3901" s="323"/>
      <c r="AH3901" s="323"/>
      <c r="AI3901" s="323"/>
      <c r="AJ3901" s="323"/>
      <c r="AK3901" s="323"/>
      <c r="AL3901" s="323"/>
      <c r="AM3901" s="323"/>
      <c r="AN3901" s="323"/>
      <c r="AO3901" s="323"/>
      <c r="AP3901" s="323"/>
      <c r="AQ3901" s="323"/>
      <c r="AR3901" s="323"/>
      <c r="AS3901" s="323"/>
      <c r="AT3901" s="323"/>
      <c r="AU3901" s="323"/>
      <c r="AV3901" s="323"/>
      <c r="AW3901" s="323"/>
      <c r="AX3901" s="323"/>
      <c r="AY3901" s="323"/>
      <c r="AZ3901" s="323"/>
      <c r="BA3901" s="323"/>
      <c r="BB3901" s="323"/>
      <c r="BC3901" s="323"/>
      <c r="BD3901" s="323"/>
      <c r="BE3901" s="323"/>
      <c r="BF3901" s="323"/>
    </row>
    <row r="3902" spans="1:58" s="62" customFormat="1" ht="12.75" x14ac:dyDescent="0.2">
      <c r="A3902" s="270"/>
      <c r="B3902" s="358"/>
      <c r="C3902" s="358"/>
      <c r="D3902" s="268"/>
      <c r="E3902" s="268"/>
      <c r="F3902" s="268"/>
      <c r="G3902" s="277"/>
      <c r="H3902" s="362"/>
      <c r="I3902" s="362"/>
      <c r="J3902" s="362"/>
      <c r="K3902" s="362"/>
      <c r="L3902" s="362"/>
      <c r="M3902" s="362"/>
      <c r="N3902" s="362"/>
      <c r="O3902" s="362"/>
      <c r="P3902" s="362"/>
      <c r="Q3902" s="362"/>
      <c r="R3902" s="362"/>
      <c r="S3902" s="362"/>
      <c r="T3902" s="362"/>
      <c r="U3902" s="362"/>
      <c r="V3902" s="362"/>
      <c r="W3902" s="362"/>
      <c r="X3902" s="362"/>
      <c r="Y3902" s="362"/>
      <c r="Z3902" s="362"/>
      <c r="AA3902" s="323"/>
      <c r="AB3902" s="323"/>
      <c r="AC3902" s="323"/>
      <c r="AD3902" s="323"/>
      <c r="AE3902" s="323"/>
      <c r="AF3902" s="323"/>
      <c r="AG3902" s="323"/>
      <c r="AH3902" s="323"/>
      <c r="AI3902" s="323"/>
      <c r="AJ3902" s="323"/>
      <c r="AK3902" s="323"/>
      <c r="AL3902" s="323"/>
      <c r="AM3902" s="323"/>
      <c r="AN3902" s="323"/>
      <c r="AO3902" s="323"/>
      <c r="AP3902" s="323"/>
      <c r="AQ3902" s="323"/>
      <c r="AR3902" s="323"/>
      <c r="AS3902" s="323"/>
      <c r="AT3902" s="323"/>
      <c r="AU3902" s="323"/>
      <c r="AV3902" s="323"/>
      <c r="AW3902" s="323"/>
      <c r="AX3902" s="323"/>
      <c r="AY3902" s="323"/>
      <c r="AZ3902" s="323"/>
      <c r="BA3902" s="323"/>
      <c r="BB3902" s="323"/>
      <c r="BC3902" s="323"/>
      <c r="BD3902" s="323"/>
      <c r="BE3902" s="323"/>
      <c r="BF3902" s="323"/>
    </row>
    <row r="3903" spans="1:58" s="62" customFormat="1" ht="12.75" x14ac:dyDescent="0.2">
      <c r="A3903" s="270"/>
      <c r="B3903" s="358"/>
      <c r="C3903" s="358"/>
      <c r="D3903" s="268"/>
      <c r="E3903" s="268"/>
      <c r="F3903" s="268"/>
      <c r="G3903" s="277"/>
      <c r="H3903" s="362"/>
      <c r="I3903" s="362"/>
      <c r="J3903" s="362"/>
      <c r="K3903" s="362"/>
      <c r="L3903" s="362"/>
      <c r="M3903" s="362"/>
      <c r="N3903" s="362"/>
      <c r="O3903" s="362"/>
      <c r="P3903" s="362"/>
      <c r="Q3903" s="362"/>
      <c r="R3903" s="362"/>
      <c r="S3903" s="362"/>
      <c r="T3903" s="362"/>
      <c r="U3903" s="362"/>
      <c r="V3903" s="362"/>
      <c r="W3903" s="362"/>
      <c r="X3903" s="362"/>
      <c r="Y3903" s="362"/>
      <c r="Z3903" s="362"/>
      <c r="AA3903" s="323"/>
      <c r="AB3903" s="323"/>
      <c r="AC3903" s="323"/>
      <c r="AD3903" s="323"/>
      <c r="AE3903" s="323"/>
      <c r="AF3903" s="323"/>
      <c r="AG3903" s="323"/>
      <c r="AH3903" s="323"/>
      <c r="AI3903" s="323"/>
      <c r="AJ3903" s="323"/>
      <c r="AK3903" s="323"/>
      <c r="AL3903" s="323"/>
      <c r="AM3903" s="323"/>
      <c r="AN3903" s="323"/>
      <c r="AO3903" s="323"/>
      <c r="AP3903" s="323"/>
      <c r="AQ3903" s="323"/>
      <c r="AR3903" s="323"/>
      <c r="AS3903" s="323"/>
      <c r="AT3903" s="323"/>
      <c r="AU3903" s="323"/>
      <c r="AV3903" s="323"/>
      <c r="AW3903" s="323"/>
      <c r="AX3903" s="323"/>
      <c r="AY3903" s="323"/>
      <c r="AZ3903" s="323"/>
      <c r="BA3903" s="323"/>
      <c r="BB3903" s="323"/>
      <c r="BC3903" s="323"/>
      <c r="BD3903" s="323"/>
      <c r="BE3903" s="323"/>
      <c r="BF3903" s="323"/>
    </row>
    <row r="3904" spans="1:58" s="62" customFormat="1" ht="12.75" x14ac:dyDescent="0.2">
      <c r="A3904" s="270"/>
      <c r="B3904" s="358"/>
      <c r="C3904" s="358"/>
      <c r="D3904" s="268"/>
      <c r="E3904" s="268"/>
      <c r="F3904" s="268"/>
      <c r="G3904" s="277"/>
      <c r="H3904" s="362"/>
      <c r="I3904" s="362"/>
      <c r="J3904" s="362"/>
      <c r="K3904" s="362"/>
      <c r="L3904" s="362"/>
      <c r="M3904" s="362"/>
      <c r="N3904" s="362"/>
      <c r="O3904" s="362"/>
      <c r="P3904" s="362"/>
      <c r="Q3904" s="362"/>
      <c r="R3904" s="362"/>
      <c r="S3904" s="362"/>
      <c r="T3904" s="362"/>
      <c r="U3904" s="362"/>
      <c r="V3904" s="362"/>
      <c r="W3904" s="362"/>
      <c r="X3904" s="362"/>
      <c r="Y3904" s="362"/>
      <c r="Z3904" s="362"/>
      <c r="AA3904" s="323"/>
      <c r="AB3904" s="323"/>
      <c r="AC3904" s="323"/>
      <c r="AD3904" s="323"/>
      <c r="AE3904" s="323"/>
      <c r="AF3904" s="323"/>
      <c r="AG3904" s="323"/>
      <c r="AH3904" s="323"/>
      <c r="AI3904" s="323"/>
      <c r="AJ3904" s="323"/>
      <c r="AK3904" s="323"/>
      <c r="AL3904" s="323"/>
      <c r="AM3904" s="323"/>
      <c r="AN3904" s="323"/>
      <c r="AO3904" s="323"/>
      <c r="AP3904" s="323"/>
      <c r="AQ3904" s="323"/>
      <c r="AR3904" s="323"/>
      <c r="AS3904" s="323"/>
      <c r="AT3904" s="323"/>
      <c r="AU3904" s="323"/>
      <c r="AV3904" s="323"/>
      <c r="AW3904" s="323"/>
      <c r="AX3904" s="323"/>
      <c r="AY3904" s="323"/>
      <c r="AZ3904" s="323"/>
      <c r="BA3904" s="323"/>
      <c r="BB3904" s="323"/>
      <c r="BC3904" s="323"/>
      <c r="BD3904" s="323"/>
      <c r="BE3904" s="323"/>
      <c r="BF3904" s="323"/>
    </row>
    <row r="3905" spans="1:58" s="62" customFormat="1" ht="12.75" x14ac:dyDescent="0.2">
      <c r="A3905" s="270"/>
      <c r="B3905" s="358"/>
      <c r="C3905" s="358"/>
      <c r="D3905" s="268"/>
      <c r="E3905" s="268"/>
      <c r="F3905" s="268"/>
      <c r="G3905" s="277"/>
      <c r="H3905" s="362"/>
      <c r="I3905" s="362"/>
      <c r="J3905" s="362"/>
      <c r="K3905" s="362"/>
      <c r="L3905" s="362"/>
      <c r="M3905" s="362"/>
      <c r="N3905" s="362"/>
      <c r="O3905" s="362"/>
      <c r="P3905" s="362"/>
      <c r="Q3905" s="362"/>
      <c r="R3905" s="362"/>
      <c r="S3905" s="362"/>
      <c r="T3905" s="362"/>
      <c r="U3905" s="362"/>
      <c r="V3905" s="362"/>
      <c r="W3905" s="362"/>
      <c r="X3905" s="362"/>
      <c r="Y3905" s="362"/>
      <c r="Z3905" s="362"/>
      <c r="AA3905" s="323"/>
      <c r="AB3905" s="323"/>
      <c r="AC3905" s="323"/>
      <c r="AD3905" s="323"/>
      <c r="AE3905" s="323"/>
      <c r="AF3905" s="323"/>
      <c r="AG3905" s="323"/>
      <c r="AH3905" s="323"/>
      <c r="AI3905" s="323"/>
      <c r="AJ3905" s="323"/>
      <c r="AK3905" s="323"/>
      <c r="AL3905" s="323"/>
      <c r="AM3905" s="323"/>
      <c r="AN3905" s="323"/>
      <c r="AO3905" s="323"/>
      <c r="AP3905" s="323"/>
      <c r="AQ3905" s="323"/>
      <c r="AR3905" s="323"/>
      <c r="AS3905" s="323"/>
      <c r="AT3905" s="323"/>
      <c r="AU3905" s="323"/>
      <c r="AV3905" s="323"/>
      <c r="AW3905" s="323"/>
      <c r="AX3905" s="323"/>
      <c r="AY3905" s="323"/>
      <c r="AZ3905" s="323"/>
      <c r="BA3905" s="323"/>
      <c r="BB3905" s="323"/>
      <c r="BC3905" s="323"/>
      <c r="BD3905" s="323"/>
      <c r="BE3905" s="323"/>
      <c r="BF3905" s="323"/>
    </row>
    <row r="3906" spans="1:58" s="62" customFormat="1" ht="12.75" x14ac:dyDescent="0.2">
      <c r="A3906" s="270"/>
      <c r="B3906" s="358"/>
      <c r="C3906" s="358"/>
      <c r="D3906" s="268"/>
      <c r="E3906" s="268"/>
      <c r="F3906" s="268"/>
      <c r="G3906" s="277"/>
      <c r="H3906" s="362"/>
      <c r="I3906" s="362"/>
      <c r="J3906" s="362"/>
      <c r="K3906" s="362"/>
      <c r="L3906" s="362"/>
      <c r="M3906" s="362"/>
      <c r="N3906" s="362"/>
      <c r="O3906" s="362"/>
      <c r="P3906" s="362"/>
      <c r="Q3906" s="362"/>
      <c r="R3906" s="362"/>
      <c r="S3906" s="362"/>
      <c r="T3906" s="362"/>
      <c r="U3906" s="362"/>
      <c r="V3906" s="362"/>
      <c r="W3906" s="362"/>
      <c r="X3906" s="362"/>
      <c r="Y3906" s="362"/>
      <c r="Z3906" s="362"/>
      <c r="AA3906" s="323"/>
      <c r="AB3906" s="323"/>
      <c r="AC3906" s="323"/>
      <c r="AD3906" s="323"/>
      <c r="AE3906" s="323"/>
      <c r="AF3906" s="323"/>
      <c r="AG3906" s="323"/>
      <c r="AH3906" s="323"/>
      <c r="AI3906" s="323"/>
      <c r="AJ3906" s="323"/>
      <c r="AK3906" s="323"/>
      <c r="AL3906" s="323"/>
      <c r="AM3906" s="323"/>
      <c r="AN3906" s="323"/>
      <c r="AO3906" s="323"/>
      <c r="AP3906" s="323"/>
      <c r="AQ3906" s="323"/>
      <c r="AR3906" s="323"/>
      <c r="AS3906" s="323"/>
      <c r="AT3906" s="323"/>
      <c r="AU3906" s="323"/>
      <c r="AV3906" s="323"/>
      <c r="AW3906" s="323"/>
      <c r="AX3906" s="323"/>
      <c r="AY3906" s="323"/>
      <c r="AZ3906" s="323"/>
      <c r="BA3906" s="323"/>
      <c r="BB3906" s="323"/>
      <c r="BC3906" s="323"/>
      <c r="BD3906" s="323"/>
      <c r="BE3906" s="323"/>
      <c r="BF3906" s="323"/>
    </row>
    <row r="3907" spans="1:58" s="62" customFormat="1" ht="12.75" x14ac:dyDescent="0.2">
      <c r="A3907" s="270"/>
      <c r="B3907" s="358"/>
      <c r="C3907" s="358"/>
      <c r="D3907" s="268"/>
      <c r="E3907" s="268"/>
      <c r="F3907" s="268"/>
      <c r="G3907" s="277"/>
      <c r="H3907" s="362"/>
      <c r="I3907" s="362"/>
      <c r="J3907" s="362"/>
      <c r="K3907" s="362"/>
      <c r="L3907" s="362"/>
      <c r="M3907" s="362"/>
      <c r="N3907" s="362"/>
      <c r="O3907" s="362"/>
      <c r="P3907" s="362"/>
      <c r="Q3907" s="362"/>
      <c r="R3907" s="362"/>
      <c r="S3907" s="362"/>
      <c r="T3907" s="362"/>
      <c r="U3907" s="362"/>
      <c r="V3907" s="362"/>
      <c r="W3907" s="362"/>
      <c r="X3907" s="362"/>
      <c r="Y3907" s="362"/>
      <c r="Z3907" s="362"/>
      <c r="AA3907" s="323"/>
      <c r="AB3907" s="323"/>
      <c r="AC3907" s="323"/>
      <c r="AD3907" s="323"/>
      <c r="AE3907" s="323"/>
      <c r="AF3907" s="323"/>
      <c r="AG3907" s="323"/>
      <c r="AH3907" s="323"/>
      <c r="AI3907" s="323"/>
      <c r="AJ3907" s="323"/>
      <c r="AK3907" s="323"/>
      <c r="AL3907" s="323"/>
      <c r="AM3907" s="323"/>
      <c r="AN3907" s="323"/>
      <c r="AO3907" s="323"/>
      <c r="AP3907" s="323"/>
      <c r="AQ3907" s="323"/>
      <c r="AR3907" s="323"/>
      <c r="AS3907" s="323"/>
      <c r="AT3907" s="323"/>
      <c r="AU3907" s="323"/>
      <c r="AV3907" s="323"/>
      <c r="AW3907" s="323"/>
      <c r="AX3907" s="323"/>
      <c r="AY3907" s="323"/>
      <c r="AZ3907" s="323"/>
      <c r="BA3907" s="323"/>
      <c r="BB3907" s="323"/>
      <c r="BC3907" s="323"/>
      <c r="BD3907" s="323"/>
      <c r="BE3907" s="323"/>
      <c r="BF3907" s="323"/>
    </row>
    <row r="3908" spans="1:58" s="62" customFormat="1" ht="12.75" x14ac:dyDescent="0.2">
      <c r="A3908" s="270"/>
      <c r="B3908" s="358"/>
      <c r="C3908" s="358"/>
      <c r="D3908" s="268"/>
      <c r="E3908" s="268"/>
      <c r="F3908" s="268"/>
      <c r="G3908" s="277"/>
      <c r="H3908" s="362"/>
      <c r="I3908" s="362"/>
      <c r="J3908" s="362"/>
      <c r="K3908" s="362"/>
      <c r="L3908" s="362"/>
      <c r="M3908" s="362"/>
      <c r="N3908" s="362"/>
      <c r="O3908" s="362"/>
      <c r="P3908" s="362"/>
      <c r="Q3908" s="362"/>
      <c r="R3908" s="362"/>
      <c r="S3908" s="362"/>
      <c r="T3908" s="362"/>
      <c r="U3908" s="362"/>
      <c r="V3908" s="362"/>
      <c r="W3908" s="362"/>
      <c r="X3908" s="362"/>
      <c r="Y3908" s="362"/>
      <c r="Z3908" s="362"/>
      <c r="AA3908" s="323"/>
      <c r="AB3908" s="323"/>
      <c r="AC3908" s="323"/>
      <c r="AD3908" s="323"/>
      <c r="AE3908" s="323"/>
      <c r="AF3908" s="323"/>
      <c r="AG3908" s="323"/>
      <c r="AH3908" s="323"/>
      <c r="AI3908" s="323"/>
      <c r="AJ3908" s="323"/>
      <c r="AK3908" s="323"/>
      <c r="AL3908" s="323"/>
      <c r="AM3908" s="323"/>
      <c r="AN3908" s="323"/>
      <c r="AO3908" s="323"/>
      <c r="AP3908" s="323"/>
      <c r="AQ3908" s="323"/>
      <c r="AR3908" s="323"/>
      <c r="AS3908" s="323"/>
      <c r="AT3908" s="323"/>
      <c r="AU3908" s="323"/>
      <c r="AV3908" s="323"/>
      <c r="AW3908" s="323"/>
      <c r="AX3908" s="323"/>
      <c r="AY3908" s="323"/>
      <c r="AZ3908" s="323"/>
      <c r="BA3908" s="323"/>
      <c r="BB3908" s="323"/>
      <c r="BC3908" s="323"/>
      <c r="BD3908" s="323"/>
      <c r="BE3908" s="323"/>
      <c r="BF3908" s="323"/>
    </row>
    <row r="3909" spans="1:58" s="62" customFormat="1" ht="12.75" x14ac:dyDescent="0.2">
      <c r="A3909" s="270"/>
      <c r="B3909" s="358"/>
      <c r="C3909" s="358"/>
      <c r="D3909" s="268"/>
      <c r="E3909" s="268"/>
      <c r="F3909" s="268"/>
      <c r="G3909" s="277"/>
      <c r="H3909" s="362"/>
      <c r="I3909" s="362"/>
      <c r="J3909" s="362"/>
      <c r="K3909" s="362"/>
      <c r="L3909" s="362"/>
      <c r="M3909" s="362"/>
      <c r="N3909" s="362"/>
      <c r="O3909" s="362"/>
      <c r="P3909" s="362"/>
      <c r="Q3909" s="362"/>
      <c r="R3909" s="362"/>
      <c r="S3909" s="362"/>
      <c r="T3909" s="362"/>
      <c r="U3909" s="362"/>
      <c r="V3909" s="362"/>
      <c r="W3909" s="362"/>
      <c r="X3909" s="362"/>
      <c r="Y3909" s="362"/>
      <c r="Z3909" s="362"/>
      <c r="AA3909" s="323"/>
      <c r="AB3909" s="323"/>
      <c r="AC3909" s="323"/>
      <c r="AD3909" s="323"/>
      <c r="AE3909" s="323"/>
      <c r="AF3909" s="323"/>
      <c r="AG3909" s="323"/>
      <c r="AH3909" s="323"/>
      <c r="AI3909" s="323"/>
      <c r="AJ3909" s="323"/>
      <c r="AK3909" s="323"/>
      <c r="AL3909" s="323"/>
      <c r="AM3909" s="323"/>
      <c r="AN3909" s="323"/>
      <c r="AO3909" s="323"/>
      <c r="AP3909" s="323"/>
      <c r="AQ3909" s="323"/>
      <c r="AR3909" s="323"/>
      <c r="AS3909" s="323"/>
      <c r="AT3909" s="323"/>
      <c r="AU3909" s="323"/>
      <c r="AV3909" s="323"/>
      <c r="AW3909" s="323"/>
      <c r="AX3909" s="323"/>
      <c r="AY3909" s="323"/>
      <c r="AZ3909" s="323"/>
      <c r="BA3909" s="323"/>
      <c r="BB3909" s="323"/>
      <c r="BC3909" s="323"/>
      <c r="BD3909" s="323"/>
      <c r="BE3909" s="323"/>
      <c r="BF3909" s="323"/>
    </row>
    <row r="3910" spans="1:58" s="62" customFormat="1" ht="12.75" x14ac:dyDescent="0.2">
      <c r="A3910" s="270"/>
      <c r="B3910" s="358"/>
      <c r="C3910" s="358"/>
      <c r="D3910" s="268"/>
      <c r="E3910" s="268"/>
      <c r="F3910" s="268"/>
      <c r="G3910" s="277"/>
      <c r="H3910" s="362"/>
      <c r="I3910" s="362"/>
      <c r="J3910" s="362"/>
      <c r="K3910" s="362"/>
      <c r="L3910" s="362"/>
      <c r="M3910" s="362"/>
      <c r="N3910" s="362"/>
      <c r="O3910" s="362"/>
      <c r="P3910" s="362"/>
      <c r="Q3910" s="362"/>
      <c r="R3910" s="362"/>
      <c r="S3910" s="362"/>
      <c r="T3910" s="362"/>
      <c r="U3910" s="362"/>
      <c r="V3910" s="362"/>
      <c r="W3910" s="362"/>
      <c r="X3910" s="362"/>
      <c r="Y3910" s="362"/>
      <c r="Z3910" s="362"/>
      <c r="AA3910" s="323"/>
      <c r="AB3910" s="323"/>
      <c r="AC3910" s="323"/>
      <c r="AD3910" s="323"/>
      <c r="AE3910" s="323"/>
      <c r="AF3910" s="323"/>
      <c r="AG3910" s="323"/>
      <c r="AH3910" s="323"/>
      <c r="AI3910" s="323"/>
      <c r="AJ3910" s="323"/>
      <c r="AK3910" s="323"/>
      <c r="AL3910" s="323"/>
      <c r="AM3910" s="323"/>
      <c r="AN3910" s="323"/>
      <c r="AO3910" s="323"/>
      <c r="AP3910" s="323"/>
      <c r="AQ3910" s="323"/>
      <c r="AR3910" s="323"/>
      <c r="AS3910" s="323"/>
      <c r="AT3910" s="323"/>
      <c r="AU3910" s="323"/>
      <c r="AV3910" s="323"/>
      <c r="AW3910" s="323"/>
      <c r="AX3910" s="323"/>
      <c r="AY3910" s="323"/>
      <c r="AZ3910" s="323"/>
      <c r="BA3910" s="323"/>
      <c r="BB3910" s="323"/>
      <c r="BC3910" s="323"/>
      <c r="BD3910" s="323"/>
      <c r="BE3910" s="323"/>
      <c r="BF3910" s="323"/>
    </row>
    <row r="3911" spans="1:58" s="62" customFormat="1" ht="12.75" x14ac:dyDescent="0.2">
      <c r="A3911" s="270"/>
      <c r="B3911" s="358"/>
      <c r="C3911" s="358"/>
      <c r="D3911" s="268"/>
      <c r="E3911" s="268"/>
      <c r="F3911" s="268"/>
      <c r="G3911" s="277"/>
      <c r="H3911" s="362"/>
      <c r="I3911" s="362"/>
      <c r="J3911" s="362"/>
      <c r="K3911" s="362"/>
      <c r="L3911" s="362"/>
      <c r="M3911" s="362"/>
      <c r="N3911" s="362"/>
      <c r="O3911" s="362"/>
      <c r="P3911" s="362"/>
      <c r="Q3911" s="362"/>
      <c r="R3911" s="362"/>
      <c r="S3911" s="362"/>
      <c r="T3911" s="362"/>
      <c r="U3911" s="362"/>
      <c r="V3911" s="362"/>
      <c r="W3911" s="362"/>
      <c r="X3911" s="362"/>
      <c r="Y3911" s="362"/>
      <c r="Z3911" s="362"/>
      <c r="AA3911" s="323"/>
      <c r="AB3911" s="323"/>
      <c r="AC3911" s="323"/>
      <c r="AD3911" s="323"/>
      <c r="AE3911" s="323"/>
      <c r="AF3911" s="323"/>
      <c r="AG3911" s="323"/>
      <c r="AH3911" s="323"/>
      <c r="AI3911" s="323"/>
      <c r="AJ3911" s="323"/>
      <c r="AK3911" s="323"/>
      <c r="AL3911" s="323"/>
      <c r="AM3911" s="323"/>
      <c r="AN3911" s="323"/>
      <c r="AO3911" s="323"/>
      <c r="AP3911" s="323"/>
      <c r="AQ3911" s="323"/>
      <c r="AR3911" s="323"/>
      <c r="AS3911" s="323"/>
      <c r="AT3911" s="323"/>
      <c r="AU3911" s="323"/>
      <c r="AV3911" s="323"/>
      <c r="AW3911" s="323"/>
      <c r="AX3911" s="323"/>
      <c r="AY3911" s="323"/>
      <c r="AZ3911" s="323"/>
      <c r="BA3911" s="323"/>
      <c r="BB3911" s="323"/>
      <c r="BC3911" s="323"/>
      <c r="BD3911" s="323"/>
      <c r="BE3911" s="323"/>
      <c r="BF3911" s="323"/>
    </row>
    <row r="3912" spans="1:58" s="62" customFormat="1" ht="12.75" x14ac:dyDescent="0.2">
      <c r="A3912" s="270"/>
      <c r="B3912" s="358"/>
      <c r="C3912" s="358"/>
      <c r="D3912" s="268"/>
      <c r="E3912" s="268"/>
      <c r="F3912" s="268"/>
      <c r="G3912" s="277"/>
      <c r="H3912" s="362"/>
      <c r="I3912" s="362"/>
      <c r="J3912" s="362"/>
      <c r="K3912" s="362"/>
      <c r="L3912" s="362"/>
      <c r="M3912" s="362"/>
      <c r="N3912" s="362"/>
      <c r="O3912" s="362"/>
      <c r="P3912" s="362"/>
      <c r="Q3912" s="362"/>
      <c r="R3912" s="362"/>
      <c r="S3912" s="362"/>
      <c r="T3912" s="362"/>
      <c r="U3912" s="362"/>
      <c r="V3912" s="362"/>
      <c r="W3912" s="362"/>
      <c r="X3912" s="362"/>
      <c r="Y3912" s="362"/>
      <c r="Z3912" s="362"/>
      <c r="AA3912" s="323"/>
      <c r="AB3912" s="323"/>
      <c r="AC3912" s="323"/>
      <c r="AD3912" s="323"/>
      <c r="AE3912" s="323"/>
      <c r="AF3912" s="323"/>
      <c r="AG3912" s="323"/>
      <c r="AH3912" s="323"/>
      <c r="AI3912" s="323"/>
      <c r="AJ3912" s="323"/>
      <c r="AK3912" s="323"/>
      <c r="AL3912" s="323"/>
      <c r="AM3912" s="323"/>
      <c r="AN3912" s="323"/>
      <c r="AO3912" s="323"/>
      <c r="AP3912" s="323"/>
      <c r="AQ3912" s="323"/>
      <c r="AR3912" s="323"/>
      <c r="AS3912" s="323"/>
      <c r="AT3912" s="323"/>
      <c r="AU3912" s="323"/>
      <c r="AV3912" s="323"/>
      <c r="AW3912" s="323"/>
      <c r="AX3912" s="323"/>
      <c r="AY3912" s="323"/>
      <c r="AZ3912" s="323"/>
      <c r="BA3912" s="323"/>
      <c r="BB3912" s="323"/>
      <c r="BC3912" s="323"/>
      <c r="BD3912" s="323"/>
      <c r="BE3912" s="323"/>
      <c r="BF3912" s="323"/>
    </row>
    <row r="3913" spans="1:58" s="62" customFormat="1" ht="12.75" x14ac:dyDescent="0.2">
      <c r="A3913" s="270"/>
      <c r="B3913" s="358"/>
      <c r="C3913" s="358"/>
      <c r="D3913" s="268"/>
      <c r="E3913" s="268"/>
      <c r="F3913" s="268"/>
      <c r="G3913" s="277"/>
      <c r="H3913" s="362"/>
      <c r="I3913" s="362"/>
      <c r="J3913" s="362"/>
      <c r="K3913" s="362"/>
      <c r="L3913" s="362"/>
      <c r="M3913" s="362"/>
      <c r="N3913" s="362"/>
      <c r="O3913" s="362"/>
      <c r="P3913" s="362"/>
      <c r="Q3913" s="362"/>
      <c r="R3913" s="362"/>
      <c r="S3913" s="362"/>
      <c r="T3913" s="362"/>
      <c r="U3913" s="362"/>
      <c r="V3913" s="362"/>
      <c r="W3913" s="362"/>
      <c r="X3913" s="362"/>
      <c r="Y3913" s="362"/>
      <c r="Z3913" s="362"/>
      <c r="AA3913" s="323"/>
      <c r="AB3913" s="323"/>
      <c r="AC3913" s="323"/>
      <c r="AD3913" s="323"/>
      <c r="AE3913" s="323"/>
      <c r="AF3913" s="323"/>
      <c r="AG3913" s="323"/>
      <c r="AH3913" s="323"/>
      <c r="AI3913" s="323"/>
      <c r="AJ3913" s="323"/>
      <c r="AK3913" s="323"/>
      <c r="AL3913" s="323"/>
      <c r="AM3913" s="323"/>
      <c r="AN3913" s="323"/>
      <c r="AO3913" s="323"/>
      <c r="AP3913" s="323"/>
      <c r="AQ3913" s="323"/>
      <c r="AR3913" s="323"/>
      <c r="AS3913" s="323"/>
      <c r="AT3913" s="323"/>
      <c r="AU3913" s="323"/>
      <c r="AV3913" s="323"/>
      <c r="AW3913" s="323"/>
      <c r="AX3913" s="323"/>
      <c r="AY3913" s="323"/>
      <c r="AZ3913" s="323"/>
      <c r="BA3913" s="323"/>
      <c r="BB3913" s="323"/>
      <c r="BC3913" s="323"/>
      <c r="BD3913" s="323"/>
      <c r="BE3913" s="323"/>
      <c r="BF3913" s="323"/>
    </row>
    <row r="3914" spans="1:58" s="62" customFormat="1" ht="12.75" x14ac:dyDescent="0.2">
      <c r="A3914" s="270"/>
      <c r="B3914" s="358"/>
      <c r="C3914" s="358"/>
      <c r="D3914" s="268"/>
      <c r="E3914" s="268"/>
      <c r="F3914" s="268"/>
      <c r="G3914" s="277"/>
      <c r="H3914" s="362"/>
      <c r="I3914" s="362"/>
      <c r="J3914" s="362"/>
      <c r="K3914" s="362"/>
      <c r="L3914" s="362"/>
      <c r="M3914" s="362"/>
      <c r="N3914" s="362"/>
      <c r="O3914" s="362"/>
      <c r="P3914" s="362"/>
      <c r="Q3914" s="362"/>
      <c r="R3914" s="362"/>
      <c r="S3914" s="362"/>
      <c r="T3914" s="362"/>
      <c r="U3914" s="362"/>
      <c r="V3914" s="362"/>
      <c r="W3914" s="362"/>
      <c r="X3914" s="362"/>
      <c r="Y3914" s="362"/>
      <c r="Z3914" s="362"/>
      <c r="AA3914" s="323"/>
      <c r="AB3914" s="323"/>
      <c r="AC3914" s="323"/>
      <c r="AD3914" s="323"/>
      <c r="AE3914" s="323"/>
      <c r="AF3914" s="323"/>
      <c r="AG3914" s="323"/>
      <c r="AH3914" s="323"/>
      <c r="AI3914" s="323"/>
      <c r="AJ3914" s="323"/>
      <c r="AK3914" s="323"/>
      <c r="AL3914" s="323"/>
      <c r="AM3914" s="323"/>
      <c r="AN3914" s="323"/>
      <c r="AO3914" s="323"/>
      <c r="AP3914" s="323"/>
      <c r="AQ3914" s="323"/>
      <c r="AR3914" s="323"/>
      <c r="AS3914" s="323"/>
      <c r="AT3914" s="323"/>
      <c r="AU3914" s="323"/>
      <c r="AV3914" s="323"/>
      <c r="AW3914" s="323"/>
      <c r="AX3914" s="323"/>
      <c r="AY3914" s="323"/>
      <c r="AZ3914" s="323"/>
      <c r="BA3914" s="323"/>
      <c r="BB3914" s="323"/>
      <c r="BC3914" s="323"/>
      <c r="BD3914" s="323"/>
      <c r="BE3914" s="323"/>
      <c r="BF3914" s="323"/>
    </row>
    <row r="3915" spans="1:58" s="62" customFormat="1" ht="12.75" x14ac:dyDescent="0.2">
      <c r="A3915" s="270"/>
      <c r="B3915" s="358"/>
      <c r="C3915" s="358"/>
      <c r="D3915" s="268"/>
      <c r="E3915" s="268"/>
      <c r="F3915" s="268"/>
      <c r="G3915" s="277"/>
      <c r="H3915" s="362"/>
      <c r="I3915" s="362"/>
      <c r="J3915" s="362"/>
      <c r="K3915" s="362"/>
      <c r="L3915" s="362"/>
      <c r="M3915" s="362"/>
      <c r="N3915" s="362"/>
      <c r="O3915" s="362"/>
      <c r="P3915" s="362"/>
      <c r="Q3915" s="362"/>
      <c r="R3915" s="362"/>
      <c r="S3915" s="362"/>
      <c r="T3915" s="362"/>
      <c r="U3915" s="362"/>
      <c r="V3915" s="362"/>
      <c r="W3915" s="362"/>
      <c r="X3915" s="362"/>
      <c r="Y3915" s="362"/>
      <c r="Z3915" s="362"/>
      <c r="AA3915" s="323"/>
      <c r="AB3915" s="323"/>
      <c r="AC3915" s="323"/>
      <c r="AD3915" s="323"/>
      <c r="AE3915" s="323"/>
      <c r="AF3915" s="323"/>
      <c r="AG3915" s="323"/>
      <c r="AH3915" s="323"/>
      <c r="AI3915" s="323"/>
      <c r="AJ3915" s="323"/>
      <c r="AK3915" s="323"/>
      <c r="AL3915" s="323"/>
      <c r="AM3915" s="323"/>
      <c r="AN3915" s="323"/>
      <c r="AO3915" s="323"/>
      <c r="AP3915" s="323"/>
      <c r="AQ3915" s="323"/>
      <c r="AR3915" s="323"/>
      <c r="AS3915" s="323"/>
      <c r="AT3915" s="323"/>
      <c r="AU3915" s="323"/>
      <c r="AV3915" s="323"/>
      <c r="AW3915" s="323"/>
      <c r="AX3915" s="323"/>
      <c r="AY3915" s="323"/>
      <c r="AZ3915" s="323"/>
      <c r="BA3915" s="323"/>
      <c r="BB3915" s="323"/>
      <c r="BC3915" s="323"/>
      <c r="BD3915" s="323"/>
      <c r="BE3915" s="323"/>
      <c r="BF3915" s="323"/>
    </row>
    <row r="3916" spans="1:58" s="62" customFormat="1" ht="12.75" x14ac:dyDescent="0.2">
      <c r="A3916" s="270"/>
      <c r="B3916" s="358"/>
      <c r="C3916" s="358"/>
      <c r="D3916" s="268"/>
      <c r="E3916" s="268"/>
      <c r="F3916" s="268"/>
      <c r="G3916" s="277"/>
      <c r="H3916" s="362"/>
      <c r="I3916" s="362"/>
      <c r="J3916" s="362"/>
      <c r="K3916" s="362"/>
      <c r="L3916" s="362"/>
      <c r="M3916" s="362"/>
      <c r="N3916" s="362"/>
      <c r="O3916" s="362"/>
      <c r="P3916" s="362"/>
      <c r="Q3916" s="362"/>
      <c r="R3916" s="362"/>
      <c r="S3916" s="362"/>
      <c r="T3916" s="362"/>
      <c r="U3916" s="362"/>
      <c r="V3916" s="362"/>
      <c r="W3916" s="362"/>
      <c r="X3916" s="362"/>
      <c r="Y3916" s="362"/>
      <c r="Z3916" s="362"/>
      <c r="AA3916" s="323"/>
      <c r="AB3916" s="323"/>
      <c r="AC3916" s="323"/>
      <c r="AD3916" s="323"/>
      <c r="AE3916" s="323"/>
      <c r="AF3916" s="323"/>
      <c r="AG3916" s="323"/>
      <c r="AH3916" s="323"/>
      <c r="AI3916" s="323"/>
      <c r="AJ3916" s="323"/>
      <c r="AK3916" s="323"/>
      <c r="AL3916" s="323"/>
      <c r="AM3916" s="323"/>
      <c r="AN3916" s="323"/>
      <c r="AO3916" s="323"/>
      <c r="AP3916" s="323"/>
      <c r="AQ3916" s="323"/>
      <c r="AR3916" s="323"/>
      <c r="AS3916" s="323"/>
      <c r="AT3916" s="323"/>
      <c r="AU3916" s="323"/>
      <c r="AV3916" s="323"/>
      <c r="AW3916" s="323"/>
      <c r="AX3916" s="323"/>
      <c r="AY3916" s="323"/>
      <c r="AZ3916" s="323"/>
      <c r="BA3916" s="323"/>
      <c r="BB3916" s="323"/>
      <c r="BC3916" s="323"/>
      <c r="BD3916" s="323"/>
      <c r="BE3916" s="323"/>
      <c r="BF3916" s="323"/>
    </row>
    <row r="3917" spans="1:58" s="62" customFormat="1" ht="12.75" x14ac:dyDescent="0.2">
      <c r="A3917" s="270"/>
      <c r="B3917" s="358"/>
      <c r="C3917" s="358"/>
      <c r="D3917" s="268"/>
      <c r="E3917" s="268"/>
      <c r="F3917" s="268"/>
      <c r="G3917" s="277"/>
      <c r="H3917" s="362"/>
      <c r="I3917" s="362"/>
      <c r="J3917" s="362"/>
      <c r="K3917" s="362"/>
      <c r="L3917" s="362"/>
      <c r="M3917" s="362"/>
      <c r="N3917" s="362"/>
      <c r="O3917" s="362"/>
      <c r="P3917" s="362"/>
      <c r="Q3917" s="362"/>
      <c r="R3917" s="362"/>
      <c r="S3917" s="362"/>
      <c r="T3917" s="362"/>
      <c r="U3917" s="362"/>
      <c r="V3917" s="362"/>
      <c r="W3917" s="362"/>
      <c r="X3917" s="362"/>
      <c r="Y3917" s="362"/>
      <c r="Z3917" s="362"/>
      <c r="AA3917" s="323"/>
      <c r="AB3917" s="323"/>
      <c r="AC3917" s="323"/>
      <c r="AD3917" s="323"/>
      <c r="AE3917" s="323"/>
      <c r="AF3917" s="323"/>
      <c r="AG3917" s="323"/>
      <c r="AH3917" s="323"/>
      <c r="AI3917" s="323"/>
      <c r="AJ3917" s="323"/>
      <c r="AK3917" s="323"/>
      <c r="AL3917" s="323"/>
      <c r="AM3917" s="323"/>
      <c r="AN3917" s="323"/>
      <c r="AO3917" s="323"/>
      <c r="AP3917" s="323"/>
      <c r="AQ3917" s="323"/>
      <c r="AR3917" s="323"/>
      <c r="AS3917" s="323"/>
      <c r="AT3917" s="323"/>
      <c r="AU3917" s="323"/>
      <c r="AV3917" s="323"/>
      <c r="AW3917" s="323"/>
      <c r="AX3917" s="323"/>
      <c r="AY3917" s="323"/>
      <c r="AZ3917" s="323"/>
      <c r="BA3917" s="323"/>
      <c r="BB3917" s="323"/>
      <c r="BC3917" s="323"/>
      <c r="BD3917" s="323"/>
      <c r="BE3917" s="323"/>
      <c r="BF3917" s="323"/>
    </row>
    <row r="3918" spans="1:58" s="62" customFormat="1" ht="12.75" x14ac:dyDescent="0.2">
      <c r="A3918" s="270"/>
      <c r="B3918" s="358"/>
      <c r="C3918" s="358"/>
      <c r="D3918" s="268"/>
      <c r="E3918" s="268"/>
      <c r="F3918" s="268"/>
      <c r="G3918" s="277"/>
      <c r="H3918" s="362"/>
      <c r="I3918" s="362"/>
      <c r="J3918" s="362"/>
      <c r="K3918" s="362"/>
      <c r="L3918" s="362"/>
      <c r="M3918" s="362"/>
      <c r="N3918" s="362"/>
      <c r="O3918" s="362"/>
      <c r="P3918" s="362"/>
      <c r="Q3918" s="362"/>
      <c r="R3918" s="362"/>
      <c r="S3918" s="362"/>
      <c r="T3918" s="362"/>
      <c r="U3918" s="362"/>
      <c r="V3918" s="362"/>
      <c r="W3918" s="362"/>
      <c r="X3918" s="362"/>
      <c r="Y3918" s="362"/>
      <c r="Z3918" s="362"/>
      <c r="AA3918" s="323"/>
      <c r="AB3918" s="323"/>
      <c r="AC3918" s="323"/>
      <c r="AD3918" s="323"/>
      <c r="AE3918" s="323"/>
      <c r="AF3918" s="323"/>
      <c r="AG3918" s="323"/>
      <c r="AH3918" s="323"/>
      <c r="AI3918" s="323"/>
      <c r="AJ3918" s="323"/>
      <c r="AK3918" s="323"/>
      <c r="AL3918" s="323"/>
      <c r="AM3918" s="323"/>
      <c r="AN3918" s="323"/>
      <c r="AO3918" s="323"/>
      <c r="AP3918" s="323"/>
      <c r="AQ3918" s="323"/>
      <c r="AR3918" s="323"/>
      <c r="AS3918" s="323"/>
      <c r="AT3918" s="323"/>
      <c r="AU3918" s="323"/>
      <c r="AV3918" s="323"/>
      <c r="AW3918" s="323"/>
      <c r="AX3918" s="323"/>
      <c r="AY3918" s="323"/>
      <c r="AZ3918" s="323"/>
      <c r="BA3918" s="323"/>
      <c r="BB3918" s="323"/>
      <c r="BC3918" s="323"/>
      <c r="BD3918" s="323"/>
      <c r="BE3918" s="323"/>
      <c r="BF3918" s="323"/>
    </row>
    <row r="3919" spans="1:58" s="62" customFormat="1" ht="12.75" x14ac:dyDescent="0.2">
      <c r="A3919" s="270"/>
      <c r="B3919" s="358"/>
      <c r="C3919" s="358"/>
      <c r="D3919" s="268"/>
      <c r="E3919" s="268"/>
      <c r="F3919" s="268"/>
      <c r="G3919" s="277"/>
      <c r="H3919" s="362"/>
      <c r="I3919" s="362"/>
      <c r="J3919" s="362"/>
      <c r="K3919" s="362"/>
      <c r="L3919" s="362"/>
      <c r="M3919" s="362"/>
      <c r="N3919" s="362"/>
      <c r="O3919" s="362"/>
      <c r="P3919" s="362"/>
      <c r="Q3919" s="362"/>
      <c r="R3919" s="362"/>
      <c r="S3919" s="362"/>
      <c r="T3919" s="362"/>
      <c r="U3919" s="362"/>
      <c r="V3919" s="362"/>
      <c r="W3919" s="362"/>
      <c r="X3919" s="362"/>
      <c r="Y3919" s="362"/>
      <c r="Z3919" s="362"/>
      <c r="AA3919" s="323"/>
      <c r="AB3919" s="323"/>
      <c r="AC3919" s="323"/>
      <c r="AD3919" s="323"/>
      <c r="AE3919" s="323"/>
      <c r="AF3919" s="323"/>
      <c r="AG3919" s="323"/>
      <c r="AH3919" s="323"/>
      <c r="AI3919" s="323"/>
      <c r="AJ3919" s="323"/>
      <c r="AK3919" s="323"/>
      <c r="AL3919" s="323"/>
      <c r="AM3919" s="323"/>
      <c r="AN3919" s="323"/>
      <c r="AO3919" s="323"/>
      <c r="AP3919" s="323"/>
      <c r="AQ3919" s="323"/>
      <c r="AR3919" s="323"/>
      <c r="AS3919" s="323"/>
      <c r="AT3919" s="323"/>
      <c r="AU3919" s="323"/>
      <c r="AV3919" s="323"/>
      <c r="AW3919" s="323"/>
      <c r="AX3919" s="323"/>
      <c r="AY3919" s="323"/>
      <c r="AZ3919" s="323"/>
      <c r="BA3919" s="323"/>
      <c r="BB3919" s="323"/>
      <c r="BC3919" s="323"/>
      <c r="BD3919" s="323"/>
      <c r="BE3919" s="323"/>
      <c r="BF3919" s="323"/>
    </row>
    <row r="3920" spans="1:58" s="62" customFormat="1" ht="12.75" x14ac:dyDescent="0.2">
      <c r="A3920" s="270"/>
      <c r="B3920" s="358"/>
      <c r="C3920" s="358"/>
      <c r="D3920" s="268"/>
      <c r="E3920" s="268"/>
      <c r="F3920" s="268"/>
      <c r="G3920" s="277"/>
      <c r="H3920" s="362"/>
      <c r="I3920" s="362"/>
      <c r="J3920" s="362"/>
      <c r="K3920" s="362"/>
      <c r="L3920" s="362"/>
      <c r="M3920" s="362"/>
      <c r="N3920" s="362"/>
      <c r="O3920" s="362"/>
      <c r="P3920" s="362"/>
      <c r="Q3920" s="362"/>
      <c r="R3920" s="362"/>
      <c r="S3920" s="362"/>
      <c r="T3920" s="362"/>
      <c r="U3920" s="362"/>
      <c r="V3920" s="362"/>
      <c r="W3920" s="362"/>
      <c r="X3920" s="362"/>
      <c r="Y3920" s="362"/>
      <c r="Z3920" s="362"/>
      <c r="AA3920" s="323"/>
      <c r="AB3920" s="323"/>
      <c r="AC3920" s="323"/>
      <c r="AD3920" s="323"/>
      <c r="AE3920" s="323"/>
      <c r="AF3920" s="323"/>
      <c r="AG3920" s="323"/>
      <c r="AH3920" s="323"/>
      <c r="AI3920" s="323"/>
      <c r="AJ3920" s="323"/>
      <c r="AK3920" s="323"/>
      <c r="AL3920" s="323"/>
      <c r="AM3920" s="323"/>
      <c r="AN3920" s="323"/>
      <c r="AO3920" s="323"/>
      <c r="AP3920" s="323"/>
      <c r="AQ3920" s="323"/>
      <c r="AR3920" s="323"/>
      <c r="AS3920" s="323"/>
      <c r="AT3920" s="323"/>
      <c r="AU3920" s="323"/>
      <c r="AV3920" s="323"/>
      <c r="AW3920" s="323"/>
      <c r="AX3920" s="323"/>
      <c r="AY3920" s="323"/>
      <c r="AZ3920" s="323"/>
      <c r="BA3920" s="323"/>
      <c r="BB3920" s="323"/>
      <c r="BC3920" s="323"/>
      <c r="BD3920" s="323"/>
      <c r="BE3920" s="323"/>
      <c r="BF3920" s="323"/>
    </row>
    <row r="3921" spans="1:58" s="62" customFormat="1" ht="12.75" x14ac:dyDescent="0.2">
      <c r="A3921" s="270"/>
      <c r="B3921" s="358"/>
      <c r="C3921" s="358"/>
      <c r="D3921" s="268"/>
      <c r="E3921" s="268"/>
      <c r="F3921" s="268"/>
      <c r="G3921" s="277"/>
      <c r="H3921" s="362"/>
      <c r="I3921" s="362"/>
      <c r="J3921" s="362"/>
      <c r="K3921" s="362"/>
      <c r="L3921" s="362"/>
      <c r="M3921" s="362"/>
      <c r="N3921" s="362"/>
      <c r="O3921" s="362"/>
      <c r="P3921" s="362"/>
      <c r="Q3921" s="362"/>
      <c r="R3921" s="362"/>
      <c r="S3921" s="362"/>
      <c r="T3921" s="362"/>
      <c r="U3921" s="362"/>
      <c r="V3921" s="362"/>
      <c r="W3921" s="362"/>
      <c r="X3921" s="362"/>
      <c r="Y3921" s="362"/>
      <c r="Z3921" s="362"/>
      <c r="AA3921" s="323"/>
      <c r="AB3921" s="323"/>
      <c r="AC3921" s="323"/>
      <c r="AD3921" s="323"/>
      <c r="AE3921" s="323"/>
      <c r="AF3921" s="323"/>
      <c r="AG3921" s="323"/>
      <c r="AH3921" s="323"/>
      <c r="AI3921" s="323"/>
      <c r="AJ3921" s="323"/>
      <c r="AK3921" s="323"/>
      <c r="AL3921" s="323"/>
      <c r="AM3921" s="323"/>
      <c r="AN3921" s="323"/>
      <c r="AO3921" s="323"/>
      <c r="AP3921" s="323"/>
      <c r="AQ3921" s="323"/>
      <c r="AR3921" s="323"/>
      <c r="AS3921" s="323"/>
      <c r="AT3921" s="323"/>
      <c r="AU3921" s="323"/>
      <c r="AV3921" s="323"/>
      <c r="AW3921" s="323"/>
      <c r="AX3921" s="323"/>
      <c r="AY3921" s="323"/>
      <c r="AZ3921" s="323"/>
      <c r="BA3921" s="323"/>
      <c r="BB3921" s="323"/>
      <c r="BC3921" s="323"/>
      <c r="BD3921" s="323"/>
      <c r="BE3921" s="323"/>
      <c r="BF3921" s="323"/>
    </row>
    <row r="3922" spans="1:58" s="62" customFormat="1" ht="12.75" x14ac:dyDescent="0.2">
      <c r="A3922" s="270"/>
      <c r="B3922" s="358"/>
      <c r="C3922" s="358"/>
      <c r="D3922" s="268"/>
      <c r="E3922" s="268"/>
      <c r="F3922" s="268"/>
      <c r="G3922" s="277"/>
      <c r="H3922" s="362"/>
      <c r="I3922" s="362"/>
      <c r="J3922" s="362"/>
      <c r="K3922" s="362"/>
      <c r="L3922" s="362"/>
      <c r="M3922" s="362"/>
      <c r="N3922" s="362"/>
      <c r="O3922" s="362"/>
      <c r="P3922" s="362"/>
      <c r="Q3922" s="362"/>
      <c r="R3922" s="362"/>
      <c r="S3922" s="362"/>
      <c r="T3922" s="362"/>
      <c r="U3922" s="362"/>
      <c r="V3922" s="362"/>
      <c r="W3922" s="362"/>
      <c r="X3922" s="362"/>
      <c r="Y3922" s="362"/>
      <c r="Z3922" s="362"/>
      <c r="AA3922" s="323"/>
      <c r="AB3922" s="323"/>
      <c r="AC3922" s="323"/>
      <c r="AD3922" s="323"/>
      <c r="AE3922" s="323"/>
      <c r="AF3922" s="323"/>
      <c r="AG3922" s="323"/>
      <c r="AH3922" s="323"/>
      <c r="AI3922" s="323"/>
      <c r="AJ3922" s="323"/>
      <c r="AK3922" s="323"/>
      <c r="AL3922" s="323"/>
      <c r="AM3922" s="323"/>
      <c r="AN3922" s="323"/>
      <c r="AO3922" s="323"/>
      <c r="AP3922" s="323"/>
      <c r="AQ3922" s="323"/>
      <c r="AR3922" s="323"/>
      <c r="AS3922" s="323"/>
      <c r="AT3922" s="323"/>
      <c r="AU3922" s="323"/>
      <c r="AV3922" s="323"/>
      <c r="AW3922" s="323"/>
      <c r="AX3922" s="323"/>
      <c r="AY3922" s="323"/>
      <c r="AZ3922" s="323"/>
      <c r="BA3922" s="323"/>
      <c r="BB3922" s="323"/>
      <c r="BC3922" s="323"/>
      <c r="BD3922" s="323"/>
      <c r="BE3922" s="323"/>
      <c r="BF3922" s="323"/>
    </row>
    <row r="3923" spans="1:58" s="62" customFormat="1" ht="12.75" x14ac:dyDescent="0.2">
      <c r="A3923" s="270"/>
      <c r="B3923" s="358"/>
      <c r="C3923" s="358"/>
      <c r="D3923" s="268"/>
      <c r="E3923" s="268"/>
      <c r="F3923" s="268"/>
      <c r="G3923" s="277"/>
      <c r="H3923" s="362"/>
      <c r="I3923" s="362"/>
      <c r="J3923" s="362"/>
      <c r="K3923" s="362"/>
      <c r="L3923" s="362"/>
      <c r="M3923" s="362"/>
      <c r="N3923" s="362"/>
      <c r="O3923" s="362"/>
      <c r="P3923" s="362"/>
      <c r="Q3923" s="362"/>
      <c r="R3923" s="362"/>
      <c r="S3923" s="362"/>
      <c r="T3923" s="362"/>
      <c r="U3923" s="362"/>
      <c r="V3923" s="362"/>
      <c r="W3923" s="362"/>
      <c r="X3923" s="362"/>
      <c r="Y3923" s="362"/>
      <c r="Z3923" s="362"/>
      <c r="AA3923" s="323"/>
      <c r="AB3923" s="323"/>
      <c r="AC3923" s="323"/>
      <c r="AD3923" s="323"/>
      <c r="AE3923" s="323"/>
      <c r="AF3923" s="323"/>
      <c r="AG3923" s="323"/>
      <c r="AH3923" s="323"/>
      <c r="AI3923" s="323"/>
      <c r="AJ3923" s="323"/>
      <c r="AK3923" s="323"/>
      <c r="AL3923" s="323"/>
      <c r="AM3923" s="323"/>
      <c r="AN3923" s="323"/>
      <c r="AO3923" s="323"/>
      <c r="AP3923" s="323"/>
      <c r="AQ3923" s="323"/>
      <c r="AR3923" s="323"/>
      <c r="AS3923" s="323"/>
      <c r="AT3923" s="323"/>
      <c r="AU3923" s="323"/>
      <c r="AV3923" s="323"/>
      <c r="AW3923" s="323"/>
      <c r="AX3923" s="323"/>
      <c r="AY3923" s="323"/>
      <c r="AZ3923" s="323"/>
      <c r="BA3923" s="323"/>
      <c r="BB3923" s="323"/>
      <c r="BC3923" s="323"/>
      <c r="BD3923" s="323"/>
      <c r="BE3923" s="323"/>
      <c r="BF3923" s="323"/>
    </row>
    <row r="3924" spans="1:58" s="62" customFormat="1" ht="12.75" x14ac:dyDescent="0.2">
      <c r="A3924" s="270"/>
      <c r="B3924" s="358"/>
      <c r="C3924" s="358"/>
      <c r="D3924" s="268"/>
      <c r="E3924" s="268"/>
      <c r="F3924" s="268"/>
      <c r="G3924" s="277"/>
      <c r="H3924" s="362"/>
      <c r="I3924" s="362"/>
      <c r="J3924" s="362"/>
      <c r="K3924" s="362"/>
      <c r="L3924" s="362"/>
      <c r="M3924" s="362"/>
      <c r="N3924" s="362"/>
      <c r="O3924" s="362"/>
      <c r="P3924" s="362"/>
      <c r="Q3924" s="362"/>
      <c r="R3924" s="362"/>
      <c r="S3924" s="362"/>
      <c r="T3924" s="362"/>
      <c r="U3924" s="362"/>
      <c r="V3924" s="362"/>
      <c r="W3924" s="362"/>
      <c r="X3924" s="362"/>
      <c r="Y3924" s="362"/>
      <c r="Z3924" s="362"/>
      <c r="AA3924" s="323"/>
      <c r="AB3924" s="323"/>
      <c r="AC3924" s="323"/>
      <c r="AD3924" s="323"/>
      <c r="AE3924" s="323"/>
      <c r="AF3924" s="323"/>
      <c r="AG3924" s="323"/>
      <c r="AH3924" s="323"/>
      <c r="AI3924" s="323"/>
      <c r="AJ3924" s="323"/>
      <c r="AK3924" s="323"/>
      <c r="AL3924" s="323"/>
      <c r="AM3924" s="323"/>
      <c r="AN3924" s="323"/>
      <c r="AO3924" s="323"/>
      <c r="AP3924" s="323"/>
      <c r="AQ3924" s="323"/>
      <c r="AR3924" s="323"/>
      <c r="AS3924" s="323"/>
      <c r="AT3924" s="323"/>
      <c r="AU3924" s="323"/>
      <c r="AV3924" s="323"/>
      <c r="AW3924" s="323"/>
      <c r="AX3924" s="323"/>
      <c r="AY3924" s="323"/>
      <c r="AZ3924" s="323"/>
      <c r="BA3924" s="323"/>
      <c r="BB3924" s="323"/>
      <c r="BC3924" s="323"/>
      <c r="BD3924" s="323"/>
      <c r="BE3924" s="323"/>
      <c r="BF3924" s="323"/>
    </row>
    <row r="3925" spans="1:58" s="62" customFormat="1" ht="12.75" x14ac:dyDescent="0.2">
      <c r="A3925" s="270"/>
      <c r="B3925" s="358"/>
      <c r="C3925" s="358"/>
      <c r="D3925" s="268"/>
      <c r="E3925" s="268"/>
      <c r="F3925" s="268"/>
      <c r="G3925" s="277"/>
      <c r="H3925" s="362"/>
      <c r="I3925" s="362"/>
      <c r="J3925" s="362"/>
      <c r="K3925" s="362"/>
      <c r="L3925" s="362"/>
      <c r="M3925" s="362"/>
      <c r="N3925" s="362"/>
      <c r="O3925" s="362"/>
      <c r="P3925" s="362"/>
      <c r="Q3925" s="362"/>
      <c r="R3925" s="362"/>
      <c r="S3925" s="362"/>
      <c r="T3925" s="362"/>
      <c r="U3925" s="362"/>
      <c r="V3925" s="362"/>
      <c r="W3925" s="362"/>
      <c r="X3925" s="362"/>
      <c r="Y3925" s="362"/>
      <c r="Z3925" s="362"/>
      <c r="AA3925" s="323"/>
      <c r="AB3925" s="323"/>
      <c r="AC3925" s="323"/>
      <c r="AD3925" s="323"/>
      <c r="AE3925" s="323"/>
      <c r="AF3925" s="323"/>
      <c r="AG3925" s="323"/>
      <c r="AH3925" s="323"/>
      <c r="AI3925" s="323"/>
      <c r="AJ3925" s="323"/>
      <c r="AK3925" s="323"/>
      <c r="AL3925" s="323"/>
      <c r="AM3925" s="323"/>
      <c r="AN3925" s="323"/>
      <c r="AO3925" s="323"/>
      <c r="AP3925" s="323"/>
      <c r="AQ3925" s="323"/>
      <c r="AR3925" s="323"/>
      <c r="AS3925" s="323"/>
      <c r="AT3925" s="323"/>
      <c r="AU3925" s="323"/>
      <c r="AV3925" s="323"/>
      <c r="AW3925" s="323"/>
      <c r="AX3925" s="323"/>
      <c r="AY3925" s="323"/>
      <c r="AZ3925" s="323"/>
      <c r="BA3925" s="323"/>
      <c r="BB3925" s="323"/>
      <c r="BC3925" s="323"/>
      <c r="BD3925" s="323"/>
      <c r="BE3925" s="323"/>
      <c r="BF3925" s="323"/>
    </row>
    <row r="3926" spans="1:58" s="62" customFormat="1" ht="12.75" x14ac:dyDescent="0.2">
      <c r="A3926" s="270"/>
      <c r="B3926" s="358"/>
      <c r="C3926" s="358"/>
      <c r="D3926" s="268"/>
      <c r="E3926" s="268"/>
      <c r="F3926" s="268"/>
      <c r="G3926" s="277"/>
      <c r="H3926" s="362"/>
      <c r="I3926" s="362"/>
      <c r="J3926" s="362"/>
      <c r="K3926" s="362"/>
      <c r="L3926" s="362"/>
      <c r="M3926" s="362"/>
      <c r="N3926" s="362"/>
      <c r="O3926" s="362"/>
      <c r="P3926" s="362"/>
      <c r="Q3926" s="362"/>
      <c r="R3926" s="362"/>
      <c r="S3926" s="362"/>
      <c r="T3926" s="362"/>
      <c r="U3926" s="362"/>
      <c r="V3926" s="362"/>
      <c r="W3926" s="362"/>
      <c r="X3926" s="362"/>
      <c r="Y3926" s="362"/>
      <c r="Z3926" s="362"/>
      <c r="AA3926" s="323"/>
      <c r="AB3926" s="323"/>
      <c r="AC3926" s="323"/>
      <c r="AD3926" s="323"/>
      <c r="AE3926" s="323"/>
      <c r="AF3926" s="323"/>
      <c r="AG3926" s="323"/>
      <c r="AH3926" s="323"/>
      <c r="AI3926" s="323"/>
      <c r="AJ3926" s="323"/>
      <c r="AK3926" s="323"/>
      <c r="AL3926" s="323"/>
      <c r="AM3926" s="323"/>
      <c r="AN3926" s="323"/>
      <c r="AO3926" s="323"/>
      <c r="AP3926" s="323"/>
      <c r="AQ3926" s="323"/>
      <c r="AR3926" s="323"/>
      <c r="AS3926" s="323"/>
      <c r="AT3926" s="323"/>
      <c r="AU3926" s="323"/>
      <c r="AV3926" s="323"/>
      <c r="AW3926" s="323"/>
      <c r="AX3926" s="323"/>
      <c r="AY3926" s="323"/>
      <c r="AZ3926" s="323"/>
      <c r="BA3926" s="323"/>
      <c r="BB3926" s="323"/>
      <c r="BC3926" s="323"/>
      <c r="BD3926" s="323"/>
      <c r="BE3926" s="323"/>
      <c r="BF3926" s="323"/>
    </row>
    <row r="3927" spans="1:58" s="62" customFormat="1" ht="12.75" x14ac:dyDescent="0.2">
      <c r="A3927" s="270"/>
      <c r="B3927" s="358"/>
      <c r="C3927" s="358"/>
      <c r="D3927" s="268"/>
      <c r="E3927" s="268"/>
      <c r="F3927" s="268"/>
      <c r="G3927" s="277"/>
      <c r="H3927" s="362"/>
      <c r="I3927" s="362"/>
      <c r="J3927" s="362"/>
      <c r="K3927" s="362"/>
      <c r="L3927" s="362"/>
      <c r="M3927" s="362"/>
      <c r="N3927" s="362"/>
      <c r="O3927" s="362"/>
      <c r="P3927" s="362"/>
      <c r="Q3927" s="362"/>
      <c r="R3927" s="362"/>
      <c r="S3927" s="362"/>
      <c r="T3927" s="362"/>
      <c r="U3927" s="362"/>
      <c r="V3927" s="362"/>
      <c r="W3927" s="362"/>
      <c r="X3927" s="362"/>
      <c r="Y3927" s="362"/>
      <c r="Z3927" s="362"/>
      <c r="AA3927" s="323"/>
      <c r="AB3927" s="323"/>
      <c r="AC3927" s="323"/>
      <c r="AD3927" s="323"/>
      <c r="AE3927" s="323"/>
      <c r="AF3927" s="323"/>
      <c r="AG3927" s="323"/>
      <c r="AH3927" s="323"/>
      <c r="AI3927" s="323"/>
      <c r="AJ3927" s="323"/>
      <c r="AK3927" s="323"/>
      <c r="AL3927" s="323"/>
      <c r="AM3927" s="323"/>
      <c r="AN3927" s="323"/>
      <c r="AO3927" s="323"/>
      <c r="AP3927" s="323"/>
      <c r="AQ3927" s="323"/>
      <c r="AR3927" s="323"/>
      <c r="AS3927" s="323"/>
      <c r="AT3927" s="323"/>
      <c r="AU3927" s="323"/>
      <c r="AV3927" s="323"/>
      <c r="AW3927" s="323"/>
      <c r="AX3927" s="323"/>
      <c r="AY3927" s="323"/>
      <c r="AZ3927" s="323"/>
      <c r="BA3927" s="323"/>
      <c r="BB3927" s="323"/>
      <c r="BC3927" s="323"/>
      <c r="BD3927" s="323"/>
      <c r="BE3927" s="323"/>
      <c r="BF3927" s="323"/>
    </row>
    <row r="3928" spans="1:58" s="62" customFormat="1" ht="12.75" x14ac:dyDescent="0.2">
      <c r="A3928" s="270"/>
      <c r="B3928" s="358"/>
      <c r="C3928" s="358"/>
      <c r="D3928" s="268"/>
      <c r="E3928" s="268"/>
      <c r="F3928" s="268"/>
      <c r="G3928" s="277"/>
      <c r="H3928" s="362"/>
      <c r="I3928" s="362"/>
      <c r="J3928" s="362"/>
      <c r="K3928" s="362"/>
      <c r="L3928" s="362"/>
      <c r="M3928" s="362"/>
      <c r="N3928" s="362"/>
      <c r="O3928" s="362"/>
      <c r="P3928" s="362"/>
      <c r="Q3928" s="362"/>
      <c r="R3928" s="362"/>
      <c r="S3928" s="362"/>
      <c r="T3928" s="362"/>
      <c r="U3928" s="362"/>
      <c r="V3928" s="362"/>
      <c r="W3928" s="362"/>
      <c r="X3928" s="362"/>
      <c r="Y3928" s="362"/>
      <c r="Z3928" s="362"/>
      <c r="AA3928" s="323"/>
      <c r="AB3928" s="323"/>
      <c r="AC3928" s="323"/>
      <c r="AD3928" s="323"/>
      <c r="AE3928" s="323"/>
      <c r="AF3928" s="323"/>
      <c r="AG3928" s="323"/>
      <c r="AH3928" s="323"/>
      <c r="AI3928" s="323"/>
      <c r="AJ3928" s="323"/>
      <c r="AK3928" s="323"/>
      <c r="AL3928" s="323"/>
      <c r="AM3928" s="323"/>
      <c r="AN3928" s="323"/>
      <c r="AO3928" s="323"/>
      <c r="AP3928" s="323"/>
      <c r="AQ3928" s="323"/>
      <c r="AR3928" s="323"/>
      <c r="AS3928" s="323"/>
      <c r="AT3928" s="323"/>
      <c r="AU3928" s="323"/>
      <c r="AV3928" s="323"/>
      <c r="AW3928" s="323"/>
      <c r="AX3928" s="323"/>
      <c r="AY3928" s="323"/>
      <c r="AZ3928" s="323"/>
      <c r="BA3928" s="323"/>
      <c r="BB3928" s="323"/>
      <c r="BC3928" s="323"/>
      <c r="BD3928" s="323"/>
      <c r="BE3928" s="323"/>
      <c r="BF3928" s="323"/>
    </row>
    <row r="3929" spans="1:58" s="62" customFormat="1" ht="12.75" x14ac:dyDescent="0.2">
      <c r="A3929" s="270"/>
      <c r="B3929" s="358"/>
      <c r="C3929" s="358"/>
      <c r="D3929" s="268"/>
      <c r="E3929" s="268"/>
      <c r="F3929" s="268"/>
      <c r="G3929" s="277"/>
      <c r="H3929" s="362"/>
      <c r="I3929" s="362"/>
      <c r="J3929" s="362"/>
      <c r="K3929" s="362"/>
      <c r="L3929" s="362"/>
      <c r="M3929" s="362"/>
      <c r="N3929" s="362"/>
      <c r="O3929" s="362"/>
      <c r="P3929" s="362"/>
      <c r="Q3929" s="362"/>
      <c r="R3929" s="362"/>
      <c r="S3929" s="362"/>
      <c r="T3929" s="362"/>
      <c r="U3929" s="362"/>
      <c r="V3929" s="362"/>
      <c r="W3929" s="362"/>
      <c r="X3929" s="362"/>
      <c r="Y3929" s="362"/>
      <c r="Z3929" s="362"/>
      <c r="AA3929" s="323"/>
      <c r="AB3929" s="323"/>
      <c r="AC3929" s="323"/>
      <c r="AD3929" s="323"/>
      <c r="AE3929" s="323"/>
      <c r="AF3929" s="323"/>
      <c r="AG3929" s="323"/>
      <c r="AH3929" s="323"/>
      <c r="AI3929" s="323"/>
      <c r="AJ3929" s="323"/>
      <c r="AK3929" s="323"/>
      <c r="AL3929" s="323"/>
      <c r="AM3929" s="323"/>
      <c r="AN3929" s="323"/>
      <c r="AO3929" s="323"/>
      <c r="AP3929" s="323"/>
      <c r="AQ3929" s="323"/>
      <c r="AR3929" s="323"/>
      <c r="AS3929" s="323"/>
      <c r="AT3929" s="323"/>
      <c r="AU3929" s="323"/>
      <c r="AV3929" s="323"/>
      <c r="AW3929" s="323"/>
      <c r="AX3929" s="323"/>
      <c r="AY3929" s="323"/>
      <c r="AZ3929" s="323"/>
      <c r="BA3929" s="323"/>
      <c r="BB3929" s="323"/>
      <c r="BC3929" s="323"/>
      <c r="BD3929" s="323"/>
      <c r="BE3929" s="323"/>
      <c r="BF3929" s="323"/>
    </row>
    <row r="3930" spans="1:58" s="62" customFormat="1" ht="12.75" x14ac:dyDescent="0.2">
      <c r="A3930" s="270"/>
      <c r="B3930" s="358"/>
      <c r="C3930" s="358"/>
      <c r="D3930" s="268"/>
      <c r="E3930" s="268"/>
      <c r="F3930" s="268"/>
      <c r="G3930" s="277"/>
      <c r="H3930" s="362"/>
      <c r="I3930" s="362"/>
      <c r="J3930" s="362"/>
      <c r="K3930" s="362"/>
      <c r="L3930" s="362"/>
      <c r="M3930" s="362"/>
      <c r="N3930" s="362"/>
      <c r="O3930" s="362"/>
      <c r="P3930" s="362"/>
      <c r="Q3930" s="362"/>
      <c r="R3930" s="362"/>
      <c r="S3930" s="362"/>
      <c r="T3930" s="362"/>
      <c r="U3930" s="362"/>
      <c r="V3930" s="362"/>
      <c r="W3930" s="362"/>
      <c r="X3930" s="362"/>
      <c r="Y3930" s="362"/>
      <c r="Z3930" s="362"/>
      <c r="AA3930" s="323"/>
      <c r="AB3930" s="323"/>
      <c r="AC3930" s="323"/>
      <c r="AD3930" s="323"/>
      <c r="AE3930" s="323"/>
      <c r="AF3930" s="323"/>
      <c r="AG3930" s="323"/>
      <c r="AH3930" s="323"/>
      <c r="AI3930" s="323"/>
      <c r="AJ3930" s="323"/>
      <c r="AK3930" s="323"/>
      <c r="AL3930" s="323"/>
      <c r="AM3930" s="323"/>
      <c r="AN3930" s="323"/>
      <c r="AO3930" s="323"/>
      <c r="AP3930" s="323"/>
      <c r="AQ3930" s="323"/>
      <c r="AR3930" s="323"/>
      <c r="AS3930" s="323"/>
      <c r="AT3930" s="323"/>
      <c r="AU3930" s="323"/>
      <c r="AV3930" s="323"/>
      <c r="AW3930" s="323"/>
      <c r="AX3930" s="323"/>
      <c r="AY3930" s="323"/>
      <c r="AZ3930" s="323"/>
      <c r="BA3930" s="323"/>
      <c r="BB3930" s="323"/>
      <c r="BC3930" s="323"/>
      <c r="BD3930" s="323"/>
      <c r="BE3930" s="323"/>
      <c r="BF3930" s="323"/>
    </row>
    <row r="3931" spans="1:58" s="62" customFormat="1" ht="12.75" x14ac:dyDescent="0.2">
      <c r="A3931" s="270"/>
      <c r="B3931" s="358"/>
      <c r="C3931" s="358"/>
      <c r="D3931" s="268"/>
      <c r="E3931" s="268"/>
      <c r="F3931" s="268"/>
      <c r="G3931" s="277"/>
      <c r="H3931" s="362"/>
      <c r="I3931" s="362"/>
      <c r="J3931" s="362"/>
      <c r="K3931" s="362"/>
      <c r="L3931" s="362"/>
      <c r="M3931" s="362"/>
      <c r="N3931" s="362"/>
      <c r="O3931" s="362"/>
      <c r="P3931" s="362"/>
      <c r="Q3931" s="362"/>
      <c r="R3931" s="362"/>
      <c r="S3931" s="362"/>
      <c r="T3931" s="362"/>
      <c r="U3931" s="362"/>
      <c r="V3931" s="362"/>
      <c r="W3931" s="362"/>
      <c r="X3931" s="362"/>
      <c r="Y3931" s="362"/>
      <c r="Z3931" s="362"/>
      <c r="AA3931" s="323"/>
      <c r="AB3931" s="323"/>
      <c r="AC3931" s="323"/>
      <c r="AD3931" s="323"/>
      <c r="AE3931" s="323"/>
      <c r="AF3931" s="323"/>
      <c r="AG3931" s="323"/>
      <c r="AH3931" s="323"/>
      <c r="AI3931" s="323"/>
      <c r="AJ3931" s="323"/>
      <c r="AK3931" s="323"/>
      <c r="AL3931" s="323"/>
      <c r="AM3931" s="323"/>
      <c r="AN3931" s="323"/>
      <c r="AO3931" s="323"/>
      <c r="AP3931" s="323"/>
      <c r="AQ3931" s="323"/>
      <c r="AR3931" s="323"/>
      <c r="AS3931" s="323"/>
      <c r="AT3931" s="323"/>
      <c r="AU3931" s="323"/>
      <c r="AV3931" s="323"/>
      <c r="AW3931" s="323"/>
      <c r="AX3931" s="323"/>
      <c r="AY3931" s="323"/>
      <c r="AZ3931" s="323"/>
      <c r="BA3931" s="323"/>
      <c r="BB3931" s="323"/>
      <c r="BC3931" s="323"/>
      <c r="BD3931" s="323"/>
      <c r="BE3931" s="323"/>
      <c r="BF3931" s="323"/>
    </row>
    <row r="3932" spans="1:58" s="62" customFormat="1" ht="12.75" x14ac:dyDescent="0.2">
      <c r="A3932" s="270"/>
      <c r="B3932" s="358"/>
      <c r="C3932" s="358"/>
      <c r="D3932" s="268"/>
      <c r="E3932" s="268"/>
      <c r="F3932" s="268"/>
      <c r="G3932" s="277"/>
      <c r="H3932" s="362"/>
      <c r="I3932" s="362"/>
      <c r="J3932" s="362"/>
      <c r="K3932" s="362"/>
      <c r="L3932" s="362"/>
      <c r="M3932" s="362"/>
      <c r="N3932" s="362"/>
      <c r="O3932" s="362"/>
      <c r="P3932" s="362"/>
      <c r="Q3932" s="362"/>
      <c r="R3932" s="362"/>
      <c r="S3932" s="362"/>
      <c r="T3932" s="362"/>
      <c r="U3932" s="362"/>
      <c r="V3932" s="362"/>
      <c r="W3932" s="362"/>
      <c r="X3932" s="362"/>
      <c r="Y3932" s="362"/>
      <c r="Z3932" s="362"/>
      <c r="AA3932" s="323"/>
      <c r="AB3932" s="323"/>
      <c r="AC3932" s="323"/>
      <c r="AD3932" s="323"/>
      <c r="AE3932" s="323"/>
      <c r="AF3932" s="323"/>
      <c r="AG3932" s="323"/>
      <c r="AH3932" s="323"/>
      <c r="AI3932" s="323"/>
      <c r="AJ3932" s="323"/>
      <c r="AK3932" s="323"/>
      <c r="AL3932" s="323"/>
      <c r="AM3932" s="323"/>
      <c r="AN3932" s="323"/>
      <c r="AO3932" s="323"/>
      <c r="AP3932" s="323"/>
      <c r="AQ3932" s="323"/>
      <c r="AR3932" s="323"/>
      <c r="AS3932" s="323"/>
      <c r="AT3932" s="323"/>
      <c r="AU3932" s="323"/>
      <c r="AV3932" s="323"/>
      <c r="AW3932" s="323"/>
      <c r="AX3932" s="323"/>
      <c r="AY3932" s="323"/>
      <c r="AZ3932" s="323"/>
      <c r="BA3932" s="323"/>
      <c r="BB3932" s="323"/>
      <c r="BC3932" s="323"/>
      <c r="BD3932" s="323"/>
      <c r="BE3932" s="323"/>
      <c r="BF3932" s="323"/>
    </row>
    <row r="3933" spans="1:58" s="62" customFormat="1" ht="12.75" x14ac:dyDescent="0.2">
      <c r="A3933" s="270"/>
      <c r="B3933" s="358"/>
      <c r="C3933" s="358"/>
      <c r="D3933" s="268"/>
      <c r="E3933" s="268"/>
      <c r="F3933" s="268"/>
      <c r="G3933" s="277"/>
      <c r="H3933" s="362"/>
      <c r="I3933" s="362"/>
      <c r="J3933" s="362"/>
      <c r="K3933" s="362"/>
      <c r="L3933" s="362"/>
      <c r="M3933" s="362"/>
      <c r="N3933" s="362"/>
      <c r="O3933" s="362"/>
      <c r="P3933" s="362"/>
      <c r="Q3933" s="362"/>
      <c r="R3933" s="362"/>
      <c r="S3933" s="362"/>
      <c r="T3933" s="362"/>
      <c r="U3933" s="362"/>
      <c r="V3933" s="362"/>
      <c r="W3933" s="362"/>
      <c r="X3933" s="362"/>
      <c r="Y3933" s="362"/>
      <c r="Z3933" s="362"/>
      <c r="AA3933" s="323"/>
      <c r="AB3933" s="323"/>
      <c r="AC3933" s="323"/>
      <c r="AD3933" s="323"/>
      <c r="AE3933" s="323"/>
      <c r="AF3933" s="323"/>
      <c r="AG3933" s="323"/>
      <c r="AH3933" s="323"/>
      <c r="AI3933" s="323"/>
      <c r="AJ3933" s="323"/>
      <c r="AK3933" s="323"/>
      <c r="AL3933" s="323"/>
      <c r="AM3933" s="323"/>
      <c r="AN3933" s="323"/>
      <c r="AO3933" s="323"/>
      <c r="AP3933" s="323"/>
      <c r="AQ3933" s="323"/>
      <c r="AR3933" s="323"/>
      <c r="AS3933" s="323"/>
      <c r="AT3933" s="323"/>
      <c r="AU3933" s="323"/>
      <c r="AV3933" s="323"/>
      <c r="AW3933" s="323"/>
      <c r="AX3933" s="323"/>
      <c r="AY3933" s="323"/>
      <c r="AZ3933" s="323"/>
      <c r="BA3933" s="323"/>
      <c r="BB3933" s="323"/>
      <c r="BC3933" s="323"/>
      <c r="BD3933" s="323"/>
      <c r="BE3933" s="323"/>
      <c r="BF3933" s="323"/>
    </row>
    <row r="3934" spans="1:58" s="62" customFormat="1" ht="12.75" x14ac:dyDescent="0.2">
      <c r="A3934" s="270"/>
      <c r="B3934" s="358"/>
      <c r="C3934" s="358"/>
      <c r="D3934" s="268"/>
      <c r="E3934" s="268"/>
      <c r="F3934" s="268"/>
      <c r="G3934" s="277"/>
      <c r="H3934" s="362"/>
      <c r="I3934" s="362"/>
      <c r="J3934" s="362"/>
      <c r="K3934" s="362"/>
      <c r="L3934" s="362"/>
      <c r="M3934" s="362"/>
      <c r="N3934" s="362"/>
      <c r="O3934" s="362"/>
      <c r="P3934" s="362"/>
      <c r="Q3934" s="362"/>
      <c r="R3934" s="362"/>
      <c r="S3934" s="362"/>
      <c r="T3934" s="362"/>
      <c r="U3934" s="362"/>
      <c r="V3934" s="362"/>
      <c r="W3934" s="362"/>
      <c r="X3934" s="362"/>
      <c r="Y3934" s="362"/>
      <c r="Z3934" s="362"/>
      <c r="AA3934" s="323"/>
      <c r="AB3934" s="323"/>
      <c r="AC3934" s="323"/>
      <c r="AD3934" s="323"/>
      <c r="AE3934" s="323"/>
      <c r="AF3934" s="323"/>
      <c r="AG3934" s="323"/>
      <c r="AH3934" s="323"/>
      <c r="AI3934" s="323"/>
      <c r="AJ3934" s="323"/>
      <c r="AK3934" s="323"/>
      <c r="AL3934" s="323"/>
      <c r="AM3934" s="323"/>
      <c r="AN3934" s="323"/>
      <c r="AO3934" s="323"/>
      <c r="AP3934" s="323"/>
      <c r="AQ3934" s="323"/>
      <c r="AR3934" s="323"/>
      <c r="AS3934" s="323"/>
      <c r="AT3934" s="323"/>
      <c r="AU3934" s="323"/>
      <c r="AV3934" s="323"/>
      <c r="AW3934" s="323"/>
      <c r="AX3934" s="323"/>
      <c r="AY3934" s="323"/>
      <c r="AZ3934" s="323"/>
      <c r="BA3934" s="323"/>
      <c r="BB3934" s="323"/>
      <c r="BC3934" s="323"/>
      <c r="BD3934" s="323"/>
      <c r="BE3934" s="323"/>
      <c r="BF3934" s="323"/>
    </row>
    <row r="3935" spans="1:58" s="62" customFormat="1" ht="12.75" x14ac:dyDescent="0.2">
      <c r="A3935" s="270"/>
      <c r="B3935" s="358"/>
      <c r="C3935" s="358"/>
      <c r="D3935" s="268"/>
      <c r="E3935" s="268"/>
      <c r="F3935" s="268"/>
      <c r="G3935" s="277"/>
      <c r="H3935" s="362"/>
      <c r="I3935" s="362"/>
      <c r="J3935" s="362"/>
      <c r="K3935" s="362"/>
      <c r="L3935" s="362"/>
      <c r="M3935" s="362"/>
      <c r="N3935" s="362"/>
      <c r="O3935" s="362"/>
      <c r="P3935" s="362"/>
      <c r="Q3935" s="362"/>
      <c r="R3935" s="362"/>
      <c r="S3935" s="362"/>
      <c r="T3935" s="362"/>
      <c r="U3935" s="362"/>
      <c r="V3935" s="362"/>
      <c r="W3935" s="362"/>
      <c r="X3935" s="362"/>
      <c r="Y3935" s="362"/>
      <c r="Z3935" s="362"/>
      <c r="AA3935" s="323"/>
      <c r="AB3935" s="323"/>
      <c r="AC3935" s="323"/>
      <c r="AD3935" s="323"/>
      <c r="AE3935" s="323"/>
      <c r="AF3935" s="323"/>
      <c r="AG3935" s="323"/>
      <c r="AH3935" s="323"/>
      <c r="AI3935" s="323"/>
      <c r="AJ3935" s="323"/>
      <c r="AK3935" s="323"/>
      <c r="AL3935" s="323"/>
      <c r="AM3935" s="323"/>
      <c r="AN3935" s="323"/>
      <c r="AO3935" s="323"/>
      <c r="AP3935" s="323"/>
      <c r="AQ3935" s="323"/>
      <c r="AR3935" s="323"/>
      <c r="AS3935" s="323"/>
      <c r="AT3935" s="323"/>
      <c r="AU3935" s="323"/>
      <c r="AV3935" s="323"/>
      <c r="AW3935" s="323"/>
      <c r="AX3935" s="323"/>
      <c r="AY3935" s="323"/>
      <c r="AZ3935" s="323"/>
      <c r="BA3935" s="323"/>
      <c r="BB3935" s="323"/>
      <c r="BC3935" s="323"/>
      <c r="BD3935" s="323"/>
      <c r="BE3935" s="323"/>
      <c r="BF3935" s="323"/>
    </row>
    <row r="3936" spans="1:58" s="62" customFormat="1" ht="12.75" x14ac:dyDescent="0.2">
      <c r="A3936" s="270"/>
      <c r="B3936" s="358"/>
      <c r="C3936" s="358"/>
      <c r="D3936" s="268"/>
      <c r="E3936" s="268"/>
      <c r="F3936" s="268"/>
      <c r="G3936" s="277"/>
      <c r="H3936" s="362"/>
      <c r="I3936" s="362"/>
      <c r="J3936" s="362"/>
      <c r="K3936" s="362"/>
      <c r="L3936" s="362"/>
      <c r="M3936" s="362"/>
      <c r="N3936" s="362"/>
      <c r="O3936" s="362"/>
      <c r="P3936" s="362"/>
      <c r="Q3936" s="362"/>
      <c r="R3936" s="362"/>
      <c r="S3936" s="362"/>
      <c r="T3936" s="362"/>
      <c r="U3936" s="362"/>
      <c r="V3936" s="362"/>
      <c r="W3936" s="362"/>
      <c r="X3936" s="362"/>
      <c r="Y3936" s="362"/>
      <c r="Z3936" s="362"/>
      <c r="AA3936" s="323"/>
      <c r="AB3936" s="323"/>
      <c r="AC3936" s="323"/>
      <c r="AD3936" s="323"/>
      <c r="AE3936" s="323"/>
      <c r="AF3936" s="323"/>
      <c r="AG3936" s="323"/>
      <c r="AH3936" s="323"/>
      <c r="AI3936" s="323"/>
      <c r="AJ3936" s="323"/>
      <c r="AK3936" s="323"/>
      <c r="AL3936" s="323"/>
      <c r="AM3936" s="323"/>
      <c r="AN3936" s="323"/>
      <c r="AO3936" s="323"/>
      <c r="AP3936" s="323"/>
      <c r="AQ3936" s="323"/>
      <c r="AR3936" s="323"/>
      <c r="AS3936" s="323"/>
      <c r="AT3936" s="323"/>
      <c r="AU3936" s="323"/>
      <c r="AV3936" s="323"/>
      <c r="AW3936" s="323"/>
      <c r="AX3936" s="323"/>
      <c r="AY3936" s="323"/>
      <c r="AZ3936" s="323"/>
      <c r="BA3936" s="323"/>
      <c r="BB3936" s="323"/>
      <c r="BC3936" s="323"/>
      <c r="BD3936" s="323"/>
      <c r="BE3936" s="323"/>
      <c r="BF3936" s="323"/>
    </row>
    <row r="3937" spans="1:58" s="62" customFormat="1" ht="12.75" x14ac:dyDescent="0.2">
      <c r="A3937" s="270"/>
      <c r="B3937" s="358"/>
      <c r="C3937" s="358"/>
      <c r="D3937" s="268"/>
      <c r="E3937" s="268"/>
      <c r="F3937" s="268"/>
      <c r="G3937" s="277"/>
      <c r="H3937" s="362"/>
      <c r="I3937" s="362"/>
      <c r="J3937" s="362"/>
      <c r="K3937" s="362"/>
      <c r="L3937" s="362"/>
      <c r="M3937" s="362"/>
      <c r="N3937" s="362"/>
      <c r="O3937" s="362"/>
      <c r="P3937" s="362"/>
      <c r="Q3937" s="362"/>
      <c r="R3937" s="362"/>
      <c r="S3937" s="362"/>
      <c r="T3937" s="362"/>
      <c r="U3937" s="362"/>
      <c r="V3937" s="362"/>
      <c r="W3937" s="362"/>
      <c r="X3937" s="362"/>
      <c r="Y3937" s="362"/>
      <c r="Z3937" s="362"/>
      <c r="AA3937" s="323"/>
      <c r="AB3937" s="323"/>
      <c r="AC3937" s="323"/>
      <c r="AD3937" s="323"/>
      <c r="AE3937" s="323"/>
      <c r="AF3937" s="323"/>
      <c r="AG3937" s="323"/>
      <c r="AH3937" s="323"/>
      <c r="AI3937" s="323"/>
      <c r="AJ3937" s="323"/>
      <c r="AK3937" s="323"/>
      <c r="AL3937" s="323"/>
      <c r="AM3937" s="323"/>
      <c r="AN3937" s="323"/>
      <c r="AO3937" s="323"/>
      <c r="AP3937" s="323"/>
      <c r="AQ3937" s="323"/>
      <c r="AR3937" s="323"/>
      <c r="AS3937" s="323"/>
      <c r="AT3937" s="323"/>
      <c r="AU3937" s="323"/>
      <c r="AV3937" s="323"/>
      <c r="AW3937" s="323"/>
      <c r="AX3937" s="323"/>
      <c r="AY3937" s="323"/>
      <c r="AZ3937" s="323"/>
      <c r="BA3937" s="323"/>
      <c r="BB3937" s="323"/>
      <c r="BC3937" s="323"/>
      <c r="BD3937" s="323"/>
      <c r="BE3937" s="323"/>
      <c r="BF3937" s="323"/>
    </row>
    <row r="3938" spans="1:58" s="62" customFormat="1" ht="12.75" x14ac:dyDescent="0.2">
      <c r="A3938" s="270"/>
      <c r="B3938" s="358"/>
      <c r="C3938" s="358"/>
      <c r="D3938" s="268"/>
      <c r="E3938" s="268"/>
      <c r="F3938" s="268"/>
      <c r="G3938" s="277"/>
      <c r="H3938" s="362"/>
      <c r="I3938" s="362"/>
      <c r="J3938" s="362"/>
      <c r="K3938" s="362"/>
      <c r="L3938" s="362"/>
      <c r="M3938" s="362"/>
      <c r="N3938" s="362"/>
      <c r="O3938" s="362"/>
      <c r="P3938" s="362"/>
      <c r="Q3938" s="362"/>
      <c r="R3938" s="362"/>
      <c r="S3938" s="362"/>
      <c r="T3938" s="362"/>
      <c r="U3938" s="362"/>
      <c r="V3938" s="362"/>
      <c r="W3938" s="362"/>
      <c r="X3938" s="362"/>
      <c r="Y3938" s="362"/>
      <c r="Z3938" s="362"/>
      <c r="AA3938" s="323"/>
      <c r="AB3938" s="323"/>
      <c r="AC3938" s="323"/>
      <c r="AD3938" s="323"/>
      <c r="AE3938" s="323"/>
      <c r="AF3938" s="323"/>
      <c r="AG3938" s="323"/>
      <c r="AH3938" s="323"/>
      <c r="AI3938" s="323"/>
      <c r="AJ3938" s="323"/>
      <c r="AK3938" s="323"/>
      <c r="AL3938" s="323"/>
      <c r="AM3938" s="323"/>
      <c r="AN3938" s="323"/>
      <c r="AO3938" s="323"/>
      <c r="AP3938" s="323"/>
      <c r="AQ3938" s="323"/>
      <c r="AR3938" s="323"/>
      <c r="AS3938" s="323"/>
      <c r="AT3938" s="323"/>
      <c r="AU3938" s="323"/>
      <c r="AV3938" s="323"/>
      <c r="AW3938" s="323"/>
      <c r="AX3938" s="323"/>
      <c r="AY3938" s="323"/>
      <c r="AZ3938" s="323"/>
      <c r="BA3938" s="323"/>
      <c r="BB3938" s="323"/>
      <c r="BC3938" s="323"/>
      <c r="BD3938" s="323"/>
      <c r="BE3938" s="323"/>
      <c r="BF3938" s="323"/>
    </row>
    <row r="3939" spans="1:58" s="62" customFormat="1" ht="12.75" x14ac:dyDescent="0.2">
      <c r="A3939" s="270"/>
      <c r="B3939" s="358"/>
      <c r="C3939" s="358"/>
      <c r="D3939" s="268"/>
      <c r="E3939" s="268"/>
      <c r="F3939" s="268"/>
      <c r="G3939" s="277"/>
      <c r="H3939" s="362"/>
      <c r="I3939" s="362"/>
      <c r="J3939" s="362"/>
      <c r="K3939" s="362"/>
      <c r="L3939" s="362"/>
      <c r="M3939" s="362"/>
      <c r="N3939" s="362"/>
      <c r="O3939" s="362"/>
      <c r="P3939" s="362"/>
      <c r="Q3939" s="362"/>
      <c r="R3939" s="362"/>
      <c r="S3939" s="362"/>
      <c r="T3939" s="362"/>
      <c r="U3939" s="362"/>
      <c r="V3939" s="362"/>
      <c r="W3939" s="362"/>
      <c r="X3939" s="362"/>
      <c r="Y3939" s="362"/>
      <c r="Z3939" s="362"/>
      <c r="AA3939" s="323"/>
      <c r="AB3939" s="323"/>
      <c r="AC3939" s="323"/>
      <c r="AD3939" s="323"/>
      <c r="AE3939" s="323"/>
      <c r="AF3939" s="323"/>
      <c r="AG3939" s="323"/>
      <c r="AH3939" s="323"/>
      <c r="AI3939" s="323"/>
      <c r="AJ3939" s="323"/>
      <c r="AK3939" s="323"/>
      <c r="AL3939" s="323"/>
      <c r="AM3939" s="323"/>
      <c r="AN3939" s="323"/>
      <c r="AO3939" s="323"/>
      <c r="AP3939" s="323"/>
      <c r="AQ3939" s="323"/>
      <c r="AR3939" s="323"/>
      <c r="AS3939" s="323"/>
      <c r="AT3939" s="323"/>
      <c r="AU3939" s="323"/>
      <c r="AV3939" s="323"/>
      <c r="AW3939" s="323"/>
      <c r="AX3939" s="323"/>
      <c r="AY3939" s="323"/>
      <c r="AZ3939" s="323"/>
      <c r="BA3939" s="323"/>
      <c r="BB3939" s="323"/>
      <c r="BC3939" s="323"/>
      <c r="BD3939" s="323"/>
      <c r="BE3939" s="323"/>
      <c r="BF3939" s="323"/>
    </row>
    <row r="3940" spans="1:58" s="62" customFormat="1" ht="12.75" x14ac:dyDescent="0.2">
      <c r="A3940" s="270"/>
      <c r="B3940" s="358"/>
      <c r="C3940" s="358"/>
      <c r="D3940" s="268"/>
      <c r="E3940" s="268"/>
      <c r="F3940" s="268"/>
      <c r="G3940" s="277"/>
      <c r="H3940" s="362"/>
      <c r="I3940" s="362"/>
      <c r="J3940" s="362"/>
      <c r="K3940" s="362"/>
      <c r="L3940" s="362"/>
      <c r="M3940" s="362"/>
      <c r="N3940" s="362"/>
      <c r="O3940" s="362"/>
      <c r="P3940" s="362"/>
      <c r="Q3940" s="362"/>
      <c r="R3940" s="362"/>
      <c r="S3940" s="362"/>
      <c r="T3940" s="362"/>
      <c r="U3940" s="362"/>
      <c r="V3940" s="362"/>
      <c r="W3940" s="362"/>
      <c r="X3940" s="362"/>
      <c r="Y3940" s="362"/>
      <c r="Z3940" s="362"/>
      <c r="AA3940" s="323"/>
      <c r="AB3940" s="323"/>
      <c r="AC3940" s="323"/>
      <c r="AD3940" s="323"/>
      <c r="AE3940" s="323"/>
      <c r="AF3940" s="323"/>
      <c r="AG3940" s="323"/>
      <c r="AH3940" s="323"/>
      <c r="AI3940" s="323"/>
      <c r="AJ3940" s="323"/>
      <c r="AK3940" s="323"/>
      <c r="AL3940" s="323"/>
      <c r="AM3940" s="323"/>
      <c r="AN3940" s="323"/>
      <c r="AO3940" s="323"/>
      <c r="AP3940" s="323"/>
      <c r="AQ3940" s="323"/>
      <c r="AR3940" s="323"/>
      <c r="AS3940" s="323"/>
      <c r="AT3940" s="323"/>
      <c r="AU3940" s="323"/>
      <c r="AV3940" s="323"/>
      <c r="AW3940" s="323"/>
      <c r="AX3940" s="323"/>
      <c r="AY3940" s="323"/>
      <c r="AZ3940" s="323"/>
      <c r="BA3940" s="323"/>
      <c r="BB3940" s="323"/>
      <c r="BC3940" s="323"/>
      <c r="BD3940" s="323"/>
      <c r="BE3940" s="323"/>
      <c r="BF3940" s="323"/>
    </row>
    <row r="3941" spans="1:58" s="62" customFormat="1" ht="12.75" x14ac:dyDescent="0.2">
      <c r="A3941" s="270"/>
      <c r="B3941" s="358"/>
      <c r="C3941" s="358"/>
      <c r="D3941" s="268"/>
      <c r="E3941" s="268"/>
      <c r="F3941" s="268"/>
      <c r="G3941" s="277"/>
      <c r="H3941" s="362"/>
      <c r="I3941" s="362"/>
      <c r="J3941" s="362"/>
      <c r="K3941" s="362"/>
      <c r="L3941" s="362"/>
      <c r="M3941" s="362"/>
      <c r="N3941" s="362"/>
      <c r="O3941" s="362"/>
      <c r="P3941" s="362"/>
      <c r="Q3941" s="362"/>
      <c r="R3941" s="362"/>
      <c r="S3941" s="362"/>
      <c r="T3941" s="362"/>
      <c r="U3941" s="362"/>
      <c r="V3941" s="362"/>
      <c r="W3941" s="362"/>
      <c r="X3941" s="362"/>
      <c r="Y3941" s="362"/>
      <c r="Z3941" s="362"/>
      <c r="AA3941" s="323"/>
      <c r="AB3941" s="323"/>
      <c r="AC3941" s="323"/>
      <c r="AD3941" s="323"/>
      <c r="AE3941" s="323"/>
      <c r="AF3941" s="323"/>
      <c r="AG3941" s="323"/>
      <c r="AH3941" s="323"/>
      <c r="AI3941" s="323"/>
      <c r="AJ3941" s="323"/>
      <c r="AK3941" s="323"/>
      <c r="AL3941" s="323"/>
      <c r="AM3941" s="323"/>
      <c r="AN3941" s="323"/>
      <c r="AO3941" s="323"/>
      <c r="AP3941" s="323"/>
      <c r="AQ3941" s="323"/>
      <c r="AR3941" s="323"/>
      <c r="AS3941" s="323"/>
      <c r="AT3941" s="323"/>
      <c r="AU3941" s="323"/>
      <c r="AV3941" s="323"/>
      <c r="AW3941" s="323"/>
      <c r="AX3941" s="323"/>
      <c r="AY3941" s="323"/>
      <c r="AZ3941" s="323"/>
      <c r="BA3941" s="323"/>
      <c r="BB3941" s="323"/>
      <c r="BC3941" s="323"/>
      <c r="BD3941" s="323"/>
      <c r="BE3941" s="323"/>
      <c r="BF3941" s="323"/>
    </row>
    <row r="3942" spans="1:58" s="62" customFormat="1" ht="12.75" x14ac:dyDescent="0.2">
      <c r="A3942" s="270"/>
      <c r="B3942" s="358"/>
      <c r="C3942" s="358"/>
      <c r="D3942" s="268"/>
      <c r="E3942" s="268"/>
      <c r="F3942" s="268"/>
      <c r="G3942" s="277"/>
      <c r="H3942" s="362"/>
      <c r="I3942" s="362"/>
      <c r="J3942" s="362"/>
      <c r="K3942" s="362"/>
      <c r="L3942" s="362"/>
      <c r="M3942" s="362"/>
      <c r="N3942" s="362"/>
      <c r="O3942" s="362"/>
      <c r="P3942" s="362"/>
      <c r="Q3942" s="362"/>
      <c r="R3942" s="362"/>
      <c r="S3942" s="362"/>
      <c r="T3942" s="362"/>
      <c r="U3942" s="362"/>
      <c r="V3942" s="362"/>
      <c r="W3942" s="362"/>
      <c r="X3942" s="362"/>
      <c r="Y3942" s="362"/>
      <c r="Z3942" s="362"/>
      <c r="AA3942" s="323"/>
      <c r="AB3942" s="323"/>
      <c r="AC3942" s="323"/>
      <c r="AD3942" s="323"/>
      <c r="AE3942" s="323"/>
      <c r="AF3942" s="323"/>
      <c r="AG3942" s="323"/>
      <c r="AH3942" s="323"/>
      <c r="AI3942" s="323"/>
      <c r="AJ3942" s="323"/>
      <c r="AK3942" s="323"/>
      <c r="AL3942" s="323"/>
      <c r="AM3942" s="323"/>
      <c r="AN3942" s="323"/>
      <c r="AO3942" s="323"/>
      <c r="AP3942" s="323"/>
      <c r="AQ3942" s="323"/>
      <c r="AR3942" s="323"/>
      <c r="AS3942" s="323"/>
      <c r="AT3942" s="323"/>
      <c r="AU3942" s="323"/>
      <c r="AV3942" s="323"/>
      <c r="AW3942" s="323"/>
      <c r="AX3942" s="323"/>
      <c r="AY3942" s="323"/>
      <c r="AZ3942" s="323"/>
      <c r="BA3942" s="323"/>
      <c r="BB3942" s="323"/>
      <c r="BC3942" s="323"/>
      <c r="BD3942" s="323"/>
      <c r="BE3942" s="323"/>
      <c r="BF3942" s="323"/>
    </row>
    <row r="3943" spans="1:58" s="62" customFormat="1" ht="12.75" x14ac:dyDescent="0.2">
      <c r="A3943" s="270"/>
      <c r="B3943" s="358"/>
      <c r="C3943" s="358"/>
      <c r="D3943" s="268"/>
      <c r="E3943" s="268"/>
      <c r="F3943" s="268"/>
      <c r="G3943" s="277"/>
      <c r="H3943" s="362"/>
      <c r="I3943" s="362"/>
      <c r="J3943" s="362"/>
      <c r="K3943" s="362"/>
      <c r="L3943" s="362"/>
      <c r="M3943" s="362"/>
      <c r="N3943" s="362"/>
      <c r="O3943" s="362"/>
      <c r="P3943" s="362"/>
      <c r="Q3943" s="362"/>
      <c r="R3943" s="362"/>
      <c r="S3943" s="362"/>
      <c r="T3943" s="362"/>
      <c r="U3943" s="362"/>
      <c r="V3943" s="362"/>
      <c r="W3943" s="362"/>
      <c r="X3943" s="362"/>
      <c r="Y3943" s="362"/>
      <c r="Z3943" s="362"/>
      <c r="AA3943" s="323"/>
      <c r="AB3943" s="323"/>
      <c r="AC3943" s="323"/>
      <c r="AD3943" s="323"/>
      <c r="AE3943" s="323"/>
      <c r="AF3943" s="323"/>
      <c r="AG3943" s="323"/>
      <c r="AH3943" s="323"/>
      <c r="AI3943" s="323"/>
      <c r="AJ3943" s="323"/>
      <c r="AK3943" s="323"/>
      <c r="AL3943" s="323"/>
      <c r="AM3943" s="323"/>
      <c r="AN3943" s="323"/>
      <c r="AO3943" s="323"/>
      <c r="AP3943" s="323"/>
      <c r="AQ3943" s="323"/>
      <c r="AR3943" s="323"/>
      <c r="AS3943" s="323"/>
      <c r="AT3943" s="323"/>
      <c r="AU3943" s="323"/>
      <c r="AV3943" s="323"/>
      <c r="AW3943" s="323"/>
      <c r="AX3943" s="323"/>
      <c r="AY3943" s="323"/>
      <c r="AZ3943" s="323"/>
      <c r="BA3943" s="323"/>
      <c r="BB3943" s="323"/>
      <c r="BC3943" s="323"/>
      <c r="BD3943" s="323"/>
      <c r="BE3943" s="323"/>
      <c r="BF3943" s="323"/>
    </row>
    <row r="3944" spans="1:58" s="62" customFormat="1" ht="12.75" x14ac:dyDescent="0.2">
      <c r="A3944" s="270"/>
      <c r="B3944" s="358"/>
      <c r="C3944" s="358"/>
      <c r="D3944" s="268"/>
      <c r="E3944" s="268"/>
      <c r="F3944" s="268"/>
      <c r="G3944" s="277"/>
      <c r="H3944" s="362"/>
      <c r="I3944" s="362"/>
      <c r="J3944" s="362"/>
      <c r="K3944" s="362"/>
      <c r="L3944" s="362"/>
      <c r="M3944" s="362"/>
      <c r="N3944" s="362"/>
      <c r="O3944" s="362"/>
      <c r="P3944" s="362"/>
      <c r="Q3944" s="362"/>
      <c r="R3944" s="362"/>
      <c r="S3944" s="362"/>
      <c r="T3944" s="362"/>
      <c r="U3944" s="362"/>
      <c r="V3944" s="362"/>
      <c r="W3944" s="362"/>
      <c r="X3944" s="362"/>
      <c r="Y3944" s="362"/>
      <c r="Z3944" s="362"/>
      <c r="AA3944" s="323"/>
      <c r="AB3944" s="323"/>
      <c r="AC3944" s="323"/>
      <c r="AD3944" s="323"/>
      <c r="AE3944" s="323"/>
      <c r="AF3944" s="323"/>
      <c r="AG3944" s="323"/>
      <c r="AH3944" s="323"/>
      <c r="AI3944" s="323"/>
      <c r="AJ3944" s="323"/>
      <c r="AK3944" s="323"/>
      <c r="AL3944" s="323"/>
      <c r="AM3944" s="323"/>
      <c r="AN3944" s="323"/>
      <c r="AO3944" s="323"/>
      <c r="AP3944" s="323"/>
      <c r="AQ3944" s="323"/>
      <c r="AR3944" s="323"/>
      <c r="AS3944" s="323"/>
      <c r="AT3944" s="323"/>
      <c r="AU3944" s="323"/>
      <c r="AV3944" s="323"/>
      <c r="AW3944" s="323"/>
      <c r="AX3944" s="323"/>
      <c r="AY3944" s="323"/>
      <c r="AZ3944" s="323"/>
      <c r="BA3944" s="323"/>
      <c r="BB3944" s="323"/>
      <c r="BC3944" s="323"/>
      <c r="BD3944" s="323"/>
      <c r="BE3944" s="323"/>
      <c r="BF3944" s="323"/>
    </row>
    <row r="3945" spans="1:58" s="62" customFormat="1" ht="12.75" x14ac:dyDescent="0.2">
      <c r="A3945" s="270"/>
      <c r="B3945" s="358"/>
      <c r="C3945" s="358"/>
      <c r="D3945" s="268"/>
      <c r="E3945" s="268"/>
      <c r="F3945" s="268"/>
      <c r="G3945" s="277"/>
      <c r="H3945" s="362"/>
      <c r="I3945" s="362"/>
      <c r="J3945" s="362"/>
      <c r="K3945" s="362"/>
      <c r="L3945" s="362"/>
      <c r="M3945" s="362"/>
      <c r="N3945" s="362"/>
      <c r="O3945" s="362"/>
      <c r="P3945" s="362"/>
      <c r="Q3945" s="362"/>
      <c r="R3945" s="362"/>
      <c r="S3945" s="362"/>
      <c r="T3945" s="362"/>
      <c r="U3945" s="362"/>
      <c r="V3945" s="362"/>
      <c r="W3945" s="362"/>
      <c r="X3945" s="362"/>
      <c r="Y3945" s="362"/>
      <c r="Z3945" s="362"/>
      <c r="AA3945" s="323"/>
      <c r="AB3945" s="323"/>
      <c r="AC3945" s="323"/>
      <c r="AD3945" s="323"/>
      <c r="AE3945" s="323"/>
      <c r="AF3945" s="323"/>
      <c r="AG3945" s="323"/>
      <c r="AH3945" s="323"/>
      <c r="AI3945" s="323"/>
      <c r="AJ3945" s="323"/>
      <c r="AK3945" s="323"/>
      <c r="AL3945" s="323"/>
      <c r="AM3945" s="323"/>
      <c r="AN3945" s="323"/>
      <c r="AO3945" s="323"/>
      <c r="AP3945" s="323"/>
      <c r="AQ3945" s="323"/>
      <c r="AR3945" s="323"/>
      <c r="AS3945" s="323"/>
      <c r="AT3945" s="323"/>
      <c r="AU3945" s="323"/>
      <c r="AV3945" s="323"/>
      <c r="AW3945" s="323"/>
      <c r="AX3945" s="323"/>
      <c r="AY3945" s="323"/>
      <c r="AZ3945" s="323"/>
      <c r="BA3945" s="323"/>
      <c r="BB3945" s="323"/>
      <c r="BC3945" s="323"/>
      <c r="BD3945" s="323"/>
      <c r="BE3945" s="323"/>
      <c r="BF3945" s="323"/>
    </row>
    <row r="3946" spans="1:58" s="62" customFormat="1" ht="12.75" x14ac:dyDescent="0.2">
      <c r="A3946" s="270"/>
      <c r="B3946" s="358"/>
      <c r="C3946" s="358"/>
      <c r="D3946" s="268"/>
      <c r="E3946" s="268"/>
      <c r="F3946" s="268"/>
      <c r="G3946" s="277"/>
      <c r="H3946" s="362"/>
      <c r="I3946" s="362"/>
      <c r="J3946" s="362"/>
      <c r="K3946" s="362"/>
      <c r="L3946" s="362"/>
      <c r="M3946" s="362"/>
      <c r="N3946" s="362"/>
      <c r="O3946" s="362"/>
      <c r="P3946" s="362"/>
      <c r="Q3946" s="362"/>
      <c r="R3946" s="362"/>
      <c r="S3946" s="362"/>
      <c r="T3946" s="362"/>
      <c r="U3946" s="362"/>
      <c r="V3946" s="362"/>
      <c r="W3946" s="362"/>
      <c r="X3946" s="362"/>
      <c r="Y3946" s="362"/>
      <c r="Z3946" s="362"/>
      <c r="AA3946" s="323"/>
      <c r="AB3946" s="323"/>
      <c r="AC3946" s="323"/>
      <c r="AD3946" s="323"/>
      <c r="AE3946" s="323"/>
      <c r="AF3946" s="323"/>
      <c r="AG3946" s="323"/>
      <c r="AH3946" s="323"/>
      <c r="AI3946" s="323"/>
      <c r="AJ3946" s="323"/>
      <c r="AK3946" s="323"/>
      <c r="AL3946" s="323"/>
      <c r="AM3946" s="323"/>
      <c r="AN3946" s="323"/>
      <c r="AO3946" s="323"/>
      <c r="AP3946" s="323"/>
      <c r="AQ3946" s="323"/>
      <c r="AR3946" s="323"/>
      <c r="AS3946" s="323"/>
      <c r="AT3946" s="323"/>
      <c r="AU3946" s="323"/>
      <c r="AV3946" s="323"/>
      <c r="AW3946" s="323"/>
      <c r="AX3946" s="323"/>
      <c r="AY3946" s="323"/>
      <c r="AZ3946" s="323"/>
      <c r="BA3946" s="323"/>
      <c r="BB3946" s="323"/>
      <c r="BC3946" s="323"/>
      <c r="BD3946" s="323"/>
      <c r="BE3946" s="323"/>
      <c r="BF3946" s="323"/>
    </row>
    <row r="3947" spans="1:58" s="62" customFormat="1" ht="12.75" x14ac:dyDescent="0.2">
      <c r="A3947" s="270"/>
      <c r="B3947" s="358"/>
      <c r="C3947" s="358"/>
      <c r="D3947" s="268"/>
      <c r="E3947" s="268"/>
      <c r="F3947" s="268"/>
      <c r="G3947" s="277"/>
      <c r="H3947" s="362"/>
      <c r="I3947" s="362"/>
      <c r="J3947" s="362"/>
      <c r="K3947" s="362"/>
      <c r="L3947" s="362"/>
      <c r="M3947" s="362"/>
      <c r="N3947" s="362"/>
      <c r="O3947" s="362"/>
      <c r="P3947" s="362"/>
      <c r="Q3947" s="362"/>
      <c r="R3947" s="362"/>
      <c r="S3947" s="362"/>
      <c r="T3947" s="362"/>
      <c r="U3947" s="362"/>
      <c r="V3947" s="362"/>
      <c r="W3947" s="362"/>
      <c r="X3947" s="362"/>
      <c r="Y3947" s="362"/>
      <c r="Z3947" s="362"/>
      <c r="AA3947" s="323"/>
      <c r="AB3947" s="323"/>
      <c r="AC3947" s="323"/>
      <c r="AD3947" s="323"/>
      <c r="AE3947" s="323"/>
      <c r="AF3947" s="323"/>
      <c r="AG3947" s="323"/>
      <c r="AH3947" s="323"/>
      <c r="AI3947" s="323"/>
      <c r="AJ3947" s="323"/>
      <c r="AK3947" s="323"/>
      <c r="AL3947" s="323"/>
      <c r="AM3947" s="323"/>
      <c r="AN3947" s="323"/>
      <c r="AO3947" s="323"/>
      <c r="AP3947" s="323"/>
      <c r="AQ3947" s="323"/>
      <c r="AR3947" s="323"/>
      <c r="AS3947" s="323"/>
      <c r="AT3947" s="323"/>
      <c r="AU3947" s="323"/>
      <c r="AV3947" s="323"/>
      <c r="AW3947" s="323"/>
      <c r="AX3947" s="323"/>
      <c r="AY3947" s="323"/>
      <c r="AZ3947" s="323"/>
      <c r="BA3947" s="323"/>
      <c r="BB3947" s="323"/>
      <c r="BC3947" s="323"/>
      <c r="BD3947" s="323"/>
      <c r="BE3947" s="323"/>
      <c r="BF3947" s="323"/>
    </row>
    <row r="3948" spans="1:58" s="62" customFormat="1" ht="12.75" x14ac:dyDescent="0.2">
      <c r="A3948" s="270"/>
      <c r="B3948" s="358"/>
      <c r="C3948" s="358"/>
      <c r="D3948" s="268"/>
      <c r="E3948" s="268"/>
      <c r="F3948" s="268"/>
      <c r="G3948" s="277"/>
      <c r="H3948" s="362"/>
      <c r="I3948" s="362"/>
      <c r="J3948" s="362"/>
      <c r="K3948" s="362"/>
      <c r="L3948" s="362"/>
      <c r="M3948" s="362"/>
      <c r="N3948" s="362"/>
      <c r="O3948" s="362"/>
      <c r="P3948" s="362"/>
      <c r="Q3948" s="362"/>
      <c r="R3948" s="362"/>
      <c r="S3948" s="362"/>
      <c r="T3948" s="362"/>
      <c r="U3948" s="362"/>
      <c r="V3948" s="362"/>
      <c r="W3948" s="362"/>
      <c r="X3948" s="362"/>
      <c r="Y3948" s="362"/>
      <c r="Z3948" s="362"/>
      <c r="AA3948" s="323"/>
      <c r="AB3948" s="323"/>
      <c r="AC3948" s="323"/>
      <c r="AD3948" s="323"/>
      <c r="AE3948" s="323"/>
      <c r="AF3948" s="323"/>
      <c r="AG3948" s="323"/>
      <c r="AH3948" s="323"/>
      <c r="AI3948" s="323"/>
      <c r="AJ3948" s="323"/>
      <c r="AK3948" s="323"/>
      <c r="AL3948" s="323"/>
      <c r="AM3948" s="323"/>
      <c r="AN3948" s="323"/>
      <c r="AO3948" s="323"/>
      <c r="AP3948" s="323"/>
      <c r="AQ3948" s="323"/>
      <c r="AR3948" s="323"/>
      <c r="AS3948" s="323"/>
      <c r="AT3948" s="323"/>
      <c r="AU3948" s="323"/>
      <c r="AV3948" s="323"/>
      <c r="AW3948" s="323"/>
      <c r="AX3948" s="323"/>
      <c r="AY3948" s="323"/>
      <c r="AZ3948" s="323"/>
      <c r="BA3948" s="323"/>
      <c r="BB3948" s="323"/>
      <c r="BC3948" s="323"/>
      <c r="BD3948" s="323"/>
      <c r="BE3948" s="323"/>
      <c r="BF3948" s="323"/>
    </row>
    <row r="3949" spans="1:58" s="62" customFormat="1" ht="12.75" x14ac:dyDescent="0.2">
      <c r="A3949" s="270"/>
      <c r="B3949" s="358"/>
      <c r="C3949" s="358"/>
      <c r="D3949" s="268"/>
      <c r="E3949" s="268"/>
      <c r="F3949" s="268"/>
      <c r="G3949" s="277"/>
      <c r="H3949" s="362"/>
      <c r="I3949" s="362"/>
      <c r="J3949" s="362"/>
      <c r="K3949" s="362"/>
      <c r="L3949" s="362"/>
      <c r="M3949" s="362"/>
      <c r="N3949" s="362"/>
      <c r="O3949" s="362"/>
      <c r="P3949" s="362"/>
      <c r="Q3949" s="362"/>
      <c r="R3949" s="362"/>
      <c r="S3949" s="362"/>
      <c r="T3949" s="362"/>
      <c r="U3949" s="362"/>
      <c r="V3949" s="362"/>
      <c r="W3949" s="362"/>
      <c r="X3949" s="362"/>
      <c r="Y3949" s="362"/>
      <c r="Z3949" s="362"/>
      <c r="AA3949" s="323"/>
      <c r="AB3949" s="323"/>
      <c r="AC3949" s="323"/>
      <c r="AD3949" s="323"/>
      <c r="AE3949" s="323"/>
      <c r="AF3949" s="323"/>
      <c r="AG3949" s="323"/>
      <c r="AH3949" s="323"/>
      <c r="AI3949" s="323"/>
      <c r="AJ3949" s="323"/>
      <c r="AK3949" s="323"/>
      <c r="AL3949" s="323"/>
      <c r="AM3949" s="323"/>
      <c r="AN3949" s="323"/>
      <c r="AO3949" s="323"/>
      <c r="AP3949" s="323"/>
      <c r="AQ3949" s="323"/>
      <c r="AR3949" s="323"/>
      <c r="AS3949" s="323"/>
      <c r="AT3949" s="323"/>
      <c r="AU3949" s="323"/>
      <c r="AV3949" s="323"/>
      <c r="AW3949" s="323"/>
      <c r="AX3949" s="323"/>
      <c r="AY3949" s="323"/>
      <c r="AZ3949" s="323"/>
      <c r="BA3949" s="323"/>
      <c r="BB3949" s="323"/>
      <c r="BC3949" s="323"/>
      <c r="BD3949" s="323"/>
      <c r="BE3949" s="323"/>
      <c r="BF3949" s="323"/>
    </row>
    <row r="3950" spans="1:58" s="62" customFormat="1" ht="12.75" x14ac:dyDescent="0.2">
      <c r="A3950" s="270"/>
      <c r="B3950" s="358"/>
      <c r="C3950" s="358"/>
      <c r="D3950" s="268"/>
      <c r="E3950" s="268"/>
      <c r="F3950" s="268"/>
      <c r="G3950" s="277"/>
      <c r="H3950" s="362"/>
      <c r="I3950" s="362"/>
      <c r="J3950" s="362"/>
      <c r="K3950" s="362"/>
      <c r="L3950" s="362"/>
      <c r="M3950" s="362"/>
      <c r="N3950" s="362"/>
      <c r="O3950" s="362"/>
      <c r="P3950" s="362"/>
      <c r="Q3950" s="362"/>
      <c r="R3950" s="362"/>
      <c r="S3950" s="362"/>
      <c r="T3950" s="362"/>
      <c r="U3950" s="362"/>
      <c r="V3950" s="362"/>
      <c r="W3950" s="362"/>
      <c r="X3950" s="362"/>
      <c r="Y3950" s="362"/>
      <c r="Z3950" s="362"/>
      <c r="AA3950" s="323"/>
      <c r="AB3950" s="323"/>
      <c r="AC3950" s="323"/>
      <c r="AD3950" s="323"/>
      <c r="AE3950" s="323"/>
      <c r="AF3950" s="323"/>
      <c r="AG3950" s="323"/>
      <c r="AH3950" s="323"/>
      <c r="AI3950" s="323"/>
      <c r="AJ3950" s="323"/>
      <c r="AK3950" s="323"/>
      <c r="AL3950" s="323"/>
      <c r="AM3950" s="323"/>
      <c r="AN3950" s="323"/>
      <c r="AO3950" s="323"/>
      <c r="AP3950" s="323"/>
      <c r="AQ3950" s="323"/>
      <c r="AR3950" s="323"/>
      <c r="AS3950" s="323"/>
      <c r="AT3950" s="323"/>
      <c r="AU3950" s="323"/>
      <c r="AV3950" s="323"/>
      <c r="AW3950" s="323"/>
      <c r="AX3950" s="323"/>
      <c r="AY3950" s="323"/>
      <c r="AZ3950" s="323"/>
      <c r="BA3950" s="323"/>
      <c r="BB3950" s="323"/>
      <c r="BC3950" s="323"/>
      <c r="BD3950" s="323"/>
      <c r="BE3950" s="323"/>
      <c r="BF3950" s="323"/>
    </row>
    <row r="3951" spans="1:58" s="62" customFormat="1" ht="12.75" x14ac:dyDescent="0.2">
      <c r="A3951" s="270"/>
      <c r="B3951" s="358"/>
      <c r="C3951" s="358"/>
      <c r="D3951" s="268"/>
      <c r="E3951" s="268"/>
      <c r="F3951" s="268"/>
      <c r="G3951" s="277"/>
      <c r="H3951" s="362"/>
      <c r="I3951" s="362"/>
      <c r="J3951" s="362"/>
      <c r="K3951" s="362"/>
      <c r="L3951" s="362"/>
      <c r="M3951" s="362"/>
      <c r="N3951" s="362"/>
      <c r="O3951" s="362"/>
      <c r="P3951" s="362"/>
      <c r="Q3951" s="362"/>
      <c r="R3951" s="362"/>
      <c r="S3951" s="362"/>
      <c r="T3951" s="362"/>
      <c r="U3951" s="362"/>
      <c r="V3951" s="362"/>
      <c r="W3951" s="362"/>
      <c r="X3951" s="362"/>
      <c r="Y3951" s="362"/>
      <c r="Z3951" s="362"/>
      <c r="AA3951" s="323"/>
      <c r="AB3951" s="323"/>
      <c r="AC3951" s="323"/>
      <c r="AD3951" s="323"/>
      <c r="AE3951" s="323"/>
      <c r="AF3951" s="323"/>
      <c r="AG3951" s="323"/>
      <c r="AH3951" s="323"/>
      <c r="AI3951" s="323"/>
      <c r="AJ3951" s="323"/>
      <c r="AK3951" s="323"/>
      <c r="AL3951" s="323"/>
      <c r="AM3951" s="323"/>
      <c r="AN3951" s="323"/>
      <c r="AO3951" s="323"/>
      <c r="AP3951" s="323"/>
      <c r="AQ3951" s="323"/>
      <c r="AR3951" s="323"/>
      <c r="AS3951" s="323"/>
      <c r="AT3951" s="323"/>
      <c r="AU3951" s="323"/>
      <c r="AV3951" s="323"/>
      <c r="AW3951" s="323"/>
      <c r="AX3951" s="323"/>
      <c r="AY3951" s="323"/>
      <c r="AZ3951" s="323"/>
      <c r="BA3951" s="323"/>
      <c r="BB3951" s="323"/>
      <c r="BC3951" s="323"/>
      <c r="BD3951" s="323"/>
      <c r="BE3951" s="323"/>
      <c r="BF3951" s="323"/>
    </row>
    <row r="3952" spans="1:58" s="62" customFormat="1" ht="12.75" x14ac:dyDescent="0.2">
      <c r="A3952" s="270"/>
      <c r="B3952" s="358"/>
      <c r="C3952" s="358"/>
      <c r="D3952" s="268"/>
      <c r="E3952" s="268"/>
      <c r="F3952" s="268"/>
      <c r="G3952" s="277"/>
      <c r="H3952" s="362"/>
      <c r="I3952" s="362"/>
      <c r="J3952" s="362"/>
      <c r="K3952" s="362"/>
      <c r="L3952" s="362"/>
      <c r="M3952" s="362"/>
      <c r="N3952" s="362"/>
      <c r="O3952" s="362"/>
      <c r="P3952" s="362"/>
      <c r="Q3952" s="362"/>
      <c r="R3952" s="362"/>
      <c r="S3952" s="362"/>
      <c r="T3952" s="362"/>
      <c r="U3952" s="362"/>
      <c r="V3952" s="362"/>
      <c r="W3952" s="362"/>
      <c r="X3952" s="362"/>
      <c r="Y3952" s="362"/>
      <c r="Z3952" s="362"/>
      <c r="AA3952" s="323"/>
      <c r="AB3952" s="323"/>
      <c r="AC3952" s="323"/>
      <c r="AD3952" s="323"/>
      <c r="AE3952" s="323"/>
      <c r="AF3952" s="323"/>
      <c r="AG3952" s="323"/>
      <c r="AH3952" s="323"/>
      <c r="AI3952" s="323"/>
      <c r="AJ3952" s="323"/>
      <c r="AK3952" s="323"/>
      <c r="AL3952" s="323"/>
      <c r="AM3952" s="323"/>
      <c r="AN3952" s="323"/>
      <c r="AO3952" s="323"/>
      <c r="AP3952" s="323"/>
      <c r="AQ3952" s="323"/>
      <c r="AR3952" s="323"/>
      <c r="AS3952" s="323"/>
      <c r="AT3952" s="323"/>
      <c r="AU3952" s="323"/>
      <c r="AV3952" s="323"/>
      <c r="AW3952" s="323"/>
      <c r="AX3952" s="323"/>
      <c r="AY3952" s="323"/>
      <c r="AZ3952" s="323"/>
      <c r="BA3952" s="323"/>
      <c r="BB3952" s="323"/>
      <c r="BC3952" s="323"/>
      <c r="BD3952" s="323"/>
      <c r="BE3952" s="323"/>
      <c r="BF3952" s="323"/>
    </row>
    <row r="3953" spans="1:58" s="62" customFormat="1" ht="12.75" x14ac:dyDescent="0.2">
      <c r="A3953" s="270"/>
      <c r="B3953" s="358"/>
      <c r="C3953" s="358"/>
      <c r="D3953" s="268"/>
      <c r="E3953" s="268"/>
      <c r="F3953" s="268"/>
      <c r="G3953" s="277"/>
      <c r="H3953" s="362"/>
      <c r="I3953" s="362"/>
      <c r="J3953" s="362"/>
      <c r="K3953" s="362"/>
      <c r="L3953" s="362"/>
      <c r="M3953" s="362"/>
      <c r="N3953" s="362"/>
      <c r="O3953" s="362"/>
      <c r="P3953" s="362"/>
      <c r="Q3953" s="362"/>
      <c r="R3953" s="362"/>
      <c r="S3953" s="362"/>
      <c r="T3953" s="362"/>
      <c r="U3953" s="362"/>
      <c r="V3953" s="362"/>
      <c r="W3953" s="362"/>
      <c r="X3953" s="362"/>
      <c r="Y3953" s="362"/>
      <c r="Z3953" s="362"/>
      <c r="AA3953" s="323"/>
      <c r="AB3953" s="323"/>
      <c r="AC3953" s="323"/>
      <c r="AD3953" s="323"/>
      <c r="AE3953" s="323"/>
      <c r="AF3953" s="323"/>
      <c r="AG3953" s="323"/>
      <c r="AH3953" s="323"/>
      <c r="AI3953" s="323"/>
      <c r="AJ3953" s="323"/>
      <c r="AK3953" s="323"/>
      <c r="AL3953" s="323"/>
      <c r="AM3953" s="323"/>
      <c r="AN3953" s="323"/>
      <c r="AO3953" s="323"/>
      <c r="AP3953" s="323"/>
      <c r="AQ3953" s="323"/>
      <c r="AR3953" s="323"/>
      <c r="AS3953" s="323"/>
      <c r="AT3953" s="323"/>
      <c r="AU3953" s="323"/>
      <c r="AV3953" s="323"/>
      <c r="AW3953" s="323"/>
      <c r="AX3953" s="323"/>
      <c r="AY3953" s="323"/>
      <c r="AZ3953" s="323"/>
      <c r="BA3953" s="323"/>
      <c r="BB3953" s="323"/>
      <c r="BC3953" s="323"/>
      <c r="BD3953" s="323"/>
      <c r="BE3953" s="323"/>
      <c r="BF3953" s="323"/>
    </row>
    <row r="3954" spans="1:58" s="62" customFormat="1" ht="12.75" x14ac:dyDescent="0.2">
      <c r="A3954" s="270"/>
      <c r="B3954" s="358"/>
      <c r="C3954" s="358"/>
      <c r="D3954" s="268"/>
      <c r="E3954" s="268"/>
      <c r="F3954" s="268"/>
      <c r="G3954" s="277"/>
      <c r="H3954" s="362"/>
      <c r="I3954" s="362"/>
      <c r="J3954" s="362"/>
      <c r="K3954" s="362"/>
      <c r="L3954" s="362"/>
      <c r="M3954" s="362"/>
      <c r="N3954" s="362"/>
      <c r="O3954" s="362"/>
      <c r="P3954" s="362"/>
      <c r="Q3954" s="362"/>
      <c r="R3954" s="362"/>
      <c r="S3954" s="362"/>
      <c r="T3954" s="362"/>
      <c r="U3954" s="362"/>
      <c r="V3954" s="362"/>
      <c r="W3954" s="362"/>
      <c r="X3954" s="362"/>
      <c r="Y3954" s="362"/>
      <c r="Z3954" s="362"/>
      <c r="AA3954" s="323"/>
      <c r="AB3954" s="323"/>
      <c r="AC3954" s="323"/>
      <c r="AD3954" s="323"/>
      <c r="AE3954" s="323"/>
      <c r="AF3954" s="323"/>
      <c r="AG3954" s="323"/>
      <c r="AH3954" s="323"/>
      <c r="AI3954" s="323"/>
      <c r="AJ3954" s="323"/>
      <c r="AK3954" s="323"/>
      <c r="AL3954" s="323"/>
      <c r="AM3954" s="323"/>
      <c r="AN3954" s="323"/>
      <c r="AO3954" s="323"/>
      <c r="AP3954" s="323"/>
      <c r="AQ3954" s="323"/>
      <c r="AR3954" s="323"/>
      <c r="AS3954" s="323"/>
      <c r="AT3954" s="323"/>
      <c r="AU3954" s="323"/>
      <c r="AV3954" s="323"/>
      <c r="AW3954" s="323"/>
      <c r="AX3954" s="323"/>
      <c r="AY3954" s="323"/>
      <c r="AZ3954" s="323"/>
      <c r="BA3954" s="323"/>
      <c r="BB3954" s="323"/>
      <c r="BC3954" s="323"/>
      <c r="BD3954" s="323"/>
      <c r="BE3954" s="323"/>
      <c r="BF3954" s="323"/>
    </row>
    <row r="3955" spans="1:58" s="62" customFormat="1" ht="12.75" x14ac:dyDescent="0.2">
      <c r="A3955" s="270"/>
      <c r="B3955" s="358"/>
      <c r="C3955" s="358"/>
      <c r="D3955" s="268"/>
      <c r="E3955" s="268"/>
      <c r="F3955" s="268"/>
      <c r="G3955" s="277"/>
      <c r="H3955" s="362"/>
      <c r="I3955" s="362"/>
      <c r="J3955" s="362"/>
      <c r="K3955" s="362"/>
      <c r="L3955" s="362"/>
      <c r="M3955" s="362"/>
      <c r="N3955" s="362"/>
      <c r="O3955" s="362"/>
      <c r="P3955" s="362"/>
      <c r="Q3955" s="362"/>
      <c r="R3955" s="362"/>
      <c r="S3955" s="362"/>
      <c r="T3955" s="362"/>
      <c r="U3955" s="362"/>
      <c r="V3955" s="362"/>
      <c r="W3955" s="362"/>
      <c r="X3955" s="362"/>
      <c r="Y3955" s="362"/>
      <c r="Z3955" s="362"/>
      <c r="AA3955" s="323"/>
      <c r="AB3955" s="323"/>
      <c r="AC3955" s="323"/>
      <c r="AD3955" s="323"/>
      <c r="AE3955" s="323"/>
      <c r="AF3955" s="323"/>
      <c r="AG3955" s="323"/>
      <c r="AH3955" s="323"/>
      <c r="AI3955" s="323"/>
      <c r="AJ3955" s="323"/>
      <c r="AK3955" s="323"/>
      <c r="AL3955" s="323"/>
      <c r="AM3955" s="323"/>
      <c r="AN3955" s="323"/>
      <c r="AO3955" s="323"/>
      <c r="AP3955" s="323"/>
      <c r="AQ3955" s="323"/>
      <c r="AR3955" s="323"/>
      <c r="AS3955" s="323"/>
      <c r="AT3955" s="323"/>
      <c r="AU3955" s="323"/>
      <c r="AV3955" s="323"/>
      <c r="AW3955" s="323"/>
      <c r="AX3955" s="323"/>
      <c r="AY3955" s="323"/>
      <c r="AZ3955" s="323"/>
      <c r="BA3955" s="323"/>
      <c r="BB3955" s="323"/>
      <c r="BC3955" s="323"/>
      <c r="BD3955" s="323"/>
      <c r="BE3955" s="323"/>
      <c r="BF3955" s="323"/>
    </row>
    <row r="3956" spans="1:58" s="62" customFormat="1" ht="12.75" x14ac:dyDescent="0.2">
      <c r="A3956" s="270"/>
      <c r="B3956" s="358"/>
      <c r="C3956" s="358"/>
      <c r="D3956" s="268"/>
      <c r="E3956" s="268"/>
      <c r="F3956" s="268"/>
      <c r="G3956" s="277"/>
      <c r="H3956" s="362"/>
      <c r="I3956" s="362"/>
      <c r="J3956" s="362"/>
      <c r="K3956" s="362"/>
      <c r="L3956" s="362"/>
      <c r="M3956" s="362"/>
      <c r="N3956" s="362"/>
      <c r="O3956" s="362"/>
      <c r="P3956" s="362"/>
      <c r="Q3956" s="362"/>
      <c r="R3956" s="362"/>
      <c r="S3956" s="362"/>
      <c r="T3956" s="362"/>
      <c r="U3956" s="362"/>
      <c r="V3956" s="362"/>
      <c r="W3956" s="362"/>
      <c r="X3956" s="362"/>
      <c r="Y3956" s="362"/>
      <c r="Z3956" s="362"/>
      <c r="AA3956" s="323"/>
      <c r="AB3956" s="323"/>
      <c r="AC3956" s="323"/>
      <c r="AD3956" s="323"/>
      <c r="AE3956" s="323"/>
      <c r="AF3956" s="323"/>
      <c r="AG3956" s="323"/>
      <c r="AH3956" s="323"/>
      <c r="AI3956" s="323"/>
      <c r="AJ3956" s="323"/>
      <c r="AK3956" s="323"/>
      <c r="AL3956" s="323"/>
      <c r="AM3956" s="323"/>
      <c r="AN3956" s="323"/>
      <c r="AO3956" s="323"/>
      <c r="AP3956" s="323"/>
      <c r="AQ3956" s="323"/>
      <c r="AR3956" s="323"/>
      <c r="AS3956" s="323"/>
      <c r="AT3956" s="323"/>
      <c r="AU3956" s="323"/>
      <c r="AV3956" s="323"/>
      <c r="AW3956" s="323"/>
      <c r="AX3956" s="323"/>
      <c r="AY3956" s="323"/>
      <c r="AZ3956" s="323"/>
      <c r="BA3956" s="323"/>
      <c r="BB3956" s="323"/>
      <c r="BC3956" s="323"/>
      <c r="BD3956" s="323"/>
      <c r="BE3956" s="323"/>
      <c r="BF3956" s="323"/>
    </row>
    <row r="3957" spans="1:58" s="62" customFormat="1" ht="12.75" x14ac:dyDescent="0.2">
      <c r="A3957" s="270"/>
      <c r="B3957" s="358"/>
      <c r="C3957" s="358"/>
      <c r="D3957" s="268"/>
      <c r="E3957" s="268"/>
      <c r="F3957" s="268"/>
      <c r="G3957" s="277"/>
      <c r="H3957" s="362"/>
      <c r="I3957" s="362"/>
      <c r="J3957" s="362"/>
      <c r="K3957" s="362"/>
      <c r="L3957" s="362"/>
      <c r="M3957" s="362"/>
      <c r="N3957" s="362"/>
      <c r="O3957" s="362"/>
      <c r="P3957" s="362"/>
      <c r="Q3957" s="362"/>
      <c r="R3957" s="362"/>
      <c r="S3957" s="362"/>
      <c r="T3957" s="362"/>
      <c r="U3957" s="362"/>
      <c r="V3957" s="362"/>
      <c r="W3957" s="362"/>
      <c r="X3957" s="362"/>
      <c r="Y3957" s="362"/>
      <c r="Z3957" s="362"/>
      <c r="AA3957" s="323"/>
      <c r="AB3957" s="323"/>
      <c r="AC3957" s="323"/>
      <c r="AD3957" s="323"/>
      <c r="AE3957" s="323"/>
      <c r="AF3957" s="323"/>
      <c r="AG3957" s="323"/>
      <c r="AH3957" s="323"/>
      <c r="AI3957" s="323"/>
      <c r="AJ3957" s="323"/>
      <c r="AK3957" s="323"/>
      <c r="AL3957" s="323"/>
      <c r="AM3957" s="323"/>
      <c r="AN3957" s="323"/>
      <c r="AO3957" s="323"/>
      <c r="AP3957" s="323"/>
      <c r="AQ3957" s="323"/>
      <c r="AR3957" s="323"/>
      <c r="AS3957" s="323"/>
      <c r="AT3957" s="323"/>
      <c r="AU3957" s="323"/>
      <c r="AV3957" s="323"/>
      <c r="AW3957" s="323"/>
      <c r="AX3957" s="323"/>
      <c r="AY3957" s="323"/>
      <c r="AZ3957" s="323"/>
      <c r="BA3957" s="323"/>
      <c r="BB3957" s="323"/>
      <c r="BC3957" s="323"/>
      <c r="BD3957" s="323"/>
      <c r="BE3957" s="323"/>
      <c r="BF3957" s="323"/>
    </row>
    <row r="3958" spans="1:58" s="62" customFormat="1" ht="12.75" x14ac:dyDescent="0.2">
      <c r="A3958" s="270"/>
      <c r="B3958" s="358"/>
      <c r="C3958" s="358"/>
      <c r="D3958" s="268"/>
      <c r="E3958" s="268"/>
      <c r="F3958" s="268"/>
      <c r="G3958" s="277"/>
      <c r="H3958" s="362"/>
      <c r="I3958" s="362"/>
      <c r="J3958" s="362"/>
      <c r="K3958" s="362"/>
      <c r="L3958" s="362"/>
      <c r="M3958" s="362"/>
      <c r="N3958" s="362"/>
      <c r="O3958" s="362"/>
      <c r="P3958" s="362"/>
      <c r="Q3958" s="362"/>
      <c r="R3958" s="362"/>
      <c r="S3958" s="362"/>
      <c r="T3958" s="362"/>
      <c r="U3958" s="362"/>
      <c r="V3958" s="362"/>
      <c r="W3958" s="362"/>
      <c r="X3958" s="362"/>
      <c r="Y3958" s="362"/>
      <c r="Z3958" s="362"/>
      <c r="AA3958" s="323"/>
      <c r="AB3958" s="323"/>
      <c r="AC3958" s="323"/>
      <c r="AD3958" s="323"/>
      <c r="AE3958" s="323"/>
      <c r="AF3958" s="323"/>
      <c r="AG3958" s="323"/>
      <c r="AH3958" s="323"/>
      <c r="AI3958" s="323"/>
      <c r="AJ3958" s="323"/>
      <c r="AK3958" s="323"/>
      <c r="AL3958" s="323"/>
      <c r="AM3958" s="323"/>
      <c r="AN3958" s="323"/>
      <c r="AO3958" s="323"/>
      <c r="AP3958" s="323"/>
      <c r="AQ3958" s="323"/>
      <c r="AR3958" s="323"/>
      <c r="AS3958" s="323"/>
      <c r="AT3958" s="323"/>
      <c r="AU3958" s="323"/>
      <c r="AV3958" s="323"/>
      <c r="AW3958" s="323"/>
      <c r="AX3958" s="323"/>
      <c r="AY3958" s="323"/>
      <c r="AZ3958" s="323"/>
      <c r="BA3958" s="323"/>
      <c r="BB3958" s="323"/>
      <c r="BC3958" s="323"/>
      <c r="BD3958" s="323"/>
      <c r="BE3958" s="323"/>
      <c r="BF3958" s="323"/>
    </row>
    <row r="3959" spans="1:58" s="62" customFormat="1" ht="12.75" x14ac:dyDescent="0.2">
      <c r="A3959" s="270"/>
      <c r="B3959" s="358"/>
      <c r="C3959" s="358"/>
      <c r="D3959" s="268"/>
      <c r="E3959" s="268"/>
      <c r="F3959" s="268"/>
      <c r="G3959" s="277"/>
      <c r="H3959" s="362"/>
      <c r="I3959" s="362"/>
      <c r="J3959" s="362"/>
      <c r="K3959" s="362"/>
      <c r="L3959" s="362"/>
      <c r="M3959" s="362"/>
      <c r="N3959" s="362"/>
      <c r="O3959" s="362"/>
      <c r="P3959" s="362"/>
      <c r="Q3959" s="362"/>
      <c r="R3959" s="362"/>
      <c r="S3959" s="362"/>
      <c r="T3959" s="362"/>
      <c r="U3959" s="362"/>
      <c r="V3959" s="362"/>
      <c r="W3959" s="362"/>
      <c r="X3959" s="362"/>
      <c r="Y3959" s="362"/>
      <c r="Z3959" s="362"/>
      <c r="AA3959" s="323"/>
      <c r="AB3959" s="323"/>
      <c r="AC3959" s="323"/>
      <c r="AD3959" s="323"/>
      <c r="AE3959" s="323"/>
      <c r="AF3959" s="323"/>
      <c r="AG3959" s="323"/>
      <c r="AH3959" s="323"/>
      <c r="AI3959" s="323"/>
      <c r="AJ3959" s="323"/>
      <c r="AK3959" s="323"/>
      <c r="AL3959" s="323"/>
      <c r="AM3959" s="323"/>
      <c r="AN3959" s="323"/>
      <c r="AO3959" s="323"/>
      <c r="AP3959" s="323"/>
      <c r="AQ3959" s="323"/>
      <c r="AR3959" s="323"/>
      <c r="AS3959" s="323"/>
      <c r="AT3959" s="323"/>
      <c r="AU3959" s="323"/>
      <c r="AV3959" s="323"/>
      <c r="AW3959" s="323"/>
      <c r="AX3959" s="323"/>
      <c r="AY3959" s="323"/>
      <c r="AZ3959" s="323"/>
      <c r="BA3959" s="323"/>
      <c r="BB3959" s="323"/>
      <c r="BC3959" s="323"/>
      <c r="BD3959" s="323"/>
      <c r="BE3959" s="323"/>
      <c r="BF3959" s="323"/>
    </row>
    <row r="3960" spans="1:58" s="62" customFormat="1" ht="12.75" x14ac:dyDescent="0.2">
      <c r="A3960" s="270"/>
      <c r="B3960" s="358"/>
      <c r="C3960" s="358"/>
      <c r="D3960" s="268"/>
      <c r="E3960" s="268"/>
      <c r="F3960" s="268"/>
      <c r="G3960" s="277"/>
      <c r="H3960" s="362"/>
      <c r="I3960" s="362"/>
      <c r="J3960" s="362"/>
      <c r="K3960" s="362"/>
      <c r="L3960" s="362"/>
      <c r="M3960" s="362"/>
      <c r="N3960" s="362"/>
      <c r="O3960" s="362"/>
      <c r="P3960" s="362"/>
      <c r="Q3960" s="362"/>
      <c r="R3960" s="362"/>
      <c r="S3960" s="362"/>
      <c r="T3960" s="362"/>
      <c r="U3960" s="362"/>
      <c r="V3960" s="362"/>
      <c r="W3960" s="362"/>
      <c r="X3960" s="362"/>
      <c r="Y3960" s="362"/>
      <c r="Z3960" s="362"/>
      <c r="AA3960" s="323"/>
      <c r="AB3960" s="323"/>
      <c r="AC3960" s="323"/>
      <c r="AD3960" s="323"/>
      <c r="AE3960" s="323"/>
      <c r="AF3960" s="323"/>
      <c r="AG3960" s="323"/>
      <c r="AH3960" s="323"/>
      <c r="AI3960" s="323"/>
      <c r="AJ3960" s="323"/>
      <c r="AK3960" s="323"/>
      <c r="AL3960" s="323"/>
      <c r="AM3960" s="323"/>
      <c r="AN3960" s="323"/>
      <c r="AO3960" s="323"/>
      <c r="AP3960" s="323"/>
      <c r="AQ3960" s="323"/>
      <c r="AR3960" s="323"/>
      <c r="AS3960" s="323"/>
      <c r="AT3960" s="323"/>
      <c r="AU3960" s="323"/>
      <c r="AV3960" s="323"/>
      <c r="AW3960" s="323"/>
      <c r="AX3960" s="323"/>
      <c r="AY3960" s="323"/>
      <c r="AZ3960" s="323"/>
      <c r="BA3960" s="323"/>
      <c r="BB3960" s="323"/>
      <c r="BC3960" s="323"/>
      <c r="BD3960" s="323"/>
      <c r="BE3960" s="323"/>
      <c r="BF3960" s="323"/>
    </row>
    <row r="3961" spans="1:58" s="62" customFormat="1" ht="12.75" x14ac:dyDescent="0.2">
      <c r="A3961" s="270"/>
      <c r="B3961" s="358"/>
      <c r="C3961" s="358"/>
      <c r="D3961" s="268"/>
      <c r="E3961" s="268"/>
      <c r="F3961" s="268"/>
      <c r="G3961" s="277"/>
      <c r="H3961" s="362"/>
      <c r="I3961" s="362"/>
      <c r="J3961" s="362"/>
      <c r="K3961" s="362"/>
      <c r="L3961" s="362"/>
      <c r="M3961" s="362"/>
      <c r="N3961" s="362"/>
      <c r="O3961" s="362"/>
      <c r="P3961" s="362"/>
      <c r="Q3961" s="362"/>
      <c r="R3961" s="362"/>
      <c r="S3961" s="362"/>
      <c r="T3961" s="362"/>
      <c r="U3961" s="362"/>
      <c r="V3961" s="362"/>
      <c r="W3961" s="362"/>
      <c r="X3961" s="362"/>
      <c r="Y3961" s="362"/>
      <c r="Z3961" s="362"/>
      <c r="AA3961" s="323"/>
      <c r="AB3961" s="323"/>
      <c r="AC3961" s="323"/>
      <c r="AD3961" s="323"/>
      <c r="AE3961" s="323"/>
      <c r="AF3961" s="323"/>
      <c r="AG3961" s="323"/>
      <c r="AH3961" s="323"/>
      <c r="AI3961" s="323"/>
      <c r="AJ3961" s="323"/>
      <c r="AK3961" s="323"/>
      <c r="AL3961" s="323"/>
      <c r="AM3961" s="323"/>
      <c r="AN3961" s="323"/>
      <c r="AO3961" s="323"/>
      <c r="AP3961" s="323"/>
      <c r="AQ3961" s="323"/>
      <c r="AR3961" s="323"/>
      <c r="AS3961" s="323"/>
      <c r="AT3961" s="323"/>
      <c r="AU3961" s="323"/>
      <c r="AV3961" s="323"/>
      <c r="AW3961" s="323"/>
      <c r="AX3961" s="323"/>
      <c r="AY3961" s="323"/>
      <c r="AZ3961" s="323"/>
      <c r="BA3961" s="323"/>
      <c r="BB3961" s="323"/>
      <c r="BC3961" s="323"/>
      <c r="BD3961" s="323"/>
      <c r="BE3961" s="323"/>
      <c r="BF3961" s="323"/>
    </row>
    <row r="3962" spans="1:58" s="62" customFormat="1" ht="12.75" x14ac:dyDescent="0.2">
      <c r="A3962" s="270"/>
      <c r="B3962" s="358"/>
      <c r="C3962" s="358"/>
      <c r="D3962" s="268"/>
      <c r="E3962" s="268"/>
      <c r="F3962" s="268"/>
      <c r="G3962" s="277"/>
      <c r="H3962" s="362"/>
      <c r="I3962" s="362"/>
      <c r="J3962" s="362"/>
      <c r="K3962" s="362"/>
      <c r="L3962" s="362"/>
      <c r="M3962" s="362"/>
      <c r="N3962" s="362"/>
      <c r="O3962" s="362"/>
      <c r="P3962" s="362"/>
      <c r="Q3962" s="362"/>
      <c r="R3962" s="362"/>
      <c r="S3962" s="362"/>
      <c r="T3962" s="362"/>
      <c r="U3962" s="362"/>
      <c r="V3962" s="362"/>
      <c r="W3962" s="362"/>
      <c r="X3962" s="362"/>
      <c r="Y3962" s="362"/>
      <c r="Z3962" s="362"/>
      <c r="AA3962" s="323"/>
      <c r="AB3962" s="323"/>
      <c r="AC3962" s="323"/>
      <c r="AD3962" s="323"/>
      <c r="AE3962" s="323"/>
      <c r="AF3962" s="323"/>
      <c r="AG3962" s="323"/>
      <c r="AH3962" s="323"/>
      <c r="AI3962" s="323"/>
      <c r="AJ3962" s="323"/>
      <c r="AK3962" s="323"/>
      <c r="AL3962" s="323"/>
      <c r="AM3962" s="323"/>
      <c r="AN3962" s="323"/>
      <c r="AO3962" s="323"/>
      <c r="AP3962" s="323"/>
      <c r="AQ3962" s="323"/>
      <c r="AR3962" s="323"/>
      <c r="AS3962" s="323"/>
      <c r="AT3962" s="323"/>
      <c r="AU3962" s="323"/>
      <c r="AV3962" s="323"/>
      <c r="AW3962" s="323"/>
      <c r="AX3962" s="323"/>
      <c r="AY3962" s="323"/>
      <c r="AZ3962" s="323"/>
      <c r="BA3962" s="323"/>
      <c r="BB3962" s="323"/>
      <c r="BC3962" s="323"/>
      <c r="BD3962" s="323"/>
      <c r="BE3962" s="323"/>
      <c r="BF3962" s="323"/>
    </row>
    <row r="3963" spans="1:58" s="62" customFormat="1" ht="12.75" x14ac:dyDescent="0.2">
      <c r="A3963" s="270"/>
      <c r="B3963" s="358"/>
      <c r="C3963" s="358"/>
      <c r="D3963" s="268"/>
      <c r="E3963" s="268"/>
      <c r="F3963" s="268"/>
      <c r="G3963" s="277"/>
      <c r="H3963" s="362"/>
      <c r="I3963" s="362"/>
      <c r="J3963" s="362"/>
      <c r="K3963" s="362"/>
      <c r="L3963" s="362"/>
      <c r="M3963" s="362"/>
      <c r="N3963" s="362"/>
      <c r="O3963" s="362"/>
      <c r="P3963" s="362"/>
      <c r="Q3963" s="362"/>
      <c r="R3963" s="362"/>
      <c r="S3963" s="362"/>
      <c r="T3963" s="362"/>
      <c r="U3963" s="362"/>
      <c r="V3963" s="362"/>
      <c r="W3963" s="362"/>
      <c r="X3963" s="362"/>
      <c r="Y3963" s="362"/>
      <c r="Z3963" s="362"/>
      <c r="AA3963" s="323"/>
      <c r="AB3963" s="323"/>
      <c r="AC3963" s="323"/>
      <c r="AD3963" s="323"/>
      <c r="AE3963" s="323"/>
      <c r="AF3963" s="323"/>
      <c r="AG3963" s="323"/>
      <c r="AH3963" s="323"/>
      <c r="AI3963" s="323"/>
      <c r="AJ3963" s="323"/>
      <c r="AK3963" s="323"/>
      <c r="AL3963" s="323"/>
      <c r="AM3963" s="323"/>
      <c r="AN3963" s="323"/>
      <c r="AO3963" s="323"/>
      <c r="AP3963" s="323"/>
      <c r="AQ3963" s="323"/>
      <c r="AR3963" s="323"/>
      <c r="AS3963" s="323"/>
      <c r="AT3963" s="323"/>
      <c r="AU3963" s="323"/>
      <c r="AV3963" s="323"/>
      <c r="AW3963" s="323"/>
      <c r="AX3963" s="323"/>
      <c r="AY3963" s="323"/>
      <c r="AZ3963" s="323"/>
      <c r="BA3963" s="323"/>
      <c r="BB3963" s="323"/>
      <c r="BC3963" s="323"/>
      <c r="BD3963" s="323"/>
      <c r="BE3963" s="323"/>
      <c r="BF3963" s="323"/>
    </row>
    <row r="3964" spans="1:58" s="62" customFormat="1" ht="12.75" x14ac:dyDescent="0.2">
      <c r="A3964" s="270"/>
      <c r="B3964" s="358"/>
      <c r="C3964" s="358"/>
      <c r="D3964" s="268"/>
      <c r="E3964" s="268"/>
      <c r="F3964" s="268"/>
      <c r="G3964" s="277"/>
      <c r="H3964" s="362"/>
      <c r="I3964" s="362"/>
      <c r="J3964" s="362"/>
      <c r="K3964" s="362"/>
      <c r="L3964" s="362"/>
      <c r="M3964" s="362"/>
      <c r="N3964" s="362"/>
      <c r="O3964" s="362"/>
      <c r="P3964" s="362"/>
      <c r="Q3964" s="362"/>
      <c r="R3964" s="362"/>
      <c r="S3964" s="362"/>
      <c r="T3964" s="362"/>
      <c r="U3964" s="362"/>
      <c r="V3964" s="362"/>
      <c r="W3964" s="362"/>
      <c r="X3964" s="362"/>
      <c r="Y3964" s="362"/>
      <c r="Z3964" s="362"/>
      <c r="AA3964" s="323"/>
      <c r="AB3964" s="323"/>
      <c r="AC3964" s="323"/>
      <c r="AD3964" s="323"/>
      <c r="AE3964" s="323"/>
      <c r="AF3964" s="323"/>
      <c r="AG3964" s="323"/>
      <c r="AH3964" s="323"/>
      <c r="AI3964" s="323"/>
      <c r="AJ3964" s="323"/>
      <c r="AK3964" s="323"/>
      <c r="AL3964" s="323"/>
      <c r="AM3964" s="323"/>
      <c r="AN3964" s="323"/>
      <c r="AO3964" s="323"/>
      <c r="AP3964" s="323"/>
      <c r="AQ3964" s="323"/>
      <c r="AR3964" s="323"/>
      <c r="AS3964" s="323"/>
      <c r="AT3964" s="323"/>
      <c r="AU3964" s="323"/>
      <c r="AV3964" s="323"/>
      <c r="AW3964" s="323"/>
      <c r="AX3964" s="323"/>
      <c r="AY3964" s="323"/>
      <c r="AZ3964" s="323"/>
      <c r="BA3964" s="323"/>
      <c r="BB3964" s="323"/>
      <c r="BC3964" s="323"/>
      <c r="BD3964" s="323"/>
      <c r="BE3964" s="323"/>
      <c r="BF3964" s="323"/>
    </row>
    <row r="3965" spans="1:58" s="62" customFormat="1" ht="12.75" x14ac:dyDescent="0.2">
      <c r="A3965" s="270"/>
      <c r="B3965" s="358"/>
      <c r="C3965" s="358"/>
      <c r="D3965" s="268"/>
      <c r="E3965" s="268"/>
      <c r="F3965" s="268"/>
      <c r="G3965" s="277"/>
      <c r="H3965" s="362"/>
      <c r="I3965" s="362"/>
      <c r="J3965" s="362"/>
      <c r="K3965" s="362"/>
      <c r="L3965" s="362"/>
      <c r="M3965" s="362"/>
      <c r="N3965" s="362"/>
      <c r="O3965" s="362"/>
      <c r="P3965" s="362"/>
      <c r="Q3965" s="362"/>
      <c r="R3965" s="362"/>
      <c r="S3965" s="362"/>
      <c r="T3965" s="362"/>
      <c r="U3965" s="362"/>
      <c r="V3965" s="362"/>
      <c r="W3965" s="362"/>
      <c r="X3965" s="362"/>
      <c r="Y3965" s="362"/>
      <c r="Z3965" s="362"/>
      <c r="AA3965" s="323"/>
      <c r="AB3965" s="323"/>
      <c r="AC3965" s="323"/>
      <c r="AD3965" s="323"/>
      <c r="AE3965" s="323"/>
      <c r="AF3965" s="323"/>
      <c r="AG3965" s="323"/>
      <c r="AH3965" s="323"/>
      <c r="AI3965" s="323"/>
      <c r="AJ3965" s="323"/>
      <c r="AK3965" s="323"/>
      <c r="AL3965" s="323"/>
      <c r="AM3965" s="323"/>
      <c r="AN3965" s="323"/>
      <c r="AO3965" s="323"/>
      <c r="AP3965" s="323"/>
      <c r="AQ3965" s="323"/>
      <c r="AR3965" s="323"/>
      <c r="AS3965" s="323"/>
      <c r="AT3965" s="323"/>
      <c r="AU3965" s="323"/>
      <c r="AV3965" s="323"/>
      <c r="AW3965" s="323"/>
      <c r="AX3965" s="323"/>
      <c r="AY3965" s="323"/>
      <c r="AZ3965" s="323"/>
      <c r="BA3965" s="323"/>
      <c r="BB3965" s="323"/>
      <c r="BC3965" s="323"/>
      <c r="BD3965" s="323"/>
      <c r="BE3965" s="323"/>
      <c r="BF3965" s="323"/>
    </row>
    <row r="3966" spans="1:58" s="62" customFormat="1" ht="12.75" x14ac:dyDescent="0.2">
      <c r="A3966" s="270"/>
      <c r="B3966" s="358"/>
      <c r="C3966" s="358"/>
      <c r="D3966" s="268"/>
      <c r="E3966" s="268"/>
      <c r="F3966" s="268"/>
      <c r="G3966" s="277"/>
      <c r="H3966" s="362"/>
      <c r="I3966" s="362"/>
      <c r="J3966" s="362"/>
      <c r="K3966" s="362"/>
      <c r="L3966" s="362"/>
      <c r="M3966" s="362"/>
      <c r="N3966" s="362"/>
      <c r="O3966" s="362"/>
      <c r="P3966" s="362"/>
      <c r="Q3966" s="362"/>
      <c r="R3966" s="362"/>
      <c r="S3966" s="362"/>
      <c r="T3966" s="362"/>
      <c r="U3966" s="362"/>
      <c r="V3966" s="362"/>
      <c r="W3966" s="362"/>
      <c r="X3966" s="362"/>
      <c r="Y3966" s="362"/>
      <c r="Z3966" s="362"/>
      <c r="AA3966" s="323"/>
      <c r="AB3966" s="323"/>
      <c r="AC3966" s="323"/>
      <c r="AD3966" s="323"/>
      <c r="AE3966" s="323"/>
      <c r="AF3966" s="323"/>
      <c r="AG3966" s="323"/>
      <c r="AH3966" s="323"/>
      <c r="AI3966" s="323"/>
      <c r="AJ3966" s="323"/>
      <c r="AK3966" s="323"/>
      <c r="AL3966" s="323"/>
      <c r="AM3966" s="323"/>
      <c r="AN3966" s="323"/>
      <c r="AO3966" s="323"/>
      <c r="AP3966" s="323"/>
      <c r="AQ3966" s="323"/>
      <c r="AR3966" s="323"/>
      <c r="AS3966" s="323"/>
      <c r="AT3966" s="323"/>
      <c r="AU3966" s="323"/>
      <c r="AV3966" s="323"/>
      <c r="AW3966" s="323"/>
      <c r="AX3966" s="323"/>
      <c r="AY3966" s="323"/>
      <c r="AZ3966" s="323"/>
      <c r="BA3966" s="323"/>
      <c r="BB3966" s="323"/>
      <c r="BC3966" s="323"/>
      <c r="BD3966" s="323"/>
      <c r="BE3966" s="323"/>
      <c r="BF3966" s="323"/>
    </row>
    <row r="3967" spans="1:58" s="62" customFormat="1" ht="12.75" x14ac:dyDescent="0.2">
      <c r="A3967" s="270"/>
      <c r="B3967" s="358"/>
      <c r="C3967" s="358"/>
      <c r="D3967" s="268"/>
      <c r="E3967" s="268"/>
      <c r="F3967" s="268"/>
      <c r="G3967" s="277"/>
      <c r="H3967" s="362"/>
      <c r="I3967" s="362"/>
      <c r="J3967" s="362"/>
      <c r="K3967" s="362"/>
      <c r="L3967" s="362"/>
      <c r="M3967" s="362"/>
      <c r="N3967" s="362"/>
      <c r="O3967" s="362"/>
      <c r="P3967" s="362"/>
      <c r="Q3967" s="362"/>
      <c r="R3967" s="362"/>
      <c r="S3967" s="362"/>
      <c r="T3967" s="362"/>
      <c r="U3967" s="362"/>
      <c r="V3967" s="362"/>
      <c r="W3967" s="362"/>
      <c r="X3967" s="362"/>
      <c r="Y3967" s="362"/>
      <c r="Z3967" s="362"/>
      <c r="AA3967" s="323"/>
      <c r="AB3967" s="323"/>
      <c r="AC3967" s="323"/>
      <c r="AD3967" s="323"/>
      <c r="AE3967" s="323"/>
      <c r="AF3967" s="323"/>
      <c r="AG3967" s="323"/>
      <c r="AH3967" s="323"/>
      <c r="AI3967" s="323"/>
      <c r="AJ3967" s="323"/>
      <c r="AK3967" s="323"/>
      <c r="AL3967" s="323"/>
      <c r="AM3967" s="323"/>
      <c r="AN3967" s="323"/>
      <c r="AO3967" s="323"/>
      <c r="AP3967" s="323"/>
      <c r="AQ3967" s="323"/>
      <c r="AR3967" s="323"/>
      <c r="AS3967" s="323"/>
      <c r="AT3967" s="323"/>
      <c r="AU3967" s="323"/>
      <c r="AV3967" s="323"/>
      <c r="AW3967" s="323"/>
      <c r="AX3967" s="323"/>
      <c r="AY3967" s="323"/>
      <c r="AZ3967" s="323"/>
      <c r="BA3967" s="323"/>
      <c r="BB3967" s="323"/>
      <c r="BC3967" s="323"/>
      <c r="BD3967" s="323"/>
      <c r="BE3967" s="323"/>
      <c r="BF3967" s="323"/>
    </row>
    <row r="3968" spans="1:58" s="62" customFormat="1" ht="12.75" x14ac:dyDescent="0.2">
      <c r="A3968" s="270"/>
      <c r="B3968" s="358"/>
      <c r="C3968" s="358"/>
      <c r="D3968" s="268"/>
      <c r="E3968" s="268"/>
      <c r="F3968" s="268"/>
      <c r="G3968" s="277"/>
      <c r="H3968" s="362"/>
      <c r="I3968" s="362"/>
      <c r="J3968" s="362"/>
      <c r="K3968" s="362"/>
      <c r="L3968" s="362"/>
      <c r="M3968" s="362"/>
      <c r="N3968" s="362"/>
      <c r="O3968" s="362"/>
      <c r="P3968" s="362"/>
      <c r="Q3968" s="362"/>
      <c r="R3968" s="362"/>
      <c r="S3968" s="362"/>
      <c r="T3968" s="362"/>
      <c r="U3968" s="362"/>
      <c r="V3968" s="362"/>
      <c r="W3968" s="362"/>
      <c r="X3968" s="362"/>
      <c r="Y3968" s="362"/>
      <c r="Z3968" s="362"/>
      <c r="AA3968" s="323"/>
      <c r="AB3968" s="323"/>
      <c r="AC3968" s="323"/>
      <c r="AD3968" s="323"/>
      <c r="AE3968" s="323"/>
      <c r="AF3968" s="323"/>
      <c r="AG3968" s="323"/>
      <c r="AH3968" s="323"/>
      <c r="AI3968" s="323"/>
      <c r="AJ3968" s="323"/>
      <c r="AK3968" s="323"/>
      <c r="AL3968" s="323"/>
      <c r="AM3968" s="323"/>
      <c r="AN3968" s="323"/>
      <c r="AO3968" s="323"/>
      <c r="AP3968" s="323"/>
      <c r="AQ3968" s="323"/>
      <c r="AR3968" s="323"/>
      <c r="AS3968" s="323"/>
      <c r="AT3968" s="323"/>
      <c r="AU3968" s="323"/>
      <c r="AV3968" s="323"/>
      <c r="AW3968" s="323"/>
      <c r="AX3968" s="323"/>
      <c r="AY3968" s="323"/>
      <c r="AZ3968" s="323"/>
      <c r="BA3968" s="323"/>
      <c r="BB3968" s="323"/>
      <c r="BC3968" s="323"/>
      <c r="BD3968" s="323"/>
      <c r="BE3968" s="323"/>
      <c r="BF3968" s="323"/>
    </row>
    <row r="3969" spans="1:58" s="62" customFormat="1" ht="12.75" x14ac:dyDescent="0.2">
      <c r="A3969" s="270"/>
      <c r="B3969" s="358"/>
      <c r="C3969" s="358"/>
      <c r="D3969" s="268"/>
      <c r="E3969" s="268"/>
      <c r="F3969" s="268"/>
      <c r="G3969" s="277"/>
      <c r="H3969" s="362"/>
      <c r="I3969" s="362"/>
      <c r="J3969" s="362"/>
      <c r="K3969" s="362"/>
      <c r="L3969" s="362"/>
      <c r="M3969" s="362"/>
      <c r="N3969" s="362"/>
      <c r="O3969" s="362"/>
      <c r="P3969" s="362"/>
      <c r="Q3969" s="362"/>
      <c r="R3969" s="362"/>
      <c r="S3969" s="362"/>
      <c r="T3969" s="362"/>
      <c r="U3969" s="362"/>
      <c r="V3969" s="362"/>
      <c r="W3969" s="362"/>
      <c r="X3969" s="362"/>
      <c r="Y3969" s="362"/>
      <c r="Z3969" s="362"/>
      <c r="AA3969" s="323"/>
      <c r="AB3969" s="323"/>
      <c r="AC3969" s="323"/>
      <c r="AD3969" s="323"/>
      <c r="AE3969" s="323"/>
      <c r="AF3969" s="323"/>
      <c r="AG3969" s="323"/>
      <c r="AH3969" s="323"/>
      <c r="AI3969" s="323"/>
      <c r="AJ3969" s="323"/>
      <c r="AK3969" s="323"/>
      <c r="AL3969" s="323"/>
      <c r="AM3969" s="323"/>
      <c r="AN3969" s="323"/>
      <c r="AO3969" s="323"/>
      <c r="AP3969" s="323"/>
      <c r="AQ3969" s="323"/>
      <c r="AR3969" s="323"/>
      <c r="AS3969" s="323"/>
      <c r="AT3969" s="323"/>
      <c r="AU3969" s="323"/>
      <c r="AV3969" s="323"/>
      <c r="AW3969" s="323"/>
      <c r="AX3969" s="323"/>
      <c r="AY3969" s="323"/>
      <c r="AZ3969" s="323"/>
      <c r="BA3969" s="323"/>
      <c r="BB3969" s="323"/>
      <c r="BC3969" s="323"/>
      <c r="BD3969" s="323"/>
      <c r="BE3969" s="323"/>
      <c r="BF3969" s="323"/>
    </row>
    <row r="3970" spans="1:58" s="62" customFormat="1" ht="12.75" x14ac:dyDescent="0.2">
      <c r="A3970" s="270"/>
      <c r="B3970" s="358"/>
      <c r="C3970" s="358"/>
      <c r="D3970" s="268"/>
      <c r="E3970" s="268"/>
      <c r="F3970" s="268"/>
      <c r="G3970" s="277"/>
      <c r="H3970" s="362"/>
      <c r="I3970" s="362"/>
      <c r="J3970" s="362"/>
      <c r="K3970" s="362"/>
      <c r="L3970" s="362"/>
      <c r="M3970" s="362"/>
      <c r="N3970" s="362"/>
      <c r="O3970" s="362"/>
      <c r="P3970" s="362"/>
      <c r="Q3970" s="362"/>
      <c r="R3970" s="362"/>
      <c r="S3970" s="362"/>
      <c r="T3970" s="362"/>
      <c r="U3970" s="362"/>
      <c r="V3970" s="362"/>
      <c r="W3970" s="362"/>
      <c r="X3970" s="362"/>
      <c r="Y3970" s="362"/>
      <c r="Z3970" s="362"/>
      <c r="AA3970" s="323"/>
      <c r="AB3970" s="323"/>
      <c r="AC3970" s="323"/>
      <c r="AD3970" s="323"/>
      <c r="AE3970" s="323"/>
      <c r="AF3970" s="323"/>
      <c r="AG3970" s="323"/>
      <c r="AH3970" s="323"/>
      <c r="AI3970" s="323"/>
      <c r="AJ3970" s="323"/>
      <c r="AK3970" s="323"/>
      <c r="AL3970" s="323"/>
      <c r="AM3970" s="323"/>
      <c r="AN3970" s="323"/>
      <c r="AO3970" s="323"/>
      <c r="AP3970" s="323"/>
      <c r="AQ3970" s="323"/>
      <c r="AR3970" s="323"/>
      <c r="AS3970" s="323"/>
      <c r="AT3970" s="323"/>
      <c r="AU3970" s="323"/>
      <c r="AV3970" s="323"/>
      <c r="AW3970" s="323"/>
      <c r="AX3970" s="323"/>
      <c r="AY3970" s="323"/>
      <c r="AZ3970" s="323"/>
      <c r="BA3970" s="323"/>
      <c r="BB3970" s="323"/>
      <c r="BC3970" s="323"/>
      <c r="BD3970" s="323"/>
      <c r="BE3970" s="323"/>
      <c r="BF3970" s="323"/>
    </row>
    <row r="3971" spans="1:58" s="62" customFormat="1" ht="12.75" x14ac:dyDescent="0.2">
      <c r="A3971" s="270"/>
      <c r="B3971" s="358"/>
      <c r="C3971" s="358"/>
      <c r="D3971" s="268"/>
      <c r="E3971" s="268"/>
      <c r="F3971" s="268"/>
      <c r="G3971" s="277"/>
      <c r="H3971" s="362"/>
      <c r="I3971" s="362"/>
      <c r="J3971" s="362"/>
      <c r="K3971" s="362"/>
      <c r="L3971" s="362"/>
      <c r="M3971" s="362"/>
      <c r="N3971" s="362"/>
      <c r="O3971" s="362"/>
      <c r="P3971" s="362"/>
      <c r="Q3971" s="362"/>
      <c r="R3971" s="362"/>
      <c r="S3971" s="362"/>
      <c r="T3971" s="362"/>
      <c r="U3971" s="362"/>
      <c r="V3971" s="362"/>
      <c r="W3971" s="362"/>
      <c r="X3971" s="362"/>
      <c r="Y3971" s="362"/>
      <c r="Z3971" s="362"/>
      <c r="AA3971" s="323"/>
      <c r="AB3971" s="323"/>
      <c r="AC3971" s="323"/>
      <c r="AD3971" s="323"/>
      <c r="AE3971" s="323"/>
      <c r="AF3971" s="323"/>
      <c r="AG3971" s="323"/>
      <c r="AH3971" s="323"/>
      <c r="AI3971" s="323"/>
      <c r="AJ3971" s="323"/>
      <c r="AK3971" s="323"/>
      <c r="AL3971" s="323"/>
      <c r="AM3971" s="323"/>
      <c r="AN3971" s="323"/>
      <c r="AO3971" s="323"/>
      <c r="AP3971" s="323"/>
      <c r="AQ3971" s="323"/>
      <c r="AR3971" s="323"/>
      <c r="AS3971" s="323"/>
      <c r="AT3971" s="323"/>
      <c r="AU3971" s="323"/>
      <c r="AV3971" s="323"/>
      <c r="AW3971" s="323"/>
      <c r="AX3971" s="323"/>
      <c r="AY3971" s="323"/>
      <c r="AZ3971" s="323"/>
      <c r="BA3971" s="323"/>
      <c r="BB3971" s="323"/>
      <c r="BC3971" s="323"/>
      <c r="BD3971" s="323"/>
      <c r="BE3971" s="323"/>
      <c r="BF3971" s="323"/>
    </row>
    <row r="3972" spans="1:58" s="62" customFormat="1" ht="12.75" x14ac:dyDescent="0.2">
      <c r="A3972" s="270"/>
      <c r="B3972" s="358"/>
      <c r="C3972" s="358"/>
      <c r="D3972" s="268"/>
      <c r="E3972" s="268"/>
      <c r="F3972" s="268"/>
      <c r="G3972" s="277"/>
      <c r="H3972" s="362"/>
      <c r="I3972" s="362"/>
      <c r="J3972" s="362"/>
      <c r="K3972" s="362"/>
      <c r="L3972" s="362"/>
      <c r="M3972" s="362"/>
      <c r="N3972" s="362"/>
      <c r="O3972" s="362"/>
      <c r="P3972" s="362"/>
      <c r="Q3972" s="362"/>
      <c r="R3972" s="362"/>
      <c r="S3972" s="362"/>
      <c r="T3972" s="362"/>
      <c r="U3972" s="362"/>
      <c r="V3972" s="362"/>
      <c r="W3972" s="362"/>
      <c r="X3972" s="362"/>
      <c r="Y3972" s="362"/>
      <c r="Z3972" s="362"/>
      <c r="AA3972" s="323"/>
      <c r="AB3972" s="323"/>
      <c r="AC3972" s="323"/>
      <c r="AD3972" s="323"/>
      <c r="AE3972" s="323"/>
      <c r="AF3972" s="323"/>
      <c r="AG3972" s="323"/>
      <c r="AH3972" s="323"/>
      <c r="AI3972" s="323"/>
      <c r="AJ3972" s="323"/>
      <c r="AK3972" s="323"/>
      <c r="AL3972" s="323"/>
      <c r="AM3972" s="323"/>
      <c r="AN3972" s="323"/>
      <c r="AO3972" s="323"/>
      <c r="AP3972" s="323"/>
      <c r="AQ3972" s="323"/>
      <c r="AR3972" s="323"/>
      <c r="AS3972" s="323"/>
      <c r="AT3972" s="323"/>
      <c r="AU3972" s="323"/>
      <c r="AV3972" s="323"/>
      <c r="AW3972" s="323"/>
      <c r="AX3972" s="323"/>
      <c r="AY3972" s="323"/>
      <c r="AZ3972" s="323"/>
      <c r="BA3972" s="323"/>
      <c r="BB3972" s="323"/>
      <c r="BC3972" s="323"/>
      <c r="BD3972" s="323"/>
      <c r="BE3972" s="323"/>
      <c r="BF3972" s="323"/>
    </row>
    <row r="3973" spans="1:58" s="62" customFormat="1" ht="12.75" x14ac:dyDescent="0.2">
      <c r="A3973" s="270"/>
      <c r="B3973" s="358"/>
      <c r="C3973" s="358"/>
      <c r="D3973" s="268"/>
      <c r="E3973" s="268"/>
      <c r="F3973" s="268"/>
      <c r="G3973" s="277"/>
      <c r="H3973" s="362"/>
      <c r="I3973" s="362"/>
      <c r="J3973" s="362"/>
      <c r="K3973" s="362"/>
      <c r="L3973" s="362"/>
      <c r="M3973" s="362"/>
      <c r="N3973" s="362"/>
      <c r="O3973" s="362"/>
      <c r="P3973" s="362"/>
      <c r="Q3973" s="362"/>
      <c r="R3973" s="362"/>
      <c r="S3973" s="362"/>
      <c r="T3973" s="362"/>
      <c r="U3973" s="362"/>
      <c r="V3973" s="362"/>
      <c r="W3973" s="362"/>
      <c r="X3973" s="362"/>
      <c r="Y3973" s="362"/>
      <c r="Z3973" s="362"/>
      <c r="AA3973" s="323"/>
      <c r="AB3973" s="323"/>
      <c r="AC3973" s="323"/>
      <c r="AD3973" s="323"/>
      <c r="AE3973" s="323"/>
      <c r="AF3973" s="323"/>
      <c r="AG3973" s="323"/>
      <c r="AH3973" s="323"/>
      <c r="AI3973" s="323"/>
      <c r="AJ3973" s="323"/>
      <c r="AK3973" s="323"/>
      <c r="AL3973" s="323"/>
      <c r="AM3973" s="323"/>
      <c r="AN3973" s="323"/>
      <c r="AO3973" s="323"/>
      <c r="AP3973" s="323"/>
      <c r="AQ3973" s="323"/>
      <c r="AR3973" s="323"/>
      <c r="AS3973" s="323"/>
      <c r="AT3973" s="323"/>
      <c r="AU3973" s="323"/>
      <c r="AV3973" s="323"/>
      <c r="AW3973" s="323"/>
      <c r="AX3973" s="323"/>
      <c r="AY3973" s="323"/>
      <c r="AZ3973" s="323"/>
      <c r="BA3973" s="323"/>
      <c r="BB3973" s="323"/>
      <c r="BC3973" s="323"/>
      <c r="BD3973" s="323"/>
      <c r="BE3973" s="323"/>
      <c r="BF3973" s="323"/>
    </row>
    <row r="3974" spans="1:58" s="62" customFormat="1" ht="12.75" x14ac:dyDescent="0.2">
      <c r="A3974" s="270"/>
      <c r="B3974" s="358"/>
      <c r="C3974" s="358"/>
      <c r="D3974" s="268"/>
      <c r="E3974" s="268"/>
      <c r="F3974" s="268"/>
      <c r="G3974" s="277"/>
      <c r="H3974" s="362"/>
      <c r="I3974" s="362"/>
      <c r="J3974" s="362"/>
      <c r="K3974" s="362"/>
      <c r="L3974" s="362"/>
      <c r="M3974" s="362"/>
      <c r="N3974" s="362"/>
      <c r="O3974" s="362"/>
      <c r="P3974" s="362"/>
      <c r="Q3974" s="362"/>
      <c r="R3974" s="362"/>
      <c r="S3974" s="362"/>
      <c r="T3974" s="362"/>
      <c r="U3974" s="362"/>
      <c r="V3974" s="362"/>
      <c r="W3974" s="362"/>
      <c r="X3974" s="362"/>
      <c r="Y3974" s="362"/>
      <c r="Z3974" s="362"/>
      <c r="AA3974" s="323"/>
      <c r="AB3974" s="323"/>
      <c r="AC3974" s="323"/>
      <c r="AD3974" s="323"/>
      <c r="AE3974" s="323"/>
      <c r="AF3974" s="323"/>
      <c r="AG3974" s="323"/>
      <c r="AH3974" s="323"/>
      <c r="AI3974" s="323"/>
      <c r="AJ3974" s="323"/>
      <c r="AK3974" s="323"/>
      <c r="AL3974" s="323"/>
      <c r="AM3974" s="323"/>
      <c r="AN3974" s="323"/>
      <c r="AO3974" s="323"/>
      <c r="AP3974" s="323"/>
      <c r="AQ3974" s="323"/>
      <c r="AR3974" s="323"/>
      <c r="AS3974" s="323"/>
      <c r="AT3974" s="323"/>
      <c r="AU3974" s="323"/>
      <c r="AV3974" s="323"/>
      <c r="AW3974" s="323"/>
      <c r="AX3974" s="323"/>
      <c r="AY3974" s="323"/>
      <c r="AZ3974" s="323"/>
      <c r="BA3974" s="323"/>
      <c r="BB3974" s="323"/>
      <c r="BC3974" s="323"/>
      <c r="BD3974" s="323"/>
      <c r="BE3974" s="323"/>
      <c r="BF3974" s="323"/>
    </row>
    <row r="3975" spans="1:58" s="62" customFormat="1" ht="12.75" x14ac:dyDescent="0.2">
      <c r="A3975" s="270"/>
      <c r="B3975" s="358"/>
      <c r="C3975" s="358"/>
      <c r="D3975" s="268"/>
      <c r="E3975" s="268"/>
      <c r="F3975" s="268"/>
      <c r="G3975" s="277"/>
      <c r="H3975" s="362"/>
      <c r="I3975" s="362"/>
      <c r="J3975" s="362"/>
      <c r="K3975" s="362"/>
      <c r="L3975" s="362"/>
      <c r="M3975" s="362"/>
      <c r="N3975" s="362"/>
      <c r="O3975" s="362"/>
      <c r="P3975" s="362"/>
      <c r="Q3975" s="362"/>
      <c r="R3975" s="362"/>
      <c r="S3975" s="362"/>
      <c r="T3975" s="362"/>
      <c r="U3975" s="362"/>
      <c r="V3975" s="362"/>
      <c r="W3975" s="362"/>
      <c r="X3975" s="362"/>
      <c r="Y3975" s="362"/>
      <c r="Z3975" s="362"/>
      <c r="AA3975" s="323"/>
      <c r="AB3975" s="323"/>
      <c r="AC3975" s="323"/>
      <c r="AD3975" s="323"/>
      <c r="AE3975" s="323"/>
      <c r="AF3975" s="323"/>
      <c r="AG3975" s="323"/>
      <c r="AH3975" s="323"/>
      <c r="AI3975" s="323"/>
      <c r="AJ3975" s="323"/>
      <c r="AK3975" s="323"/>
      <c r="AL3975" s="323"/>
      <c r="AM3975" s="323"/>
      <c r="AN3975" s="323"/>
      <c r="AO3975" s="323"/>
      <c r="AP3975" s="323"/>
      <c r="AQ3975" s="323"/>
      <c r="AR3975" s="323"/>
      <c r="AS3975" s="323"/>
      <c r="AT3975" s="323"/>
      <c r="AU3975" s="323"/>
      <c r="AV3975" s="323"/>
      <c r="AW3975" s="323"/>
      <c r="AX3975" s="323"/>
      <c r="AY3975" s="323"/>
      <c r="AZ3975" s="323"/>
      <c r="BA3975" s="323"/>
      <c r="BB3975" s="323"/>
      <c r="BC3975" s="323"/>
      <c r="BD3975" s="323"/>
      <c r="BE3975" s="323"/>
      <c r="BF3975" s="323"/>
    </row>
    <row r="3976" spans="1:58" s="62" customFormat="1" ht="12.75" x14ac:dyDescent="0.2">
      <c r="A3976" s="270"/>
      <c r="B3976" s="358"/>
      <c r="C3976" s="358"/>
      <c r="D3976" s="268"/>
      <c r="E3976" s="268"/>
      <c r="F3976" s="268"/>
      <c r="G3976" s="277"/>
      <c r="H3976" s="362"/>
      <c r="I3976" s="362"/>
      <c r="J3976" s="362"/>
      <c r="K3976" s="362"/>
      <c r="L3976" s="362"/>
      <c r="M3976" s="362"/>
      <c r="N3976" s="362"/>
      <c r="O3976" s="362"/>
      <c r="P3976" s="362"/>
      <c r="Q3976" s="362"/>
      <c r="R3976" s="362"/>
      <c r="S3976" s="362"/>
      <c r="T3976" s="362"/>
      <c r="U3976" s="362"/>
      <c r="V3976" s="362"/>
      <c r="W3976" s="362"/>
      <c r="X3976" s="362"/>
      <c r="Y3976" s="362"/>
      <c r="Z3976" s="362"/>
      <c r="AA3976" s="323"/>
      <c r="AB3976" s="323"/>
      <c r="AC3976" s="323"/>
      <c r="AD3976" s="323"/>
      <c r="AE3976" s="323"/>
      <c r="AF3976" s="323"/>
      <c r="AG3976" s="323"/>
      <c r="AH3976" s="323"/>
      <c r="AI3976" s="323"/>
      <c r="AJ3976" s="323"/>
      <c r="AK3976" s="323"/>
      <c r="AL3976" s="323"/>
      <c r="AM3976" s="323"/>
      <c r="AN3976" s="323"/>
      <c r="AO3976" s="323"/>
      <c r="AP3976" s="323"/>
      <c r="AQ3976" s="323"/>
      <c r="AR3976" s="323"/>
      <c r="AS3976" s="323"/>
      <c r="AT3976" s="323"/>
      <c r="AU3976" s="323"/>
      <c r="AV3976" s="323"/>
      <c r="AW3976" s="323"/>
      <c r="AX3976" s="323"/>
      <c r="AY3976" s="323"/>
      <c r="AZ3976" s="323"/>
      <c r="BA3976" s="323"/>
      <c r="BB3976" s="323"/>
      <c r="BC3976" s="323"/>
      <c r="BD3976" s="323"/>
      <c r="BE3976" s="323"/>
      <c r="BF3976" s="323"/>
    </row>
    <row r="3977" spans="1:58" s="62" customFormat="1" ht="12.75" x14ac:dyDescent="0.2">
      <c r="A3977" s="270"/>
      <c r="B3977" s="358"/>
      <c r="C3977" s="358"/>
      <c r="D3977" s="268"/>
      <c r="E3977" s="268"/>
      <c r="F3977" s="268"/>
      <c r="G3977" s="277"/>
      <c r="H3977" s="362"/>
      <c r="I3977" s="362"/>
      <c r="J3977" s="362"/>
      <c r="K3977" s="362"/>
      <c r="L3977" s="362"/>
      <c r="M3977" s="362"/>
      <c r="N3977" s="362"/>
      <c r="O3977" s="362"/>
      <c r="P3977" s="362"/>
      <c r="Q3977" s="362"/>
      <c r="R3977" s="362"/>
      <c r="S3977" s="362"/>
      <c r="T3977" s="362"/>
      <c r="U3977" s="362"/>
      <c r="V3977" s="362"/>
      <c r="W3977" s="362"/>
      <c r="X3977" s="362"/>
      <c r="Y3977" s="362"/>
      <c r="Z3977" s="362"/>
      <c r="AA3977" s="323"/>
      <c r="AB3977" s="323"/>
      <c r="AC3977" s="323"/>
      <c r="AD3977" s="323"/>
      <c r="AE3977" s="323"/>
      <c r="AF3977" s="323"/>
      <c r="AG3977" s="323"/>
      <c r="AH3977" s="323"/>
      <c r="AI3977" s="323"/>
      <c r="AJ3977" s="323"/>
      <c r="AK3977" s="323"/>
      <c r="AL3977" s="323"/>
      <c r="AM3977" s="323"/>
      <c r="AN3977" s="323"/>
      <c r="AO3977" s="323"/>
      <c r="AP3977" s="323"/>
      <c r="AQ3977" s="323"/>
      <c r="AR3977" s="323"/>
      <c r="AS3977" s="323"/>
      <c r="AT3977" s="323"/>
      <c r="AU3977" s="323"/>
      <c r="AV3977" s="323"/>
      <c r="AW3977" s="323"/>
      <c r="AX3977" s="323"/>
      <c r="AY3977" s="323"/>
      <c r="AZ3977" s="323"/>
      <c r="BA3977" s="323"/>
      <c r="BB3977" s="323"/>
      <c r="BC3977" s="323"/>
      <c r="BD3977" s="323"/>
      <c r="BE3977" s="323"/>
      <c r="BF3977" s="323"/>
    </row>
    <row r="3978" spans="1:58" s="62" customFormat="1" ht="12.75" x14ac:dyDescent="0.2">
      <c r="A3978" s="270"/>
      <c r="B3978" s="358"/>
      <c r="C3978" s="358"/>
      <c r="D3978" s="268"/>
      <c r="E3978" s="268"/>
      <c r="F3978" s="268"/>
      <c r="G3978" s="277"/>
      <c r="H3978" s="362"/>
      <c r="I3978" s="362"/>
      <c r="J3978" s="362"/>
      <c r="K3978" s="362"/>
      <c r="L3978" s="362"/>
      <c r="M3978" s="362"/>
      <c r="N3978" s="362"/>
      <c r="O3978" s="362"/>
      <c r="P3978" s="362"/>
      <c r="Q3978" s="362"/>
      <c r="R3978" s="362"/>
      <c r="S3978" s="362"/>
      <c r="T3978" s="362"/>
      <c r="U3978" s="362"/>
      <c r="V3978" s="362"/>
      <c r="W3978" s="362"/>
      <c r="X3978" s="362"/>
      <c r="Y3978" s="362"/>
      <c r="Z3978" s="362"/>
      <c r="AA3978" s="323"/>
      <c r="AB3978" s="323"/>
      <c r="AC3978" s="323"/>
      <c r="AD3978" s="323"/>
      <c r="AE3978" s="323"/>
      <c r="AF3978" s="323"/>
      <c r="AG3978" s="323"/>
      <c r="AH3978" s="323"/>
      <c r="AI3978" s="323"/>
      <c r="AJ3978" s="323"/>
      <c r="AK3978" s="323"/>
      <c r="AL3978" s="323"/>
      <c r="AM3978" s="323"/>
      <c r="AN3978" s="323"/>
      <c r="AO3978" s="323"/>
      <c r="AP3978" s="323"/>
      <c r="AQ3978" s="323"/>
      <c r="AR3978" s="323"/>
      <c r="AS3978" s="323"/>
      <c r="AT3978" s="323"/>
      <c r="AU3978" s="323"/>
      <c r="AV3978" s="323"/>
      <c r="AW3978" s="323"/>
      <c r="AX3978" s="323"/>
      <c r="AY3978" s="323"/>
      <c r="AZ3978" s="323"/>
      <c r="BA3978" s="323"/>
      <c r="BB3978" s="323"/>
      <c r="BC3978" s="323"/>
      <c r="BD3978" s="323"/>
      <c r="BE3978" s="323"/>
      <c r="BF3978" s="323"/>
    </row>
    <row r="3979" spans="1:58" s="62" customFormat="1" ht="12.75" x14ac:dyDescent="0.2">
      <c r="A3979" s="270"/>
      <c r="B3979" s="358"/>
      <c r="C3979" s="358"/>
      <c r="D3979" s="268"/>
      <c r="E3979" s="268"/>
      <c r="F3979" s="268"/>
      <c r="G3979" s="277"/>
      <c r="H3979" s="362"/>
      <c r="I3979" s="362"/>
      <c r="J3979" s="362"/>
      <c r="K3979" s="362"/>
      <c r="L3979" s="362"/>
      <c r="M3979" s="362"/>
      <c r="N3979" s="362"/>
      <c r="O3979" s="362"/>
      <c r="P3979" s="362"/>
      <c r="Q3979" s="362"/>
      <c r="R3979" s="362"/>
      <c r="S3979" s="362"/>
      <c r="T3979" s="362"/>
      <c r="U3979" s="362"/>
      <c r="V3979" s="362"/>
      <c r="W3979" s="362"/>
      <c r="X3979" s="362"/>
      <c r="Y3979" s="362"/>
      <c r="Z3979" s="362"/>
      <c r="AA3979" s="323"/>
      <c r="AB3979" s="323"/>
      <c r="AC3979" s="323"/>
      <c r="AD3979" s="323"/>
      <c r="AE3979" s="323"/>
      <c r="AF3979" s="323"/>
      <c r="AG3979" s="323"/>
      <c r="AH3979" s="323"/>
      <c r="AI3979" s="323"/>
      <c r="AJ3979" s="323"/>
      <c r="AK3979" s="323"/>
      <c r="AL3979" s="323"/>
      <c r="AM3979" s="323"/>
      <c r="AN3979" s="323"/>
      <c r="AO3979" s="323"/>
      <c r="AP3979" s="323"/>
      <c r="AQ3979" s="323"/>
      <c r="AR3979" s="323"/>
      <c r="AS3979" s="323"/>
      <c r="AT3979" s="323"/>
      <c r="AU3979" s="323"/>
      <c r="AV3979" s="323"/>
      <c r="AW3979" s="323"/>
      <c r="AX3979" s="323"/>
      <c r="AY3979" s="323"/>
      <c r="AZ3979" s="323"/>
      <c r="BA3979" s="323"/>
      <c r="BB3979" s="323"/>
      <c r="BC3979" s="323"/>
      <c r="BD3979" s="323"/>
      <c r="BE3979" s="323"/>
      <c r="BF3979" s="323"/>
    </row>
    <row r="3980" spans="1:58" s="62" customFormat="1" ht="12.75" x14ac:dyDescent="0.2">
      <c r="A3980" s="270"/>
      <c r="B3980" s="358"/>
      <c r="C3980" s="358"/>
      <c r="D3980" s="268"/>
      <c r="E3980" s="268"/>
      <c r="F3980" s="268"/>
      <c r="G3980" s="277"/>
      <c r="H3980" s="362"/>
      <c r="I3980" s="362"/>
      <c r="J3980" s="362"/>
      <c r="K3980" s="362"/>
      <c r="L3980" s="362"/>
      <c r="M3980" s="362"/>
      <c r="N3980" s="362"/>
      <c r="O3980" s="362"/>
      <c r="P3980" s="362"/>
      <c r="Q3980" s="362"/>
      <c r="R3980" s="362"/>
      <c r="S3980" s="362"/>
      <c r="T3980" s="362"/>
      <c r="U3980" s="362"/>
      <c r="V3980" s="362"/>
      <c r="W3980" s="362"/>
      <c r="X3980" s="362"/>
      <c r="Y3980" s="362"/>
      <c r="Z3980" s="362"/>
      <c r="AA3980" s="323"/>
      <c r="AB3980" s="323"/>
      <c r="AC3980" s="323"/>
      <c r="AD3980" s="323"/>
      <c r="AE3980" s="323"/>
      <c r="AF3980" s="323"/>
      <c r="AG3980" s="323"/>
      <c r="AH3980" s="323"/>
      <c r="AI3980" s="323"/>
      <c r="AJ3980" s="323"/>
      <c r="AK3980" s="323"/>
      <c r="AL3980" s="323"/>
      <c r="AM3980" s="323"/>
      <c r="AN3980" s="323"/>
      <c r="AO3980" s="323"/>
      <c r="AP3980" s="323"/>
      <c r="AQ3980" s="323"/>
      <c r="AR3980" s="323"/>
      <c r="AS3980" s="323"/>
      <c r="AT3980" s="323"/>
      <c r="AU3980" s="323"/>
      <c r="AV3980" s="323"/>
      <c r="AW3980" s="323"/>
      <c r="AX3980" s="323"/>
      <c r="AY3980" s="323"/>
      <c r="AZ3980" s="323"/>
      <c r="BA3980" s="323"/>
      <c r="BB3980" s="323"/>
      <c r="BC3980" s="323"/>
      <c r="BD3980" s="323"/>
      <c r="BE3980" s="323"/>
      <c r="BF3980" s="323"/>
    </row>
    <row r="3981" spans="1:58" s="62" customFormat="1" ht="12.75" x14ac:dyDescent="0.2">
      <c r="A3981" s="270"/>
      <c r="B3981" s="358"/>
      <c r="C3981" s="358"/>
      <c r="D3981" s="268"/>
      <c r="E3981" s="268"/>
      <c r="F3981" s="268"/>
      <c r="G3981" s="277"/>
      <c r="H3981" s="362"/>
      <c r="I3981" s="362"/>
      <c r="J3981" s="362"/>
      <c r="K3981" s="362"/>
      <c r="L3981" s="362"/>
      <c r="M3981" s="362"/>
      <c r="N3981" s="362"/>
      <c r="O3981" s="362"/>
      <c r="P3981" s="362"/>
      <c r="Q3981" s="362"/>
      <c r="R3981" s="362"/>
      <c r="S3981" s="362"/>
      <c r="T3981" s="362"/>
      <c r="U3981" s="362"/>
      <c r="V3981" s="362"/>
      <c r="W3981" s="362"/>
      <c r="X3981" s="362"/>
      <c r="Y3981" s="362"/>
      <c r="Z3981" s="362"/>
      <c r="AA3981" s="323"/>
      <c r="AB3981" s="323"/>
      <c r="AC3981" s="323"/>
      <c r="AD3981" s="323"/>
      <c r="AE3981" s="323"/>
      <c r="AF3981" s="323"/>
      <c r="AG3981" s="323"/>
      <c r="AH3981" s="323"/>
      <c r="AI3981" s="323"/>
      <c r="AJ3981" s="323"/>
      <c r="AK3981" s="323"/>
      <c r="AL3981" s="323"/>
      <c r="AM3981" s="323"/>
      <c r="AN3981" s="323"/>
      <c r="AO3981" s="323"/>
      <c r="AP3981" s="323"/>
      <c r="AQ3981" s="323"/>
      <c r="AR3981" s="323"/>
      <c r="AS3981" s="323"/>
      <c r="AT3981" s="323"/>
      <c r="AU3981" s="323"/>
      <c r="AV3981" s="323"/>
      <c r="AW3981" s="323"/>
      <c r="AX3981" s="323"/>
      <c r="AY3981" s="323"/>
      <c r="AZ3981" s="323"/>
      <c r="BA3981" s="323"/>
      <c r="BB3981" s="323"/>
      <c r="BC3981" s="323"/>
      <c r="BD3981" s="323"/>
      <c r="BE3981" s="323"/>
      <c r="BF3981" s="323"/>
    </row>
    <row r="3982" spans="1:58" s="62" customFormat="1" ht="12.75" x14ac:dyDescent="0.2">
      <c r="A3982" s="270"/>
      <c r="B3982" s="358"/>
      <c r="C3982" s="358"/>
      <c r="D3982" s="268"/>
      <c r="E3982" s="268"/>
      <c r="F3982" s="268"/>
      <c r="G3982" s="277"/>
      <c r="H3982" s="362"/>
      <c r="I3982" s="362"/>
      <c r="J3982" s="362"/>
      <c r="K3982" s="362"/>
      <c r="L3982" s="362"/>
      <c r="M3982" s="362"/>
      <c r="N3982" s="362"/>
      <c r="O3982" s="362"/>
      <c r="P3982" s="362"/>
      <c r="Q3982" s="362"/>
      <c r="R3982" s="362"/>
      <c r="S3982" s="362"/>
      <c r="T3982" s="362"/>
      <c r="U3982" s="362"/>
      <c r="V3982" s="362"/>
      <c r="W3982" s="362"/>
      <c r="X3982" s="362"/>
      <c r="Y3982" s="362"/>
      <c r="Z3982" s="362"/>
      <c r="AA3982" s="323"/>
      <c r="AB3982" s="323"/>
      <c r="AC3982" s="323"/>
      <c r="AD3982" s="323"/>
      <c r="AE3982" s="323"/>
      <c r="AF3982" s="323"/>
      <c r="AG3982" s="323"/>
      <c r="AH3982" s="323"/>
      <c r="AI3982" s="323"/>
      <c r="AJ3982" s="323"/>
      <c r="AK3982" s="323"/>
      <c r="AL3982" s="323"/>
      <c r="AM3982" s="323"/>
      <c r="AN3982" s="323"/>
      <c r="AO3982" s="323"/>
      <c r="AP3982" s="323"/>
      <c r="AQ3982" s="323"/>
      <c r="AR3982" s="323"/>
      <c r="AS3982" s="323"/>
      <c r="AT3982" s="323"/>
      <c r="AU3982" s="323"/>
      <c r="AV3982" s="323"/>
      <c r="AW3982" s="323"/>
      <c r="AX3982" s="323"/>
      <c r="AY3982" s="323"/>
      <c r="AZ3982" s="323"/>
      <c r="BA3982" s="323"/>
      <c r="BB3982" s="323"/>
      <c r="BC3982" s="323"/>
      <c r="BD3982" s="323"/>
      <c r="BE3982" s="323"/>
      <c r="BF3982" s="323"/>
    </row>
    <row r="3983" spans="1:58" s="62" customFormat="1" ht="12.75" x14ac:dyDescent="0.2">
      <c r="A3983" s="270"/>
      <c r="B3983" s="358"/>
      <c r="C3983" s="358"/>
      <c r="D3983" s="268"/>
      <c r="E3983" s="268"/>
      <c r="F3983" s="268"/>
      <c r="G3983" s="277"/>
      <c r="H3983" s="362"/>
      <c r="I3983" s="362"/>
      <c r="J3983" s="362"/>
      <c r="K3983" s="362"/>
      <c r="L3983" s="362"/>
      <c r="M3983" s="362"/>
      <c r="N3983" s="362"/>
      <c r="O3983" s="362"/>
      <c r="P3983" s="362"/>
      <c r="Q3983" s="362"/>
      <c r="R3983" s="362"/>
      <c r="S3983" s="362"/>
      <c r="T3983" s="362"/>
      <c r="U3983" s="362"/>
      <c r="V3983" s="362"/>
      <c r="W3983" s="362"/>
      <c r="X3983" s="362"/>
      <c r="Y3983" s="362"/>
      <c r="Z3983" s="362"/>
      <c r="AA3983" s="323"/>
      <c r="AB3983" s="323"/>
      <c r="AC3983" s="323"/>
      <c r="AD3983" s="323"/>
      <c r="AE3983" s="323"/>
      <c r="AF3983" s="323"/>
      <c r="AG3983" s="323"/>
      <c r="AH3983" s="323"/>
      <c r="AI3983" s="323"/>
      <c r="AJ3983" s="323"/>
      <c r="AK3983" s="323"/>
      <c r="AL3983" s="323"/>
      <c r="AM3983" s="323"/>
      <c r="AN3983" s="323"/>
      <c r="AO3983" s="323"/>
      <c r="AP3983" s="323"/>
      <c r="AQ3983" s="323"/>
      <c r="AR3983" s="323"/>
      <c r="AS3983" s="323"/>
      <c r="AT3983" s="323"/>
      <c r="AU3983" s="323"/>
      <c r="AV3983" s="323"/>
      <c r="AW3983" s="323"/>
      <c r="AX3983" s="323"/>
      <c r="AY3983" s="323"/>
      <c r="AZ3983" s="323"/>
      <c r="BA3983" s="323"/>
      <c r="BB3983" s="323"/>
      <c r="BC3983" s="323"/>
      <c r="BD3983" s="323"/>
      <c r="BE3983" s="323"/>
      <c r="BF3983" s="323"/>
    </row>
    <row r="3984" spans="1:58" s="62" customFormat="1" ht="12.75" x14ac:dyDescent="0.2">
      <c r="A3984" s="270"/>
      <c r="B3984" s="358"/>
      <c r="C3984" s="358"/>
      <c r="D3984" s="268"/>
      <c r="E3984" s="268"/>
      <c r="F3984" s="268"/>
      <c r="G3984" s="277"/>
      <c r="H3984" s="362"/>
      <c r="I3984" s="362"/>
      <c r="J3984" s="362"/>
      <c r="K3984" s="362"/>
      <c r="L3984" s="362"/>
      <c r="M3984" s="362"/>
      <c r="N3984" s="362"/>
      <c r="O3984" s="362"/>
      <c r="P3984" s="362"/>
      <c r="Q3984" s="362"/>
      <c r="R3984" s="362"/>
      <c r="S3984" s="362"/>
      <c r="T3984" s="362"/>
      <c r="U3984" s="362"/>
      <c r="V3984" s="362"/>
      <c r="W3984" s="362"/>
      <c r="X3984" s="362"/>
      <c r="Y3984" s="362"/>
      <c r="Z3984" s="362"/>
      <c r="AA3984" s="323"/>
      <c r="AB3984" s="323"/>
      <c r="AC3984" s="323"/>
      <c r="AD3984" s="323"/>
      <c r="AE3984" s="323"/>
      <c r="AF3984" s="323"/>
      <c r="AG3984" s="323"/>
      <c r="AH3984" s="323"/>
      <c r="AI3984" s="323"/>
      <c r="AJ3984" s="323"/>
      <c r="AK3984" s="323"/>
      <c r="AL3984" s="323"/>
      <c r="AM3984" s="323"/>
      <c r="AN3984" s="323"/>
      <c r="AO3984" s="323"/>
      <c r="AP3984" s="323"/>
      <c r="AQ3984" s="323"/>
      <c r="AR3984" s="323"/>
      <c r="AS3984" s="323"/>
      <c r="AT3984" s="323"/>
      <c r="AU3984" s="323"/>
      <c r="AV3984" s="323"/>
      <c r="AW3984" s="323"/>
      <c r="AX3984" s="323"/>
      <c r="AY3984" s="323"/>
      <c r="AZ3984" s="323"/>
      <c r="BA3984" s="323"/>
      <c r="BB3984" s="323"/>
      <c r="BC3984" s="323"/>
      <c r="BD3984" s="323"/>
      <c r="BE3984" s="323"/>
      <c r="BF3984" s="323"/>
    </row>
    <row r="3985" spans="1:58" s="62" customFormat="1" ht="12.75" x14ac:dyDescent="0.2">
      <c r="A3985" s="270"/>
      <c r="B3985" s="358"/>
      <c r="C3985" s="358"/>
      <c r="D3985" s="268"/>
      <c r="E3985" s="268"/>
      <c r="F3985" s="268"/>
      <c r="G3985" s="277"/>
      <c r="H3985" s="362"/>
      <c r="I3985" s="362"/>
      <c r="J3985" s="362"/>
      <c r="K3985" s="362"/>
      <c r="L3985" s="362"/>
      <c r="M3985" s="362"/>
      <c r="N3985" s="362"/>
      <c r="O3985" s="362"/>
      <c r="P3985" s="362"/>
      <c r="Q3985" s="362"/>
      <c r="R3985" s="362"/>
      <c r="S3985" s="362"/>
      <c r="T3985" s="362"/>
      <c r="U3985" s="362"/>
      <c r="V3985" s="362"/>
      <c r="W3985" s="362"/>
      <c r="X3985" s="362"/>
      <c r="Y3985" s="362"/>
      <c r="Z3985" s="362"/>
      <c r="AA3985" s="323"/>
      <c r="AB3985" s="323"/>
      <c r="AC3985" s="323"/>
      <c r="AD3985" s="323"/>
      <c r="AE3985" s="323"/>
      <c r="AF3985" s="323"/>
      <c r="AG3985" s="323"/>
      <c r="AH3985" s="323"/>
      <c r="AI3985" s="323"/>
      <c r="AJ3985" s="323"/>
      <c r="AK3985" s="323"/>
      <c r="AL3985" s="323"/>
      <c r="AM3985" s="323"/>
      <c r="AN3985" s="323"/>
      <c r="AO3985" s="323"/>
      <c r="AP3985" s="323"/>
      <c r="AQ3985" s="323"/>
      <c r="AR3985" s="323"/>
      <c r="AS3985" s="323"/>
      <c r="AT3985" s="323"/>
      <c r="AU3985" s="323"/>
      <c r="AV3985" s="323"/>
      <c r="AW3985" s="323"/>
      <c r="AX3985" s="323"/>
      <c r="AY3985" s="323"/>
      <c r="AZ3985" s="323"/>
      <c r="BA3985" s="323"/>
      <c r="BB3985" s="323"/>
      <c r="BC3985" s="323"/>
      <c r="BD3985" s="323"/>
      <c r="BE3985" s="323"/>
      <c r="BF3985" s="323"/>
    </row>
    <row r="3986" spans="1:58" s="62" customFormat="1" ht="12.75" x14ac:dyDescent="0.2">
      <c r="A3986" s="270"/>
      <c r="B3986" s="358"/>
      <c r="C3986" s="358"/>
      <c r="D3986" s="268"/>
      <c r="E3986" s="268"/>
      <c r="F3986" s="268"/>
      <c r="G3986" s="277"/>
      <c r="H3986" s="362"/>
      <c r="I3986" s="362"/>
      <c r="J3986" s="362"/>
      <c r="K3986" s="362"/>
      <c r="L3986" s="362"/>
      <c r="M3986" s="362"/>
      <c r="N3986" s="362"/>
      <c r="O3986" s="362"/>
      <c r="P3986" s="362"/>
      <c r="Q3986" s="362"/>
      <c r="R3986" s="362"/>
      <c r="S3986" s="362"/>
      <c r="T3986" s="362"/>
      <c r="U3986" s="362"/>
      <c r="V3986" s="362"/>
      <c r="W3986" s="362"/>
      <c r="X3986" s="362"/>
      <c r="Y3986" s="362"/>
      <c r="Z3986" s="362"/>
      <c r="AA3986" s="323"/>
      <c r="AB3986" s="323"/>
      <c r="AC3986" s="323"/>
      <c r="AD3986" s="323"/>
      <c r="AE3986" s="323"/>
      <c r="AF3986" s="323"/>
      <c r="AG3986" s="323"/>
      <c r="AH3986" s="323"/>
      <c r="AI3986" s="323"/>
      <c r="AJ3986" s="323"/>
      <c r="AK3986" s="323"/>
      <c r="AL3986" s="323"/>
      <c r="AM3986" s="323"/>
      <c r="AN3986" s="323"/>
      <c r="AO3986" s="323"/>
      <c r="AP3986" s="323"/>
      <c r="AQ3986" s="323"/>
      <c r="AR3986" s="323"/>
      <c r="AS3986" s="323"/>
      <c r="AT3986" s="323"/>
      <c r="AU3986" s="323"/>
      <c r="AV3986" s="323"/>
      <c r="AW3986" s="323"/>
      <c r="AX3986" s="323"/>
      <c r="AY3986" s="323"/>
      <c r="AZ3986" s="323"/>
      <c r="BA3986" s="323"/>
      <c r="BB3986" s="323"/>
      <c r="BC3986" s="323"/>
      <c r="BD3986" s="323"/>
      <c r="BE3986" s="323"/>
      <c r="BF3986" s="323"/>
    </row>
    <row r="3987" spans="1:58" s="62" customFormat="1" ht="12.75" x14ac:dyDescent="0.2">
      <c r="A3987" s="270"/>
      <c r="B3987" s="358"/>
      <c r="C3987" s="358"/>
      <c r="D3987" s="268"/>
      <c r="E3987" s="268"/>
      <c r="F3987" s="268"/>
      <c r="G3987" s="277"/>
      <c r="H3987" s="362"/>
      <c r="I3987" s="362"/>
      <c r="J3987" s="362"/>
      <c r="K3987" s="362"/>
      <c r="L3987" s="362"/>
      <c r="M3987" s="362"/>
      <c r="N3987" s="362"/>
      <c r="O3987" s="362"/>
      <c r="P3987" s="362"/>
      <c r="Q3987" s="362"/>
      <c r="R3987" s="362"/>
      <c r="S3987" s="362"/>
      <c r="T3987" s="362"/>
      <c r="U3987" s="362"/>
      <c r="V3987" s="362"/>
      <c r="W3987" s="362"/>
      <c r="X3987" s="362"/>
      <c r="Y3987" s="362"/>
      <c r="Z3987" s="362"/>
      <c r="AA3987" s="323"/>
      <c r="AB3987" s="323"/>
      <c r="AC3987" s="323"/>
      <c r="AD3987" s="323"/>
      <c r="AE3987" s="323"/>
      <c r="AF3987" s="323"/>
      <c r="AG3987" s="323"/>
      <c r="AH3987" s="323"/>
      <c r="AI3987" s="323"/>
      <c r="AJ3987" s="323"/>
      <c r="AK3987" s="323"/>
      <c r="AL3987" s="323"/>
      <c r="AM3987" s="323"/>
      <c r="AN3987" s="323"/>
      <c r="AO3987" s="323"/>
      <c r="AP3987" s="323"/>
      <c r="AQ3987" s="323"/>
      <c r="AR3987" s="323"/>
      <c r="AS3987" s="323"/>
      <c r="AT3987" s="323"/>
      <c r="AU3987" s="323"/>
      <c r="AV3987" s="323"/>
      <c r="AW3987" s="323"/>
      <c r="AX3987" s="323"/>
      <c r="AY3987" s="323"/>
      <c r="AZ3987" s="323"/>
      <c r="BA3987" s="323"/>
      <c r="BB3987" s="323"/>
      <c r="BC3987" s="323"/>
      <c r="BD3987" s="323"/>
      <c r="BE3987" s="323"/>
      <c r="BF3987" s="323"/>
    </row>
    <row r="3988" spans="1:58" s="62" customFormat="1" ht="12.75" x14ac:dyDescent="0.2">
      <c r="A3988" s="270"/>
      <c r="B3988" s="358"/>
      <c r="C3988" s="358"/>
      <c r="D3988" s="268"/>
      <c r="E3988" s="268"/>
      <c r="F3988" s="268"/>
      <c r="G3988" s="277"/>
      <c r="H3988" s="362"/>
      <c r="I3988" s="362"/>
      <c r="J3988" s="362"/>
      <c r="K3988" s="362"/>
      <c r="L3988" s="362"/>
      <c r="M3988" s="362"/>
      <c r="N3988" s="362"/>
      <c r="O3988" s="362"/>
      <c r="P3988" s="362"/>
      <c r="Q3988" s="362"/>
      <c r="R3988" s="362"/>
      <c r="S3988" s="362"/>
      <c r="T3988" s="362"/>
      <c r="U3988" s="362"/>
      <c r="V3988" s="362"/>
      <c r="W3988" s="362"/>
      <c r="X3988" s="362"/>
      <c r="Y3988" s="362"/>
      <c r="Z3988" s="362"/>
      <c r="AA3988" s="323"/>
      <c r="AB3988" s="323"/>
      <c r="AC3988" s="323"/>
      <c r="AD3988" s="323"/>
      <c r="AE3988" s="323"/>
      <c r="AF3988" s="323"/>
      <c r="AG3988" s="323"/>
      <c r="AH3988" s="323"/>
      <c r="AI3988" s="323"/>
      <c r="AJ3988" s="323"/>
      <c r="AK3988" s="323"/>
      <c r="AL3988" s="323"/>
      <c r="AM3988" s="323"/>
      <c r="AN3988" s="323"/>
      <c r="AO3988" s="323"/>
      <c r="AP3988" s="323"/>
      <c r="AQ3988" s="323"/>
      <c r="AR3988" s="323"/>
      <c r="AS3988" s="323"/>
      <c r="AT3988" s="323"/>
      <c r="AU3988" s="323"/>
      <c r="AV3988" s="323"/>
      <c r="AW3988" s="323"/>
      <c r="AX3988" s="323"/>
      <c r="AY3988" s="323"/>
      <c r="AZ3988" s="323"/>
      <c r="BA3988" s="323"/>
      <c r="BB3988" s="323"/>
      <c r="BC3988" s="323"/>
      <c r="BD3988" s="323"/>
      <c r="BE3988" s="323"/>
      <c r="BF3988" s="323"/>
    </row>
    <row r="3989" spans="1:58" s="62" customFormat="1" ht="12.75" x14ac:dyDescent="0.2">
      <c r="A3989" s="270"/>
      <c r="B3989" s="358"/>
      <c r="C3989" s="358"/>
      <c r="D3989" s="268"/>
      <c r="E3989" s="268"/>
      <c r="F3989" s="268"/>
      <c r="G3989" s="277"/>
      <c r="H3989" s="362"/>
      <c r="I3989" s="362"/>
      <c r="J3989" s="362"/>
      <c r="K3989" s="362"/>
      <c r="L3989" s="362"/>
      <c r="M3989" s="362"/>
      <c r="N3989" s="362"/>
      <c r="O3989" s="362"/>
      <c r="P3989" s="362"/>
      <c r="Q3989" s="362"/>
      <c r="R3989" s="362"/>
      <c r="S3989" s="362"/>
      <c r="T3989" s="362"/>
      <c r="U3989" s="362"/>
      <c r="V3989" s="362"/>
      <c r="W3989" s="362"/>
      <c r="X3989" s="362"/>
      <c r="Y3989" s="362"/>
      <c r="Z3989" s="362"/>
      <c r="AA3989" s="323"/>
      <c r="AB3989" s="323"/>
      <c r="AC3989" s="323"/>
      <c r="AD3989" s="323"/>
      <c r="AE3989" s="323"/>
      <c r="AF3989" s="323"/>
      <c r="AG3989" s="323"/>
      <c r="AH3989" s="323"/>
      <c r="AI3989" s="323"/>
      <c r="AJ3989" s="323"/>
      <c r="AK3989" s="323"/>
      <c r="AL3989" s="323"/>
      <c r="AM3989" s="323"/>
      <c r="AN3989" s="323"/>
      <c r="AO3989" s="323"/>
      <c r="AP3989" s="323"/>
      <c r="AQ3989" s="323"/>
      <c r="AR3989" s="323"/>
      <c r="AS3989" s="323"/>
      <c r="AT3989" s="323"/>
      <c r="AU3989" s="323"/>
      <c r="AV3989" s="323"/>
      <c r="AW3989" s="323"/>
      <c r="AX3989" s="323"/>
      <c r="AY3989" s="323"/>
      <c r="AZ3989" s="323"/>
      <c r="BA3989" s="323"/>
      <c r="BB3989" s="323"/>
      <c r="BC3989" s="323"/>
      <c r="BD3989" s="323"/>
      <c r="BE3989" s="323"/>
      <c r="BF3989" s="323"/>
    </row>
    <row r="3990" spans="1:58" s="62" customFormat="1" ht="12.75" x14ac:dyDescent="0.2">
      <c r="A3990" s="270"/>
      <c r="B3990" s="358"/>
      <c r="C3990" s="358"/>
      <c r="D3990" s="268"/>
      <c r="E3990" s="268"/>
      <c r="F3990" s="268"/>
      <c r="G3990" s="277"/>
      <c r="H3990" s="362"/>
      <c r="I3990" s="362"/>
      <c r="J3990" s="362"/>
      <c r="K3990" s="362"/>
      <c r="L3990" s="362"/>
      <c r="M3990" s="362"/>
      <c r="N3990" s="362"/>
      <c r="O3990" s="362"/>
      <c r="P3990" s="362"/>
      <c r="Q3990" s="362"/>
      <c r="R3990" s="362"/>
      <c r="S3990" s="362"/>
      <c r="T3990" s="362"/>
      <c r="U3990" s="362"/>
      <c r="V3990" s="362"/>
      <c r="W3990" s="362"/>
      <c r="X3990" s="362"/>
      <c r="Y3990" s="362"/>
      <c r="Z3990" s="362"/>
      <c r="AA3990" s="323"/>
      <c r="AB3990" s="323"/>
      <c r="AC3990" s="323"/>
      <c r="AD3990" s="323"/>
      <c r="AE3990" s="323"/>
      <c r="AF3990" s="323"/>
      <c r="AG3990" s="323"/>
      <c r="AH3990" s="323"/>
      <c r="AI3990" s="323"/>
      <c r="AJ3990" s="323"/>
      <c r="AK3990" s="323"/>
      <c r="AL3990" s="323"/>
      <c r="AM3990" s="323"/>
      <c r="AN3990" s="323"/>
      <c r="AO3990" s="323"/>
      <c r="AP3990" s="323"/>
      <c r="AQ3990" s="323"/>
      <c r="AR3990" s="323"/>
      <c r="AS3990" s="323"/>
      <c r="AT3990" s="323"/>
      <c r="AU3990" s="323"/>
      <c r="AV3990" s="323"/>
      <c r="AW3990" s="323"/>
      <c r="AX3990" s="323"/>
      <c r="AY3990" s="323"/>
      <c r="AZ3990" s="323"/>
      <c r="BA3990" s="323"/>
      <c r="BB3990" s="323"/>
      <c r="BC3990" s="323"/>
      <c r="BD3990" s="323"/>
      <c r="BE3990" s="323"/>
      <c r="BF3990" s="323"/>
    </row>
    <row r="3991" spans="1:58" s="62" customFormat="1" ht="12.75" x14ac:dyDescent="0.2">
      <c r="A3991" s="270"/>
      <c r="B3991" s="358"/>
      <c r="C3991" s="358"/>
      <c r="D3991" s="268"/>
      <c r="E3991" s="268"/>
      <c r="F3991" s="268"/>
      <c r="G3991" s="277"/>
      <c r="H3991" s="362"/>
      <c r="I3991" s="362"/>
      <c r="J3991" s="362"/>
      <c r="K3991" s="362"/>
      <c r="L3991" s="362"/>
      <c r="M3991" s="362"/>
      <c r="N3991" s="362"/>
      <c r="O3991" s="362"/>
      <c r="P3991" s="362"/>
      <c r="Q3991" s="362"/>
      <c r="R3991" s="362"/>
      <c r="S3991" s="362"/>
      <c r="T3991" s="362"/>
      <c r="U3991" s="362"/>
      <c r="V3991" s="362"/>
      <c r="W3991" s="362"/>
      <c r="X3991" s="362"/>
      <c r="Y3991" s="362"/>
      <c r="Z3991" s="362"/>
      <c r="AA3991" s="323"/>
      <c r="AB3991" s="323"/>
      <c r="AC3991" s="323"/>
      <c r="AD3991" s="323"/>
      <c r="AE3991" s="323"/>
      <c r="AF3991" s="323"/>
      <c r="AG3991" s="323"/>
      <c r="AH3991" s="323"/>
      <c r="AI3991" s="323"/>
      <c r="AJ3991" s="323"/>
      <c r="AK3991" s="323"/>
      <c r="AL3991" s="323"/>
      <c r="AM3991" s="323"/>
      <c r="AN3991" s="323"/>
      <c r="AO3991" s="323"/>
      <c r="AP3991" s="323"/>
      <c r="AQ3991" s="323"/>
      <c r="AR3991" s="323"/>
      <c r="AS3991" s="323"/>
      <c r="AT3991" s="323"/>
      <c r="AU3991" s="323"/>
      <c r="AV3991" s="323"/>
      <c r="AW3991" s="323"/>
      <c r="AX3991" s="323"/>
      <c r="AY3991" s="323"/>
      <c r="AZ3991" s="323"/>
      <c r="BA3991" s="323"/>
      <c r="BB3991" s="323"/>
      <c r="BC3991" s="323"/>
      <c r="BD3991" s="323"/>
      <c r="BE3991" s="323"/>
      <c r="BF3991" s="323"/>
    </row>
    <row r="3992" spans="1:58" s="62" customFormat="1" ht="12.75" x14ac:dyDescent="0.2">
      <c r="A3992" s="270"/>
      <c r="B3992" s="358"/>
      <c r="C3992" s="358"/>
      <c r="D3992" s="268"/>
      <c r="E3992" s="268"/>
      <c r="F3992" s="268"/>
      <c r="G3992" s="277"/>
      <c r="H3992" s="362"/>
      <c r="I3992" s="362"/>
      <c r="J3992" s="362"/>
      <c r="K3992" s="362"/>
      <c r="L3992" s="362"/>
      <c r="M3992" s="362"/>
      <c r="N3992" s="362"/>
      <c r="O3992" s="362"/>
      <c r="P3992" s="362"/>
      <c r="Q3992" s="362"/>
      <c r="R3992" s="362"/>
      <c r="S3992" s="362"/>
      <c r="T3992" s="362"/>
      <c r="U3992" s="362"/>
      <c r="V3992" s="362"/>
      <c r="W3992" s="362"/>
      <c r="X3992" s="362"/>
      <c r="Y3992" s="362"/>
      <c r="Z3992" s="362"/>
      <c r="AA3992" s="323"/>
      <c r="AB3992" s="323"/>
      <c r="AC3992" s="323"/>
      <c r="AD3992" s="323"/>
      <c r="AE3992" s="323"/>
      <c r="AF3992" s="323"/>
      <c r="AG3992" s="323"/>
      <c r="AH3992" s="323"/>
      <c r="AI3992" s="323"/>
      <c r="AJ3992" s="323"/>
      <c r="AK3992" s="323"/>
      <c r="AL3992" s="323"/>
      <c r="AM3992" s="323"/>
      <c r="AN3992" s="323"/>
      <c r="AO3992" s="323"/>
      <c r="AP3992" s="323"/>
      <c r="AQ3992" s="323"/>
      <c r="AR3992" s="323"/>
      <c r="AS3992" s="323"/>
      <c r="AT3992" s="323"/>
      <c r="AU3992" s="323"/>
      <c r="AV3992" s="323"/>
      <c r="AW3992" s="323"/>
      <c r="AX3992" s="323"/>
      <c r="AY3992" s="323"/>
      <c r="AZ3992" s="323"/>
      <c r="BA3992" s="323"/>
      <c r="BB3992" s="323"/>
      <c r="BC3992" s="323"/>
      <c r="BD3992" s="323"/>
      <c r="BE3992" s="323"/>
      <c r="BF3992" s="323"/>
    </row>
    <row r="3993" spans="1:58" s="62" customFormat="1" ht="12.75" x14ac:dyDescent="0.2">
      <c r="A3993" s="270"/>
      <c r="B3993" s="358"/>
      <c r="C3993" s="358"/>
      <c r="D3993" s="268"/>
      <c r="E3993" s="268"/>
      <c r="F3993" s="268"/>
      <c r="G3993" s="277"/>
      <c r="H3993" s="362"/>
      <c r="I3993" s="362"/>
      <c r="J3993" s="362"/>
      <c r="K3993" s="362"/>
      <c r="L3993" s="362"/>
      <c r="M3993" s="362"/>
      <c r="N3993" s="362"/>
      <c r="O3993" s="362"/>
      <c r="P3993" s="362"/>
      <c r="Q3993" s="362"/>
      <c r="R3993" s="362"/>
      <c r="S3993" s="362"/>
      <c r="T3993" s="362"/>
      <c r="U3993" s="362"/>
      <c r="V3993" s="362"/>
      <c r="W3993" s="362"/>
      <c r="X3993" s="362"/>
      <c r="Y3993" s="362"/>
      <c r="Z3993" s="362"/>
      <c r="AA3993" s="323"/>
      <c r="AB3993" s="323"/>
      <c r="AC3993" s="323"/>
      <c r="AD3993" s="323"/>
      <c r="AE3993" s="323"/>
      <c r="AF3993" s="323"/>
      <c r="AG3993" s="323"/>
      <c r="AH3993" s="323"/>
      <c r="AI3993" s="323"/>
      <c r="AJ3993" s="323"/>
      <c r="AK3993" s="323"/>
      <c r="AL3993" s="323"/>
      <c r="AM3993" s="323"/>
      <c r="AN3993" s="323"/>
      <c r="AO3993" s="323"/>
      <c r="AP3993" s="323"/>
      <c r="AQ3993" s="323"/>
      <c r="AR3993" s="323"/>
      <c r="AS3993" s="323"/>
      <c r="AT3993" s="323"/>
      <c r="AU3993" s="323"/>
      <c r="AV3993" s="323"/>
      <c r="AW3993" s="323"/>
      <c r="AX3993" s="323"/>
      <c r="AY3993" s="323"/>
      <c r="AZ3993" s="323"/>
      <c r="BA3993" s="323"/>
      <c r="BB3993" s="323"/>
      <c r="BC3993" s="323"/>
      <c r="BD3993" s="323"/>
      <c r="BE3993" s="323"/>
      <c r="BF3993" s="323"/>
    </row>
    <row r="3994" spans="1:58" s="62" customFormat="1" ht="12.75" x14ac:dyDescent="0.2">
      <c r="A3994" s="270"/>
      <c r="B3994" s="358"/>
      <c r="C3994" s="358"/>
      <c r="D3994" s="268"/>
      <c r="E3994" s="268"/>
      <c r="F3994" s="268"/>
      <c r="G3994" s="277"/>
      <c r="H3994" s="362"/>
      <c r="I3994" s="362"/>
      <c r="J3994" s="362"/>
      <c r="K3994" s="362"/>
      <c r="L3994" s="362"/>
      <c r="M3994" s="362"/>
      <c r="N3994" s="362"/>
      <c r="O3994" s="362"/>
      <c r="P3994" s="362"/>
      <c r="Q3994" s="362"/>
      <c r="R3994" s="362"/>
      <c r="S3994" s="362"/>
      <c r="T3994" s="362"/>
      <c r="U3994" s="362"/>
      <c r="V3994" s="362"/>
      <c r="W3994" s="362"/>
      <c r="X3994" s="362"/>
      <c r="Y3994" s="362"/>
      <c r="Z3994" s="362"/>
      <c r="AA3994" s="323"/>
      <c r="AB3994" s="323"/>
      <c r="AC3994" s="323"/>
      <c r="AD3994" s="323"/>
      <c r="AE3994" s="323"/>
      <c r="AF3994" s="323"/>
      <c r="AG3994" s="323"/>
      <c r="AH3994" s="323"/>
      <c r="AI3994" s="323"/>
      <c r="AJ3994" s="323"/>
      <c r="AK3994" s="323"/>
      <c r="AL3994" s="323"/>
      <c r="AM3994" s="323"/>
      <c r="AN3994" s="323"/>
      <c r="AO3994" s="323"/>
      <c r="AP3994" s="323"/>
      <c r="AQ3994" s="323"/>
      <c r="AR3994" s="323"/>
      <c r="AS3994" s="323"/>
      <c r="AT3994" s="323"/>
      <c r="AU3994" s="323"/>
      <c r="AV3994" s="323"/>
      <c r="AW3994" s="323"/>
      <c r="AX3994" s="323"/>
      <c r="AY3994" s="323"/>
      <c r="AZ3994" s="323"/>
      <c r="BA3994" s="323"/>
      <c r="BB3994" s="323"/>
      <c r="BC3994" s="323"/>
      <c r="BD3994" s="323"/>
      <c r="BE3994" s="323"/>
      <c r="BF3994" s="323"/>
    </row>
    <row r="3995" spans="1:58" s="62" customFormat="1" ht="12.75" x14ac:dyDescent="0.2">
      <c r="A3995" s="270"/>
      <c r="B3995" s="358"/>
      <c r="C3995" s="358"/>
      <c r="D3995" s="268"/>
      <c r="E3995" s="268"/>
      <c r="F3995" s="268"/>
      <c r="G3995" s="277"/>
      <c r="H3995" s="362"/>
      <c r="I3995" s="362"/>
      <c r="J3995" s="362"/>
      <c r="K3995" s="362"/>
      <c r="L3995" s="362"/>
      <c r="M3995" s="362"/>
      <c r="N3995" s="362"/>
      <c r="O3995" s="362"/>
      <c r="P3995" s="362"/>
      <c r="Q3995" s="362"/>
      <c r="R3995" s="362"/>
      <c r="S3995" s="362"/>
      <c r="T3995" s="362"/>
      <c r="U3995" s="362"/>
      <c r="V3995" s="362"/>
      <c r="W3995" s="362"/>
      <c r="X3995" s="362"/>
      <c r="Y3995" s="362"/>
      <c r="Z3995" s="362"/>
      <c r="AA3995" s="323"/>
      <c r="AB3995" s="323"/>
      <c r="AC3995" s="323"/>
      <c r="AD3995" s="323"/>
      <c r="AE3995" s="323"/>
      <c r="AF3995" s="323"/>
      <c r="AG3995" s="323"/>
      <c r="AH3995" s="323"/>
      <c r="AI3995" s="323"/>
      <c r="AJ3995" s="323"/>
      <c r="AK3995" s="323"/>
      <c r="AL3995" s="323"/>
      <c r="AM3995" s="323"/>
      <c r="AN3995" s="323"/>
      <c r="AO3995" s="323"/>
      <c r="AP3995" s="323"/>
      <c r="AQ3995" s="323"/>
      <c r="AR3995" s="323"/>
      <c r="AS3995" s="323"/>
      <c r="AT3995" s="323"/>
      <c r="AU3995" s="323"/>
      <c r="AV3995" s="323"/>
      <c r="AW3995" s="323"/>
      <c r="AX3995" s="323"/>
      <c r="AY3995" s="323"/>
      <c r="AZ3995" s="323"/>
      <c r="BA3995" s="323"/>
      <c r="BB3995" s="323"/>
      <c r="BC3995" s="323"/>
      <c r="BD3995" s="323"/>
      <c r="BE3995" s="323"/>
      <c r="BF3995" s="323"/>
    </row>
    <row r="3996" spans="1:58" s="62" customFormat="1" ht="12.75" x14ac:dyDescent="0.2">
      <c r="A3996" s="270"/>
      <c r="B3996" s="358"/>
      <c r="C3996" s="358"/>
      <c r="D3996" s="268"/>
      <c r="E3996" s="268"/>
      <c r="F3996" s="268"/>
      <c r="G3996" s="277"/>
      <c r="H3996" s="362"/>
      <c r="I3996" s="362"/>
      <c r="J3996" s="362"/>
      <c r="K3996" s="362"/>
      <c r="L3996" s="362"/>
      <c r="M3996" s="362"/>
      <c r="N3996" s="362"/>
      <c r="O3996" s="362"/>
      <c r="P3996" s="362"/>
      <c r="Q3996" s="362"/>
      <c r="R3996" s="362"/>
      <c r="S3996" s="362"/>
      <c r="T3996" s="362"/>
      <c r="U3996" s="362"/>
      <c r="V3996" s="362"/>
      <c r="W3996" s="362"/>
      <c r="X3996" s="362"/>
      <c r="Y3996" s="362"/>
      <c r="Z3996" s="362"/>
      <c r="AA3996" s="323"/>
      <c r="AB3996" s="323"/>
      <c r="AC3996" s="323"/>
      <c r="AD3996" s="323"/>
      <c r="AE3996" s="323"/>
      <c r="AF3996" s="323"/>
      <c r="AG3996" s="323"/>
      <c r="AH3996" s="323"/>
      <c r="AI3996" s="323"/>
      <c r="AJ3996" s="323"/>
      <c r="AK3996" s="323"/>
      <c r="AL3996" s="323"/>
      <c r="AM3996" s="323"/>
      <c r="AN3996" s="323"/>
      <c r="AO3996" s="323"/>
      <c r="AP3996" s="323"/>
      <c r="AQ3996" s="323"/>
      <c r="AR3996" s="323"/>
      <c r="AS3996" s="323"/>
      <c r="AT3996" s="323"/>
      <c r="AU3996" s="323"/>
      <c r="AV3996" s="323"/>
      <c r="AW3996" s="323"/>
      <c r="AX3996" s="323"/>
      <c r="AY3996" s="323"/>
      <c r="AZ3996" s="323"/>
      <c r="BA3996" s="323"/>
      <c r="BB3996" s="323"/>
      <c r="BC3996" s="323"/>
      <c r="BD3996" s="323"/>
      <c r="BE3996" s="323"/>
      <c r="BF3996" s="323"/>
    </row>
    <row r="3997" spans="1:58" s="62" customFormat="1" ht="12.75" x14ac:dyDescent="0.2">
      <c r="A3997" s="270"/>
      <c r="B3997" s="358"/>
      <c r="C3997" s="358"/>
      <c r="D3997" s="268"/>
      <c r="E3997" s="268"/>
      <c r="F3997" s="268"/>
      <c r="G3997" s="277"/>
      <c r="H3997" s="362"/>
      <c r="I3997" s="362"/>
      <c r="J3997" s="362"/>
      <c r="K3997" s="362"/>
      <c r="L3997" s="362"/>
      <c r="M3997" s="362"/>
      <c r="N3997" s="362"/>
      <c r="O3997" s="362"/>
      <c r="P3997" s="362"/>
      <c r="Q3997" s="362"/>
      <c r="R3997" s="362"/>
      <c r="S3997" s="362"/>
      <c r="T3997" s="362"/>
      <c r="U3997" s="362"/>
      <c r="V3997" s="362"/>
      <c r="W3997" s="362"/>
      <c r="X3997" s="362"/>
      <c r="Y3997" s="362"/>
      <c r="Z3997" s="362"/>
      <c r="AA3997" s="323"/>
      <c r="AB3997" s="323"/>
      <c r="AC3997" s="323"/>
      <c r="AD3997" s="323"/>
      <c r="AE3997" s="323"/>
      <c r="AF3997" s="323"/>
      <c r="AG3997" s="323"/>
      <c r="AH3997" s="323"/>
      <c r="AI3997" s="323"/>
      <c r="AJ3997" s="323"/>
      <c r="AK3997" s="323"/>
      <c r="AL3997" s="323"/>
      <c r="AM3997" s="323"/>
      <c r="AN3997" s="323"/>
      <c r="AO3997" s="323"/>
      <c r="AP3997" s="323"/>
      <c r="AQ3997" s="323"/>
      <c r="AR3997" s="323"/>
      <c r="AS3997" s="323"/>
      <c r="AT3997" s="323"/>
      <c r="AU3997" s="323"/>
      <c r="AV3997" s="323"/>
      <c r="AW3997" s="323"/>
      <c r="AX3997" s="323"/>
      <c r="AY3997" s="323"/>
      <c r="AZ3997" s="323"/>
      <c r="BA3997" s="323"/>
      <c r="BB3997" s="323"/>
      <c r="BC3997" s="323"/>
      <c r="BD3997" s="323"/>
      <c r="BE3997" s="323"/>
      <c r="BF3997" s="323"/>
    </row>
    <row r="3998" spans="1:58" s="62" customFormat="1" ht="12.75" x14ac:dyDescent="0.2">
      <c r="A3998" s="270"/>
      <c r="B3998" s="358"/>
      <c r="C3998" s="358"/>
      <c r="D3998" s="268"/>
      <c r="E3998" s="268"/>
      <c r="F3998" s="268"/>
      <c r="G3998" s="277"/>
      <c r="H3998" s="362"/>
      <c r="I3998" s="362"/>
      <c r="J3998" s="362"/>
      <c r="K3998" s="362"/>
      <c r="L3998" s="362"/>
      <c r="M3998" s="362"/>
      <c r="N3998" s="362"/>
      <c r="O3998" s="362"/>
      <c r="P3998" s="362"/>
      <c r="Q3998" s="362"/>
      <c r="R3998" s="362"/>
      <c r="S3998" s="362"/>
      <c r="T3998" s="362"/>
      <c r="U3998" s="362"/>
      <c r="V3998" s="362"/>
      <c r="W3998" s="362"/>
      <c r="X3998" s="362"/>
      <c r="Y3998" s="362"/>
      <c r="Z3998" s="362"/>
      <c r="AA3998" s="323"/>
      <c r="AB3998" s="323"/>
      <c r="AC3998" s="323"/>
      <c r="AD3998" s="323"/>
      <c r="AE3998" s="323"/>
      <c r="AF3998" s="323"/>
      <c r="AG3998" s="323"/>
      <c r="AH3998" s="323"/>
      <c r="AI3998" s="323"/>
      <c r="AJ3998" s="323"/>
      <c r="AK3998" s="323"/>
      <c r="AL3998" s="323"/>
      <c r="AM3998" s="323"/>
      <c r="AN3998" s="323"/>
      <c r="AO3998" s="323"/>
      <c r="AP3998" s="323"/>
      <c r="AQ3998" s="323"/>
      <c r="AR3998" s="323"/>
      <c r="AS3998" s="323"/>
      <c r="AT3998" s="323"/>
      <c r="AU3998" s="323"/>
      <c r="AV3998" s="323"/>
      <c r="AW3998" s="323"/>
      <c r="AX3998" s="323"/>
      <c r="AY3998" s="323"/>
      <c r="AZ3998" s="323"/>
      <c r="BA3998" s="323"/>
      <c r="BB3998" s="323"/>
      <c r="BC3998" s="323"/>
      <c r="BD3998" s="323"/>
      <c r="BE3998" s="323"/>
      <c r="BF3998" s="323"/>
    </row>
    <row r="3999" spans="1:58" s="62" customFormat="1" ht="12.75" x14ac:dyDescent="0.2">
      <c r="A3999" s="270"/>
      <c r="B3999" s="358"/>
      <c r="C3999" s="358"/>
      <c r="D3999" s="268"/>
      <c r="E3999" s="268"/>
      <c r="F3999" s="268"/>
      <c r="G3999" s="277"/>
      <c r="H3999" s="362"/>
      <c r="I3999" s="362"/>
      <c r="J3999" s="362"/>
      <c r="K3999" s="362"/>
      <c r="L3999" s="362"/>
      <c r="M3999" s="362"/>
      <c r="N3999" s="362"/>
      <c r="O3999" s="362"/>
      <c r="P3999" s="362"/>
      <c r="Q3999" s="362"/>
      <c r="R3999" s="362"/>
      <c r="S3999" s="362"/>
      <c r="T3999" s="362"/>
      <c r="U3999" s="362"/>
      <c r="V3999" s="362"/>
      <c r="W3999" s="362"/>
      <c r="X3999" s="362"/>
      <c r="Y3999" s="362"/>
      <c r="Z3999" s="362"/>
      <c r="AA3999" s="323"/>
      <c r="AB3999" s="323"/>
      <c r="AC3999" s="323"/>
      <c r="AD3999" s="323"/>
      <c r="AE3999" s="323"/>
      <c r="AF3999" s="323"/>
      <c r="AG3999" s="323"/>
      <c r="AH3999" s="323"/>
      <c r="AI3999" s="323"/>
      <c r="AJ3999" s="323"/>
      <c r="AK3999" s="323"/>
      <c r="AL3999" s="323"/>
      <c r="AM3999" s="323"/>
      <c r="AN3999" s="323"/>
      <c r="AO3999" s="323"/>
      <c r="AP3999" s="323"/>
      <c r="AQ3999" s="323"/>
      <c r="AR3999" s="323"/>
      <c r="AS3999" s="323"/>
      <c r="AT3999" s="323"/>
      <c r="AU3999" s="323"/>
      <c r="AV3999" s="323"/>
      <c r="AW3999" s="323"/>
      <c r="AX3999" s="323"/>
      <c r="AY3999" s="323"/>
      <c r="AZ3999" s="323"/>
      <c r="BA3999" s="323"/>
      <c r="BB3999" s="323"/>
      <c r="BC3999" s="323"/>
      <c r="BD3999" s="323"/>
      <c r="BE3999" s="323"/>
      <c r="BF3999" s="323"/>
    </row>
    <row r="4000" spans="1:58" s="62" customFormat="1" ht="12.75" x14ac:dyDescent="0.2">
      <c r="A4000" s="270"/>
      <c r="B4000" s="358"/>
      <c r="C4000" s="358"/>
      <c r="D4000" s="268"/>
      <c r="E4000" s="268"/>
      <c r="F4000" s="268"/>
      <c r="G4000" s="277"/>
      <c r="H4000" s="362"/>
      <c r="I4000" s="362"/>
      <c r="J4000" s="362"/>
      <c r="K4000" s="362"/>
      <c r="L4000" s="362"/>
      <c r="M4000" s="362"/>
      <c r="N4000" s="362"/>
      <c r="O4000" s="362"/>
      <c r="P4000" s="362"/>
      <c r="Q4000" s="362"/>
      <c r="R4000" s="362"/>
      <c r="S4000" s="362"/>
      <c r="T4000" s="362"/>
      <c r="U4000" s="362"/>
      <c r="V4000" s="362"/>
      <c r="W4000" s="362"/>
      <c r="X4000" s="362"/>
      <c r="Y4000" s="362"/>
      <c r="Z4000" s="362"/>
      <c r="AA4000" s="323"/>
      <c r="AB4000" s="323"/>
      <c r="AC4000" s="323"/>
      <c r="AD4000" s="323"/>
      <c r="AE4000" s="323"/>
      <c r="AF4000" s="323"/>
      <c r="AG4000" s="323"/>
      <c r="AH4000" s="323"/>
      <c r="AI4000" s="323"/>
      <c r="AJ4000" s="323"/>
      <c r="AK4000" s="323"/>
      <c r="AL4000" s="323"/>
      <c r="AM4000" s="323"/>
      <c r="AN4000" s="323"/>
      <c r="AO4000" s="323"/>
      <c r="AP4000" s="323"/>
      <c r="AQ4000" s="323"/>
      <c r="AR4000" s="323"/>
      <c r="AS4000" s="323"/>
      <c r="AT4000" s="323"/>
      <c r="AU4000" s="323"/>
      <c r="AV4000" s="323"/>
      <c r="AW4000" s="323"/>
      <c r="AX4000" s="323"/>
      <c r="AY4000" s="323"/>
      <c r="AZ4000" s="323"/>
      <c r="BA4000" s="323"/>
      <c r="BB4000" s="323"/>
      <c r="BC4000" s="323"/>
      <c r="BD4000" s="323"/>
      <c r="BE4000" s="323"/>
      <c r="BF4000" s="323"/>
    </row>
    <row r="4001" spans="1:58" s="62" customFormat="1" ht="12.75" x14ac:dyDescent="0.2">
      <c r="A4001" s="270"/>
      <c r="B4001" s="358"/>
      <c r="C4001" s="358"/>
      <c r="D4001" s="268"/>
      <c r="E4001" s="268"/>
      <c r="F4001" s="268"/>
      <c r="G4001" s="277"/>
      <c r="H4001" s="362"/>
      <c r="I4001" s="362"/>
      <c r="J4001" s="362"/>
      <c r="K4001" s="362"/>
      <c r="L4001" s="362"/>
      <c r="M4001" s="362"/>
      <c r="N4001" s="362"/>
      <c r="O4001" s="362"/>
      <c r="P4001" s="362"/>
      <c r="Q4001" s="362"/>
      <c r="R4001" s="362"/>
      <c r="S4001" s="362"/>
      <c r="T4001" s="362"/>
      <c r="U4001" s="362"/>
      <c r="V4001" s="362"/>
      <c r="W4001" s="362"/>
      <c r="X4001" s="362"/>
      <c r="Y4001" s="362"/>
      <c r="Z4001" s="362"/>
      <c r="AA4001" s="323"/>
      <c r="AB4001" s="323"/>
      <c r="AC4001" s="323"/>
      <c r="AD4001" s="323"/>
      <c r="AE4001" s="323"/>
      <c r="AF4001" s="323"/>
      <c r="AG4001" s="323"/>
      <c r="AH4001" s="323"/>
      <c r="AI4001" s="323"/>
      <c r="AJ4001" s="323"/>
      <c r="AK4001" s="323"/>
      <c r="AL4001" s="323"/>
      <c r="AM4001" s="323"/>
      <c r="AN4001" s="323"/>
      <c r="AO4001" s="323"/>
      <c r="AP4001" s="323"/>
      <c r="AQ4001" s="323"/>
      <c r="AR4001" s="323"/>
      <c r="AS4001" s="323"/>
      <c r="AT4001" s="323"/>
      <c r="AU4001" s="323"/>
      <c r="AV4001" s="323"/>
      <c r="AW4001" s="323"/>
      <c r="AX4001" s="323"/>
      <c r="AY4001" s="323"/>
      <c r="AZ4001" s="323"/>
      <c r="BA4001" s="323"/>
      <c r="BB4001" s="323"/>
      <c r="BC4001" s="323"/>
      <c r="BD4001" s="323"/>
      <c r="BE4001" s="323"/>
      <c r="BF4001" s="323"/>
    </row>
    <row r="4002" spans="1:58" s="62" customFormat="1" ht="12.75" x14ac:dyDescent="0.2">
      <c r="A4002" s="270"/>
      <c r="B4002" s="358"/>
      <c r="C4002" s="358"/>
      <c r="D4002" s="268"/>
      <c r="E4002" s="268"/>
      <c r="F4002" s="268"/>
      <c r="G4002" s="277"/>
      <c r="H4002" s="362"/>
      <c r="I4002" s="362"/>
      <c r="J4002" s="362"/>
      <c r="K4002" s="362"/>
      <c r="L4002" s="362"/>
      <c r="M4002" s="362"/>
      <c r="N4002" s="362"/>
      <c r="O4002" s="362"/>
      <c r="P4002" s="362"/>
      <c r="Q4002" s="362"/>
      <c r="R4002" s="362"/>
      <c r="S4002" s="362"/>
      <c r="T4002" s="362"/>
      <c r="U4002" s="362"/>
      <c r="V4002" s="362"/>
      <c r="W4002" s="362"/>
      <c r="X4002" s="362"/>
      <c r="Y4002" s="362"/>
      <c r="Z4002" s="362"/>
      <c r="AA4002" s="323"/>
      <c r="AB4002" s="323"/>
      <c r="AC4002" s="323"/>
      <c r="AD4002" s="323"/>
      <c r="AE4002" s="323"/>
      <c r="AF4002" s="323"/>
      <c r="AG4002" s="323"/>
      <c r="AH4002" s="323"/>
      <c r="AI4002" s="323"/>
      <c r="AJ4002" s="323"/>
      <c r="AK4002" s="323"/>
      <c r="AL4002" s="323"/>
      <c r="AM4002" s="323"/>
      <c r="AN4002" s="323"/>
      <c r="AO4002" s="323"/>
      <c r="AP4002" s="323"/>
      <c r="AQ4002" s="323"/>
      <c r="AR4002" s="323"/>
      <c r="AS4002" s="323"/>
      <c r="AT4002" s="323"/>
      <c r="AU4002" s="323"/>
      <c r="AV4002" s="323"/>
      <c r="AW4002" s="323"/>
      <c r="AX4002" s="323"/>
      <c r="AY4002" s="323"/>
      <c r="AZ4002" s="323"/>
      <c r="BA4002" s="323"/>
      <c r="BB4002" s="323"/>
      <c r="BC4002" s="323"/>
      <c r="BD4002" s="323"/>
      <c r="BE4002" s="323"/>
      <c r="BF4002" s="323"/>
    </row>
    <row r="4003" spans="1:58" s="62" customFormat="1" ht="12.75" x14ac:dyDescent="0.2">
      <c r="A4003" s="270"/>
      <c r="B4003" s="358"/>
      <c r="C4003" s="358"/>
      <c r="D4003" s="268"/>
      <c r="E4003" s="268"/>
      <c r="F4003" s="268"/>
      <c r="G4003" s="277"/>
      <c r="H4003" s="362"/>
      <c r="I4003" s="362"/>
      <c r="J4003" s="362"/>
      <c r="K4003" s="362"/>
      <c r="L4003" s="362"/>
      <c r="M4003" s="362"/>
      <c r="N4003" s="362"/>
      <c r="O4003" s="362"/>
      <c r="P4003" s="362"/>
      <c r="Q4003" s="362"/>
      <c r="R4003" s="362"/>
      <c r="S4003" s="362"/>
      <c r="T4003" s="362"/>
      <c r="U4003" s="362"/>
      <c r="V4003" s="362"/>
      <c r="W4003" s="362"/>
      <c r="X4003" s="362"/>
      <c r="Y4003" s="362"/>
      <c r="Z4003" s="362"/>
      <c r="AA4003" s="323"/>
      <c r="AB4003" s="323"/>
      <c r="AC4003" s="323"/>
      <c r="AD4003" s="323"/>
      <c r="AE4003" s="323"/>
      <c r="AF4003" s="323"/>
      <c r="AG4003" s="323"/>
      <c r="AH4003" s="323"/>
      <c r="AI4003" s="323"/>
      <c r="AJ4003" s="323"/>
      <c r="AK4003" s="323"/>
      <c r="AL4003" s="323"/>
      <c r="AM4003" s="323"/>
      <c r="AN4003" s="323"/>
      <c r="AO4003" s="323"/>
      <c r="AP4003" s="323"/>
      <c r="AQ4003" s="323"/>
      <c r="AR4003" s="323"/>
      <c r="AS4003" s="323"/>
      <c r="AT4003" s="323"/>
      <c r="AU4003" s="323"/>
      <c r="AV4003" s="323"/>
      <c r="AW4003" s="323"/>
      <c r="AX4003" s="323"/>
      <c r="AY4003" s="323"/>
      <c r="AZ4003" s="323"/>
      <c r="BA4003" s="323"/>
      <c r="BB4003" s="323"/>
      <c r="BC4003" s="323"/>
      <c r="BD4003" s="323"/>
      <c r="BE4003" s="323"/>
      <c r="BF4003" s="323"/>
    </row>
    <row r="4004" spans="1:58" s="62" customFormat="1" ht="12.75" x14ac:dyDescent="0.2">
      <c r="A4004" s="270"/>
      <c r="B4004" s="358"/>
      <c r="C4004" s="358"/>
      <c r="D4004" s="268"/>
      <c r="E4004" s="268"/>
      <c r="F4004" s="268"/>
      <c r="G4004" s="277"/>
      <c r="H4004" s="362"/>
      <c r="I4004" s="362"/>
      <c r="J4004" s="362"/>
      <c r="K4004" s="362"/>
      <c r="L4004" s="362"/>
      <c r="M4004" s="362"/>
      <c r="N4004" s="362"/>
      <c r="O4004" s="362"/>
      <c r="P4004" s="362"/>
      <c r="Q4004" s="362"/>
      <c r="R4004" s="362"/>
      <c r="S4004" s="362"/>
      <c r="T4004" s="362"/>
      <c r="U4004" s="362"/>
      <c r="V4004" s="362"/>
      <c r="W4004" s="362"/>
      <c r="X4004" s="362"/>
      <c r="Y4004" s="362"/>
      <c r="Z4004" s="362"/>
      <c r="AA4004" s="323"/>
      <c r="AB4004" s="323"/>
      <c r="AC4004" s="323"/>
      <c r="AD4004" s="323"/>
      <c r="AE4004" s="323"/>
      <c r="AF4004" s="323"/>
      <c r="AG4004" s="323"/>
      <c r="AH4004" s="323"/>
      <c r="AI4004" s="323"/>
      <c r="AJ4004" s="323"/>
      <c r="AK4004" s="323"/>
      <c r="AL4004" s="323"/>
      <c r="AM4004" s="323"/>
      <c r="AN4004" s="323"/>
      <c r="AO4004" s="323"/>
      <c r="AP4004" s="323"/>
      <c r="AQ4004" s="323"/>
      <c r="AR4004" s="323"/>
      <c r="AS4004" s="323"/>
      <c r="AT4004" s="323"/>
      <c r="AU4004" s="323"/>
      <c r="AV4004" s="323"/>
      <c r="AW4004" s="323"/>
      <c r="AX4004" s="323"/>
      <c r="AY4004" s="323"/>
      <c r="AZ4004" s="323"/>
      <c r="BA4004" s="323"/>
      <c r="BB4004" s="323"/>
      <c r="BC4004" s="323"/>
      <c r="BD4004" s="323"/>
      <c r="BE4004" s="323"/>
      <c r="BF4004" s="323"/>
    </row>
    <row r="4005" spans="1:58" s="62" customFormat="1" ht="12.75" x14ac:dyDescent="0.2">
      <c r="A4005" s="270"/>
      <c r="B4005" s="358"/>
      <c r="C4005" s="358"/>
      <c r="D4005" s="268"/>
      <c r="E4005" s="268"/>
      <c r="F4005" s="268"/>
      <c r="G4005" s="277"/>
      <c r="H4005" s="362"/>
      <c r="I4005" s="362"/>
      <c r="J4005" s="362"/>
      <c r="K4005" s="362"/>
      <c r="L4005" s="362"/>
      <c r="M4005" s="362"/>
      <c r="N4005" s="362"/>
      <c r="O4005" s="362"/>
      <c r="P4005" s="362"/>
      <c r="Q4005" s="362"/>
      <c r="R4005" s="362"/>
      <c r="S4005" s="362"/>
      <c r="T4005" s="362"/>
      <c r="U4005" s="362"/>
      <c r="V4005" s="362"/>
      <c r="W4005" s="362"/>
      <c r="X4005" s="362"/>
      <c r="Y4005" s="362"/>
      <c r="Z4005" s="362"/>
      <c r="AA4005" s="323"/>
      <c r="AB4005" s="323"/>
      <c r="AC4005" s="323"/>
      <c r="AD4005" s="323"/>
      <c r="AE4005" s="323"/>
      <c r="AF4005" s="323"/>
      <c r="AG4005" s="323"/>
      <c r="AH4005" s="323"/>
      <c r="AI4005" s="323"/>
      <c r="AJ4005" s="323"/>
      <c r="AK4005" s="323"/>
      <c r="AL4005" s="323"/>
      <c r="AM4005" s="323"/>
      <c r="AN4005" s="323"/>
      <c r="AO4005" s="323"/>
      <c r="AP4005" s="323"/>
      <c r="AQ4005" s="323"/>
      <c r="AR4005" s="323"/>
      <c r="AS4005" s="323"/>
      <c r="AT4005" s="323"/>
      <c r="AU4005" s="323"/>
      <c r="AV4005" s="323"/>
      <c r="AW4005" s="323"/>
      <c r="AX4005" s="323"/>
      <c r="AY4005" s="323"/>
      <c r="AZ4005" s="323"/>
      <c r="BA4005" s="323"/>
      <c r="BB4005" s="323"/>
      <c r="BC4005" s="323"/>
      <c r="BD4005" s="323"/>
      <c r="BE4005" s="323"/>
      <c r="BF4005" s="323"/>
    </row>
    <row r="4006" spans="1:58" s="62" customFormat="1" ht="12.75" x14ac:dyDescent="0.2">
      <c r="A4006" s="270"/>
      <c r="B4006" s="358"/>
      <c r="C4006" s="358"/>
      <c r="D4006" s="268"/>
      <c r="E4006" s="268"/>
      <c r="F4006" s="268"/>
      <c r="G4006" s="277"/>
      <c r="H4006" s="362"/>
      <c r="I4006" s="362"/>
      <c r="J4006" s="362"/>
      <c r="K4006" s="362"/>
      <c r="L4006" s="362"/>
      <c r="M4006" s="362"/>
      <c r="N4006" s="362"/>
      <c r="O4006" s="362"/>
      <c r="P4006" s="362"/>
      <c r="Q4006" s="362"/>
      <c r="R4006" s="362"/>
      <c r="S4006" s="362"/>
      <c r="T4006" s="362"/>
      <c r="U4006" s="362"/>
      <c r="V4006" s="362"/>
      <c r="W4006" s="362"/>
      <c r="X4006" s="362"/>
      <c r="Y4006" s="362"/>
      <c r="Z4006" s="362"/>
      <c r="AA4006" s="323"/>
      <c r="AB4006" s="323"/>
      <c r="AC4006" s="323"/>
      <c r="AD4006" s="323"/>
      <c r="AE4006" s="323"/>
      <c r="AF4006" s="323"/>
      <c r="AG4006" s="323"/>
      <c r="AH4006" s="323"/>
      <c r="AI4006" s="323"/>
      <c r="AJ4006" s="323"/>
      <c r="AK4006" s="323"/>
      <c r="AL4006" s="323"/>
      <c r="AM4006" s="323"/>
      <c r="AN4006" s="323"/>
      <c r="AO4006" s="323"/>
      <c r="AP4006" s="323"/>
      <c r="AQ4006" s="323"/>
      <c r="AR4006" s="323"/>
      <c r="AS4006" s="323"/>
      <c r="AT4006" s="323"/>
      <c r="AU4006" s="323"/>
      <c r="AV4006" s="323"/>
      <c r="AW4006" s="323"/>
      <c r="AX4006" s="323"/>
      <c r="AY4006" s="323"/>
      <c r="AZ4006" s="323"/>
      <c r="BA4006" s="323"/>
      <c r="BB4006" s="323"/>
      <c r="BC4006" s="323"/>
      <c r="BD4006" s="323"/>
      <c r="BE4006" s="323"/>
      <c r="BF4006" s="323"/>
    </row>
    <row r="4007" spans="1:58" s="62" customFormat="1" ht="12.75" x14ac:dyDescent="0.2">
      <c r="A4007" s="270"/>
      <c r="B4007" s="358"/>
      <c r="C4007" s="358"/>
      <c r="D4007" s="268"/>
      <c r="E4007" s="268"/>
      <c r="F4007" s="268"/>
      <c r="G4007" s="277"/>
      <c r="H4007" s="362"/>
      <c r="I4007" s="362"/>
      <c r="J4007" s="362"/>
      <c r="K4007" s="362"/>
      <c r="L4007" s="362"/>
      <c r="M4007" s="362"/>
      <c r="N4007" s="362"/>
      <c r="O4007" s="362"/>
      <c r="P4007" s="362"/>
      <c r="Q4007" s="362"/>
      <c r="R4007" s="362"/>
      <c r="S4007" s="362"/>
      <c r="T4007" s="362"/>
      <c r="U4007" s="362"/>
      <c r="V4007" s="362"/>
      <c r="W4007" s="362"/>
      <c r="X4007" s="362"/>
      <c r="Y4007" s="362"/>
      <c r="Z4007" s="362"/>
      <c r="AA4007" s="323"/>
      <c r="AB4007" s="323"/>
      <c r="AC4007" s="323"/>
      <c r="AD4007" s="323"/>
      <c r="AE4007" s="323"/>
      <c r="AF4007" s="323"/>
      <c r="AG4007" s="323"/>
      <c r="AH4007" s="323"/>
      <c r="AI4007" s="323"/>
      <c r="AJ4007" s="323"/>
      <c r="AK4007" s="323"/>
      <c r="AL4007" s="323"/>
      <c r="AM4007" s="323"/>
      <c r="AN4007" s="323"/>
      <c r="AO4007" s="323"/>
      <c r="AP4007" s="323"/>
      <c r="AQ4007" s="323"/>
      <c r="AR4007" s="323"/>
      <c r="AS4007" s="323"/>
      <c r="AT4007" s="323"/>
      <c r="AU4007" s="323"/>
      <c r="AV4007" s="323"/>
      <c r="AW4007" s="323"/>
      <c r="AX4007" s="323"/>
      <c r="AY4007" s="323"/>
      <c r="AZ4007" s="323"/>
      <c r="BA4007" s="323"/>
      <c r="BB4007" s="323"/>
      <c r="BC4007" s="323"/>
      <c r="BD4007" s="323"/>
      <c r="BE4007" s="323"/>
      <c r="BF4007" s="323"/>
    </row>
    <row r="4008" spans="1:58" s="62" customFormat="1" ht="12.75" x14ac:dyDescent="0.2">
      <c r="A4008" s="270"/>
      <c r="B4008" s="358"/>
      <c r="C4008" s="358"/>
      <c r="D4008" s="268"/>
      <c r="E4008" s="268"/>
      <c r="F4008" s="268"/>
      <c r="G4008" s="277"/>
      <c r="H4008" s="362"/>
      <c r="I4008" s="362"/>
      <c r="J4008" s="362"/>
      <c r="K4008" s="362"/>
      <c r="L4008" s="362"/>
      <c r="M4008" s="362"/>
      <c r="N4008" s="362"/>
      <c r="O4008" s="362"/>
      <c r="P4008" s="362"/>
      <c r="Q4008" s="362"/>
      <c r="R4008" s="362"/>
      <c r="S4008" s="362"/>
      <c r="T4008" s="362"/>
      <c r="U4008" s="362"/>
      <c r="V4008" s="362"/>
      <c r="W4008" s="362"/>
      <c r="X4008" s="362"/>
      <c r="Y4008" s="362"/>
      <c r="Z4008" s="362"/>
      <c r="AA4008" s="323"/>
      <c r="AB4008" s="323"/>
      <c r="AC4008" s="323"/>
      <c r="AD4008" s="323"/>
      <c r="AE4008" s="323"/>
      <c r="AF4008" s="323"/>
      <c r="AG4008" s="323"/>
      <c r="AH4008" s="323"/>
      <c r="AI4008" s="323"/>
      <c r="AJ4008" s="323"/>
      <c r="AK4008" s="323"/>
      <c r="AL4008" s="323"/>
      <c r="AM4008" s="323"/>
      <c r="AN4008" s="323"/>
      <c r="AO4008" s="323"/>
      <c r="AP4008" s="323"/>
      <c r="AQ4008" s="323"/>
      <c r="AR4008" s="323"/>
      <c r="AS4008" s="323"/>
      <c r="AT4008" s="323"/>
      <c r="AU4008" s="323"/>
      <c r="AV4008" s="323"/>
      <c r="AW4008" s="323"/>
      <c r="AX4008" s="323"/>
      <c r="AY4008" s="323"/>
      <c r="AZ4008" s="323"/>
      <c r="BA4008" s="323"/>
      <c r="BB4008" s="323"/>
      <c r="BC4008" s="323"/>
      <c r="BD4008" s="323"/>
      <c r="BE4008" s="323"/>
      <c r="BF4008" s="323"/>
    </row>
    <row r="4009" spans="1:58" s="62" customFormat="1" ht="12.75" x14ac:dyDescent="0.2">
      <c r="A4009" s="270"/>
      <c r="B4009" s="358"/>
      <c r="C4009" s="358"/>
      <c r="D4009" s="268"/>
      <c r="E4009" s="268"/>
      <c r="F4009" s="268"/>
      <c r="G4009" s="277"/>
      <c r="H4009" s="362"/>
      <c r="I4009" s="362"/>
      <c r="J4009" s="362"/>
      <c r="K4009" s="362"/>
      <c r="L4009" s="362"/>
      <c r="M4009" s="362"/>
      <c r="N4009" s="362"/>
      <c r="O4009" s="362"/>
      <c r="P4009" s="362"/>
      <c r="Q4009" s="362"/>
      <c r="R4009" s="362"/>
      <c r="S4009" s="362"/>
      <c r="T4009" s="362"/>
      <c r="U4009" s="362"/>
      <c r="V4009" s="362"/>
      <c r="W4009" s="362"/>
      <c r="X4009" s="362"/>
      <c r="Y4009" s="362"/>
      <c r="Z4009" s="362"/>
      <c r="AA4009" s="323"/>
      <c r="AB4009" s="323"/>
      <c r="AC4009" s="323"/>
      <c r="AD4009" s="323"/>
      <c r="AE4009" s="323"/>
      <c r="AF4009" s="323"/>
      <c r="AG4009" s="323"/>
      <c r="AH4009" s="323"/>
      <c r="AI4009" s="323"/>
      <c r="AJ4009" s="323"/>
      <c r="AK4009" s="323"/>
      <c r="AL4009" s="323"/>
      <c r="AM4009" s="323"/>
      <c r="AN4009" s="323"/>
      <c r="AO4009" s="323"/>
      <c r="AP4009" s="323"/>
      <c r="AQ4009" s="323"/>
      <c r="AR4009" s="323"/>
      <c r="AS4009" s="323"/>
      <c r="AT4009" s="323"/>
      <c r="AU4009" s="323"/>
      <c r="AV4009" s="323"/>
      <c r="AW4009" s="323"/>
      <c r="AX4009" s="323"/>
      <c r="AY4009" s="323"/>
      <c r="AZ4009" s="323"/>
      <c r="BA4009" s="323"/>
      <c r="BB4009" s="323"/>
      <c r="BC4009" s="323"/>
      <c r="BD4009" s="323"/>
      <c r="BE4009" s="323"/>
      <c r="BF4009" s="323"/>
    </row>
    <row r="4010" spans="1:58" s="62" customFormat="1" ht="12.75" x14ac:dyDescent="0.2">
      <c r="A4010" s="270"/>
      <c r="B4010" s="358"/>
      <c r="C4010" s="358"/>
      <c r="D4010" s="268"/>
      <c r="E4010" s="268"/>
      <c r="F4010" s="268"/>
      <c r="G4010" s="277"/>
      <c r="H4010" s="362"/>
      <c r="I4010" s="362"/>
      <c r="J4010" s="362"/>
      <c r="K4010" s="362"/>
      <c r="L4010" s="362"/>
      <c r="M4010" s="362"/>
      <c r="N4010" s="362"/>
      <c r="O4010" s="362"/>
      <c r="P4010" s="362"/>
      <c r="Q4010" s="362"/>
      <c r="R4010" s="362"/>
      <c r="S4010" s="362"/>
      <c r="T4010" s="362"/>
      <c r="U4010" s="362"/>
      <c r="V4010" s="362"/>
      <c r="W4010" s="362"/>
      <c r="X4010" s="362"/>
      <c r="Y4010" s="362"/>
      <c r="Z4010" s="362"/>
      <c r="AA4010" s="323"/>
      <c r="AB4010" s="323"/>
      <c r="AC4010" s="323"/>
      <c r="AD4010" s="323"/>
      <c r="AE4010" s="323"/>
      <c r="AF4010" s="323"/>
      <c r="AG4010" s="323"/>
      <c r="AH4010" s="323"/>
      <c r="AI4010" s="323"/>
      <c r="AJ4010" s="323"/>
      <c r="AK4010" s="323"/>
      <c r="AL4010" s="323"/>
      <c r="AM4010" s="323"/>
      <c r="AN4010" s="323"/>
      <c r="AO4010" s="323"/>
      <c r="AP4010" s="323"/>
      <c r="AQ4010" s="323"/>
      <c r="AR4010" s="323"/>
      <c r="AS4010" s="323"/>
      <c r="AT4010" s="323"/>
      <c r="AU4010" s="323"/>
      <c r="AV4010" s="323"/>
      <c r="AW4010" s="323"/>
      <c r="AX4010" s="323"/>
      <c r="AY4010" s="323"/>
      <c r="AZ4010" s="323"/>
      <c r="BA4010" s="323"/>
      <c r="BB4010" s="323"/>
      <c r="BC4010" s="323"/>
      <c r="BD4010" s="323"/>
      <c r="BE4010" s="323"/>
      <c r="BF4010" s="323"/>
    </row>
    <row r="4011" spans="1:58" s="62" customFormat="1" ht="12.75" x14ac:dyDescent="0.2">
      <c r="A4011" s="270"/>
      <c r="B4011" s="358"/>
      <c r="C4011" s="358"/>
      <c r="D4011" s="268"/>
      <c r="E4011" s="268"/>
      <c r="F4011" s="268"/>
      <c r="G4011" s="277"/>
      <c r="H4011" s="362"/>
      <c r="I4011" s="362"/>
      <c r="J4011" s="362"/>
      <c r="K4011" s="362"/>
      <c r="L4011" s="362"/>
      <c r="M4011" s="362"/>
      <c r="N4011" s="362"/>
      <c r="O4011" s="362"/>
      <c r="P4011" s="362"/>
      <c r="Q4011" s="362"/>
      <c r="R4011" s="362"/>
      <c r="S4011" s="362"/>
      <c r="T4011" s="362"/>
      <c r="U4011" s="362"/>
      <c r="V4011" s="362"/>
      <c r="W4011" s="362"/>
      <c r="X4011" s="362"/>
      <c r="Y4011" s="362"/>
      <c r="Z4011" s="362"/>
      <c r="AA4011" s="323"/>
      <c r="AB4011" s="323"/>
      <c r="AC4011" s="323"/>
      <c r="AD4011" s="323"/>
      <c r="AE4011" s="323"/>
      <c r="AF4011" s="323"/>
      <c r="AG4011" s="323"/>
      <c r="AH4011" s="323"/>
      <c r="AI4011" s="323"/>
      <c r="AJ4011" s="323"/>
      <c r="AK4011" s="323"/>
      <c r="AL4011" s="323"/>
      <c r="AM4011" s="323"/>
      <c r="AN4011" s="323"/>
      <c r="AO4011" s="323"/>
      <c r="AP4011" s="323"/>
      <c r="AQ4011" s="323"/>
      <c r="AR4011" s="323"/>
      <c r="AS4011" s="323"/>
      <c r="AT4011" s="323"/>
      <c r="AU4011" s="323"/>
      <c r="AV4011" s="323"/>
      <c r="AW4011" s="323"/>
      <c r="AX4011" s="323"/>
      <c r="AY4011" s="323"/>
      <c r="AZ4011" s="323"/>
      <c r="BA4011" s="323"/>
      <c r="BB4011" s="323"/>
      <c r="BC4011" s="323"/>
      <c r="BD4011" s="323"/>
      <c r="BE4011" s="323"/>
      <c r="BF4011" s="323"/>
    </row>
    <row r="4012" spans="1:58" s="62" customFormat="1" ht="12.75" x14ac:dyDescent="0.2">
      <c r="A4012" s="270"/>
      <c r="B4012" s="358"/>
      <c r="C4012" s="358"/>
      <c r="D4012" s="268"/>
      <c r="E4012" s="268"/>
      <c r="F4012" s="268"/>
      <c r="G4012" s="277"/>
      <c r="H4012" s="362"/>
      <c r="I4012" s="362"/>
      <c r="J4012" s="362"/>
      <c r="K4012" s="362"/>
      <c r="L4012" s="362"/>
      <c r="M4012" s="362"/>
      <c r="N4012" s="362"/>
      <c r="O4012" s="362"/>
      <c r="P4012" s="362"/>
      <c r="Q4012" s="362"/>
      <c r="R4012" s="362"/>
      <c r="S4012" s="362"/>
      <c r="T4012" s="362"/>
      <c r="U4012" s="362"/>
      <c r="V4012" s="362"/>
      <c r="W4012" s="362"/>
      <c r="X4012" s="362"/>
      <c r="Y4012" s="362"/>
      <c r="Z4012" s="362"/>
      <c r="AA4012" s="323"/>
      <c r="AB4012" s="323"/>
      <c r="AC4012" s="323"/>
      <c r="AD4012" s="323"/>
      <c r="AE4012" s="323"/>
      <c r="AF4012" s="323"/>
      <c r="AG4012" s="323"/>
      <c r="AH4012" s="323"/>
      <c r="AI4012" s="323"/>
      <c r="AJ4012" s="323"/>
      <c r="AK4012" s="323"/>
      <c r="AL4012" s="323"/>
      <c r="AM4012" s="323"/>
      <c r="AN4012" s="323"/>
      <c r="AO4012" s="323"/>
      <c r="AP4012" s="323"/>
      <c r="AQ4012" s="323"/>
      <c r="AR4012" s="323"/>
      <c r="AS4012" s="323"/>
      <c r="AT4012" s="323"/>
      <c r="AU4012" s="323"/>
      <c r="AV4012" s="323"/>
      <c r="AW4012" s="323"/>
      <c r="AX4012" s="323"/>
      <c r="AY4012" s="323"/>
      <c r="AZ4012" s="323"/>
      <c r="BA4012" s="323"/>
      <c r="BB4012" s="323"/>
      <c r="BC4012" s="323"/>
      <c r="BD4012" s="323"/>
      <c r="BE4012" s="323"/>
      <c r="BF4012" s="323"/>
    </row>
    <row r="4013" spans="1:58" s="62" customFormat="1" ht="12.75" x14ac:dyDescent="0.2">
      <c r="A4013" s="270"/>
      <c r="B4013" s="358"/>
      <c r="C4013" s="358"/>
      <c r="D4013" s="268"/>
      <c r="E4013" s="268"/>
      <c r="F4013" s="268"/>
      <c r="G4013" s="277"/>
      <c r="H4013" s="362"/>
      <c r="I4013" s="362"/>
      <c r="J4013" s="362"/>
      <c r="K4013" s="362"/>
      <c r="L4013" s="362"/>
      <c r="M4013" s="362"/>
      <c r="N4013" s="362"/>
      <c r="O4013" s="362"/>
      <c r="P4013" s="362"/>
      <c r="Q4013" s="362"/>
      <c r="R4013" s="362"/>
      <c r="S4013" s="362"/>
      <c r="T4013" s="362"/>
      <c r="U4013" s="362"/>
      <c r="V4013" s="362"/>
      <c r="W4013" s="362"/>
      <c r="X4013" s="362"/>
      <c r="Y4013" s="362"/>
      <c r="Z4013" s="362"/>
      <c r="AA4013" s="323"/>
      <c r="AB4013" s="323"/>
      <c r="AC4013" s="323"/>
      <c r="AD4013" s="323"/>
      <c r="AE4013" s="323"/>
      <c r="AF4013" s="323"/>
      <c r="AG4013" s="323"/>
      <c r="AH4013" s="323"/>
      <c r="AI4013" s="323"/>
      <c r="AJ4013" s="323"/>
      <c r="AK4013" s="323"/>
      <c r="AL4013" s="323"/>
      <c r="AM4013" s="323"/>
      <c r="AN4013" s="323"/>
      <c r="AO4013" s="323"/>
      <c r="AP4013" s="323"/>
      <c r="AQ4013" s="323"/>
      <c r="AR4013" s="323"/>
      <c r="AS4013" s="323"/>
      <c r="AT4013" s="323"/>
      <c r="AU4013" s="323"/>
      <c r="AV4013" s="323"/>
      <c r="AW4013" s="323"/>
      <c r="AX4013" s="323"/>
      <c r="AY4013" s="323"/>
      <c r="AZ4013" s="323"/>
      <c r="BA4013" s="323"/>
      <c r="BB4013" s="323"/>
      <c r="BC4013" s="323"/>
      <c r="BD4013" s="323"/>
      <c r="BE4013" s="323"/>
      <c r="BF4013" s="323"/>
    </row>
    <row r="4014" spans="1:58" s="62" customFormat="1" ht="12.75" x14ac:dyDescent="0.2">
      <c r="A4014" s="270"/>
      <c r="B4014" s="358"/>
      <c r="C4014" s="358"/>
      <c r="D4014" s="268"/>
      <c r="E4014" s="268"/>
      <c r="F4014" s="268"/>
      <c r="G4014" s="277"/>
      <c r="H4014" s="362"/>
      <c r="I4014" s="362"/>
      <c r="J4014" s="362"/>
      <c r="K4014" s="362"/>
      <c r="L4014" s="362"/>
      <c r="M4014" s="362"/>
      <c r="N4014" s="362"/>
      <c r="O4014" s="362"/>
      <c r="P4014" s="362"/>
      <c r="Q4014" s="362"/>
      <c r="R4014" s="362"/>
      <c r="S4014" s="362"/>
      <c r="T4014" s="362"/>
      <c r="U4014" s="362"/>
      <c r="V4014" s="362"/>
      <c r="W4014" s="362"/>
      <c r="X4014" s="362"/>
      <c r="Y4014" s="362"/>
      <c r="Z4014" s="362"/>
      <c r="AA4014" s="323"/>
      <c r="AB4014" s="323"/>
      <c r="AC4014" s="323"/>
      <c r="AD4014" s="323"/>
      <c r="AE4014" s="323"/>
      <c r="AF4014" s="323"/>
      <c r="AG4014" s="323"/>
      <c r="AH4014" s="323"/>
      <c r="AI4014" s="323"/>
      <c r="AJ4014" s="323"/>
      <c r="AK4014" s="323"/>
      <c r="AL4014" s="323"/>
      <c r="AM4014" s="323"/>
      <c r="AN4014" s="323"/>
      <c r="AO4014" s="323"/>
      <c r="AP4014" s="323"/>
      <c r="AQ4014" s="323"/>
      <c r="AR4014" s="323"/>
      <c r="AS4014" s="323"/>
      <c r="AT4014" s="323"/>
      <c r="AU4014" s="323"/>
      <c r="AV4014" s="323"/>
      <c r="AW4014" s="323"/>
      <c r="AX4014" s="323"/>
      <c r="AY4014" s="323"/>
      <c r="AZ4014" s="323"/>
      <c r="BA4014" s="323"/>
      <c r="BB4014" s="323"/>
      <c r="BC4014" s="323"/>
      <c r="BD4014" s="323"/>
      <c r="BE4014" s="323"/>
      <c r="BF4014" s="323"/>
    </row>
    <row r="4015" spans="1:58" s="62" customFormat="1" ht="12.75" x14ac:dyDescent="0.2">
      <c r="A4015" s="270"/>
      <c r="B4015" s="358"/>
      <c r="C4015" s="358"/>
      <c r="D4015" s="268"/>
      <c r="E4015" s="268"/>
      <c r="F4015" s="268"/>
      <c r="G4015" s="277"/>
      <c r="H4015" s="362"/>
      <c r="I4015" s="362"/>
      <c r="J4015" s="362"/>
      <c r="K4015" s="362"/>
      <c r="L4015" s="362"/>
      <c r="M4015" s="362"/>
      <c r="N4015" s="362"/>
      <c r="O4015" s="362"/>
      <c r="P4015" s="362"/>
      <c r="Q4015" s="362"/>
      <c r="R4015" s="362"/>
      <c r="S4015" s="362"/>
      <c r="T4015" s="362"/>
      <c r="U4015" s="362"/>
      <c r="V4015" s="362"/>
      <c r="W4015" s="362"/>
      <c r="X4015" s="362"/>
      <c r="Y4015" s="362"/>
      <c r="Z4015" s="362"/>
      <c r="AA4015" s="323"/>
      <c r="AB4015" s="323"/>
      <c r="AC4015" s="323"/>
      <c r="AD4015" s="323"/>
      <c r="AE4015" s="323"/>
      <c r="AF4015" s="323"/>
      <c r="AG4015" s="323"/>
      <c r="AH4015" s="323"/>
      <c r="AI4015" s="323"/>
      <c r="AJ4015" s="323"/>
      <c r="AK4015" s="323"/>
      <c r="AL4015" s="323"/>
      <c r="AM4015" s="323"/>
      <c r="AN4015" s="323"/>
      <c r="AO4015" s="323"/>
      <c r="AP4015" s="323"/>
      <c r="AQ4015" s="323"/>
      <c r="AR4015" s="323"/>
      <c r="AS4015" s="323"/>
      <c r="AT4015" s="323"/>
      <c r="AU4015" s="323"/>
      <c r="AV4015" s="323"/>
      <c r="AW4015" s="323"/>
      <c r="AX4015" s="323"/>
      <c r="AY4015" s="323"/>
      <c r="AZ4015" s="323"/>
      <c r="BA4015" s="323"/>
      <c r="BB4015" s="323"/>
      <c r="BC4015" s="323"/>
      <c r="BD4015" s="323"/>
      <c r="BE4015" s="323"/>
      <c r="BF4015" s="323"/>
    </row>
    <row r="4016" spans="1:58" s="62" customFormat="1" ht="12.75" x14ac:dyDescent="0.2">
      <c r="A4016" s="270"/>
      <c r="B4016" s="358"/>
      <c r="C4016" s="358"/>
      <c r="D4016" s="268"/>
      <c r="E4016" s="268"/>
      <c r="F4016" s="268"/>
      <c r="G4016" s="277"/>
      <c r="H4016" s="362"/>
      <c r="I4016" s="362"/>
      <c r="J4016" s="362"/>
      <c r="K4016" s="362"/>
      <c r="L4016" s="362"/>
      <c r="M4016" s="362"/>
      <c r="N4016" s="362"/>
      <c r="O4016" s="362"/>
      <c r="P4016" s="362"/>
      <c r="Q4016" s="362"/>
      <c r="R4016" s="362"/>
      <c r="S4016" s="362"/>
      <c r="T4016" s="362"/>
      <c r="U4016" s="362"/>
      <c r="V4016" s="362"/>
      <c r="W4016" s="362"/>
      <c r="X4016" s="362"/>
      <c r="Y4016" s="362"/>
      <c r="Z4016" s="362"/>
      <c r="AA4016" s="323"/>
      <c r="AB4016" s="323"/>
      <c r="AC4016" s="323"/>
      <c r="AD4016" s="323"/>
      <c r="AE4016" s="323"/>
      <c r="AF4016" s="323"/>
      <c r="AG4016" s="323"/>
      <c r="AH4016" s="323"/>
      <c r="AI4016" s="323"/>
      <c r="AJ4016" s="323"/>
      <c r="AK4016" s="323"/>
      <c r="AL4016" s="323"/>
      <c r="AM4016" s="323"/>
      <c r="AN4016" s="323"/>
      <c r="AO4016" s="323"/>
      <c r="AP4016" s="323"/>
      <c r="AQ4016" s="323"/>
      <c r="AR4016" s="323"/>
      <c r="AS4016" s="323"/>
      <c r="AT4016" s="323"/>
      <c r="AU4016" s="323"/>
      <c r="AV4016" s="323"/>
      <c r="AW4016" s="323"/>
      <c r="AX4016" s="323"/>
      <c r="AY4016" s="323"/>
      <c r="AZ4016" s="323"/>
      <c r="BA4016" s="323"/>
      <c r="BB4016" s="323"/>
      <c r="BC4016" s="323"/>
      <c r="BD4016" s="323"/>
      <c r="BE4016" s="323"/>
      <c r="BF4016" s="323"/>
    </row>
    <row r="4017" spans="1:58" s="62" customFormat="1" ht="12.75" x14ac:dyDescent="0.2">
      <c r="A4017" s="270"/>
      <c r="B4017" s="358"/>
      <c r="C4017" s="358"/>
      <c r="D4017" s="268"/>
      <c r="E4017" s="268"/>
      <c r="F4017" s="268"/>
      <c r="G4017" s="277"/>
      <c r="H4017" s="362"/>
      <c r="I4017" s="362"/>
      <c r="J4017" s="362"/>
      <c r="K4017" s="362"/>
      <c r="L4017" s="362"/>
      <c r="M4017" s="362"/>
      <c r="N4017" s="362"/>
      <c r="O4017" s="362"/>
      <c r="P4017" s="362"/>
      <c r="Q4017" s="362"/>
      <c r="R4017" s="362"/>
      <c r="S4017" s="362"/>
      <c r="T4017" s="362"/>
      <c r="U4017" s="362"/>
      <c r="V4017" s="362"/>
      <c r="W4017" s="362"/>
      <c r="X4017" s="362"/>
      <c r="Y4017" s="362"/>
      <c r="Z4017" s="362"/>
      <c r="AA4017" s="323"/>
      <c r="AB4017" s="323"/>
      <c r="AC4017" s="323"/>
      <c r="AD4017" s="323"/>
      <c r="AE4017" s="323"/>
      <c r="AF4017" s="323"/>
      <c r="AG4017" s="323"/>
      <c r="AH4017" s="323"/>
      <c r="AI4017" s="323"/>
      <c r="AJ4017" s="323"/>
      <c r="AK4017" s="323"/>
      <c r="AL4017" s="323"/>
      <c r="AM4017" s="323"/>
      <c r="AN4017" s="323"/>
      <c r="AO4017" s="323"/>
      <c r="AP4017" s="323"/>
      <c r="AQ4017" s="323"/>
      <c r="AR4017" s="323"/>
      <c r="AS4017" s="323"/>
      <c r="AT4017" s="323"/>
      <c r="AU4017" s="323"/>
      <c r="AV4017" s="323"/>
      <c r="AW4017" s="323"/>
      <c r="AX4017" s="323"/>
      <c r="AY4017" s="323"/>
      <c r="AZ4017" s="323"/>
      <c r="BA4017" s="323"/>
      <c r="BB4017" s="323"/>
      <c r="BC4017" s="323"/>
      <c r="BD4017" s="323"/>
      <c r="BE4017" s="323"/>
      <c r="BF4017" s="323"/>
    </row>
    <row r="4018" spans="1:58" s="62" customFormat="1" ht="12.75" x14ac:dyDescent="0.2">
      <c r="A4018" s="270"/>
      <c r="B4018" s="358"/>
      <c r="C4018" s="358"/>
      <c r="D4018" s="268"/>
      <c r="E4018" s="268"/>
      <c r="F4018" s="268"/>
      <c r="G4018" s="277"/>
      <c r="H4018" s="362"/>
      <c r="I4018" s="362"/>
      <c r="J4018" s="362"/>
      <c r="K4018" s="362"/>
      <c r="L4018" s="362"/>
      <c r="M4018" s="362"/>
      <c r="N4018" s="362"/>
      <c r="O4018" s="362"/>
      <c r="P4018" s="362"/>
      <c r="Q4018" s="362"/>
      <c r="R4018" s="362"/>
      <c r="S4018" s="362"/>
      <c r="T4018" s="362"/>
      <c r="U4018" s="362"/>
      <c r="V4018" s="362"/>
      <c r="W4018" s="362"/>
      <c r="X4018" s="362"/>
      <c r="Y4018" s="362"/>
      <c r="Z4018" s="362"/>
      <c r="AA4018" s="323"/>
      <c r="AB4018" s="323"/>
      <c r="AC4018" s="323"/>
      <c r="AD4018" s="323"/>
      <c r="AE4018" s="323"/>
      <c r="AF4018" s="323"/>
      <c r="AG4018" s="323"/>
      <c r="AH4018" s="323"/>
      <c r="AI4018" s="323"/>
      <c r="AJ4018" s="323"/>
      <c r="AK4018" s="323"/>
      <c r="AL4018" s="323"/>
      <c r="AM4018" s="323"/>
      <c r="AN4018" s="323"/>
      <c r="AO4018" s="323"/>
      <c r="AP4018" s="323"/>
      <c r="AQ4018" s="323"/>
      <c r="AR4018" s="323"/>
      <c r="AS4018" s="323"/>
      <c r="AT4018" s="323"/>
      <c r="AU4018" s="323"/>
      <c r="AV4018" s="323"/>
      <c r="AW4018" s="323"/>
      <c r="AX4018" s="323"/>
      <c r="AY4018" s="323"/>
      <c r="AZ4018" s="323"/>
      <c r="BA4018" s="323"/>
      <c r="BB4018" s="323"/>
      <c r="BC4018" s="323"/>
      <c r="BD4018" s="323"/>
      <c r="BE4018" s="323"/>
      <c r="BF4018" s="323"/>
    </row>
    <row r="4019" spans="1:58" s="62" customFormat="1" ht="12.75" x14ac:dyDescent="0.2">
      <c r="A4019" s="270"/>
      <c r="B4019" s="358"/>
      <c r="C4019" s="358"/>
      <c r="D4019" s="268"/>
      <c r="E4019" s="268"/>
      <c r="F4019" s="268"/>
      <c r="G4019" s="277"/>
      <c r="H4019" s="362"/>
      <c r="I4019" s="362"/>
      <c r="J4019" s="362"/>
      <c r="K4019" s="362"/>
      <c r="L4019" s="362"/>
      <c r="M4019" s="362"/>
      <c r="N4019" s="362"/>
      <c r="O4019" s="362"/>
      <c r="P4019" s="362"/>
      <c r="Q4019" s="362"/>
      <c r="R4019" s="362"/>
      <c r="S4019" s="362"/>
      <c r="T4019" s="362"/>
      <c r="U4019" s="362"/>
      <c r="V4019" s="362"/>
      <c r="W4019" s="362"/>
      <c r="X4019" s="362"/>
      <c r="Y4019" s="362"/>
      <c r="Z4019" s="362"/>
      <c r="AA4019" s="323"/>
      <c r="AB4019" s="323"/>
      <c r="AC4019" s="323"/>
      <c r="AD4019" s="323"/>
      <c r="AE4019" s="323"/>
      <c r="AF4019" s="323"/>
      <c r="AG4019" s="323"/>
      <c r="AH4019" s="323"/>
      <c r="AI4019" s="323"/>
      <c r="AJ4019" s="323"/>
      <c r="AK4019" s="323"/>
      <c r="AL4019" s="323"/>
      <c r="AM4019" s="323"/>
      <c r="AN4019" s="323"/>
      <c r="AO4019" s="323"/>
      <c r="AP4019" s="323"/>
      <c r="AQ4019" s="323"/>
      <c r="AR4019" s="323"/>
      <c r="AS4019" s="323"/>
      <c r="AT4019" s="323"/>
      <c r="AU4019" s="323"/>
      <c r="AV4019" s="323"/>
      <c r="AW4019" s="323"/>
      <c r="AX4019" s="323"/>
      <c r="AY4019" s="323"/>
      <c r="AZ4019" s="323"/>
      <c r="BA4019" s="323"/>
      <c r="BB4019" s="323"/>
      <c r="BC4019" s="323"/>
      <c r="BD4019" s="323"/>
      <c r="BE4019" s="323"/>
      <c r="BF4019" s="323"/>
    </row>
    <row r="4020" spans="1:58" s="62" customFormat="1" ht="12.75" x14ac:dyDescent="0.2">
      <c r="A4020" s="270"/>
      <c r="B4020" s="358"/>
      <c r="C4020" s="358"/>
      <c r="D4020" s="268"/>
      <c r="E4020" s="268"/>
      <c r="F4020" s="268"/>
      <c r="G4020" s="277"/>
      <c r="H4020" s="362"/>
      <c r="I4020" s="362"/>
      <c r="J4020" s="362"/>
      <c r="K4020" s="362"/>
      <c r="L4020" s="362"/>
      <c r="M4020" s="362"/>
      <c r="N4020" s="362"/>
      <c r="O4020" s="362"/>
      <c r="P4020" s="362"/>
      <c r="Q4020" s="362"/>
      <c r="R4020" s="362"/>
      <c r="S4020" s="362"/>
      <c r="T4020" s="362"/>
      <c r="U4020" s="362"/>
      <c r="V4020" s="362"/>
      <c r="W4020" s="362"/>
      <c r="X4020" s="362"/>
      <c r="Y4020" s="362"/>
      <c r="Z4020" s="362"/>
      <c r="AA4020" s="323"/>
      <c r="AB4020" s="323"/>
      <c r="AC4020" s="323"/>
      <c r="AD4020" s="323"/>
      <c r="AE4020" s="323"/>
      <c r="AF4020" s="323"/>
      <c r="AG4020" s="323"/>
      <c r="AH4020" s="323"/>
      <c r="AI4020" s="323"/>
      <c r="AJ4020" s="323"/>
      <c r="AK4020" s="323"/>
      <c r="AL4020" s="323"/>
      <c r="AM4020" s="323"/>
      <c r="AN4020" s="323"/>
      <c r="AO4020" s="323"/>
      <c r="AP4020" s="323"/>
      <c r="AQ4020" s="323"/>
      <c r="AR4020" s="323"/>
      <c r="AS4020" s="323"/>
      <c r="AT4020" s="323"/>
      <c r="AU4020" s="323"/>
      <c r="AV4020" s="323"/>
      <c r="AW4020" s="323"/>
      <c r="AX4020" s="323"/>
      <c r="AY4020" s="323"/>
      <c r="AZ4020" s="323"/>
      <c r="BA4020" s="323"/>
      <c r="BB4020" s="323"/>
      <c r="BC4020" s="323"/>
      <c r="BD4020" s="323"/>
      <c r="BE4020" s="323"/>
      <c r="BF4020" s="323"/>
    </row>
    <row r="4021" spans="1:58" s="62" customFormat="1" ht="12.75" x14ac:dyDescent="0.2">
      <c r="A4021" s="270"/>
      <c r="B4021" s="358"/>
      <c r="C4021" s="358"/>
      <c r="D4021" s="268"/>
      <c r="E4021" s="268"/>
      <c r="F4021" s="268"/>
      <c r="G4021" s="277"/>
      <c r="H4021" s="362"/>
      <c r="I4021" s="362"/>
      <c r="J4021" s="362"/>
      <c r="K4021" s="362"/>
      <c r="L4021" s="362"/>
      <c r="M4021" s="362"/>
      <c r="N4021" s="362"/>
      <c r="O4021" s="362"/>
      <c r="P4021" s="362"/>
      <c r="Q4021" s="362"/>
      <c r="R4021" s="362"/>
      <c r="S4021" s="362"/>
      <c r="T4021" s="362"/>
      <c r="U4021" s="362"/>
      <c r="V4021" s="362"/>
      <c r="W4021" s="362"/>
      <c r="X4021" s="362"/>
      <c r="Y4021" s="362"/>
      <c r="Z4021" s="362"/>
      <c r="AA4021" s="323"/>
      <c r="AB4021" s="323"/>
      <c r="AC4021" s="323"/>
      <c r="AD4021" s="323"/>
      <c r="AE4021" s="323"/>
      <c r="AF4021" s="323"/>
      <c r="AG4021" s="323"/>
      <c r="AH4021" s="323"/>
      <c r="AI4021" s="323"/>
      <c r="AJ4021" s="323"/>
      <c r="AK4021" s="323"/>
      <c r="AL4021" s="323"/>
      <c r="AM4021" s="323"/>
      <c r="AN4021" s="323"/>
      <c r="AO4021" s="323"/>
      <c r="AP4021" s="323"/>
      <c r="AQ4021" s="323"/>
      <c r="AR4021" s="323"/>
      <c r="AS4021" s="323"/>
      <c r="AT4021" s="323"/>
      <c r="AU4021" s="323"/>
      <c r="AV4021" s="323"/>
      <c r="AW4021" s="323"/>
      <c r="AX4021" s="323"/>
      <c r="AY4021" s="323"/>
      <c r="AZ4021" s="323"/>
      <c r="BA4021" s="323"/>
      <c r="BB4021" s="323"/>
      <c r="BC4021" s="323"/>
      <c r="BD4021" s="323"/>
      <c r="BE4021" s="323"/>
      <c r="BF4021" s="323"/>
    </row>
    <row r="4022" spans="1:58" s="62" customFormat="1" ht="12.75" x14ac:dyDescent="0.2">
      <c r="A4022" s="270"/>
      <c r="B4022" s="358"/>
      <c r="C4022" s="358"/>
      <c r="D4022" s="268"/>
      <c r="E4022" s="268"/>
      <c r="F4022" s="268"/>
      <c r="G4022" s="277"/>
      <c r="H4022" s="362"/>
      <c r="I4022" s="362"/>
      <c r="J4022" s="362"/>
      <c r="K4022" s="362"/>
      <c r="L4022" s="362"/>
      <c r="M4022" s="362"/>
      <c r="N4022" s="362"/>
      <c r="O4022" s="362"/>
      <c r="P4022" s="362"/>
      <c r="Q4022" s="362"/>
      <c r="R4022" s="362"/>
      <c r="S4022" s="362"/>
      <c r="T4022" s="362"/>
      <c r="U4022" s="362"/>
      <c r="V4022" s="362"/>
      <c r="W4022" s="362"/>
      <c r="X4022" s="362"/>
      <c r="Y4022" s="362"/>
      <c r="Z4022" s="362"/>
      <c r="AA4022" s="323"/>
      <c r="AB4022" s="323"/>
      <c r="AC4022" s="323"/>
      <c r="AD4022" s="323"/>
      <c r="AE4022" s="323"/>
      <c r="AF4022" s="323"/>
      <c r="AG4022" s="323"/>
      <c r="AH4022" s="323"/>
      <c r="AI4022" s="323"/>
      <c r="AJ4022" s="323"/>
      <c r="AK4022" s="323"/>
      <c r="AL4022" s="323"/>
      <c r="AM4022" s="323"/>
      <c r="AN4022" s="323"/>
      <c r="AO4022" s="323"/>
      <c r="AP4022" s="323"/>
      <c r="AQ4022" s="323"/>
      <c r="AR4022" s="323"/>
      <c r="AS4022" s="323"/>
      <c r="AT4022" s="323"/>
      <c r="AU4022" s="323"/>
      <c r="AV4022" s="323"/>
      <c r="AW4022" s="323"/>
      <c r="AX4022" s="323"/>
      <c r="AY4022" s="323"/>
      <c r="AZ4022" s="323"/>
      <c r="BA4022" s="323"/>
      <c r="BB4022" s="323"/>
      <c r="BC4022" s="323"/>
      <c r="BD4022" s="323"/>
      <c r="BE4022" s="323"/>
      <c r="BF4022" s="323"/>
    </row>
    <row r="4023" spans="1:58" s="62" customFormat="1" ht="12.75" x14ac:dyDescent="0.2">
      <c r="A4023" s="270"/>
      <c r="B4023" s="358"/>
      <c r="C4023" s="358"/>
      <c r="D4023" s="268"/>
      <c r="E4023" s="268"/>
      <c r="F4023" s="268"/>
      <c r="G4023" s="277"/>
      <c r="H4023" s="362"/>
      <c r="I4023" s="362"/>
      <c r="J4023" s="362"/>
      <c r="K4023" s="362"/>
      <c r="L4023" s="362"/>
      <c r="M4023" s="362"/>
      <c r="N4023" s="362"/>
      <c r="O4023" s="362"/>
      <c r="P4023" s="362"/>
      <c r="Q4023" s="362"/>
      <c r="R4023" s="362"/>
      <c r="S4023" s="362"/>
      <c r="T4023" s="362"/>
      <c r="U4023" s="362"/>
      <c r="V4023" s="362"/>
      <c r="W4023" s="362"/>
      <c r="X4023" s="362"/>
      <c r="Y4023" s="362"/>
      <c r="Z4023" s="362"/>
      <c r="AA4023" s="323"/>
      <c r="AB4023" s="323"/>
      <c r="AC4023" s="323"/>
      <c r="AD4023" s="323"/>
      <c r="AE4023" s="323"/>
      <c r="AF4023" s="323"/>
      <c r="AG4023" s="323"/>
      <c r="AH4023" s="323"/>
      <c r="AI4023" s="323"/>
      <c r="AJ4023" s="323"/>
      <c r="AK4023" s="323"/>
      <c r="AL4023" s="323"/>
      <c r="AM4023" s="323"/>
      <c r="AN4023" s="323"/>
      <c r="AO4023" s="323"/>
      <c r="AP4023" s="323"/>
      <c r="AQ4023" s="323"/>
      <c r="AR4023" s="323"/>
      <c r="AS4023" s="323"/>
      <c r="AT4023" s="323"/>
      <c r="AU4023" s="323"/>
      <c r="AV4023" s="323"/>
      <c r="AW4023" s="323"/>
      <c r="AX4023" s="323"/>
      <c r="AY4023" s="323"/>
      <c r="AZ4023" s="323"/>
      <c r="BA4023" s="323"/>
      <c r="BB4023" s="323"/>
      <c r="BC4023" s="323"/>
      <c r="BD4023" s="323"/>
      <c r="BE4023" s="323"/>
      <c r="BF4023" s="323"/>
    </row>
    <row r="4024" spans="1:58" s="62" customFormat="1" ht="12.75" x14ac:dyDescent="0.2">
      <c r="A4024" s="270"/>
      <c r="B4024" s="358"/>
      <c r="C4024" s="358"/>
      <c r="D4024" s="268"/>
      <c r="E4024" s="268"/>
      <c r="F4024" s="268"/>
      <c r="G4024" s="277"/>
      <c r="H4024" s="362"/>
      <c r="I4024" s="362"/>
      <c r="J4024" s="362"/>
      <c r="K4024" s="362"/>
      <c r="L4024" s="362"/>
      <c r="M4024" s="362"/>
      <c r="N4024" s="362"/>
      <c r="O4024" s="362"/>
      <c r="P4024" s="362"/>
      <c r="Q4024" s="362"/>
      <c r="R4024" s="362"/>
      <c r="S4024" s="362"/>
      <c r="T4024" s="362"/>
      <c r="U4024" s="362"/>
      <c r="V4024" s="362"/>
      <c r="W4024" s="362"/>
      <c r="X4024" s="362"/>
      <c r="Y4024" s="362"/>
      <c r="Z4024" s="362"/>
      <c r="AA4024" s="323"/>
      <c r="AB4024" s="323"/>
      <c r="AC4024" s="323"/>
      <c r="AD4024" s="323"/>
      <c r="AE4024" s="323"/>
      <c r="AF4024" s="323"/>
      <c r="AG4024" s="323"/>
      <c r="AH4024" s="323"/>
      <c r="AI4024" s="323"/>
      <c r="AJ4024" s="323"/>
      <c r="AK4024" s="323"/>
      <c r="AL4024" s="323"/>
      <c r="AM4024" s="323"/>
      <c r="AN4024" s="323"/>
      <c r="AO4024" s="323"/>
      <c r="AP4024" s="323"/>
      <c r="AQ4024" s="323"/>
      <c r="AR4024" s="323"/>
      <c r="AS4024" s="323"/>
      <c r="AT4024" s="323"/>
      <c r="AU4024" s="323"/>
      <c r="AV4024" s="323"/>
      <c r="AW4024" s="323"/>
      <c r="AX4024" s="323"/>
      <c r="AY4024" s="323"/>
      <c r="AZ4024" s="323"/>
      <c r="BA4024" s="323"/>
      <c r="BB4024" s="323"/>
      <c r="BC4024" s="323"/>
      <c r="BD4024" s="323"/>
      <c r="BE4024" s="323"/>
      <c r="BF4024" s="323"/>
    </row>
    <row r="4025" spans="1:58" s="62" customFormat="1" ht="12.75" x14ac:dyDescent="0.2">
      <c r="A4025" s="270"/>
      <c r="B4025" s="358"/>
      <c r="C4025" s="358"/>
      <c r="D4025" s="268"/>
      <c r="E4025" s="268"/>
      <c r="F4025" s="268"/>
      <c r="G4025" s="277"/>
      <c r="H4025" s="362"/>
      <c r="I4025" s="362"/>
      <c r="J4025" s="362"/>
      <c r="K4025" s="362"/>
      <c r="L4025" s="362"/>
      <c r="M4025" s="362"/>
      <c r="N4025" s="362"/>
      <c r="O4025" s="362"/>
      <c r="P4025" s="362"/>
      <c r="Q4025" s="362"/>
      <c r="R4025" s="362"/>
      <c r="S4025" s="362"/>
      <c r="T4025" s="362"/>
      <c r="U4025" s="362"/>
      <c r="V4025" s="362"/>
      <c r="W4025" s="362"/>
      <c r="X4025" s="362"/>
      <c r="Y4025" s="362"/>
      <c r="Z4025" s="362"/>
      <c r="AA4025" s="323"/>
      <c r="AB4025" s="323"/>
      <c r="AC4025" s="323"/>
      <c r="AD4025" s="323"/>
      <c r="AE4025" s="323"/>
      <c r="AF4025" s="323"/>
      <c r="AG4025" s="323"/>
      <c r="AH4025" s="323"/>
      <c r="AI4025" s="323"/>
      <c r="AJ4025" s="323"/>
      <c r="AK4025" s="323"/>
      <c r="AL4025" s="323"/>
      <c r="AM4025" s="323"/>
      <c r="AN4025" s="323"/>
      <c r="AO4025" s="323"/>
      <c r="AP4025" s="323"/>
      <c r="AQ4025" s="323"/>
      <c r="AR4025" s="323"/>
      <c r="AS4025" s="323"/>
      <c r="AT4025" s="323"/>
      <c r="AU4025" s="323"/>
      <c r="AV4025" s="323"/>
      <c r="AW4025" s="323"/>
      <c r="AX4025" s="323"/>
      <c r="AY4025" s="323"/>
      <c r="AZ4025" s="323"/>
      <c r="BA4025" s="323"/>
      <c r="BB4025" s="323"/>
      <c r="BC4025" s="323"/>
      <c r="BD4025" s="323"/>
      <c r="BE4025" s="323"/>
      <c r="BF4025" s="323"/>
    </row>
    <row r="4026" spans="1:58" s="62" customFormat="1" ht="12.75" x14ac:dyDescent="0.2">
      <c r="A4026" s="270"/>
      <c r="B4026" s="358"/>
      <c r="C4026" s="358"/>
      <c r="D4026" s="268"/>
      <c r="E4026" s="268"/>
      <c r="F4026" s="268"/>
      <c r="G4026" s="277"/>
      <c r="H4026" s="362"/>
      <c r="I4026" s="362"/>
      <c r="J4026" s="362"/>
      <c r="K4026" s="362"/>
      <c r="L4026" s="362"/>
      <c r="M4026" s="362"/>
      <c r="N4026" s="362"/>
      <c r="O4026" s="362"/>
      <c r="P4026" s="362"/>
      <c r="Q4026" s="362"/>
      <c r="R4026" s="362"/>
      <c r="S4026" s="362"/>
      <c r="T4026" s="362"/>
      <c r="U4026" s="362"/>
      <c r="V4026" s="362"/>
      <c r="W4026" s="362"/>
      <c r="X4026" s="362"/>
      <c r="Y4026" s="362"/>
      <c r="Z4026" s="362"/>
      <c r="AA4026" s="323"/>
      <c r="AB4026" s="323"/>
      <c r="AC4026" s="323"/>
      <c r="AD4026" s="323"/>
      <c r="AE4026" s="323"/>
      <c r="AF4026" s="323"/>
      <c r="AG4026" s="323"/>
      <c r="AH4026" s="323"/>
      <c r="AI4026" s="323"/>
      <c r="AJ4026" s="323"/>
      <c r="AK4026" s="323"/>
      <c r="AL4026" s="323"/>
      <c r="AM4026" s="323"/>
      <c r="AN4026" s="323"/>
      <c r="AO4026" s="323"/>
      <c r="AP4026" s="323"/>
      <c r="AQ4026" s="323"/>
      <c r="AR4026" s="323"/>
      <c r="AS4026" s="323"/>
      <c r="AT4026" s="323"/>
      <c r="AU4026" s="323"/>
      <c r="AV4026" s="323"/>
      <c r="AW4026" s="323"/>
      <c r="AX4026" s="323"/>
      <c r="AY4026" s="323"/>
      <c r="AZ4026" s="323"/>
      <c r="BA4026" s="323"/>
      <c r="BB4026" s="323"/>
      <c r="BC4026" s="323"/>
      <c r="BD4026" s="323"/>
      <c r="BE4026" s="323"/>
      <c r="BF4026" s="323"/>
    </row>
    <row r="4027" spans="1:58" s="62" customFormat="1" ht="12.75" x14ac:dyDescent="0.2">
      <c r="A4027" s="270"/>
      <c r="B4027" s="358"/>
      <c r="C4027" s="358"/>
      <c r="D4027" s="268"/>
      <c r="E4027" s="268"/>
      <c r="F4027" s="268"/>
      <c r="G4027" s="277"/>
      <c r="H4027" s="362"/>
      <c r="I4027" s="362"/>
      <c r="J4027" s="362"/>
      <c r="K4027" s="362"/>
      <c r="L4027" s="362"/>
      <c r="M4027" s="362"/>
      <c r="N4027" s="362"/>
      <c r="O4027" s="362"/>
      <c r="P4027" s="362"/>
      <c r="Q4027" s="362"/>
      <c r="R4027" s="362"/>
      <c r="S4027" s="362"/>
      <c r="T4027" s="362"/>
      <c r="U4027" s="362"/>
      <c r="V4027" s="362"/>
      <c r="W4027" s="362"/>
      <c r="X4027" s="362"/>
      <c r="Y4027" s="362"/>
      <c r="Z4027" s="362"/>
      <c r="AA4027" s="323"/>
      <c r="AB4027" s="323"/>
      <c r="AC4027" s="323"/>
      <c r="AD4027" s="323"/>
      <c r="AE4027" s="323"/>
      <c r="AF4027" s="323"/>
      <c r="AG4027" s="323"/>
      <c r="AH4027" s="323"/>
      <c r="AI4027" s="323"/>
      <c r="AJ4027" s="323"/>
      <c r="AK4027" s="323"/>
      <c r="AL4027" s="323"/>
      <c r="AM4027" s="323"/>
      <c r="AN4027" s="323"/>
      <c r="AO4027" s="323"/>
      <c r="AP4027" s="323"/>
      <c r="AQ4027" s="323"/>
      <c r="AR4027" s="323"/>
      <c r="AS4027" s="323"/>
      <c r="AT4027" s="323"/>
      <c r="AU4027" s="323"/>
      <c r="AV4027" s="323"/>
      <c r="AW4027" s="323"/>
      <c r="AX4027" s="323"/>
      <c r="AY4027" s="323"/>
      <c r="AZ4027" s="323"/>
      <c r="BA4027" s="323"/>
      <c r="BB4027" s="323"/>
      <c r="BC4027" s="323"/>
      <c r="BD4027" s="323"/>
      <c r="BE4027" s="323"/>
      <c r="BF4027" s="323"/>
    </row>
    <row r="4028" spans="1:58" s="62" customFormat="1" ht="12.75" x14ac:dyDescent="0.2">
      <c r="A4028" s="270"/>
      <c r="B4028" s="358"/>
      <c r="C4028" s="358"/>
      <c r="D4028" s="268"/>
      <c r="E4028" s="268"/>
      <c r="F4028" s="268"/>
      <c r="G4028" s="277"/>
      <c r="H4028" s="362"/>
      <c r="I4028" s="362"/>
      <c r="J4028" s="362"/>
      <c r="K4028" s="362"/>
      <c r="L4028" s="362"/>
      <c r="M4028" s="362"/>
      <c r="N4028" s="362"/>
      <c r="O4028" s="362"/>
      <c r="P4028" s="362"/>
      <c r="Q4028" s="362"/>
      <c r="R4028" s="362"/>
      <c r="S4028" s="362"/>
      <c r="T4028" s="362"/>
      <c r="U4028" s="362"/>
      <c r="V4028" s="362"/>
      <c r="W4028" s="362"/>
      <c r="X4028" s="362"/>
      <c r="Y4028" s="362"/>
      <c r="Z4028" s="362"/>
      <c r="AA4028" s="323"/>
      <c r="AB4028" s="323"/>
      <c r="AC4028" s="323"/>
      <c r="AD4028" s="323"/>
      <c r="AE4028" s="323"/>
      <c r="AF4028" s="323"/>
      <c r="AG4028" s="323"/>
      <c r="AH4028" s="323"/>
      <c r="AI4028" s="323"/>
      <c r="AJ4028" s="323"/>
      <c r="AK4028" s="323"/>
      <c r="AL4028" s="323"/>
      <c r="AM4028" s="323"/>
      <c r="AN4028" s="323"/>
      <c r="AO4028" s="323"/>
      <c r="AP4028" s="323"/>
      <c r="AQ4028" s="323"/>
      <c r="AR4028" s="323"/>
      <c r="AS4028" s="323"/>
      <c r="AT4028" s="323"/>
      <c r="AU4028" s="323"/>
      <c r="AV4028" s="323"/>
      <c r="AW4028" s="323"/>
      <c r="AX4028" s="323"/>
      <c r="AY4028" s="323"/>
      <c r="AZ4028" s="323"/>
      <c r="BA4028" s="323"/>
      <c r="BB4028" s="323"/>
      <c r="BC4028" s="323"/>
      <c r="BD4028" s="323"/>
      <c r="BE4028" s="323"/>
      <c r="BF4028" s="323"/>
    </row>
    <row r="4029" spans="1:58" s="62" customFormat="1" ht="12.75" x14ac:dyDescent="0.2">
      <c r="A4029" s="270"/>
      <c r="B4029" s="358"/>
      <c r="C4029" s="358"/>
      <c r="D4029" s="268"/>
      <c r="E4029" s="268"/>
      <c r="F4029" s="268"/>
      <c r="G4029" s="277"/>
      <c r="H4029" s="362"/>
      <c r="I4029" s="362"/>
      <c r="J4029" s="362"/>
      <c r="K4029" s="362"/>
      <c r="L4029" s="362"/>
      <c r="M4029" s="362"/>
      <c r="N4029" s="362"/>
      <c r="O4029" s="362"/>
      <c r="P4029" s="362"/>
      <c r="Q4029" s="362"/>
      <c r="R4029" s="362"/>
      <c r="S4029" s="362"/>
      <c r="T4029" s="362"/>
      <c r="U4029" s="362"/>
      <c r="V4029" s="362"/>
      <c r="W4029" s="362"/>
      <c r="X4029" s="362"/>
      <c r="Y4029" s="362"/>
      <c r="Z4029" s="362"/>
      <c r="AA4029" s="323"/>
      <c r="AB4029" s="323"/>
      <c r="AC4029" s="323"/>
      <c r="AD4029" s="323"/>
      <c r="AE4029" s="323"/>
      <c r="AF4029" s="323"/>
      <c r="AG4029" s="323"/>
      <c r="AH4029" s="323"/>
      <c r="AI4029" s="323"/>
      <c r="AJ4029" s="323"/>
      <c r="AK4029" s="323"/>
      <c r="AL4029" s="323"/>
      <c r="AM4029" s="323"/>
      <c r="AN4029" s="323"/>
      <c r="AO4029" s="323"/>
      <c r="AP4029" s="323"/>
      <c r="AQ4029" s="323"/>
      <c r="AR4029" s="323"/>
      <c r="AS4029" s="323"/>
      <c r="AT4029" s="323"/>
      <c r="AU4029" s="323"/>
      <c r="AV4029" s="323"/>
      <c r="AW4029" s="323"/>
      <c r="AX4029" s="323"/>
      <c r="AY4029" s="323"/>
      <c r="AZ4029" s="323"/>
      <c r="BA4029" s="323"/>
      <c r="BB4029" s="323"/>
      <c r="BC4029" s="323"/>
      <c r="BD4029" s="323"/>
      <c r="BE4029" s="323"/>
      <c r="BF4029" s="323"/>
    </row>
    <row r="4030" spans="1:58" s="62" customFormat="1" ht="12.75" x14ac:dyDescent="0.2">
      <c r="A4030" s="270"/>
      <c r="B4030" s="358"/>
      <c r="C4030" s="358"/>
      <c r="D4030" s="268"/>
      <c r="E4030" s="268"/>
      <c r="F4030" s="268"/>
      <c r="G4030" s="277"/>
      <c r="H4030" s="362"/>
      <c r="I4030" s="362"/>
      <c r="J4030" s="362"/>
      <c r="K4030" s="362"/>
      <c r="L4030" s="362"/>
      <c r="M4030" s="362"/>
      <c r="N4030" s="362"/>
      <c r="O4030" s="362"/>
      <c r="P4030" s="362"/>
      <c r="Q4030" s="362"/>
      <c r="R4030" s="362"/>
      <c r="S4030" s="362"/>
      <c r="T4030" s="362"/>
      <c r="U4030" s="362"/>
      <c r="V4030" s="362"/>
      <c r="W4030" s="362"/>
      <c r="X4030" s="362"/>
      <c r="Y4030" s="362"/>
      <c r="Z4030" s="362"/>
      <c r="AA4030" s="323"/>
      <c r="AB4030" s="323"/>
      <c r="AC4030" s="323"/>
      <c r="AD4030" s="323"/>
      <c r="AE4030" s="323"/>
      <c r="AF4030" s="323"/>
      <c r="AG4030" s="323"/>
      <c r="AH4030" s="323"/>
      <c r="AI4030" s="323"/>
      <c r="AJ4030" s="323"/>
      <c r="AK4030" s="323"/>
      <c r="AL4030" s="323"/>
      <c r="AM4030" s="323"/>
      <c r="AN4030" s="323"/>
      <c r="AO4030" s="323"/>
      <c r="AP4030" s="323"/>
      <c r="AQ4030" s="323"/>
      <c r="AR4030" s="323"/>
      <c r="AS4030" s="323"/>
      <c r="AT4030" s="323"/>
      <c r="AU4030" s="323"/>
      <c r="AV4030" s="323"/>
      <c r="AW4030" s="323"/>
      <c r="AX4030" s="323"/>
      <c r="AY4030" s="323"/>
      <c r="AZ4030" s="323"/>
      <c r="BA4030" s="323"/>
      <c r="BB4030" s="323"/>
      <c r="BC4030" s="323"/>
      <c r="BD4030" s="323"/>
      <c r="BE4030" s="323"/>
      <c r="BF4030" s="323"/>
    </row>
    <row r="4031" spans="1:58" s="62" customFormat="1" ht="12.75" x14ac:dyDescent="0.2">
      <c r="A4031" s="270"/>
      <c r="B4031" s="358"/>
      <c r="C4031" s="358"/>
      <c r="D4031" s="268"/>
      <c r="E4031" s="268"/>
      <c r="F4031" s="268"/>
      <c r="G4031" s="277"/>
      <c r="H4031" s="362"/>
      <c r="I4031" s="362"/>
      <c r="J4031" s="362"/>
      <c r="K4031" s="362"/>
      <c r="L4031" s="362"/>
      <c r="M4031" s="362"/>
      <c r="N4031" s="362"/>
      <c r="O4031" s="362"/>
      <c r="P4031" s="362"/>
      <c r="Q4031" s="362"/>
      <c r="R4031" s="362"/>
      <c r="S4031" s="362"/>
      <c r="T4031" s="362"/>
      <c r="U4031" s="362"/>
      <c r="V4031" s="362"/>
      <c r="W4031" s="362"/>
      <c r="X4031" s="362"/>
      <c r="Y4031" s="362"/>
      <c r="Z4031" s="362"/>
      <c r="AA4031" s="323"/>
      <c r="AB4031" s="323"/>
      <c r="AC4031" s="323"/>
      <c r="AD4031" s="323"/>
      <c r="AE4031" s="323"/>
      <c r="AF4031" s="323"/>
      <c r="AG4031" s="323"/>
      <c r="AH4031" s="323"/>
      <c r="AI4031" s="323"/>
      <c r="AJ4031" s="323"/>
      <c r="AK4031" s="323"/>
      <c r="AL4031" s="323"/>
      <c r="AM4031" s="323"/>
      <c r="AN4031" s="323"/>
      <c r="AO4031" s="323"/>
      <c r="AP4031" s="323"/>
      <c r="AQ4031" s="323"/>
      <c r="AR4031" s="323"/>
      <c r="AS4031" s="323"/>
      <c r="AT4031" s="323"/>
      <c r="AU4031" s="323"/>
      <c r="AV4031" s="323"/>
      <c r="AW4031" s="323"/>
      <c r="AX4031" s="323"/>
      <c r="AY4031" s="323"/>
      <c r="AZ4031" s="323"/>
      <c r="BA4031" s="323"/>
      <c r="BB4031" s="323"/>
      <c r="BC4031" s="323"/>
      <c r="BD4031" s="323"/>
      <c r="BE4031" s="323"/>
      <c r="BF4031" s="323"/>
    </row>
    <row r="4032" spans="1:58" s="62" customFormat="1" ht="12.75" x14ac:dyDescent="0.2">
      <c r="A4032" s="270"/>
      <c r="B4032" s="358"/>
      <c r="C4032" s="358"/>
      <c r="D4032" s="268"/>
      <c r="E4032" s="268"/>
      <c r="F4032" s="268"/>
      <c r="G4032" s="277"/>
      <c r="H4032" s="362"/>
      <c r="I4032" s="362"/>
      <c r="J4032" s="362"/>
      <c r="K4032" s="362"/>
      <c r="L4032" s="362"/>
      <c r="M4032" s="362"/>
      <c r="N4032" s="362"/>
      <c r="O4032" s="362"/>
      <c r="P4032" s="362"/>
      <c r="Q4032" s="362"/>
      <c r="R4032" s="362"/>
      <c r="S4032" s="362"/>
      <c r="T4032" s="362"/>
      <c r="U4032" s="362"/>
      <c r="V4032" s="362"/>
      <c r="W4032" s="362"/>
      <c r="X4032" s="362"/>
      <c r="Y4032" s="362"/>
      <c r="Z4032" s="362"/>
      <c r="AA4032" s="323"/>
      <c r="AB4032" s="323"/>
      <c r="AC4032" s="323"/>
      <c r="AD4032" s="323"/>
      <c r="AE4032" s="323"/>
      <c r="AF4032" s="323"/>
      <c r="AG4032" s="323"/>
      <c r="AH4032" s="323"/>
      <c r="AI4032" s="323"/>
      <c r="AJ4032" s="323"/>
      <c r="AK4032" s="323"/>
      <c r="AL4032" s="323"/>
      <c r="AM4032" s="323"/>
      <c r="AN4032" s="323"/>
      <c r="AO4032" s="323"/>
      <c r="AP4032" s="323"/>
      <c r="AQ4032" s="323"/>
      <c r="AR4032" s="323"/>
      <c r="AS4032" s="323"/>
      <c r="AT4032" s="323"/>
      <c r="AU4032" s="323"/>
      <c r="AV4032" s="323"/>
      <c r="AW4032" s="323"/>
      <c r="AX4032" s="323"/>
      <c r="AY4032" s="323"/>
      <c r="AZ4032" s="323"/>
      <c r="BA4032" s="323"/>
      <c r="BB4032" s="323"/>
      <c r="BC4032" s="323"/>
      <c r="BD4032" s="323"/>
      <c r="BE4032" s="323"/>
      <c r="BF4032" s="323"/>
    </row>
    <row r="4033" spans="1:58" s="62" customFormat="1" ht="12.75" x14ac:dyDescent="0.2">
      <c r="A4033" s="270"/>
      <c r="B4033" s="358"/>
      <c r="C4033" s="358"/>
      <c r="D4033" s="268"/>
      <c r="E4033" s="268"/>
      <c r="F4033" s="268"/>
      <c r="G4033" s="277"/>
      <c r="H4033" s="362"/>
      <c r="I4033" s="362"/>
      <c r="J4033" s="362"/>
      <c r="K4033" s="362"/>
      <c r="L4033" s="362"/>
      <c r="M4033" s="362"/>
      <c r="N4033" s="362"/>
      <c r="O4033" s="362"/>
      <c r="P4033" s="362"/>
      <c r="Q4033" s="362"/>
      <c r="R4033" s="362"/>
      <c r="S4033" s="362"/>
      <c r="T4033" s="362"/>
      <c r="U4033" s="362"/>
      <c r="V4033" s="362"/>
      <c r="W4033" s="362"/>
      <c r="X4033" s="362"/>
      <c r="Y4033" s="362"/>
      <c r="Z4033" s="362"/>
      <c r="AA4033" s="323"/>
      <c r="AB4033" s="323"/>
      <c r="AC4033" s="323"/>
      <c r="AD4033" s="323"/>
      <c r="AE4033" s="323"/>
      <c r="AF4033" s="323"/>
      <c r="AG4033" s="323"/>
      <c r="AH4033" s="323"/>
      <c r="AI4033" s="323"/>
      <c r="AJ4033" s="323"/>
      <c r="AK4033" s="323"/>
      <c r="AL4033" s="323"/>
      <c r="AM4033" s="323"/>
      <c r="AN4033" s="323"/>
      <c r="AO4033" s="323"/>
      <c r="AP4033" s="323"/>
      <c r="AQ4033" s="323"/>
      <c r="AR4033" s="323"/>
      <c r="AS4033" s="323"/>
      <c r="AT4033" s="323"/>
      <c r="AU4033" s="323"/>
      <c r="AV4033" s="323"/>
      <c r="AW4033" s="323"/>
      <c r="AX4033" s="323"/>
      <c r="AY4033" s="323"/>
      <c r="AZ4033" s="323"/>
      <c r="BA4033" s="323"/>
      <c r="BB4033" s="323"/>
      <c r="BC4033" s="323"/>
      <c r="BD4033" s="323"/>
      <c r="BE4033" s="323"/>
      <c r="BF4033" s="323"/>
    </row>
    <row r="4034" spans="1:58" s="62" customFormat="1" ht="12.75" x14ac:dyDescent="0.2">
      <c r="A4034" s="270"/>
      <c r="B4034" s="358"/>
      <c r="C4034" s="358"/>
      <c r="D4034" s="268"/>
      <c r="E4034" s="268"/>
      <c r="F4034" s="268"/>
      <c r="G4034" s="277"/>
      <c r="H4034" s="362"/>
      <c r="I4034" s="362"/>
      <c r="J4034" s="362"/>
      <c r="K4034" s="362"/>
      <c r="L4034" s="362"/>
      <c r="M4034" s="362"/>
      <c r="N4034" s="362"/>
      <c r="O4034" s="362"/>
      <c r="P4034" s="362"/>
      <c r="Q4034" s="362"/>
      <c r="R4034" s="362"/>
      <c r="S4034" s="362"/>
      <c r="T4034" s="362"/>
      <c r="U4034" s="362"/>
      <c r="V4034" s="362"/>
      <c r="W4034" s="362"/>
      <c r="X4034" s="362"/>
      <c r="Y4034" s="362"/>
      <c r="Z4034" s="362"/>
      <c r="AA4034" s="323"/>
      <c r="AB4034" s="323"/>
      <c r="AC4034" s="323"/>
      <c r="AD4034" s="323"/>
      <c r="AE4034" s="323"/>
      <c r="AF4034" s="323"/>
      <c r="AG4034" s="323"/>
      <c r="AH4034" s="323"/>
      <c r="AI4034" s="323"/>
      <c r="AJ4034" s="323"/>
      <c r="AK4034" s="323"/>
      <c r="AL4034" s="323"/>
      <c r="AM4034" s="323"/>
      <c r="AN4034" s="323"/>
      <c r="AO4034" s="323"/>
      <c r="AP4034" s="323"/>
      <c r="AQ4034" s="323"/>
      <c r="AR4034" s="323"/>
      <c r="AS4034" s="323"/>
      <c r="AT4034" s="323"/>
      <c r="AU4034" s="323"/>
      <c r="AV4034" s="323"/>
      <c r="AW4034" s="323"/>
      <c r="AX4034" s="323"/>
      <c r="AY4034" s="323"/>
      <c r="AZ4034" s="323"/>
      <c r="BA4034" s="323"/>
      <c r="BB4034" s="323"/>
      <c r="BC4034" s="323"/>
      <c r="BD4034" s="323"/>
      <c r="BE4034" s="323"/>
      <c r="BF4034" s="323"/>
    </row>
    <row r="4035" spans="1:58" s="62" customFormat="1" ht="12.75" x14ac:dyDescent="0.2">
      <c r="A4035" s="270"/>
      <c r="B4035" s="358"/>
      <c r="C4035" s="358"/>
      <c r="D4035" s="268"/>
      <c r="E4035" s="268"/>
      <c r="F4035" s="268"/>
      <c r="G4035" s="277"/>
      <c r="H4035" s="362"/>
      <c r="I4035" s="362"/>
      <c r="J4035" s="362"/>
      <c r="K4035" s="362"/>
      <c r="L4035" s="362"/>
      <c r="M4035" s="362"/>
      <c r="N4035" s="362"/>
      <c r="O4035" s="362"/>
      <c r="P4035" s="362"/>
      <c r="Q4035" s="362"/>
      <c r="R4035" s="362"/>
      <c r="S4035" s="362"/>
      <c r="T4035" s="362"/>
      <c r="U4035" s="362"/>
      <c r="V4035" s="362"/>
      <c r="W4035" s="362"/>
      <c r="X4035" s="362"/>
      <c r="Y4035" s="362"/>
      <c r="Z4035" s="362"/>
      <c r="AA4035" s="323"/>
      <c r="AB4035" s="323"/>
      <c r="AC4035" s="323"/>
      <c r="AD4035" s="323"/>
      <c r="AE4035" s="323"/>
      <c r="AF4035" s="323"/>
      <c r="AG4035" s="323"/>
      <c r="AH4035" s="323"/>
      <c r="AI4035" s="323"/>
      <c r="AJ4035" s="323"/>
      <c r="AK4035" s="323"/>
      <c r="AL4035" s="323"/>
      <c r="AM4035" s="323"/>
      <c r="AN4035" s="323"/>
      <c r="AO4035" s="323"/>
      <c r="AP4035" s="323"/>
      <c r="AQ4035" s="323"/>
      <c r="AR4035" s="323"/>
      <c r="AS4035" s="323"/>
      <c r="AT4035" s="323"/>
      <c r="AU4035" s="323"/>
      <c r="AV4035" s="323"/>
      <c r="AW4035" s="323"/>
      <c r="AX4035" s="323"/>
      <c r="AY4035" s="323"/>
      <c r="AZ4035" s="323"/>
      <c r="BA4035" s="323"/>
      <c r="BB4035" s="323"/>
      <c r="BC4035" s="323"/>
      <c r="BD4035" s="323"/>
      <c r="BE4035" s="323"/>
      <c r="BF4035" s="323"/>
    </row>
    <row r="4036" spans="1:58" s="62" customFormat="1" ht="12.75" x14ac:dyDescent="0.2">
      <c r="A4036" s="270"/>
      <c r="B4036" s="358"/>
      <c r="C4036" s="358"/>
      <c r="D4036" s="268"/>
      <c r="E4036" s="268"/>
      <c r="F4036" s="268"/>
      <c r="G4036" s="277"/>
      <c r="H4036" s="362"/>
      <c r="I4036" s="362"/>
      <c r="J4036" s="362"/>
      <c r="K4036" s="362"/>
      <c r="L4036" s="362"/>
      <c r="M4036" s="362"/>
      <c r="N4036" s="362"/>
      <c r="O4036" s="362"/>
      <c r="P4036" s="362"/>
      <c r="Q4036" s="362"/>
      <c r="R4036" s="362"/>
      <c r="S4036" s="362"/>
      <c r="T4036" s="362"/>
      <c r="U4036" s="362"/>
      <c r="V4036" s="362"/>
      <c r="W4036" s="362"/>
      <c r="X4036" s="362"/>
      <c r="Y4036" s="362"/>
      <c r="Z4036" s="362"/>
      <c r="AA4036" s="323"/>
      <c r="AB4036" s="323"/>
      <c r="AC4036" s="323"/>
      <c r="AD4036" s="323"/>
      <c r="AE4036" s="323"/>
      <c r="AF4036" s="323"/>
      <c r="AG4036" s="323"/>
      <c r="AH4036" s="323"/>
      <c r="AI4036" s="323"/>
      <c r="AJ4036" s="323"/>
      <c r="AK4036" s="323"/>
      <c r="AL4036" s="323"/>
      <c r="AM4036" s="323"/>
      <c r="AN4036" s="323"/>
      <c r="AO4036" s="323"/>
      <c r="AP4036" s="323"/>
      <c r="AQ4036" s="323"/>
      <c r="AR4036" s="323"/>
      <c r="AS4036" s="323"/>
      <c r="AT4036" s="323"/>
      <c r="AU4036" s="323"/>
      <c r="AV4036" s="323"/>
      <c r="AW4036" s="323"/>
      <c r="AX4036" s="323"/>
      <c r="AY4036" s="323"/>
      <c r="AZ4036" s="323"/>
      <c r="BA4036" s="323"/>
      <c r="BB4036" s="323"/>
      <c r="BC4036" s="323"/>
      <c r="BD4036" s="323"/>
      <c r="BE4036" s="323"/>
      <c r="BF4036" s="323"/>
    </row>
    <row r="4037" spans="1:58" s="62" customFormat="1" ht="12.75" x14ac:dyDescent="0.2">
      <c r="A4037" s="270"/>
      <c r="B4037" s="358"/>
      <c r="C4037" s="358"/>
      <c r="D4037" s="268"/>
      <c r="E4037" s="268"/>
      <c r="F4037" s="268"/>
      <c r="G4037" s="277"/>
      <c r="H4037" s="362"/>
      <c r="I4037" s="362"/>
      <c r="J4037" s="362"/>
      <c r="K4037" s="362"/>
      <c r="L4037" s="362"/>
      <c r="M4037" s="362"/>
      <c r="N4037" s="362"/>
      <c r="O4037" s="362"/>
      <c r="P4037" s="362"/>
      <c r="Q4037" s="362"/>
      <c r="R4037" s="362"/>
      <c r="S4037" s="362"/>
      <c r="T4037" s="362"/>
      <c r="U4037" s="362"/>
      <c r="V4037" s="362"/>
      <c r="W4037" s="362"/>
      <c r="X4037" s="362"/>
      <c r="Y4037" s="362"/>
      <c r="Z4037" s="362"/>
      <c r="AA4037" s="323"/>
      <c r="AB4037" s="323"/>
      <c r="AC4037" s="323"/>
      <c r="AD4037" s="323"/>
      <c r="AE4037" s="323"/>
      <c r="AF4037" s="323"/>
      <c r="AG4037" s="323"/>
      <c r="AH4037" s="323"/>
      <c r="AI4037" s="323"/>
      <c r="AJ4037" s="323"/>
      <c r="AK4037" s="323"/>
      <c r="AL4037" s="323"/>
      <c r="AM4037" s="323"/>
      <c r="AN4037" s="323"/>
      <c r="AO4037" s="323"/>
      <c r="AP4037" s="323"/>
      <c r="AQ4037" s="323"/>
      <c r="AR4037" s="323"/>
      <c r="AS4037" s="323"/>
      <c r="AT4037" s="323"/>
      <c r="AU4037" s="323"/>
      <c r="AV4037" s="323"/>
      <c r="AW4037" s="323"/>
      <c r="AX4037" s="323"/>
      <c r="AY4037" s="323"/>
      <c r="AZ4037" s="323"/>
      <c r="BA4037" s="323"/>
      <c r="BB4037" s="323"/>
      <c r="BC4037" s="323"/>
      <c r="BD4037" s="323"/>
      <c r="BE4037" s="323"/>
      <c r="BF4037" s="323"/>
    </row>
    <row r="4038" spans="1:58" s="62" customFormat="1" ht="12.75" x14ac:dyDescent="0.2">
      <c r="A4038" s="270"/>
      <c r="B4038" s="358"/>
      <c r="C4038" s="358"/>
      <c r="D4038" s="268"/>
      <c r="E4038" s="268"/>
      <c r="F4038" s="268"/>
      <c r="G4038" s="277"/>
      <c r="H4038" s="362"/>
      <c r="I4038" s="362"/>
      <c r="J4038" s="362"/>
      <c r="K4038" s="362"/>
      <c r="L4038" s="362"/>
      <c r="M4038" s="362"/>
      <c r="N4038" s="362"/>
      <c r="O4038" s="362"/>
      <c r="P4038" s="362"/>
      <c r="Q4038" s="362"/>
      <c r="R4038" s="362"/>
      <c r="S4038" s="362"/>
      <c r="T4038" s="362"/>
      <c r="U4038" s="362"/>
      <c r="V4038" s="362"/>
      <c r="W4038" s="362"/>
      <c r="X4038" s="362"/>
      <c r="Y4038" s="362"/>
      <c r="Z4038" s="362"/>
      <c r="AA4038" s="323"/>
      <c r="AB4038" s="323"/>
      <c r="AC4038" s="323"/>
      <c r="AD4038" s="323"/>
      <c r="AE4038" s="323"/>
      <c r="AF4038" s="323"/>
      <c r="AG4038" s="323"/>
      <c r="AH4038" s="323"/>
      <c r="AI4038" s="323"/>
      <c r="AJ4038" s="323"/>
      <c r="AK4038" s="323"/>
      <c r="AL4038" s="323"/>
      <c r="AM4038" s="323"/>
      <c r="AN4038" s="323"/>
      <c r="AO4038" s="323"/>
      <c r="AP4038" s="323"/>
      <c r="AQ4038" s="323"/>
      <c r="AR4038" s="323"/>
      <c r="AS4038" s="323"/>
      <c r="AT4038" s="323"/>
      <c r="AU4038" s="323"/>
      <c r="AV4038" s="323"/>
      <c r="AW4038" s="323"/>
      <c r="AX4038" s="323"/>
      <c r="AY4038" s="323"/>
      <c r="AZ4038" s="323"/>
      <c r="BA4038" s="323"/>
      <c r="BB4038" s="323"/>
      <c r="BC4038" s="323"/>
      <c r="BD4038" s="323"/>
      <c r="BE4038" s="323"/>
      <c r="BF4038" s="323"/>
    </row>
    <row r="4039" spans="1:58" s="62" customFormat="1" ht="12.75" x14ac:dyDescent="0.2">
      <c r="A4039" s="270"/>
      <c r="B4039" s="358"/>
      <c r="C4039" s="358"/>
      <c r="D4039" s="268"/>
      <c r="E4039" s="268"/>
      <c r="F4039" s="268"/>
      <c r="G4039" s="277"/>
      <c r="H4039" s="362"/>
      <c r="I4039" s="362"/>
      <c r="J4039" s="362"/>
      <c r="K4039" s="362"/>
      <c r="L4039" s="362"/>
      <c r="M4039" s="362"/>
      <c r="N4039" s="362"/>
      <c r="O4039" s="362"/>
      <c r="P4039" s="362"/>
      <c r="Q4039" s="362"/>
      <c r="R4039" s="362"/>
      <c r="S4039" s="362"/>
      <c r="T4039" s="362"/>
      <c r="U4039" s="362"/>
      <c r="V4039" s="362"/>
      <c r="W4039" s="362"/>
      <c r="X4039" s="362"/>
      <c r="Y4039" s="362"/>
      <c r="Z4039" s="362"/>
      <c r="AA4039" s="323"/>
      <c r="AB4039" s="323"/>
      <c r="AC4039" s="323"/>
      <c r="AD4039" s="323"/>
      <c r="AE4039" s="323"/>
      <c r="AF4039" s="323"/>
      <c r="AG4039" s="323"/>
      <c r="AH4039" s="323"/>
      <c r="AI4039" s="323"/>
      <c r="AJ4039" s="323"/>
      <c r="AK4039" s="323"/>
      <c r="AL4039" s="323"/>
      <c r="AM4039" s="323"/>
      <c r="AN4039" s="323"/>
      <c r="AO4039" s="323"/>
      <c r="AP4039" s="323"/>
      <c r="AQ4039" s="323"/>
      <c r="AR4039" s="323"/>
      <c r="AS4039" s="323"/>
      <c r="AT4039" s="323"/>
      <c r="AU4039" s="323"/>
      <c r="AV4039" s="323"/>
      <c r="AW4039" s="323"/>
      <c r="AX4039" s="323"/>
      <c r="AY4039" s="323"/>
      <c r="AZ4039" s="323"/>
      <c r="BA4039" s="323"/>
      <c r="BB4039" s="323"/>
      <c r="BC4039" s="323"/>
      <c r="BD4039" s="323"/>
      <c r="BE4039" s="323"/>
      <c r="BF4039" s="323"/>
    </row>
    <row r="4040" spans="1:58" s="62" customFormat="1" ht="12.75" x14ac:dyDescent="0.2">
      <c r="A4040" s="270"/>
      <c r="B4040" s="358"/>
      <c r="C4040" s="358"/>
      <c r="D4040" s="268"/>
      <c r="E4040" s="268"/>
      <c r="F4040" s="268"/>
      <c r="G4040" s="277"/>
      <c r="H4040" s="362"/>
      <c r="I4040" s="362"/>
      <c r="J4040" s="362"/>
      <c r="K4040" s="362"/>
      <c r="L4040" s="362"/>
      <c r="M4040" s="362"/>
      <c r="N4040" s="362"/>
      <c r="O4040" s="362"/>
      <c r="P4040" s="362"/>
      <c r="Q4040" s="362"/>
      <c r="R4040" s="362"/>
      <c r="S4040" s="362"/>
      <c r="T4040" s="362"/>
      <c r="U4040" s="362"/>
      <c r="V4040" s="362"/>
      <c r="W4040" s="362"/>
      <c r="X4040" s="362"/>
      <c r="Y4040" s="362"/>
      <c r="Z4040" s="362"/>
      <c r="AA4040" s="323"/>
      <c r="AB4040" s="323"/>
      <c r="AC4040" s="323"/>
      <c r="AD4040" s="323"/>
      <c r="AE4040" s="323"/>
      <c r="AF4040" s="323"/>
      <c r="AG4040" s="323"/>
      <c r="AH4040" s="323"/>
      <c r="AI4040" s="323"/>
      <c r="AJ4040" s="323"/>
      <c r="AK4040" s="323"/>
      <c r="AL4040" s="323"/>
      <c r="AM4040" s="323"/>
      <c r="AN4040" s="323"/>
      <c r="AO4040" s="323"/>
      <c r="AP4040" s="323"/>
      <c r="AQ4040" s="323"/>
      <c r="AR4040" s="323"/>
      <c r="AS4040" s="323"/>
      <c r="AT4040" s="323"/>
      <c r="AU4040" s="323"/>
      <c r="AV4040" s="323"/>
      <c r="AW4040" s="323"/>
      <c r="AX4040" s="323"/>
      <c r="AY4040" s="323"/>
      <c r="AZ4040" s="323"/>
      <c r="BA4040" s="323"/>
      <c r="BB4040" s="323"/>
      <c r="BC4040" s="323"/>
      <c r="BD4040" s="323"/>
      <c r="BE4040" s="323"/>
      <c r="BF4040" s="323"/>
    </row>
    <row r="4041" spans="1:58" s="62" customFormat="1" ht="12.75" x14ac:dyDescent="0.2">
      <c r="A4041" s="270"/>
      <c r="B4041" s="358"/>
      <c r="C4041" s="358"/>
      <c r="D4041" s="268"/>
      <c r="E4041" s="268"/>
      <c r="F4041" s="268"/>
      <c r="G4041" s="277"/>
      <c r="H4041" s="362"/>
      <c r="I4041" s="362"/>
      <c r="J4041" s="362"/>
      <c r="K4041" s="362"/>
      <c r="L4041" s="362"/>
      <c r="M4041" s="362"/>
      <c r="N4041" s="362"/>
      <c r="O4041" s="362"/>
      <c r="P4041" s="362"/>
      <c r="Q4041" s="362"/>
      <c r="R4041" s="362"/>
      <c r="S4041" s="362"/>
      <c r="T4041" s="362"/>
      <c r="U4041" s="362"/>
      <c r="V4041" s="362"/>
      <c r="W4041" s="362"/>
      <c r="X4041" s="362"/>
      <c r="Y4041" s="362"/>
      <c r="Z4041" s="362"/>
      <c r="AA4041" s="323"/>
      <c r="AB4041" s="323"/>
      <c r="AC4041" s="323"/>
      <c r="AD4041" s="323"/>
      <c r="AE4041" s="323"/>
      <c r="AF4041" s="323"/>
      <c r="AG4041" s="323"/>
      <c r="AH4041" s="323"/>
      <c r="AI4041" s="323"/>
      <c r="AJ4041" s="323"/>
      <c r="AK4041" s="323"/>
      <c r="AL4041" s="323"/>
      <c r="AM4041" s="323"/>
      <c r="AN4041" s="323"/>
      <c r="AO4041" s="323"/>
      <c r="AP4041" s="323"/>
      <c r="AQ4041" s="323"/>
      <c r="AR4041" s="323"/>
      <c r="AS4041" s="323"/>
      <c r="AT4041" s="323"/>
      <c r="AU4041" s="323"/>
      <c r="AV4041" s="323"/>
      <c r="AW4041" s="323"/>
      <c r="AX4041" s="323"/>
      <c r="AY4041" s="323"/>
      <c r="AZ4041" s="323"/>
      <c r="BA4041" s="323"/>
      <c r="BB4041" s="323"/>
      <c r="BC4041" s="323"/>
      <c r="BD4041" s="323"/>
      <c r="BE4041" s="323"/>
      <c r="BF4041" s="323"/>
    </row>
    <row r="4042" spans="1:58" s="62" customFormat="1" ht="12.75" x14ac:dyDescent="0.2">
      <c r="A4042" s="270"/>
      <c r="B4042" s="358"/>
      <c r="C4042" s="358"/>
      <c r="D4042" s="268"/>
      <c r="E4042" s="268"/>
      <c r="F4042" s="268"/>
      <c r="G4042" s="277"/>
      <c r="H4042" s="362"/>
      <c r="I4042" s="362"/>
      <c r="J4042" s="362"/>
      <c r="K4042" s="362"/>
      <c r="L4042" s="362"/>
      <c r="M4042" s="362"/>
      <c r="N4042" s="362"/>
      <c r="O4042" s="362"/>
      <c r="P4042" s="362"/>
      <c r="Q4042" s="362"/>
      <c r="R4042" s="362"/>
      <c r="S4042" s="362"/>
      <c r="T4042" s="362"/>
      <c r="U4042" s="362"/>
      <c r="V4042" s="362"/>
      <c r="W4042" s="362"/>
      <c r="X4042" s="362"/>
      <c r="Y4042" s="362"/>
      <c r="Z4042" s="362"/>
      <c r="AA4042" s="323"/>
      <c r="AB4042" s="323"/>
      <c r="AC4042" s="323"/>
      <c r="AD4042" s="323"/>
      <c r="AE4042" s="323"/>
      <c r="AF4042" s="323"/>
      <c r="AG4042" s="323"/>
      <c r="AH4042" s="323"/>
      <c r="AI4042" s="323"/>
      <c r="AJ4042" s="323"/>
      <c r="AK4042" s="323"/>
      <c r="AL4042" s="323"/>
      <c r="AM4042" s="323"/>
      <c r="AN4042" s="323"/>
      <c r="AO4042" s="323"/>
      <c r="AP4042" s="323"/>
      <c r="AQ4042" s="323"/>
      <c r="AR4042" s="323"/>
      <c r="AS4042" s="323"/>
      <c r="AT4042" s="323"/>
      <c r="AU4042" s="323"/>
      <c r="AV4042" s="323"/>
      <c r="AW4042" s="323"/>
      <c r="AX4042" s="323"/>
      <c r="AY4042" s="323"/>
      <c r="AZ4042" s="323"/>
      <c r="BA4042" s="323"/>
      <c r="BB4042" s="323"/>
      <c r="BC4042" s="323"/>
      <c r="BD4042" s="323"/>
      <c r="BE4042" s="323"/>
      <c r="BF4042" s="323"/>
    </row>
    <row r="4043" spans="1:58" s="62" customFormat="1" ht="12.75" x14ac:dyDescent="0.2">
      <c r="A4043" s="270"/>
      <c r="B4043" s="358"/>
      <c r="C4043" s="358"/>
      <c r="D4043" s="268"/>
      <c r="E4043" s="268"/>
      <c r="F4043" s="268"/>
      <c r="G4043" s="277"/>
      <c r="H4043" s="362"/>
      <c r="I4043" s="362"/>
      <c r="J4043" s="362"/>
      <c r="K4043" s="362"/>
      <c r="L4043" s="362"/>
      <c r="M4043" s="362"/>
      <c r="N4043" s="362"/>
      <c r="O4043" s="362"/>
      <c r="P4043" s="362"/>
      <c r="Q4043" s="362"/>
      <c r="R4043" s="362"/>
      <c r="S4043" s="362"/>
      <c r="T4043" s="362"/>
      <c r="U4043" s="362"/>
      <c r="V4043" s="362"/>
      <c r="W4043" s="362"/>
      <c r="X4043" s="362"/>
      <c r="Y4043" s="362"/>
      <c r="Z4043" s="362"/>
      <c r="AA4043" s="323"/>
      <c r="AB4043" s="323"/>
      <c r="AC4043" s="323"/>
      <c r="AD4043" s="323"/>
      <c r="AE4043" s="323"/>
      <c r="AF4043" s="323"/>
      <c r="AG4043" s="323"/>
      <c r="AH4043" s="323"/>
      <c r="AI4043" s="323"/>
      <c r="AJ4043" s="323"/>
      <c r="AK4043" s="323"/>
      <c r="AL4043" s="323"/>
      <c r="AM4043" s="323"/>
      <c r="AN4043" s="323"/>
      <c r="AO4043" s="323"/>
      <c r="AP4043" s="323"/>
      <c r="AQ4043" s="323"/>
      <c r="AR4043" s="323"/>
      <c r="AS4043" s="323"/>
      <c r="AT4043" s="323"/>
      <c r="AU4043" s="323"/>
      <c r="AV4043" s="323"/>
      <c r="AW4043" s="323"/>
      <c r="AX4043" s="323"/>
      <c r="AY4043" s="323"/>
      <c r="AZ4043" s="323"/>
      <c r="BA4043" s="323"/>
      <c r="BB4043" s="323"/>
      <c r="BC4043" s="323"/>
      <c r="BD4043" s="323"/>
      <c r="BE4043" s="323"/>
      <c r="BF4043" s="323"/>
    </row>
    <row r="4044" spans="1:58" s="62" customFormat="1" ht="12.75" x14ac:dyDescent="0.2">
      <c r="A4044" s="270"/>
      <c r="B4044" s="358"/>
      <c r="C4044" s="358"/>
      <c r="D4044" s="268"/>
      <c r="E4044" s="268"/>
      <c r="F4044" s="268"/>
      <c r="G4044" s="277"/>
      <c r="H4044" s="362"/>
      <c r="I4044" s="362"/>
      <c r="J4044" s="362"/>
      <c r="K4044" s="362"/>
      <c r="L4044" s="362"/>
      <c r="M4044" s="362"/>
      <c r="N4044" s="362"/>
      <c r="O4044" s="362"/>
      <c r="P4044" s="362"/>
      <c r="Q4044" s="362"/>
      <c r="R4044" s="362"/>
      <c r="S4044" s="362"/>
      <c r="T4044" s="362"/>
      <c r="U4044" s="362"/>
      <c r="V4044" s="362"/>
      <c r="W4044" s="362"/>
      <c r="X4044" s="362"/>
      <c r="Y4044" s="362"/>
      <c r="Z4044" s="362"/>
      <c r="AA4044" s="323"/>
      <c r="AB4044" s="323"/>
      <c r="AC4044" s="323"/>
      <c r="AD4044" s="323"/>
      <c r="AE4044" s="323"/>
      <c r="AF4044" s="323"/>
      <c r="AG4044" s="323"/>
      <c r="AH4044" s="323"/>
      <c r="AI4044" s="323"/>
      <c r="AJ4044" s="323"/>
      <c r="AK4044" s="323"/>
      <c r="AL4044" s="323"/>
      <c r="AM4044" s="323"/>
      <c r="AN4044" s="323"/>
      <c r="AO4044" s="323"/>
      <c r="AP4044" s="323"/>
      <c r="AQ4044" s="323"/>
      <c r="AR4044" s="323"/>
      <c r="AS4044" s="323"/>
      <c r="AT4044" s="323"/>
      <c r="AU4044" s="323"/>
      <c r="AV4044" s="323"/>
      <c r="AW4044" s="323"/>
      <c r="AX4044" s="323"/>
      <c r="AY4044" s="323"/>
      <c r="AZ4044" s="323"/>
      <c r="BA4044" s="323"/>
      <c r="BB4044" s="323"/>
      <c r="BC4044" s="323"/>
      <c r="BD4044" s="323"/>
      <c r="BE4044" s="323"/>
      <c r="BF4044" s="323"/>
    </row>
    <row r="4045" spans="1:58" s="62" customFormat="1" ht="12.75" x14ac:dyDescent="0.2">
      <c r="A4045" s="270"/>
      <c r="B4045" s="358"/>
      <c r="C4045" s="358"/>
      <c r="D4045" s="268"/>
      <c r="E4045" s="268"/>
      <c r="F4045" s="268"/>
      <c r="G4045" s="277"/>
      <c r="H4045" s="362"/>
      <c r="I4045" s="362"/>
      <c r="J4045" s="362"/>
      <c r="K4045" s="362"/>
      <c r="L4045" s="362"/>
      <c r="M4045" s="362"/>
      <c r="N4045" s="362"/>
      <c r="O4045" s="362"/>
      <c r="P4045" s="362"/>
      <c r="Q4045" s="362"/>
      <c r="R4045" s="362"/>
      <c r="S4045" s="362"/>
      <c r="T4045" s="362"/>
      <c r="U4045" s="362"/>
      <c r="V4045" s="362"/>
      <c r="W4045" s="362"/>
      <c r="X4045" s="362"/>
      <c r="Y4045" s="362"/>
      <c r="Z4045" s="362"/>
      <c r="AA4045" s="323"/>
      <c r="AB4045" s="323"/>
      <c r="AC4045" s="323"/>
      <c r="AD4045" s="323"/>
      <c r="AE4045" s="323"/>
      <c r="AF4045" s="323"/>
      <c r="AG4045" s="323"/>
      <c r="AH4045" s="323"/>
      <c r="AI4045" s="323"/>
      <c r="AJ4045" s="323"/>
      <c r="AK4045" s="323"/>
      <c r="AL4045" s="323"/>
      <c r="AM4045" s="323"/>
      <c r="AN4045" s="323"/>
      <c r="AO4045" s="323"/>
      <c r="AP4045" s="323"/>
      <c r="AQ4045" s="323"/>
      <c r="AR4045" s="323"/>
      <c r="AS4045" s="323"/>
      <c r="AT4045" s="323"/>
      <c r="AU4045" s="323"/>
      <c r="AV4045" s="323"/>
      <c r="AW4045" s="323"/>
      <c r="AX4045" s="323"/>
      <c r="AY4045" s="323"/>
      <c r="AZ4045" s="323"/>
      <c r="BA4045" s="323"/>
      <c r="BB4045" s="323"/>
      <c r="BC4045" s="323"/>
      <c r="BD4045" s="323"/>
      <c r="BE4045" s="323"/>
      <c r="BF4045" s="323"/>
    </row>
    <row r="4046" spans="1:58" s="62" customFormat="1" ht="12.75" x14ac:dyDescent="0.2">
      <c r="A4046" s="270"/>
      <c r="B4046" s="358"/>
      <c r="C4046" s="358"/>
      <c r="D4046" s="268"/>
      <c r="E4046" s="268"/>
      <c r="F4046" s="268"/>
      <c r="G4046" s="277"/>
      <c r="H4046" s="362"/>
      <c r="I4046" s="362"/>
      <c r="J4046" s="362"/>
      <c r="K4046" s="362"/>
      <c r="L4046" s="362"/>
      <c r="M4046" s="362"/>
      <c r="N4046" s="362"/>
      <c r="O4046" s="362"/>
      <c r="P4046" s="362"/>
      <c r="Q4046" s="362"/>
      <c r="R4046" s="362"/>
      <c r="S4046" s="362"/>
      <c r="T4046" s="362"/>
      <c r="U4046" s="362"/>
      <c r="V4046" s="362"/>
      <c r="W4046" s="362"/>
      <c r="X4046" s="362"/>
      <c r="Y4046" s="362"/>
      <c r="Z4046" s="362"/>
      <c r="AA4046" s="323"/>
      <c r="AB4046" s="323"/>
      <c r="AC4046" s="323"/>
      <c r="AD4046" s="323"/>
      <c r="AE4046" s="323"/>
      <c r="AF4046" s="323"/>
      <c r="AG4046" s="323"/>
      <c r="AH4046" s="323"/>
      <c r="AI4046" s="323"/>
      <c r="AJ4046" s="323"/>
      <c r="AK4046" s="323"/>
      <c r="AL4046" s="323"/>
      <c r="AM4046" s="323"/>
      <c r="AN4046" s="323"/>
      <c r="AO4046" s="323"/>
      <c r="AP4046" s="323"/>
      <c r="AQ4046" s="323"/>
      <c r="AR4046" s="323"/>
      <c r="AS4046" s="323"/>
      <c r="AT4046" s="323"/>
      <c r="AU4046" s="323"/>
      <c r="AV4046" s="323"/>
      <c r="AW4046" s="323"/>
      <c r="AX4046" s="323"/>
      <c r="AY4046" s="323"/>
      <c r="AZ4046" s="323"/>
      <c r="BA4046" s="323"/>
      <c r="BB4046" s="323"/>
      <c r="BC4046" s="323"/>
      <c r="BD4046" s="323"/>
      <c r="BE4046" s="323"/>
      <c r="BF4046" s="323"/>
    </row>
    <row r="4047" spans="1:58" s="62" customFormat="1" ht="12.75" x14ac:dyDescent="0.2">
      <c r="A4047" s="270"/>
      <c r="B4047" s="358"/>
      <c r="C4047" s="358"/>
      <c r="D4047" s="268"/>
      <c r="E4047" s="268"/>
      <c r="F4047" s="268"/>
      <c r="G4047" s="277"/>
      <c r="H4047" s="362"/>
      <c r="I4047" s="362"/>
      <c r="J4047" s="362"/>
      <c r="K4047" s="362"/>
      <c r="L4047" s="362"/>
      <c r="M4047" s="362"/>
      <c r="N4047" s="362"/>
      <c r="O4047" s="362"/>
      <c r="P4047" s="362"/>
      <c r="Q4047" s="362"/>
      <c r="R4047" s="362"/>
      <c r="S4047" s="362"/>
      <c r="T4047" s="362"/>
      <c r="U4047" s="362"/>
      <c r="V4047" s="362"/>
      <c r="W4047" s="362"/>
      <c r="X4047" s="362"/>
      <c r="Y4047" s="362"/>
      <c r="Z4047" s="362"/>
      <c r="AA4047" s="323"/>
      <c r="AB4047" s="323"/>
      <c r="AC4047" s="323"/>
      <c r="AD4047" s="323"/>
      <c r="AE4047" s="323"/>
      <c r="AF4047" s="323"/>
      <c r="AG4047" s="323"/>
      <c r="AH4047" s="323"/>
      <c r="AI4047" s="323"/>
      <c r="AJ4047" s="323"/>
      <c r="AK4047" s="323"/>
      <c r="AL4047" s="323"/>
      <c r="AM4047" s="323"/>
      <c r="AN4047" s="323"/>
      <c r="AO4047" s="323"/>
      <c r="AP4047" s="323"/>
      <c r="AQ4047" s="323"/>
      <c r="AR4047" s="323"/>
      <c r="AS4047" s="323"/>
      <c r="AT4047" s="323"/>
      <c r="AU4047" s="323"/>
      <c r="AV4047" s="323"/>
      <c r="AW4047" s="323"/>
      <c r="AX4047" s="323"/>
      <c r="AY4047" s="323"/>
      <c r="AZ4047" s="323"/>
      <c r="BA4047" s="323"/>
      <c r="BB4047" s="323"/>
      <c r="BC4047" s="323"/>
      <c r="BD4047" s="323"/>
      <c r="BE4047" s="323"/>
      <c r="BF4047" s="323"/>
    </row>
    <row r="4048" spans="1:58" s="62" customFormat="1" ht="12.75" x14ac:dyDescent="0.2">
      <c r="A4048" s="270"/>
      <c r="B4048" s="358"/>
      <c r="C4048" s="358"/>
      <c r="D4048" s="268"/>
      <c r="E4048" s="268"/>
      <c r="F4048" s="268"/>
      <c r="G4048" s="277"/>
      <c r="H4048" s="362"/>
      <c r="I4048" s="362"/>
      <c r="J4048" s="362"/>
      <c r="K4048" s="362"/>
      <c r="L4048" s="362"/>
      <c r="M4048" s="362"/>
      <c r="N4048" s="362"/>
      <c r="O4048" s="362"/>
      <c r="P4048" s="362"/>
      <c r="Q4048" s="362"/>
      <c r="R4048" s="362"/>
      <c r="S4048" s="362"/>
      <c r="T4048" s="362"/>
      <c r="U4048" s="362"/>
      <c r="V4048" s="362"/>
      <c r="W4048" s="362"/>
      <c r="X4048" s="362"/>
      <c r="Y4048" s="362"/>
      <c r="Z4048" s="362"/>
      <c r="AA4048" s="323"/>
      <c r="AB4048" s="323"/>
      <c r="AC4048" s="323"/>
      <c r="AD4048" s="323"/>
      <c r="AE4048" s="323"/>
      <c r="AF4048" s="323"/>
      <c r="AG4048" s="323"/>
      <c r="AH4048" s="323"/>
      <c r="AI4048" s="323"/>
      <c r="AJ4048" s="323"/>
      <c r="AK4048" s="323"/>
      <c r="AL4048" s="323"/>
      <c r="AM4048" s="323"/>
      <c r="AN4048" s="323"/>
      <c r="AO4048" s="323"/>
      <c r="AP4048" s="323"/>
      <c r="AQ4048" s="323"/>
      <c r="AR4048" s="323"/>
      <c r="AS4048" s="323"/>
      <c r="AT4048" s="323"/>
      <c r="AU4048" s="323"/>
      <c r="AV4048" s="323"/>
      <c r="AW4048" s="323"/>
      <c r="AX4048" s="323"/>
      <c r="AY4048" s="323"/>
      <c r="AZ4048" s="323"/>
      <c r="BA4048" s="323"/>
      <c r="BB4048" s="323"/>
      <c r="BC4048" s="323"/>
      <c r="BD4048" s="323"/>
      <c r="BE4048" s="323"/>
      <c r="BF4048" s="323"/>
    </row>
    <row r="4049" spans="1:58" s="62" customFormat="1" ht="12.75" x14ac:dyDescent="0.2">
      <c r="A4049" s="270"/>
      <c r="B4049" s="358"/>
      <c r="C4049" s="358"/>
      <c r="D4049" s="268"/>
      <c r="E4049" s="268"/>
      <c r="F4049" s="268"/>
      <c r="G4049" s="277"/>
      <c r="H4049" s="362"/>
      <c r="I4049" s="362"/>
      <c r="J4049" s="362"/>
      <c r="K4049" s="362"/>
      <c r="L4049" s="362"/>
      <c r="M4049" s="362"/>
      <c r="N4049" s="362"/>
      <c r="O4049" s="362"/>
      <c r="P4049" s="362"/>
      <c r="Q4049" s="362"/>
      <c r="R4049" s="362"/>
      <c r="S4049" s="362"/>
      <c r="T4049" s="362"/>
      <c r="U4049" s="362"/>
      <c r="V4049" s="362"/>
      <c r="W4049" s="362"/>
      <c r="X4049" s="362"/>
      <c r="Y4049" s="362"/>
      <c r="Z4049" s="362"/>
      <c r="AA4049" s="323"/>
      <c r="AB4049" s="323"/>
      <c r="AC4049" s="323"/>
      <c r="AD4049" s="323"/>
      <c r="AE4049" s="323"/>
      <c r="AF4049" s="323"/>
      <c r="AG4049" s="323"/>
      <c r="AH4049" s="323"/>
      <c r="AI4049" s="323"/>
      <c r="AJ4049" s="323"/>
      <c r="AK4049" s="323"/>
      <c r="AL4049" s="323"/>
      <c r="AM4049" s="323"/>
      <c r="AN4049" s="323"/>
      <c r="AO4049" s="323"/>
      <c r="AP4049" s="323"/>
      <c r="AQ4049" s="323"/>
      <c r="AR4049" s="323"/>
      <c r="AS4049" s="323"/>
      <c r="AT4049" s="323"/>
      <c r="AU4049" s="323"/>
      <c r="AV4049" s="323"/>
      <c r="AW4049" s="323"/>
      <c r="AX4049" s="323"/>
      <c r="AY4049" s="323"/>
      <c r="AZ4049" s="323"/>
      <c r="BA4049" s="323"/>
      <c r="BB4049" s="323"/>
      <c r="BC4049" s="323"/>
      <c r="BD4049" s="323"/>
      <c r="BE4049" s="323"/>
      <c r="BF4049" s="323"/>
    </row>
    <row r="4050" spans="1:58" s="62" customFormat="1" ht="12.75" x14ac:dyDescent="0.2">
      <c r="A4050" s="270"/>
      <c r="B4050" s="358"/>
      <c r="C4050" s="358"/>
      <c r="D4050" s="268"/>
      <c r="E4050" s="268"/>
      <c r="F4050" s="268"/>
      <c r="G4050" s="277"/>
      <c r="H4050" s="362"/>
      <c r="I4050" s="362"/>
      <c r="J4050" s="362"/>
      <c r="K4050" s="362"/>
      <c r="L4050" s="362"/>
      <c r="M4050" s="362"/>
      <c r="N4050" s="362"/>
      <c r="O4050" s="362"/>
      <c r="P4050" s="362"/>
      <c r="Q4050" s="362"/>
      <c r="R4050" s="362"/>
      <c r="S4050" s="362"/>
      <c r="T4050" s="362"/>
      <c r="U4050" s="362"/>
      <c r="V4050" s="362"/>
      <c r="W4050" s="362"/>
      <c r="X4050" s="362"/>
      <c r="Y4050" s="362"/>
      <c r="Z4050" s="362"/>
      <c r="AA4050" s="323"/>
      <c r="AB4050" s="323"/>
      <c r="AC4050" s="323"/>
      <c r="AD4050" s="323"/>
      <c r="AE4050" s="323"/>
      <c r="AF4050" s="323"/>
      <c r="AG4050" s="323"/>
      <c r="AH4050" s="323"/>
      <c r="AI4050" s="323"/>
      <c r="AJ4050" s="323"/>
      <c r="AK4050" s="323"/>
      <c r="AL4050" s="323"/>
      <c r="AM4050" s="323"/>
      <c r="AN4050" s="323"/>
      <c r="AO4050" s="323"/>
      <c r="AP4050" s="323"/>
      <c r="AQ4050" s="323"/>
      <c r="AR4050" s="323"/>
      <c r="AS4050" s="323"/>
      <c r="AT4050" s="323"/>
      <c r="AU4050" s="323"/>
      <c r="AV4050" s="323"/>
      <c r="AW4050" s="323"/>
      <c r="AX4050" s="323"/>
      <c r="AY4050" s="323"/>
      <c r="AZ4050" s="323"/>
      <c r="BA4050" s="323"/>
      <c r="BB4050" s="323"/>
      <c r="BC4050" s="323"/>
      <c r="BD4050" s="323"/>
      <c r="BE4050" s="323"/>
      <c r="BF4050" s="323"/>
    </row>
    <row r="4051" spans="1:58" s="62" customFormat="1" ht="12.75" x14ac:dyDescent="0.2">
      <c r="A4051" s="270"/>
      <c r="B4051" s="358"/>
      <c r="C4051" s="358"/>
      <c r="D4051" s="268"/>
      <c r="E4051" s="268"/>
      <c r="F4051" s="268"/>
      <c r="G4051" s="277"/>
      <c r="H4051" s="362"/>
      <c r="I4051" s="362"/>
      <c r="J4051" s="362"/>
      <c r="K4051" s="362"/>
      <c r="L4051" s="362"/>
      <c r="M4051" s="362"/>
      <c r="N4051" s="362"/>
      <c r="O4051" s="362"/>
      <c r="P4051" s="362"/>
      <c r="Q4051" s="362"/>
      <c r="R4051" s="362"/>
      <c r="S4051" s="362"/>
      <c r="T4051" s="362"/>
      <c r="U4051" s="362"/>
      <c r="V4051" s="362"/>
      <c r="W4051" s="362"/>
      <c r="X4051" s="362"/>
      <c r="Y4051" s="362"/>
      <c r="Z4051" s="362"/>
      <c r="AA4051" s="323"/>
      <c r="AB4051" s="323"/>
      <c r="AC4051" s="323"/>
      <c r="AD4051" s="323"/>
      <c r="AE4051" s="323"/>
      <c r="AF4051" s="323"/>
      <c r="AG4051" s="323"/>
      <c r="AH4051" s="323"/>
      <c r="AI4051" s="323"/>
      <c r="AJ4051" s="323"/>
      <c r="AK4051" s="323"/>
      <c r="AL4051" s="323"/>
      <c r="AM4051" s="323"/>
      <c r="AN4051" s="323"/>
      <c r="AO4051" s="323"/>
      <c r="AP4051" s="323"/>
      <c r="AQ4051" s="323"/>
      <c r="AR4051" s="323"/>
      <c r="AS4051" s="323"/>
      <c r="AT4051" s="323"/>
      <c r="AU4051" s="323"/>
      <c r="AV4051" s="323"/>
      <c r="AW4051" s="323"/>
      <c r="AX4051" s="323"/>
      <c r="AY4051" s="323"/>
      <c r="AZ4051" s="323"/>
      <c r="BA4051" s="323"/>
      <c r="BB4051" s="323"/>
      <c r="BC4051" s="323"/>
      <c r="BD4051" s="323"/>
      <c r="BE4051" s="323"/>
      <c r="BF4051" s="323"/>
    </row>
    <row r="4052" spans="1:58" s="62" customFormat="1" ht="12.75" x14ac:dyDescent="0.2">
      <c r="A4052" s="270"/>
      <c r="B4052" s="358"/>
      <c r="C4052" s="358"/>
      <c r="D4052" s="268"/>
      <c r="E4052" s="268"/>
      <c r="F4052" s="268"/>
      <c r="G4052" s="277"/>
      <c r="H4052" s="362"/>
      <c r="I4052" s="362"/>
      <c r="J4052" s="362"/>
      <c r="K4052" s="362"/>
      <c r="L4052" s="362"/>
      <c r="M4052" s="362"/>
      <c r="N4052" s="362"/>
      <c r="O4052" s="362"/>
      <c r="P4052" s="362"/>
      <c r="Q4052" s="362"/>
      <c r="R4052" s="362"/>
      <c r="S4052" s="362"/>
      <c r="T4052" s="362"/>
      <c r="U4052" s="362"/>
      <c r="V4052" s="362"/>
      <c r="W4052" s="362"/>
      <c r="X4052" s="362"/>
      <c r="Y4052" s="362"/>
      <c r="Z4052" s="362"/>
      <c r="AA4052" s="323"/>
      <c r="AB4052" s="323"/>
      <c r="AC4052" s="323"/>
      <c r="AD4052" s="323"/>
      <c r="AE4052" s="323"/>
      <c r="AF4052" s="323"/>
      <c r="AG4052" s="323"/>
      <c r="AH4052" s="323"/>
      <c r="AI4052" s="323"/>
      <c r="AJ4052" s="323"/>
      <c r="AK4052" s="323"/>
      <c r="AL4052" s="323"/>
      <c r="AM4052" s="323"/>
      <c r="AN4052" s="323"/>
      <c r="AO4052" s="323"/>
      <c r="AP4052" s="323"/>
      <c r="AQ4052" s="323"/>
      <c r="AR4052" s="323"/>
      <c r="AS4052" s="323"/>
      <c r="AT4052" s="323"/>
      <c r="AU4052" s="323"/>
      <c r="AV4052" s="323"/>
      <c r="AW4052" s="323"/>
      <c r="AX4052" s="323"/>
      <c r="AY4052" s="323"/>
      <c r="AZ4052" s="323"/>
      <c r="BA4052" s="323"/>
      <c r="BB4052" s="323"/>
      <c r="BC4052" s="323"/>
      <c r="BD4052" s="323"/>
      <c r="BE4052" s="323"/>
      <c r="BF4052" s="323"/>
    </row>
    <row r="4053" spans="1:58" s="62" customFormat="1" ht="12.75" x14ac:dyDescent="0.2">
      <c r="A4053" s="270"/>
      <c r="B4053" s="358"/>
      <c r="C4053" s="358"/>
      <c r="D4053" s="268"/>
      <c r="E4053" s="268"/>
      <c r="F4053" s="268"/>
      <c r="G4053" s="277"/>
      <c r="H4053" s="362"/>
      <c r="I4053" s="362"/>
      <c r="J4053" s="362"/>
      <c r="K4053" s="362"/>
      <c r="L4053" s="362"/>
      <c r="M4053" s="362"/>
      <c r="N4053" s="362"/>
      <c r="O4053" s="362"/>
      <c r="P4053" s="362"/>
      <c r="Q4053" s="362"/>
      <c r="R4053" s="362"/>
      <c r="S4053" s="362"/>
      <c r="T4053" s="362"/>
      <c r="U4053" s="362"/>
      <c r="V4053" s="362"/>
      <c r="W4053" s="362"/>
      <c r="X4053" s="362"/>
      <c r="Y4053" s="362"/>
      <c r="Z4053" s="362"/>
      <c r="AA4053" s="323"/>
      <c r="AB4053" s="323"/>
      <c r="AC4053" s="323"/>
      <c r="AD4053" s="323"/>
      <c r="AE4053" s="323"/>
      <c r="AF4053" s="323"/>
      <c r="AG4053" s="323"/>
      <c r="AH4053" s="323"/>
      <c r="AI4053" s="323"/>
      <c r="AJ4053" s="323"/>
      <c r="AK4053" s="323"/>
      <c r="AL4053" s="323"/>
      <c r="AM4053" s="323"/>
      <c r="AN4053" s="323"/>
      <c r="AO4053" s="323"/>
      <c r="AP4053" s="323"/>
      <c r="AQ4053" s="323"/>
      <c r="AR4053" s="323"/>
      <c r="AS4053" s="323"/>
      <c r="AT4053" s="323"/>
      <c r="AU4053" s="323"/>
      <c r="AV4053" s="323"/>
      <c r="AW4053" s="323"/>
      <c r="AX4053" s="323"/>
      <c r="AY4053" s="323"/>
      <c r="AZ4053" s="323"/>
      <c r="BA4053" s="323"/>
      <c r="BB4053" s="323"/>
      <c r="BC4053" s="323"/>
      <c r="BD4053" s="323"/>
      <c r="BE4053" s="323"/>
      <c r="BF4053" s="323"/>
    </row>
    <row r="4054" spans="1:58" s="62" customFormat="1" ht="12.75" x14ac:dyDescent="0.2">
      <c r="A4054" s="270"/>
      <c r="B4054" s="358"/>
      <c r="C4054" s="358"/>
      <c r="D4054" s="268"/>
      <c r="E4054" s="268"/>
      <c r="F4054" s="268"/>
      <c r="G4054" s="277"/>
      <c r="H4054" s="362"/>
      <c r="I4054" s="362"/>
      <c r="J4054" s="362"/>
      <c r="K4054" s="362"/>
      <c r="L4054" s="362"/>
      <c r="M4054" s="362"/>
      <c r="N4054" s="362"/>
      <c r="O4054" s="362"/>
      <c r="P4054" s="362"/>
      <c r="Q4054" s="362"/>
      <c r="R4054" s="362"/>
      <c r="S4054" s="362"/>
      <c r="T4054" s="362"/>
      <c r="U4054" s="362"/>
      <c r="V4054" s="362"/>
      <c r="W4054" s="362"/>
      <c r="X4054" s="362"/>
      <c r="Y4054" s="362"/>
      <c r="Z4054" s="362"/>
      <c r="AA4054" s="323"/>
      <c r="AB4054" s="323"/>
      <c r="AC4054" s="323"/>
      <c r="AD4054" s="323"/>
      <c r="AE4054" s="323"/>
      <c r="AF4054" s="323"/>
      <c r="AG4054" s="323"/>
      <c r="AH4054" s="323"/>
      <c r="AI4054" s="323"/>
      <c r="AJ4054" s="323"/>
      <c r="AK4054" s="323"/>
      <c r="AL4054" s="323"/>
      <c r="AM4054" s="323"/>
      <c r="AN4054" s="323"/>
      <c r="AO4054" s="323"/>
      <c r="AP4054" s="323"/>
      <c r="AQ4054" s="323"/>
      <c r="AR4054" s="323"/>
      <c r="AS4054" s="323"/>
      <c r="AT4054" s="323"/>
      <c r="AU4054" s="323"/>
      <c r="AV4054" s="323"/>
      <c r="AW4054" s="323"/>
      <c r="AX4054" s="323"/>
      <c r="AY4054" s="323"/>
      <c r="AZ4054" s="323"/>
      <c r="BA4054" s="323"/>
      <c r="BB4054" s="323"/>
      <c r="BC4054" s="323"/>
      <c r="BD4054" s="323"/>
      <c r="BE4054" s="323"/>
      <c r="BF4054" s="323"/>
    </row>
    <row r="4055" spans="1:58" s="62" customFormat="1" ht="12.75" x14ac:dyDescent="0.2">
      <c r="A4055" s="270"/>
      <c r="B4055" s="358"/>
      <c r="C4055" s="358"/>
      <c r="D4055" s="268"/>
      <c r="E4055" s="268"/>
      <c r="F4055" s="268"/>
      <c r="G4055" s="277"/>
      <c r="H4055" s="362"/>
      <c r="I4055" s="362"/>
      <c r="J4055" s="362"/>
      <c r="K4055" s="362"/>
      <c r="L4055" s="362"/>
      <c r="M4055" s="362"/>
      <c r="N4055" s="362"/>
      <c r="O4055" s="362"/>
      <c r="P4055" s="362"/>
      <c r="Q4055" s="362"/>
      <c r="R4055" s="362"/>
      <c r="S4055" s="362"/>
      <c r="T4055" s="362"/>
      <c r="U4055" s="362"/>
      <c r="V4055" s="362"/>
      <c r="W4055" s="362"/>
      <c r="X4055" s="362"/>
      <c r="Y4055" s="362"/>
      <c r="Z4055" s="362"/>
      <c r="AA4055" s="323"/>
      <c r="AB4055" s="323"/>
      <c r="AC4055" s="323"/>
      <c r="AD4055" s="323"/>
      <c r="AE4055" s="323"/>
      <c r="AF4055" s="323"/>
      <c r="AG4055" s="323"/>
      <c r="AH4055" s="323"/>
      <c r="AI4055" s="323"/>
      <c r="AJ4055" s="323"/>
      <c r="AK4055" s="323"/>
      <c r="AL4055" s="323"/>
      <c r="AM4055" s="323"/>
      <c r="AN4055" s="323"/>
      <c r="AO4055" s="323"/>
      <c r="AP4055" s="323"/>
      <c r="AQ4055" s="323"/>
      <c r="AR4055" s="323"/>
      <c r="AS4055" s="323"/>
      <c r="AT4055" s="323"/>
      <c r="AU4055" s="323"/>
      <c r="AV4055" s="323"/>
      <c r="AW4055" s="323"/>
      <c r="AX4055" s="323"/>
      <c r="AY4055" s="323"/>
      <c r="AZ4055" s="323"/>
      <c r="BA4055" s="323"/>
      <c r="BB4055" s="323"/>
      <c r="BC4055" s="323"/>
      <c r="BD4055" s="323"/>
      <c r="BE4055" s="323"/>
      <c r="BF4055" s="323"/>
    </row>
    <row r="4056" spans="1:58" s="62" customFormat="1" ht="12.75" x14ac:dyDescent="0.2">
      <c r="A4056" s="270"/>
      <c r="B4056" s="358"/>
      <c r="C4056" s="358"/>
      <c r="D4056" s="268"/>
      <c r="E4056" s="268"/>
      <c r="F4056" s="268"/>
      <c r="G4056" s="277"/>
      <c r="H4056" s="362"/>
      <c r="I4056" s="362"/>
      <c r="J4056" s="362"/>
      <c r="K4056" s="362"/>
      <c r="L4056" s="362"/>
      <c r="M4056" s="362"/>
      <c r="N4056" s="362"/>
      <c r="O4056" s="362"/>
      <c r="P4056" s="362"/>
      <c r="Q4056" s="362"/>
      <c r="R4056" s="362"/>
      <c r="S4056" s="362"/>
      <c r="T4056" s="362"/>
      <c r="U4056" s="362"/>
      <c r="V4056" s="362"/>
      <c r="W4056" s="362"/>
      <c r="X4056" s="362"/>
      <c r="Y4056" s="362"/>
      <c r="Z4056" s="362"/>
      <c r="AA4056" s="323"/>
      <c r="AB4056" s="323"/>
      <c r="AC4056" s="323"/>
      <c r="AD4056" s="323"/>
      <c r="AE4056" s="323"/>
      <c r="AF4056" s="323"/>
      <c r="AG4056" s="323"/>
      <c r="AH4056" s="323"/>
      <c r="AI4056" s="323"/>
      <c r="AJ4056" s="323"/>
      <c r="AK4056" s="323"/>
      <c r="AL4056" s="323"/>
      <c r="AM4056" s="323"/>
      <c r="AN4056" s="323"/>
      <c r="AO4056" s="323"/>
      <c r="AP4056" s="323"/>
      <c r="AQ4056" s="323"/>
      <c r="AR4056" s="323"/>
      <c r="AS4056" s="323"/>
      <c r="AT4056" s="323"/>
      <c r="AU4056" s="323"/>
      <c r="AV4056" s="323"/>
      <c r="AW4056" s="323"/>
      <c r="AX4056" s="323"/>
      <c r="AY4056" s="323"/>
      <c r="AZ4056" s="323"/>
      <c r="BA4056" s="323"/>
      <c r="BB4056" s="323"/>
      <c r="BC4056" s="323"/>
      <c r="BD4056" s="323"/>
      <c r="BE4056" s="323"/>
      <c r="BF4056" s="323"/>
    </row>
    <row r="4057" spans="1:58" s="62" customFormat="1" ht="12.75" x14ac:dyDescent="0.2">
      <c r="A4057" s="270"/>
      <c r="B4057" s="358"/>
      <c r="C4057" s="358"/>
      <c r="D4057" s="268"/>
      <c r="E4057" s="268"/>
      <c r="F4057" s="268"/>
      <c r="G4057" s="277"/>
      <c r="H4057" s="362"/>
      <c r="I4057" s="362"/>
      <c r="J4057" s="362"/>
      <c r="K4057" s="362"/>
      <c r="L4057" s="362"/>
      <c r="M4057" s="362"/>
      <c r="N4057" s="362"/>
      <c r="O4057" s="362"/>
      <c r="P4057" s="362"/>
      <c r="Q4057" s="362"/>
      <c r="R4057" s="362"/>
      <c r="S4057" s="362"/>
      <c r="T4057" s="362"/>
      <c r="U4057" s="362"/>
      <c r="V4057" s="362"/>
      <c r="W4057" s="362"/>
      <c r="X4057" s="362"/>
      <c r="Y4057" s="362"/>
      <c r="Z4057" s="362"/>
      <c r="AA4057" s="323"/>
      <c r="AB4057" s="323"/>
      <c r="AC4057" s="323"/>
      <c r="AD4057" s="323"/>
      <c r="AE4057" s="323"/>
      <c r="AF4057" s="323"/>
      <c r="AG4057" s="323"/>
      <c r="AH4057" s="323"/>
      <c r="AI4057" s="323"/>
      <c r="AJ4057" s="323"/>
      <c r="AK4057" s="323"/>
      <c r="AL4057" s="323"/>
      <c r="AM4057" s="323"/>
      <c r="AN4057" s="323"/>
      <c r="AO4057" s="323"/>
      <c r="AP4057" s="323"/>
      <c r="AQ4057" s="323"/>
      <c r="AR4057" s="323"/>
      <c r="AS4057" s="323"/>
      <c r="AT4057" s="323"/>
      <c r="AU4057" s="323"/>
      <c r="AV4057" s="323"/>
      <c r="AW4057" s="323"/>
      <c r="AX4057" s="323"/>
      <c r="AY4057" s="323"/>
      <c r="AZ4057" s="323"/>
      <c r="BA4057" s="323"/>
      <c r="BB4057" s="323"/>
      <c r="BC4057" s="323"/>
      <c r="BD4057" s="323"/>
      <c r="BE4057" s="323"/>
      <c r="BF4057" s="323"/>
    </row>
    <row r="4058" spans="1:58" s="62" customFormat="1" ht="12.75" x14ac:dyDescent="0.2">
      <c r="A4058" s="270"/>
      <c r="B4058" s="358"/>
      <c r="C4058" s="358"/>
      <c r="D4058" s="268"/>
      <c r="E4058" s="268"/>
      <c r="F4058" s="268"/>
      <c r="G4058" s="277"/>
      <c r="H4058" s="362"/>
      <c r="I4058" s="362"/>
      <c r="J4058" s="362"/>
      <c r="K4058" s="362"/>
      <c r="L4058" s="362"/>
      <c r="M4058" s="362"/>
      <c r="N4058" s="362"/>
      <c r="O4058" s="362"/>
      <c r="P4058" s="362"/>
      <c r="Q4058" s="362"/>
      <c r="R4058" s="362"/>
      <c r="S4058" s="362"/>
      <c r="T4058" s="362"/>
      <c r="U4058" s="362"/>
      <c r="V4058" s="362"/>
      <c r="W4058" s="362"/>
      <c r="X4058" s="362"/>
      <c r="Y4058" s="362"/>
      <c r="Z4058" s="362"/>
      <c r="AA4058" s="323"/>
      <c r="AB4058" s="323"/>
      <c r="AC4058" s="323"/>
      <c r="AD4058" s="323"/>
      <c r="AE4058" s="323"/>
      <c r="AF4058" s="323"/>
      <c r="AG4058" s="323"/>
      <c r="AH4058" s="323"/>
      <c r="AI4058" s="323"/>
      <c r="AJ4058" s="323"/>
      <c r="AK4058" s="323"/>
      <c r="AL4058" s="323"/>
      <c r="AM4058" s="323"/>
      <c r="AN4058" s="323"/>
      <c r="AO4058" s="323"/>
      <c r="AP4058" s="323"/>
      <c r="AQ4058" s="323"/>
      <c r="AR4058" s="323"/>
      <c r="AS4058" s="323"/>
      <c r="AT4058" s="323"/>
      <c r="AU4058" s="323"/>
      <c r="AV4058" s="323"/>
      <c r="AW4058" s="323"/>
      <c r="AX4058" s="323"/>
      <c r="AY4058" s="323"/>
      <c r="AZ4058" s="323"/>
      <c r="BA4058" s="323"/>
      <c r="BB4058" s="323"/>
      <c r="BC4058" s="323"/>
      <c r="BD4058" s="323"/>
      <c r="BE4058" s="323"/>
      <c r="BF4058" s="323"/>
    </row>
    <row r="4059" spans="1:58" s="62" customFormat="1" ht="12.75" x14ac:dyDescent="0.2">
      <c r="A4059" s="270"/>
      <c r="B4059" s="358"/>
      <c r="C4059" s="358"/>
      <c r="D4059" s="268"/>
      <c r="E4059" s="268"/>
      <c r="F4059" s="268"/>
      <c r="G4059" s="277"/>
      <c r="H4059" s="362"/>
      <c r="I4059" s="362"/>
      <c r="J4059" s="362"/>
      <c r="K4059" s="362"/>
      <c r="L4059" s="362"/>
      <c r="M4059" s="362"/>
      <c r="N4059" s="362"/>
      <c r="O4059" s="362"/>
      <c r="P4059" s="362"/>
      <c r="Q4059" s="362"/>
      <c r="R4059" s="362"/>
      <c r="S4059" s="362"/>
      <c r="T4059" s="362"/>
      <c r="U4059" s="362"/>
      <c r="V4059" s="362"/>
      <c r="W4059" s="362"/>
      <c r="X4059" s="362"/>
      <c r="Y4059" s="362"/>
      <c r="Z4059" s="362"/>
      <c r="AA4059" s="323"/>
      <c r="AB4059" s="323"/>
      <c r="AC4059" s="323"/>
      <c r="AD4059" s="323"/>
      <c r="AE4059" s="323"/>
      <c r="AF4059" s="323"/>
      <c r="AG4059" s="323"/>
      <c r="AH4059" s="323"/>
      <c r="AI4059" s="323"/>
      <c r="AJ4059" s="323"/>
      <c r="AK4059" s="323"/>
      <c r="AL4059" s="323"/>
      <c r="AM4059" s="323"/>
      <c r="AN4059" s="323"/>
      <c r="AO4059" s="323"/>
      <c r="AP4059" s="323"/>
      <c r="AQ4059" s="323"/>
      <c r="AR4059" s="323"/>
      <c r="AS4059" s="323"/>
      <c r="AT4059" s="323"/>
      <c r="AU4059" s="323"/>
      <c r="AV4059" s="323"/>
      <c r="AW4059" s="323"/>
      <c r="AX4059" s="323"/>
      <c r="AY4059" s="323"/>
      <c r="AZ4059" s="323"/>
      <c r="BA4059" s="323"/>
      <c r="BB4059" s="323"/>
      <c r="BC4059" s="323"/>
      <c r="BD4059" s="323"/>
      <c r="BE4059" s="323"/>
      <c r="BF4059" s="323"/>
    </row>
    <row r="4060" spans="1:58" s="62" customFormat="1" ht="12.75" x14ac:dyDescent="0.2">
      <c r="A4060" s="270"/>
      <c r="B4060" s="358"/>
      <c r="C4060" s="358"/>
      <c r="D4060" s="268"/>
      <c r="E4060" s="268"/>
      <c r="F4060" s="268"/>
      <c r="G4060" s="277"/>
      <c r="H4060" s="362"/>
      <c r="I4060" s="362"/>
      <c r="J4060" s="362"/>
      <c r="K4060" s="362"/>
      <c r="L4060" s="362"/>
      <c r="M4060" s="362"/>
      <c r="N4060" s="362"/>
      <c r="O4060" s="362"/>
      <c r="P4060" s="362"/>
      <c r="Q4060" s="362"/>
      <c r="R4060" s="362"/>
      <c r="S4060" s="362"/>
      <c r="T4060" s="362"/>
      <c r="U4060" s="362"/>
      <c r="V4060" s="362"/>
      <c r="W4060" s="362"/>
      <c r="X4060" s="362"/>
      <c r="Y4060" s="362"/>
      <c r="Z4060" s="362"/>
      <c r="AA4060" s="323"/>
      <c r="AB4060" s="323"/>
      <c r="AC4060" s="323"/>
      <c r="AD4060" s="323"/>
      <c r="AE4060" s="323"/>
      <c r="AF4060" s="323"/>
      <c r="AG4060" s="323"/>
      <c r="AH4060" s="323"/>
      <c r="AI4060" s="323"/>
      <c r="AJ4060" s="323"/>
      <c r="AK4060" s="323"/>
      <c r="AL4060" s="323"/>
      <c r="AM4060" s="323"/>
      <c r="AN4060" s="323"/>
      <c r="AO4060" s="323"/>
      <c r="AP4060" s="323"/>
      <c r="AQ4060" s="323"/>
      <c r="AR4060" s="323"/>
      <c r="AS4060" s="323"/>
      <c r="AT4060" s="323"/>
      <c r="AU4060" s="323"/>
      <c r="AV4060" s="323"/>
      <c r="AW4060" s="323"/>
      <c r="AX4060" s="323"/>
      <c r="AY4060" s="323"/>
      <c r="AZ4060" s="323"/>
      <c r="BA4060" s="323"/>
      <c r="BB4060" s="323"/>
      <c r="BC4060" s="323"/>
      <c r="BD4060" s="323"/>
      <c r="BE4060" s="323"/>
      <c r="BF4060" s="323"/>
    </row>
    <row r="4061" spans="1:58" s="62" customFormat="1" ht="12.75" x14ac:dyDescent="0.2">
      <c r="A4061" s="270"/>
      <c r="B4061" s="358"/>
      <c r="C4061" s="358"/>
      <c r="D4061" s="268"/>
      <c r="E4061" s="268"/>
      <c r="F4061" s="268"/>
      <c r="G4061" s="277"/>
      <c r="H4061" s="362"/>
      <c r="I4061" s="362"/>
      <c r="J4061" s="362"/>
      <c r="K4061" s="362"/>
      <c r="L4061" s="362"/>
      <c r="M4061" s="362"/>
      <c r="N4061" s="362"/>
      <c r="O4061" s="362"/>
      <c r="P4061" s="362"/>
      <c r="Q4061" s="362"/>
      <c r="R4061" s="362"/>
      <c r="S4061" s="362"/>
      <c r="T4061" s="362"/>
      <c r="U4061" s="362"/>
      <c r="V4061" s="362"/>
      <c r="W4061" s="362"/>
      <c r="X4061" s="362"/>
      <c r="Y4061" s="362"/>
      <c r="Z4061" s="362"/>
      <c r="AA4061" s="323"/>
      <c r="AB4061" s="323"/>
      <c r="AC4061" s="323"/>
      <c r="AD4061" s="323"/>
      <c r="AE4061" s="323"/>
      <c r="AF4061" s="323"/>
      <c r="AG4061" s="323"/>
      <c r="AH4061" s="323"/>
      <c r="AI4061" s="323"/>
      <c r="AJ4061" s="323"/>
      <c r="AK4061" s="323"/>
      <c r="AL4061" s="323"/>
      <c r="AM4061" s="323"/>
      <c r="AN4061" s="323"/>
      <c r="AO4061" s="323"/>
      <c r="AP4061" s="323"/>
      <c r="AQ4061" s="323"/>
      <c r="AR4061" s="323"/>
      <c r="AS4061" s="323"/>
      <c r="AT4061" s="323"/>
      <c r="AU4061" s="323"/>
      <c r="AV4061" s="323"/>
      <c r="AW4061" s="323"/>
      <c r="AX4061" s="323"/>
      <c r="AY4061" s="323"/>
      <c r="AZ4061" s="323"/>
      <c r="BA4061" s="323"/>
      <c r="BB4061" s="323"/>
      <c r="BC4061" s="323"/>
      <c r="BD4061" s="323"/>
      <c r="BE4061" s="323"/>
      <c r="BF4061" s="323"/>
    </row>
    <row r="4062" spans="1:58" s="62" customFormat="1" ht="12.75" x14ac:dyDescent="0.2">
      <c r="A4062" s="270"/>
      <c r="B4062" s="358"/>
      <c r="C4062" s="358"/>
      <c r="D4062" s="268"/>
      <c r="E4062" s="268"/>
      <c r="F4062" s="268"/>
      <c r="G4062" s="277"/>
      <c r="H4062" s="362"/>
      <c r="I4062" s="362"/>
      <c r="J4062" s="362"/>
      <c r="K4062" s="362"/>
      <c r="L4062" s="362"/>
      <c r="M4062" s="362"/>
      <c r="N4062" s="362"/>
      <c r="O4062" s="362"/>
      <c r="P4062" s="362"/>
      <c r="Q4062" s="362"/>
      <c r="R4062" s="362"/>
      <c r="S4062" s="362"/>
      <c r="T4062" s="362"/>
      <c r="U4062" s="362"/>
      <c r="V4062" s="362"/>
      <c r="W4062" s="362"/>
      <c r="X4062" s="362"/>
      <c r="Y4062" s="362"/>
      <c r="Z4062" s="362"/>
      <c r="AA4062" s="323"/>
      <c r="AB4062" s="323"/>
      <c r="AC4062" s="323"/>
      <c r="AD4062" s="323"/>
      <c r="AE4062" s="323"/>
      <c r="AF4062" s="323"/>
      <c r="AG4062" s="323"/>
      <c r="AH4062" s="323"/>
      <c r="AI4062" s="323"/>
      <c r="AJ4062" s="323"/>
      <c r="AK4062" s="323"/>
      <c r="AL4062" s="323"/>
      <c r="AM4062" s="323"/>
      <c r="AN4062" s="323"/>
      <c r="AO4062" s="323"/>
      <c r="AP4062" s="323"/>
      <c r="AQ4062" s="323"/>
      <c r="AR4062" s="323"/>
      <c r="AS4062" s="323"/>
      <c r="AT4062" s="323"/>
      <c r="AU4062" s="323"/>
      <c r="AV4062" s="323"/>
      <c r="AW4062" s="323"/>
      <c r="AX4062" s="323"/>
      <c r="AY4062" s="323"/>
      <c r="AZ4062" s="323"/>
      <c r="BA4062" s="323"/>
      <c r="BB4062" s="323"/>
      <c r="BC4062" s="323"/>
      <c r="BD4062" s="323"/>
      <c r="BE4062" s="323"/>
      <c r="BF4062" s="323"/>
    </row>
    <row r="4063" spans="1:58" s="62" customFormat="1" ht="12.75" x14ac:dyDescent="0.2">
      <c r="A4063" s="270"/>
      <c r="B4063" s="358"/>
      <c r="C4063" s="358"/>
      <c r="D4063" s="268"/>
      <c r="E4063" s="268"/>
      <c r="F4063" s="268"/>
      <c r="G4063" s="277"/>
      <c r="H4063" s="362"/>
      <c r="I4063" s="362"/>
      <c r="J4063" s="362"/>
      <c r="K4063" s="362"/>
      <c r="L4063" s="362"/>
      <c r="M4063" s="362"/>
      <c r="N4063" s="362"/>
      <c r="O4063" s="362"/>
      <c r="P4063" s="362"/>
      <c r="Q4063" s="362"/>
      <c r="R4063" s="362"/>
      <c r="S4063" s="362"/>
      <c r="T4063" s="362"/>
      <c r="U4063" s="362"/>
      <c r="V4063" s="362"/>
      <c r="W4063" s="362"/>
      <c r="X4063" s="362"/>
      <c r="Y4063" s="362"/>
      <c r="Z4063" s="362"/>
      <c r="AA4063" s="323"/>
      <c r="AB4063" s="323"/>
      <c r="AC4063" s="323"/>
      <c r="AD4063" s="323"/>
      <c r="AE4063" s="323"/>
      <c r="AF4063" s="323"/>
      <c r="AG4063" s="323"/>
      <c r="AH4063" s="323"/>
      <c r="AI4063" s="323"/>
      <c r="AJ4063" s="323"/>
      <c r="AK4063" s="323"/>
      <c r="AL4063" s="323"/>
      <c r="AM4063" s="323"/>
      <c r="AN4063" s="323"/>
      <c r="AO4063" s="323"/>
      <c r="AP4063" s="323"/>
      <c r="AQ4063" s="323"/>
      <c r="AR4063" s="323"/>
      <c r="AS4063" s="323"/>
      <c r="AT4063" s="323"/>
      <c r="AU4063" s="323"/>
      <c r="AV4063" s="323"/>
      <c r="AW4063" s="323"/>
      <c r="AX4063" s="323"/>
      <c r="AY4063" s="323"/>
      <c r="AZ4063" s="323"/>
      <c r="BA4063" s="323"/>
      <c r="BB4063" s="323"/>
      <c r="BC4063" s="323"/>
      <c r="BD4063" s="323"/>
      <c r="BE4063" s="323"/>
      <c r="BF4063" s="323"/>
    </row>
    <row r="4064" spans="1:58" s="62" customFormat="1" ht="12.75" x14ac:dyDescent="0.2">
      <c r="A4064" s="270"/>
      <c r="B4064" s="358"/>
      <c r="C4064" s="358"/>
      <c r="D4064" s="268"/>
      <c r="E4064" s="268"/>
      <c r="F4064" s="268"/>
      <c r="G4064" s="277"/>
      <c r="H4064" s="362"/>
      <c r="I4064" s="362"/>
      <c r="J4064" s="362"/>
      <c r="K4064" s="362"/>
      <c r="L4064" s="362"/>
      <c r="M4064" s="362"/>
      <c r="N4064" s="362"/>
      <c r="O4064" s="362"/>
      <c r="P4064" s="362"/>
      <c r="Q4064" s="362"/>
      <c r="R4064" s="362"/>
      <c r="S4064" s="362"/>
      <c r="T4064" s="362"/>
      <c r="U4064" s="362"/>
      <c r="V4064" s="362"/>
      <c r="W4064" s="362"/>
      <c r="X4064" s="362"/>
      <c r="Y4064" s="362"/>
      <c r="Z4064" s="362"/>
      <c r="AA4064" s="323"/>
      <c r="AB4064" s="323"/>
      <c r="AC4064" s="323"/>
      <c r="AD4064" s="323"/>
      <c r="AE4064" s="323"/>
      <c r="AF4064" s="323"/>
      <c r="AG4064" s="323"/>
      <c r="AH4064" s="323"/>
      <c r="AI4064" s="323"/>
      <c r="AJ4064" s="323"/>
      <c r="AK4064" s="323"/>
      <c r="AL4064" s="323"/>
      <c r="AM4064" s="323"/>
      <c r="AN4064" s="323"/>
      <c r="AO4064" s="323"/>
      <c r="AP4064" s="323"/>
      <c r="AQ4064" s="323"/>
      <c r="AR4064" s="323"/>
      <c r="AS4064" s="323"/>
      <c r="AT4064" s="323"/>
      <c r="AU4064" s="323"/>
      <c r="AV4064" s="323"/>
      <c r="AW4064" s="323"/>
      <c r="AX4064" s="323"/>
      <c r="AY4064" s="323"/>
      <c r="AZ4064" s="323"/>
      <c r="BA4064" s="323"/>
      <c r="BB4064" s="323"/>
      <c r="BC4064" s="323"/>
      <c r="BD4064" s="323"/>
      <c r="BE4064" s="323"/>
      <c r="BF4064" s="323"/>
    </row>
    <row r="4065" spans="1:58" s="62" customFormat="1" ht="12.75" x14ac:dyDescent="0.2">
      <c r="A4065" s="270"/>
      <c r="B4065" s="358"/>
      <c r="C4065" s="358"/>
      <c r="D4065" s="268"/>
      <c r="E4065" s="268"/>
      <c r="F4065" s="268"/>
      <c r="G4065" s="277"/>
      <c r="H4065" s="362"/>
      <c r="I4065" s="362"/>
      <c r="J4065" s="362"/>
      <c r="K4065" s="362"/>
      <c r="L4065" s="362"/>
      <c r="M4065" s="362"/>
      <c r="N4065" s="362"/>
      <c r="O4065" s="362"/>
      <c r="P4065" s="362"/>
      <c r="Q4065" s="362"/>
      <c r="R4065" s="362"/>
      <c r="S4065" s="362"/>
      <c r="T4065" s="362"/>
      <c r="U4065" s="362"/>
      <c r="V4065" s="362"/>
      <c r="W4065" s="362"/>
      <c r="X4065" s="362"/>
      <c r="Y4065" s="362"/>
      <c r="Z4065" s="362"/>
      <c r="AA4065" s="323"/>
      <c r="AB4065" s="323"/>
      <c r="AC4065" s="323"/>
      <c r="AD4065" s="323"/>
      <c r="AE4065" s="323"/>
      <c r="AF4065" s="323"/>
      <c r="AG4065" s="323"/>
      <c r="AH4065" s="323"/>
      <c r="AI4065" s="323"/>
      <c r="AJ4065" s="323"/>
      <c r="AK4065" s="323"/>
      <c r="AL4065" s="323"/>
      <c r="AM4065" s="323"/>
      <c r="AN4065" s="323"/>
      <c r="AO4065" s="323"/>
      <c r="AP4065" s="323"/>
      <c r="AQ4065" s="323"/>
      <c r="AR4065" s="323"/>
      <c r="AS4065" s="323"/>
      <c r="AT4065" s="323"/>
      <c r="AU4065" s="323"/>
      <c r="AV4065" s="323"/>
      <c r="AW4065" s="323"/>
      <c r="AX4065" s="323"/>
      <c r="AY4065" s="323"/>
      <c r="AZ4065" s="323"/>
      <c r="BA4065" s="323"/>
      <c r="BB4065" s="323"/>
      <c r="BC4065" s="323"/>
      <c r="BD4065" s="323"/>
      <c r="BE4065" s="323"/>
      <c r="BF4065" s="323"/>
    </row>
    <row r="4066" spans="1:58" s="62" customFormat="1" ht="12.75" x14ac:dyDescent="0.2">
      <c r="A4066" s="270"/>
      <c r="B4066" s="358"/>
      <c r="C4066" s="358"/>
      <c r="D4066" s="268"/>
      <c r="E4066" s="268"/>
      <c r="F4066" s="268"/>
      <c r="G4066" s="277"/>
      <c r="H4066" s="362"/>
      <c r="I4066" s="362"/>
      <c r="J4066" s="362"/>
      <c r="K4066" s="362"/>
      <c r="L4066" s="362"/>
      <c r="M4066" s="362"/>
      <c r="N4066" s="362"/>
      <c r="O4066" s="362"/>
      <c r="P4066" s="362"/>
      <c r="Q4066" s="362"/>
      <c r="R4066" s="362"/>
      <c r="S4066" s="362"/>
      <c r="T4066" s="362"/>
      <c r="U4066" s="362"/>
      <c r="V4066" s="362"/>
      <c r="W4066" s="362"/>
      <c r="X4066" s="362"/>
      <c r="Y4066" s="362"/>
      <c r="Z4066" s="362"/>
      <c r="AA4066" s="323"/>
      <c r="AB4066" s="323"/>
      <c r="AC4066" s="323"/>
      <c r="AD4066" s="323"/>
      <c r="AE4066" s="323"/>
      <c r="AF4066" s="323"/>
      <c r="AG4066" s="323"/>
      <c r="AH4066" s="323"/>
      <c r="AI4066" s="323"/>
      <c r="AJ4066" s="323"/>
      <c r="AK4066" s="323"/>
      <c r="AL4066" s="323"/>
      <c r="AM4066" s="323"/>
      <c r="AN4066" s="323"/>
      <c r="AO4066" s="323"/>
      <c r="AP4066" s="323"/>
      <c r="AQ4066" s="323"/>
      <c r="AR4066" s="323"/>
      <c r="AS4066" s="323"/>
      <c r="AT4066" s="323"/>
      <c r="AU4066" s="323"/>
      <c r="AV4066" s="323"/>
      <c r="AW4066" s="323"/>
      <c r="AX4066" s="323"/>
      <c r="AY4066" s="323"/>
      <c r="AZ4066" s="323"/>
      <c r="BA4066" s="323"/>
      <c r="BB4066" s="323"/>
      <c r="BC4066" s="323"/>
      <c r="BD4066" s="323"/>
      <c r="BE4066" s="323"/>
      <c r="BF4066" s="323"/>
    </row>
    <row r="4067" spans="1:58" s="62" customFormat="1" ht="12.75" x14ac:dyDescent="0.2">
      <c r="A4067" s="270"/>
      <c r="B4067" s="358"/>
      <c r="C4067" s="358"/>
      <c r="D4067" s="268"/>
      <c r="E4067" s="268"/>
      <c r="F4067" s="268"/>
      <c r="G4067" s="277"/>
      <c r="H4067" s="362"/>
      <c r="I4067" s="362"/>
      <c r="J4067" s="362"/>
      <c r="K4067" s="362"/>
      <c r="L4067" s="362"/>
      <c r="M4067" s="362"/>
      <c r="N4067" s="362"/>
      <c r="O4067" s="362"/>
      <c r="P4067" s="362"/>
      <c r="Q4067" s="362"/>
      <c r="R4067" s="362"/>
      <c r="S4067" s="362"/>
      <c r="T4067" s="362"/>
      <c r="U4067" s="362"/>
      <c r="V4067" s="362"/>
      <c r="W4067" s="362"/>
      <c r="X4067" s="362"/>
      <c r="Y4067" s="362"/>
      <c r="Z4067" s="362"/>
      <c r="AA4067" s="323"/>
      <c r="AB4067" s="323"/>
      <c r="AC4067" s="323"/>
      <c r="AD4067" s="323"/>
      <c r="AE4067" s="323"/>
      <c r="AF4067" s="323"/>
      <c r="AG4067" s="323"/>
      <c r="AH4067" s="323"/>
      <c r="AI4067" s="323"/>
      <c r="AJ4067" s="323"/>
      <c r="AK4067" s="323"/>
      <c r="AL4067" s="323"/>
      <c r="AM4067" s="323"/>
      <c r="AN4067" s="323"/>
      <c r="AO4067" s="323"/>
      <c r="AP4067" s="323"/>
      <c r="AQ4067" s="323"/>
      <c r="AR4067" s="323"/>
      <c r="AS4067" s="323"/>
      <c r="AT4067" s="323"/>
      <c r="AU4067" s="323"/>
      <c r="AV4067" s="323"/>
      <c r="AW4067" s="323"/>
      <c r="AX4067" s="323"/>
      <c r="AY4067" s="323"/>
      <c r="AZ4067" s="323"/>
      <c r="BA4067" s="323"/>
      <c r="BB4067" s="323"/>
      <c r="BC4067" s="323"/>
      <c r="BD4067" s="323"/>
      <c r="BE4067" s="323"/>
      <c r="BF4067" s="323"/>
    </row>
    <row r="4068" spans="1:58" s="62" customFormat="1" ht="12.75" x14ac:dyDescent="0.2">
      <c r="A4068" s="270"/>
      <c r="B4068" s="358"/>
      <c r="C4068" s="358"/>
      <c r="D4068" s="268"/>
      <c r="E4068" s="268"/>
      <c r="F4068" s="268"/>
      <c r="G4068" s="277"/>
      <c r="H4068" s="362"/>
      <c r="I4068" s="362"/>
      <c r="J4068" s="362"/>
      <c r="K4068" s="362"/>
      <c r="L4068" s="362"/>
      <c r="M4068" s="362"/>
      <c r="N4068" s="362"/>
      <c r="O4068" s="362"/>
      <c r="P4068" s="362"/>
      <c r="Q4068" s="362"/>
      <c r="R4068" s="362"/>
      <c r="S4068" s="362"/>
      <c r="T4068" s="362"/>
      <c r="U4068" s="362"/>
      <c r="V4068" s="362"/>
      <c r="W4068" s="362"/>
      <c r="X4068" s="362"/>
      <c r="Y4068" s="362"/>
      <c r="Z4068" s="362"/>
      <c r="AA4068" s="323"/>
      <c r="AB4068" s="323"/>
      <c r="AC4068" s="323"/>
      <c r="AD4068" s="323"/>
      <c r="AE4068" s="323"/>
      <c r="AF4068" s="323"/>
      <c r="AG4068" s="323"/>
      <c r="AH4068" s="323"/>
      <c r="AI4068" s="323"/>
      <c r="AJ4068" s="323"/>
      <c r="AK4068" s="323"/>
      <c r="AL4068" s="323"/>
      <c r="AM4068" s="323"/>
      <c r="AN4068" s="323"/>
      <c r="AO4068" s="323"/>
      <c r="AP4068" s="323"/>
      <c r="AQ4068" s="323"/>
      <c r="AR4068" s="323"/>
      <c r="AS4068" s="323"/>
      <c r="AT4068" s="323"/>
      <c r="AU4068" s="323"/>
      <c r="AV4068" s="323"/>
      <c r="AW4068" s="323"/>
      <c r="AX4068" s="323"/>
      <c r="AY4068" s="323"/>
      <c r="AZ4068" s="323"/>
      <c r="BA4068" s="323"/>
      <c r="BB4068" s="323"/>
      <c r="BC4068" s="323"/>
      <c r="BD4068" s="323"/>
      <c r="BE4068" s="323"/>
      <c r="BF4068" s="323"/>
    </row>
    <row r="4069" spans="1:58" s="62" customFormat="1" ht="12.75" x14ac:dyDescent="0.2">
      <c r="A4069" s="270"/>
      <c r="B4069" s="358"/>
      <c r="C4069" s="358"/>
      <c r="D4069" s="268"/>
      <c r="E4069" s="268"/>
      <c r="F4069" s="268"/>
      <c r="G4069" s="277"/>
      <c r="H4069" s="362"/>
      <c r="I4069" s="362"/>
      <c r="J4069" s="362"/>
      <c r="K4069" s="362"/>
      <c r="L4069" s="362"/>
      <c r="M4069" s="362"/>
      <c r="N4069" s="362"/>
      <c r="O4069" s="362"/>
      <c r="P4069" s="362"/>
      <c r="Q4069" s="362"/>
      <c r="R4069" s="362"/>
      <c r="S4069" s="362"/>
      <c r="T4069" s="362"/>
      <c r="U4069" s="362"/>
      <c r="V4069" s="362"/>
      <c r="W4069" s="362"/>
      <c r="X4069" s="362"/>
      <c r="Y4069" s="362"/>
      <c r="Z4069" s="362"/>
      <c r="AA4069" s="323"/>
      <c r="AB4069" s="323"/>
      <c r="AC4069" s="323"/>
      <c r="AD4069" s="323"/>
      <c r="AE4069" s="323"/>
      <c r="AF4069" s="323"/>
      <c r="AG4069" s="323"/>
      <c r="AH4069" s="323"/>
      <c r="AI4069" s="323"/>
      <c r="AJ4069" s="323"/>
      <c r="AK4069" s="323"/>
      <c r="AL4069" s="323"/>
      <c r="AM4069" s="323"/>
      <c r="AN4069" s="323"/>
      <c r="AO4069" s="323"/>
      <c r="AP4069" s="323"/>
      <c r="AQ4069" s="323"/>
      <c r="AR4069" s="323"/>
      <c r="AS4069" s="323"/>
      <c r="AT4069" s="323"/>
      <c r="AU4069" s="323"/>
      <c r="AV4069" s="323"/>
      <c r="AW4069" s="323"/>
      <c r="AX4069" s="323"/>
      <c r="AY4069" s="323"/>
      <c r="AZ4069" s="323"/>
      <c r="BA4069" s="323"/>
      <c r="BB4069" s="323"/>
      <c r="BC4069" s="323"/>
      <c r="BD4069" s="323"/>
      <c r="BE4069" s="323"/>
      <c r="BF4069" s="323"/>
    </row>
    <row r="4070" spans="1:58" s="62" customFormat="1" ht="12.75" x14ac:dyDescent="0.2">
      <c r="A4070" s="270"/>
      <c r="B4070" s="358"/>
      <c r="C4070" s="358"/>
      <c r="D4070" s="268"/>
      <c r="E4070" s="268"/>
      <c r="F4070" s="268"/>
      <c r="G4070" s="277"/>
      <c r="H4070" s="362"/>
      <c r="I4070" s="362"/>
      <c r="J4070" s="362"/>
      <c r="K4070" s="362"/>
      <c r="L4070" s="362"/>
      <c r="M4070" s="362"/>
      <c r="N4070" s="362"/>
      <c r="O4070" s="362"/>
      <c r="P4070" s="362"/>
      <c r="Q4070" s="362"/>
      <c r="R4070" s="362"/>
      <c r="S4070" s="362"/>
      <c r="T4070" s="362"/>
      <c r="U4070" s="362"/>
      <c r="V4070" s="362"/>
      <c r="W4070" s="362"/>
      <c r="X4070" s="362"/>
      <c r="Y4070" s="362"/>
      <c r="Z4070" s="362"/>
      <c r="AA4070" s="323"/>
      <c r="AB4070" s="323"/>
      <c r="AC4070" s="323"/>
      <c r="AD4070" s="323"/>
      <c r="AE4070" s="323"/>
      <c r="AF4070" s="323"/>
      <c r="AG4070" s="323"/>
      <c r="AH4070" s="323"/>
      <c r="AI4070" s="323"/>
      <c r="AJ4070" s="323"/>
      <c r="AK4070" s="323"/>
      <c r="AL4070" s="323"/>
      <c r="AM4070" s="323"/>
      <c r="AN4070" s="323"/>
      <c r="AO4070" s="323"/>
      <c r="AP4070" s="323"/>
      <c r="AQ4070" s="323"/>
      <c r="AR4070" s="323"/>
      <c r="AS4070" s="323"/>
      <c r="AT4070" s="323"/>
      <c r="AU4070" s="323"/>
      <c r="AV4070" s="323"/>
      <c r="AW4070" s="323"/>
      <c r="AX4070" s="323"/>
      <c r="AY4070" s="323"/>
      <c r="AZ4070" s="323"/>
      <c r="BA4070" s="323"/>
      <c r="BB4070" s="323"/>
      <c r="BC4070" s="323"/>
      <c r="BD4070" s="323"/>
      <c r="BE4070" s="323"/>
      <c r="BF4070" s="323"/>
    </row>
    <row r="4071" spans="1:58" s="62" customFormat="1" ht="12.75" x14ac:dyDescent="0.2">
      <c r="A4071" s="270"/>
      <c r="B4071" s="358"/>
      <c r="C4071" s="358"/>
      <c r="D4071" s="268"/>
      <c r="E4071" s="268"/>
      <c r="F4071" s="268"/>
      <c r="G4071" s="277"/>
      <c r="H4071" s="362"/>
      <c r="I4071" s="362"/>
      <c r="J4071" s="362"/>
      <c r="K4071" s="362"/>
      <c r="L4071" s="362"/>
      <c r="M4071" s="362"/>
      <c r="N4071" s="362"/>
      <c r="O4071" s="362"/>
      <c r="P4071" s="362"/>
      <c r="Q4071" s="362"/>
      <c r="R4071" s="362"/>
      <c r="S4071" s="362"/>
      <c r="T4071" s="362"/>
      <c r="U4071" s="362"/>
      <c r="V4071" s="362"/>
      <c r="W4071" s="362"/>
      <c r="X4071" s="362"/>
      <c r="Y4071" s="362"/>
      <c r="Z4071" s="362"/>
      <c r="AA4071" s="323"/>
      <c r="AB4071" s="323"/>
      <c r="AC4071" s="323"/>
      <c r="AD4071" s="323"/>
      <c r="AE4071" s="323"/>
      <c r="AF4071" s="323"/>
      <c r="AG4071" s="323"/>
      <c r="AH4071" s="323"/>
      <c r="AI4071" s="323"/>
      <c r="AJ4071" s="323"/>
      <c r="AK4071" s="323"/>
      <c r="AL4071" s="323"/>
      <c r="AM4071" s="323"/>
      <c r="AN4071" s="323"/>
      <c r="AO4071" s="323"/>
      <c r="AP4071" s="323"/>
      <c r="AQ4071" s="323"/>
      <c r="AR4071" s="323"/>
      <c r="AS4071" s="323"/>
      <c r="AT4071" s="323"/>
      <c r="AU4071" s="323"/>
      <c r="AV4071" s="323"/>
      <c r="AW4071" s="323"/>
      <c r="AX4071" s="323"/>
      <c r="AY4071" s="323"/>
      <c r="AZ4071" s="323"/>
      <c r="BA4071" s="323"/>
      <c r="BB4071" s="323"/>
      <c r="BC4071" s="323"/>
      <c r="BD4071" s="323"/>
      <c r="BE4071" s="323"/>
      <c r="BF4071" s="323"/>
    </row>
    <row r="4072" spans="1:58" s="62" customFormat="1" ht="12.75" x14ac:dyDescent="0.2">
      <c r="A4072" s="270"/>
      <c r="B4072" s="358"/>
      <c r="C4072" s="358"/>
      <c r="D4072" s="268"/>
      <c r="E4072" s="268"/>
      <c r="F4072" s="268"/>
      <c r="G4072" s="277"/>
      <c r="H4072" s="362"/>
      <c r="I4072" s="362"/>
      <c r="J4072" s="362"/>
      <c r="K4072" s="362"/>
      <c r="L4072" s="362"/>
      <c r="M4072" s="362"/>
      <c r="N4072" s="362"/>
      <c r="O4072" s="362"/>
      <c r="P4072" s="362"/>
      <c r="Q4072" s="362"/>
      <c r="R4072" s="362"/>
      <c r="S4072" s="362"/>
      <c r="T4072" s="362"/>
      <c r="U4072" s="362"/>
      <c r="V4072" s="362"/>
      <c r="W4072" s="362"/>
      <c r="X4072" s="362"/>
      <c r="Y4072" s="362"/>
      <c r="Z4072" s="362"/>
      <c r="AA4072" s="323"/>
      <c r="AB4072" s="323"/>
      <c r="AC4072" s="323"/>
      <c r="AD4072" s="323"/>
      <c r="AE4072" s="323"/>
      <c r="AF4072" s="323"/>
      <c r="AG4072" s="323"/>
      <c r="AH4072" s="323"/>
      <c r="AI4072" s="323"/>
      <c r="AJ4072" s="323"/>
      <c r="AK4072" s="323"/>
      <c r="AL4072" s="323"/>
      <c r="AM4072" s="323"/>
      <c r="AN4072" s="323"/>
      <c r="AO4072" s="323"/>
      <c r="AP4072" s="323"/>
      <c r="AQ4072" s="323"/>
      <c r="AR4072" s="323"/>
      <c r="AS4072" s="323"/>
      <c r="AT4072" s="323"/>
      <c r="AU4072" s="323"/>
      <c r="AV4072" s="323"/>
      <c r="AW4072" s="323"/>
      <c r="AX4072" s="323"/>
      <c r="AY4072" s="323"/>
      <c r="AZ4072" s="323"/>
      <c r="BA4072" s="323"/>
      <c r="BB4072" s="323"/>
      <c r="BC4072" s="323"/>
      <c r="BD4072" s="323"/>
      <c r="BE4072" s="323"/>
      <c r="BF4072" s="323"/>
    </row>
    <row r="4073" spans="1:58" s="62" customFormat="1" ht="12.75" x14ac:dyDescent="0.2">
      <c r="A4073" s="270"/>
      <c r="B4073" s="358"/>
      <c r="C4073" s="358"/>
      <c r="D4073" s="268"/>
      <c r="E4073" s="268"/>
      <c r="F4073" s="268"/>
      <c r="G4073" s="277"/>
      <c r="H4073" s="362"/>
      <c r="I4073" s="362"/>
      <c r="J4073" s="362"/>
      <c r="K4073" s="362"/>
      <c r="L4073" s="362"/>
      <c r="M4073" s="362"/>
      <c r="N4073" s="362"/>
      <c r="O4073" s="362"/>
      <c r="P4073" s="362"/>
      <c r="Q4073" s="362"/>
      <c r="R4073" s="362"/>
      <c r="S4073" s="362"/>
      <c r="T4073" s="362"/>
      <c r="U4073" s="362"/>
      <c r="V4073" s="362"/>
      <c r="W4073" s="362"/>
      <c r="X4073" s="362"/>
      <c r="Y4073" s="362"/>
      <c r="Z4073" s="362"/>
      <c r="AA4073" s="323"/>
      <c r="AB4073" s="323"/>
      <c r="AC4073" s="323"/>
      <c r="AD4073" s="323"/>
      <c r="AE4073" s="323"/>
      <c r="AF4073" s="323"/>
      <c r="AG4073" s="323"/>
      <c r="AH4073" s="323"/>
      <c r="AI4073" s="323"/>
      <c r="AJ4073" s="323"/>
      <c r="AK4073" s="323"/>
      <c r="AL4073" s="323"/>
      <c r="AM4073" s="323"/>
      <c r="AN4073" s="323"/>
      <c r="AO4073" s="323"/>
      <c r="AP4073" s="323"/>
      <c r="AQ4073" s="323"/>
      <c r="AR4073" s="323"/>
      <c r="AS4073" s="323"/>
      <c r="AT4073" s="323"/>
      <c r="AU4073" s="323"/>
      <c r="AV4073" s="323"/>
      <c r="AW4073" s="323"/>
      <c r="AX4073" s="323"/>
      <c r="AY4073" s="323"/>
      <c r="AZ4073" s="323"/>
      <c r="BA4073" s="323"/>
      <c r="BB4073" s="323"/>
      <c r="BC4073" s="323"/>
      <c r="BD4073" s="323"/>
      <c r="BE4073" s="323"/>
      <c r="BF4073" s="323"/>
    </row>
    <row r="4074" spans="1:58" s="62" customFormat="1" ht="12.75" x14ac:dyDescent="0.2">
      <c r="A4074" s="270"/>
      <c r="B4074" s="358"/>
      <c r="C4074" s="358"/>
      <c r="D4074" s="268"/>
      <c r="E4074" s="268"/>
      <c r="F4074" s="268"/>
      <c r="G4074" s="277"/>
      <c r="H4074" s="362"/>
      <c r="I4074" s="362"/>
      <c r="J4074" s="362"/>
      <c r="K4074" s="362"/>
      <c r="L4074" s="362"/>
      <c r="M4074" s="362"/>
      <c r="N4074" s="362"/>
      <c r="O4074" s="362"/>
      <c r="P4074" s="362"/>
      <c r="Q4074" s="362"/>
      <c r="R4074" s="362"/>
      <c r="S4074" s="362"/>
      <c r="T4074" s="362"/>
      <c r="U4074" s="362"/>
      <c r="V4074" s="362"/>
      <c r="W4074" s="362"/>
      <c r="X4074" s="362"/>
      <c r="Y4074" s="362"/>
      <c r="Z4074" s="362"/>
      <c r="AA4074" s="323"/>
      <c r="AB4074" s="323"/>
      <c r="AC4074" s="323"/>
      <c r="AD4074" s="323"/>
      <c r="AE4074" s="323"/>
      <c r="AF4074" s="323"/>
      <c r="AG4074" s="323"/>
      <c r="AH4074" s="323"/>
      <c r="AI4074" s="323"/>
      <c r="AJ4074" s="323"/>
      <c r="AK4074" s="323"/>
      <c r="AL4074" s="323"/>
      <c r="AM4074" s="323"/>
      <c r="AN4074" s="323"/>
      <c r="AO4074" s="323"/>
      <c r="AP4074" s="323"/>
      <c r="AQ4074" s="323"/>
      <c r="AR4074" s="323"/>
      <c r="AS4074" s="323"/>
      <c r="AT4074" s="323"/>
      <c r="AU4074" s="323"/>
      <c r="AV4074" s="323"/>
      <c r="AW4074" s="323"/>
      <c r="AX4074" s="323"/>
      <c r="AY4074" s="323"/>
      <c r="AZ4074" s="323"/>
      <c r="BA4074" s="323"/>
      <c r="BB4074" s="323"/>
      <c r="BC4074" s="323"/>
      <c r="BD4074" s="323"/>
      <c r="BE4074" s="323"/>
      <c r="BF4074" s="323"/>
    </row>
    <row r="4075" spans="1:58" s="62" customFormat="1" ht="12.75" x14ac:dyDescent="0.2">
      <c r="A4075" s="270"/>
      <c r="B4075" s="358"/>
      <c r="C4075" s="358"/>
      <c r="D4075" s="268"/>
      <c r="E4075" s="268"/>
      <c r="F4075" s="268"/>
      <c r="G4075" s="277"/>
      <c r="H4075" s="362"/>
      <c r="I4075" s="362"/>
      <c r="J4075" s="362"/>
      <c r="K4075" s="362"/>
      <c r="L4075" s="362"/>
      <c r="M4075" s="362"/>
      <c r="N4075" s="362"/>
      <c r="O4075" s="362"/>
      <c r="P4075" s="362"/>
      <c r="Q4075" s="362"/>
      <c r="R4075" s="362"/>
      <c r="S4075" s="362"/>
      <c r="T4075" s="362"/>
      <c r="U4075" s="362"/>
      <c r="V4075" s="362"/>
      <c r="W4075" s="362"/>
      <c r="X4075" s="362"/>
      <c r="Y4075" s="362"/>
      <c r="Z4075" s="362"/>
      <c r="AA4075" s="323"/>
      <c r="AB4075" s="323"/>
      <c r="AC4075" s="323"/>
      <c r="AD4075" s="323"/>
      <c r="AE4075" s="323"/>
      <c r="AF4075" s="323"/>
      <c r="AG4075" s="323"/>
      <c r="AH4075" s="323"/>
      <c r="AI4075" s="323"/>
      <c r="AJ4075" s="323"/>
      <c r="AK4075" s="323"/>
      <c r="AL4075" s="323"/>
      <c r="AM4075" s="323"/>
      <c r="AN4075" s="323"/>
      <c r="AO4075" s="323"/>
      <c r="AP4075" s="323"/>
      <c r="AQ4075" s="323"/>
      <c r="AR4075" s="323"/>
      <c r="AS4075" s="323"/>
      <c r="AT4075" s="323"/>
      <c r="AU4075" s="323"/>
      <c r="AV4075" s="323"/>
      <c r="AW4075" s="323"/>
      <c r="AX4075" s="323"/>
      <c r="AY4075" s="323"/>
      <c r="AZ4075" s="323"/>
      <c r="BA4075" s="323"/>
      <c r="BB4075" s="323"/>
      <c r="BC4075" s="323"/>
      <c r="BD4075" s="323"/>
      <c r="BE4075" s="323"/>
      <c r="BF4075" s="323"/>
    </row>
    <row r="4076" spans="1:58" s="62" customFormat="1" ht="12.75" x14ac:dyDescent="0.2">
      <c r="A4076" s="270"/>
      <c r="B4076" s="358"/>
      <c r="C4076" s="358"/>
      <c r="D4076" s="268"/>
      <c r="E4076" s="268"/>
      <c r="F4076" s="268"/>
      <c r="G4076" s="277"/>
      <c r="H4076" s="362"/>
      <c r="I4076" s="362"/>
      <c r="J4076" s="362"/>
      <c r="K4076" s="362"/>
      <c r="L4076" s="362"/>
      <c r="M4076" s="362"/>
      <c r="N4076" s="362"/>
      <c r="O4076" s="362"/>
      <c r="P4076" s="362"/>
      <c r="Q4076" s="362"/>
      <c r="R4076" s="362"/>
      <c r="S4076" s="362"/>
      <c r="T4076" s="362"/>
      <c r="U4076" s="362"/>
      <c r="V4076" s="362"/>
      <c r="W4076" s="362"/>
      <c r="X4076" s="362"/>
      <c r="Y4076" s="362"/>
      <c r="Z4076" s="362"/>
      <c r="AA4076" s="323"/>
      <c r="AB4076" s="323"/>
      <c r="AC4076" s="323"/>
      <c r="AD4076" s="323"/>
      <c r="AE4076" s="323"/>
      <c r="AF4076" s="323"/>
      <c r="AG4076" s="323"/>
      <c r="AH4076" s="323"/>
      <c r="AI4076" s="323"/>
      <c r="AJ4076" s="323"/>
      <c r="AK4076" s="323"/>
      <c r="AL4076" s="323"/>
      <c r="AM4076" s="323"/>
      <c r="AN4076" s="323"/>
      <c r="AO4076" s="323"/>
      <c r="AP4076" s="323"/>
      <c r="AQ4076" s="323"/>
      <c r="AR4076" s="323"/>
      <c r="AS4076" s="323"/>
      <c r="AT4076" s="323"/>
      <c r="AU4076" s="323"/>
      <c r="AV4076" s="323"/>
      <c r="AW4076" s="323"/>
      <c r="AX4076" s="323"/>
      <c r="AY4076" s="323"/>
      <c r="AZ4076" s="323"/>
      <c r="BA4076" s="323"/>
      <c r="BB4076" s="323"/>
      <c r="BC4076" s="323"/>
      <c r="BD4076" s="323"/>
      <c r="BE4076" s="323"/>
      <c r="BF4076" s="323"/>
    </row>
    <row r="4077" spans="1:58" s="62" customFormat="1" ht="12.75" x14ac:dyDescent="0.2">
      <c r="A4077" s="270"/>
      <c r="B4077" s="358"/>
      <c r="C4077" s="358"/>
      <c r="D4077" s="268"/>
      <c r="E4077" s="268"/>
      <c r="F4077" s="268"/>
      <c r="G4077" s="277"/>
      <c r="H4077" s="362"/>
      <c r="I4077" s="362"/>
      <c r="J4077" s="362"/>
      <c r="K4077" s="362"/>
      <c r="L4077" s="362"/>
      <c r="M4077" s="362"/>
      <c r="N4077" s="362"/>
      <c r="O4077" s="362"/>
      <c r="P4077" s="362"/>
      <c r="Q4077" s="362"/>
      <c r="R4077" s="362"/>
      <c r="S4077" s="362"/>
      <c r="T4077" s="362"/>
      <c r="U4077" s="362"/>
      <c r="V4077" s="362"/>
      <c r="W4077" s="362"/>
      <c r="X4077" s="362"/>
      <c r="Y4077" s="362"/>
      <c r="Z4077" s="362"/>
      <c r="AA4077" s="323"/>
      <c r="AB4077" s="323"/>
      <c r="AC4077" s="323"/>
      <c r="AD4077" s="323"/>
      <c r="AE4077" s="323"/>
      <c r="AF4077" s="323"/>
      <c r="AG4077" s="323"/>
      <c r="AH4077" s="323"/>
      <c r="AI4077" s="323"/>
      <c r="AJ4077" s="323"/>
      <c r="AK4077" s="323"/>
      <c r="AL4077" s="323"/>
      <c r="AM4077" s="323"/>
      <c r="AN4077" s="323"/>
      <c r="AO4077" s="323"/>
      <c r="AP4077" s="323"/>
      <c r="AQ4077" s="323"/>
      <c r="AR4077" s="323"/>
      <c r="AS4077" s="323"/>
      <c r="AT4077" s="323"/>
      <c r="AU4077" s="323"/>
      <c r="AV4077" s="323"/>
      <c r="AW4077" s="323"/>
      <c r="AX4077" s="323"/>
      <c r="AY4077" s="323"/>
      <c r="AZ4077" s="323"/>
      <c r="BA4077" s="323"/>
      <c r="BB4077" s="323"/>
      <c r="BC4077" s="323"/>
      <c r="BD4077" s="323"/>
      <c r="BE4077" s="323"/>
      <c r="BF4077" s="323"/>
    </row>
    <row r="4078" spans="1:58" s="62" customFormat="1" ht="12.75" x14ac:dyDescent="0.2">
      <c r="A4078" s="270"/>
      <c r="B4078" s="358"/>
      <c r="C4078" s="358"/>
      <c r="D4078" s="268"/>
      <c r="E4078" s="268"/>
      <c r="F4078" s="268"/>
      <c r="G4078" s="277"/>
      <c r="H4078" s="362"/>
      <c r="I4078" s="362"/>
      <c r="J4078" s="362"/>
      <c r="K4078" s="362"/>
      <c r="L4078" s="362"/>
      <c r="M4078" s="362"/>
      <c r="N4078" s="362"/>
      <c r="O4078" s="362"/>
      <c r="P4078" s="362"/>
      <c r="Q4078" s="362"/>
      <c r="R4078" s="362"/>
      <c r="S4078" s="362"/>
      <c r="T4078" s="362"/>
      <c r="U4078" s="362"/>
      <c r="V4078" s="362"/>
      <c r="W4078" s="362"/>
      <c r="X4078" s="362"/>
      <c r="Y4078" s="362"/>
      <c r="Z4078" s="362"/>
      <c r="AA4078" s="323"/>
      <c r="AB4078" s="323"/>
      <c r="AC4078" s="323"/>
      <c r="AD4078" s="323"/>
      <c r="AE4078" s="323"/>
      <c r="AF4078" s="323"/>
      <c r="AG4078" s="323"/>
      <c r="AH4078" s="323"/>
      <c r="AI4078" s="323"/>
      <c r="AJ4078" s="323"/>
      <c r="AK4078" s="323"/>
      <c r="AL4078" s="323"/>
      <c r="AM4078" s="323"/>
      <c r="AN4078" s="323"/>
      <c r="AO4078" s="323"/>
      <c r="AP4078" s="323"/>
      <c r="AQ4078" s="323"/>
      <c r="AR4078" s="323"/>
      <c r="AS4078" s="323"/>
      <c r="AT4078" s="323"/>
      <c r="AU4078" s="323"/>
      <c r="AV4078" s="323"/>
      <c r="AW4078" s="323"/>
      <c r="AX4078" s="323"/>
      <c r="AY4078" s="323"/>
      <c r="AZ4078" s="323"/>
      <c r="BA4078" s="323"/>
      <c r="BB4078" s="323"/>
      <c r="BC4078" s="323"/>
      <c r="BD4078" s="323"/>
      <c r="BE4078" s="323"/>
      <c r="BF4078" s="323"/>
    </row>
    <row r="4079" spans="1:58" s="62" customFormat="1" ht="12.75" x14ac:dyDescent="0.2">
      <c r="A4079" s="270"/>
      <c r="B4079" s="358"/>
      <c r="C4079" s="358"/>
      <c r="D4079" s="268"/>
      <c r="E4079" s="268"/>
      <c r="F4079" s="268"/>
      <c r="G4079" s="277"/>
      <c r="H4079" s="362"/>
      <c r="I4079" s="362"/>
      <c r="J4079" s="362"/>
      <c r="K4079" s="362"/>
      <c r="L4079" s="362"/>
      <c r="M4079" s="362"/>
      <c r="N4079" s="362"/>
      <c r="O4079" s="362"/>
      <c r="P4079" s="362"/>
      <c r="Q4079" s="362"/>
      <c r="R4079" s="362"/>
      <c r="S4079" s="362"/>
      <c r="T4079" s="362"/>
      <c r="U4079" s="362"/>
      <c r="V4079" s="362"/>
      <c r="W4079" s="362"/>
      <c r="X4079" s="362"/>
      <c r="Y4079" s="362"/>
      <c r="Z4079" s="362"/>
      <c r="AA4079" s="323"/>
      <c r="AB4079" s="323"/>
      <c r="AC4079" s="323"/>
      <c r="AD4079" s="323"/>
      <c r="AE4079" s="323"/>
      <c r="AF4079" s="323"/>
      <c r="AG4079" s="323"/>
      <c r="AH4079" s="323"/>
      <c r="AI4079" s="323"/>
      <c r="AJ4079" s="323"/>
      <c r="AK4079" s="323"/>
      <c r="AL4079" s="323"/>
      <c r="AM4079" s="323"/>
      <c r="AN4079" s="323"/>
      <c r="AO4079" s="323"/>
      <c r="AP4079" s="323"/>
      <c r="AQ4079" s="323"/>
      <c r="AR4079" s="323"/>
      <c r="AS4079" s="323"/>
      <c r="AT4079" s="323"/>
      <c r="AU4079" s="323"/>
      <c r="AV4079" s="323"/>
      <c r="AW4079" s="323"/>
      <c r="AX4079" s="323"/>
      <c r="AY4079" s="323"/>
      <c r="AZ4079" s="323"/>
      <c r="BA4079" s="323"/>
      <c r="BB4079" s="323"/>
      <c r="BC4079" s="323"/>
      <c r="BD4079" s="323"/>
      <c r="BE4079" s="323"/>
      <c r="BF4079" s="323"/>
    </row>
    <row r="4080" spans="1:58" s="62" customFormat="1" ht="12.75" x14ac:dyDescent="0.2">
      <c r="A4080" s="270"/>
      <c r="B4080" s="358"/>
      <c r="C4080" s="358"/>
      <c r="D4080" s="268"/>
      <c r="E4080" s="268"/>
      <c r="F4080" s="268"/>
      <c r="G4080" s="277"/>
      <c r="H4080" s="362"/>
      <c r="I4080" s="362"/>
      <c r="J4080" s="362"/>
      <c r="K4080" s="362"/>
      <c r="L4080" s="362"/>
      <c r="M4080" s="362"/>
      <c r="N4080" s="362"/>
      <c r="O4080" s="362"/>
      <c r="P4080" s="362"/>
      <c r="Q4080" s="362"/>
      <c r="R4080" s="362"/>
      <c r="S4080" s="362"/>
      <c r="T4080" s="362"/>
      <c r="U4080" s="362"/>
      <c r="V4080" s="362"/>
      <c r="W4080" s="362"/>
      <c r="X4080" s="362"/>
      <c r="Y4080" s="362"/>
      <c r="Z4080" s="362"/>
      <c r="AA4080" s="323"/>
      <c r="AB4080" s="323"/>
      <c r="AC4080" s="323"/>
      <c r="AD4080" s="323"/>
      <c r="AE4080" s="323"/>
      <c r="AF4080" s="323"/>
      <c r="AG4080" s="323"/>
      <c r="AH4080" s="323"/>
      <c r="AI4080" s="323"/>
      <c r="AJ4080" s="323"/>
      <c r="AK4080" s="323"/>
      <c r="AL4080" s="323"/>
      <c r="AM4080" s="323"/>
      <c r="AN4080" s="323"/>
      <c r="AO4080" s="323"/>
      <c r="AP4080" s="323"/>
      <c r="AQ4080" s="323"/>
      <c r="AR4080" s="323"/>
      <c r="AS4080" s="323"/>
      <c r="AT4080" s="323"/>
      <c r="AU4080" s="323"/>
      <c r="AV4080" s="323"/>
      <c r="AW4080" s="323"/>
      <c r="AX4080" s="323"/>
      <c r="AY4080" s="323"/>
      <c r="AZ4080" s="323"/>
      <c r="BA4080" s="323"/>
      <c r="BB4080" s="323"/>
      <c r="BC4080" s="323"/>
      <c r="BD4080" s="323"/>
      <c r="BE4080" s="323"/>
      <c r="BF4080" s="323"/>
    </row>
    <row r="4081" spans="1:58" s="62" customFormat="1" ht="12.75" x14ac:dyDescent="0.2">
      <c r="A4081" s="270"/>
      <c r="B4081" s="358"/>
      <c r="C4081" s="358"/>
      <c r="D4081" s="268"/>
      <c r="E4081" s="268"/>
      <c r="F4081" s="268"/>
      <c r="G4081" s="277"/>
      <c r="H4081" s="362"/>
      <c r="I4081" s="362"/>
      <c r="J4081" s="362"/>
      <c r="K4081" s="362"/>
      <c r="L4081" s="362"/>
      <c r="M4081" s="362"/>
      <c r="N4081" s="362"/>
      <c r="O4081" s="362"/>
      <c r="P4081" s="362"/>
      <c r="Q4081" s="362"/>
      <c r="R4081" s="362"/>
      <c r="S4081" s="362"/>
      <c r="T4081" s="362"/>
      <c r="U4081" s="362"/>
      <c r="V4081" s="362"/>
      <c r="W4081" s="362"/>
      <c r="X4081" s="362"/>
      <c r="Y4081" s="362"/>
      <c r="Z4081" s="362"/>
      <c r="AA4081" s="323"/>
      <c r="AB4081" s="323"/>
      <c r="AC4081" s="323"/>
      <c r="AD4081" s="323"/>
      <c r="AE4081" s="323"/>
      <c r="AF4081" s="323"/>
      <c r="AG4081" s="323"/>
      <c r="AH4081" s="323"/>
      <c r="AI4081" s="323"/>
      <c r="AJ4081" s="323"/>
      <c r="AK4081" s="323"/>
      <c r="AL4081" s="323"/>
      <c r="AM4081" s="323"/>
      <c r="AN4081" s="323"/>
      <c r="AO4081" s="323"/>
      <c r="AP4081" s="323"/>
      <c r="AQ4081" s="323"/>
      <c r="AR4081" s="323"/>
      <c r="AS4081" s="323"/>
      <c r="AT4081" s="323"/>
      <c r="AU4081" s="323"/>
      <c r="AV4081" s="323"/>
      <c r="AW4081" s="323"/>
      <c r="AX4081" s="323"/>
      <c r="AY4081" s="323"/>
      <c r="AZ4081" s="323"/>
      <c r="BA4081" s="323"/>
      <c r="BB4081" s="323"/>
      <c r="BC4081" s="323"/>
      <c r="BD4081" s="323"/>
      <c r="BE4081" s="323"/>
      <c r="BF4081" s="323"/>
    </row>
    <row r="4082" spans="1:58" s="62" customFormat="1" ht="12.75" x14ac:dyDescent="0.2">
      <c r="A4082" s="270"/>
      <c r="B4082" s="358"/>
      <c r="C4082" s="358"/>
      <c r="D4082" s="268"/>
      <c r="E4082" s="268"/>
      <c r="F4082" s="268"/>
      <c r="G4082" s="277"/>
      <c r="H4082" s="362"/>
      <c r="I4082" s="362"/>
      <c r="J4082" s="362"/>
      <c r="K4082" s="362"/>
      <c r="L4082" s="362"/>
      <c r="M4082" s="362"/>
      <c r="N4082" s="362"/>
      <c r="O4082" s="362"/>
      <c r="P4082" s="362"/>
      <c r="Q4082" s="362"/>
      <c r="R4082" s="362"/>
      <c r="S4082" s="362"/>
      <c r="T4082" s="362"/>
      <c r="U4082" s="362"/>
      <c r="V4082" s="362"/>
      <c r="W4082" s="362"/>
      <c r="X4082" s="362"/>
      <c r="Y4082" s="362"/>
      <c r="Z4082" s="362"/>
      <c r="AA4082" s="323"/>
      <c r="AB4082" s="323"/>
      <c r="AC4082" s="323"/>
      <c r="AD4082" s="323"/>
      <c r="AE4082" s="323"/>
      <c r="AF4082" s="323"/>
      <c r="AG4082" s="323"/>
      <c r="AH4082" s="323"/>
      <c r="AI4082" s="323"/>
      <c r="AJ4082" s="323"/>
      <c r="AK4082" s="323"/>
      <c r="AL4082" s="323"/>
      <c r="AM4082" s="323"/>
      <c r="AN4082" s="323"/>
      <c r="AO4082" s="323"/>
      <c r="AP4082" s="323"/>
      <c r="AQ4082" s="323"/>
      <c r="AR4082" s="323"/>
      <c r="AS4082" s="323"/>
      <c r="AT4082" s="323"/>
      <c r="AU4082" s="323"/>
      <c r="AV4082" s="323"/>
      <c r="AW4082" s="323"/>
      <c r="AX4082" s="323"/>
      <c r="AY4082" s="323"/>
      <c r="AZ4082" s="323"/>
      <c r="BA4082" s="323"/>
      <c r="BB4082" s="323"/>
      <c r="BC4082" s="323"/>
      <c r="BD4082" s="323"/>
      <c r="BE4082" s="323"/>
      <c r="BF4082" s="323"/>
    </row>
    <row r="4083" spans="1:58" s="62" customFormat="1" ht="12.75" x14ac:dyDescent="0.2">
      <c r="A4083" s="270"/>
      <c r="B4083" s="358"/>
      <c r="C4083" s="358"/>
      <c r="D4083" s="268"/>
      <c r="E4083" s="268"/>
      <c r="F4083" s="268"/>
      <c r="G4083" s="277"/>
      <c r="H4083" s="362"/>
      <c r="I4083" s="362"/>
      <c r="J4083" s="362"/>
      <c r="K4083" s="362"/>
      <c r="L4083" s="362"/>
      <c r="M4083" s="362"/>
      <c r="N4083" s="362"/>
      <c r="O4083" s="362"/>
      <c r="P4083" s="362"/>
      <c r="Q4083" s="362"/>
      <c r="R4083" s="362"/>
      <c r="S4083" s="362"/>
      <c r="T4083" s="362"/>
      <c r="U4083" s="362"/>
      <c r="V4083" s="362"/>
      <c r="W4083" s="362"/>
      <c r="X4083" s="362"/>
      <c r="Y4083" s="362"/>
      <c r="Z4083" s="362"/>
      <c r="AA4083" s="323"/>
      <c r="AB4083" s="323"/>
      <c r="AC4083" s="323"/>
      <c r="AD4083" s="323"/>
      <c r="AE4083" s="323"/>
      <c r="AF4083" s="323"/>
      <c r="AG4083" s="323"/>
      <c r="AH4083" s="323"/>
      <c r="AI4083" s="323"/>
      <c r="AJ4083" s="323"/>
      <c r="AK4083" s="323"/>
      <c r="AL4083" s="323"/>
      <c r="AM4083" s="323"/>
      <c r="AN4083" s="323"/>
      <c r="AO4083" s="323"/>
      <c r="AP4083" s="323"/>
      <c r="AQ4083" s="323"/>
      <c r="AR4083" s="323"/>
      <c r="AS4083" s="323"/>
      <c r="AT4083" s="323"/>
      <c r="AU4083" s="323"/>
      <c r="AV4083" s="323"/>
      <c r="AW4083" s="323"/>
      <c r="AX4083" s="323"/>
      <c r="AY4083" s="323"/>
      <c r="AZ4083" s="323"/>
      <c r="BA4083" s="323"/>
      <c r="BB4083" s="323"/>
      <c r="BC4083" s="323"/>
      <c r="BD4083" s="323"/>
      <c r="BE4083" s="323"/>
      <c r="BF4083" s="323"/>
    </row>
    <row r="4084" spans="1:58" s="62" customFormat="1" ht="12.75" x14ac:dyDescent="0.2">
      <c r="A4084" s="270"/>
      <c r="B4084" s="358"/>
      <c r="C4084" s="358"/>
      <c r="D4084" s="268"/>
      <c r="E4084" s="268"/>
      <c r="F4084" s="268"/>
      <c r="G4084" s="277"/>
      <c r="H4084" s="362"/>
      <c r="I4084" s="362"/>
      <c r="J4084" s="362"/>
      <c r="K4084" s="362"/>
      <c r="L4084" s="362"/>
      <c r="M4084" s="362"/>
      <c r="N4084" s="362"/>
      <c r="O4084" s="362"/>
      <c r="P4084" s="362"/>
      <c r="Q4084" s="362"/>
      <c r="R4084" s="362"/>
      <c r="S4084" s="362"/>
      <c r="T4084" s="362"/>
      <c r="U4084" s="362"/>
      <c r="V4084" s="362"/>
      <c r="W4084" s="362"/>
      <c r="X4084" s="362"/>
      <c r="Y4084" s="362"/>
      <c r="Z4084" s="362"/>
      <c r="AA4084" s="323"/>
      <c r="AB4084" s="323"/>
      <c r="AC4084" s="323"/>
      <c r="AD4084" s="323"/>
      <c r="AE4084" s="323"/>
      <c r="AF4084" s="323"/>
      <c r="AG4084" s="323"/>
      <c r="AH4084" s="323"/>
      <c r="AI4084" s="323"/>
      <c r="AJ4084" s="323"/>
      <c r="AK4084" s="323"/>
      <c r="AL4084" s="323"/>
      <c r="AM4084" s="323"/>
      <c r="AN4084" s="323"/>
      <c r="AO4084" s="323"/>
      <c r="AP4084" s="323"/>
      <c r="AQ4084" s="323"/>
      <c r="AR4084" s="323"/>
      <c r="AS4084" s="323"/>
      <c r="AT4084" s="323"/>
      <c r="AU4084" s="323"/>
      <c r="AV4084" s="323"/>
      <c r="AW4084" s="323"/>
      <c r="AX4084" s="323"/>
      <c r="AY4084" s="323"/>
      <c r="AZ4084" s="323"/>
      <c r="BA4084" s="323"/>
      <c r="BB4084" s="323"/>
      <c r="BC4084" s="323"/>
      <c r="BD4084" s="323"/>
      <c r="BE4084" s="323"/>
      <c r="BF4084" s="323"/>
    </row>
    <row r="4085" spans="1:58" s="62" customFormat="1" ht="12.75" x14ac:dyDescent="0.2">
      <c r="A4085" s="270"/>
      <c r="B4085" s="358"/>
      <c r="C4085" s="358"/>
      <c r="D4085" s="268"/>
      <c r="E4085" s="268"/>
      <c r="F4085" s="268"/>
      <c r="G4085" s="277"/>
      <c r="H4085" s="362"/>
      <c r="I4085" s="362"/>
      <c r="J4085" s="362"/>
      <c r="K4085" s="362"/>
      <c r="L4085" s="362"/>
      <c r="M4085" s="362"/>
      <c r="N4085" s="362"/>
      <c r="O4085" s="362"/>
      <c r="P4085" s="362"/>
      <c r="Q4085" s="362"/>
      <c r="R4085" s="362"/>
      <c r="S4085" s="362"/>
      <c r="T4085" s="362"/>
      <c r="U4085" s="362"/>
      <c r="V4085" s="362"/>
      <c r="W4085" s="362"/>
      <c r="X4085" s="362"/>
      <c r="Y4085" s="362"/>
      <c r="Z4085" s="362"/>
      <c r="AA4085" s="323"/>
      <c r="AB4085" s="323"/>
      <c r="AC4085" s="323"/>
      <c r="AD4085" s="323"/>
      <c r="AE4085" s="323"/>
      <c r="AF4085" s="323"/>
      <c r="AG4085" s="323"/>
      <c r="AH4085" s="323"/>
      <c r="AI4085" s="323"/>
      <c r="AJ4085" s="323"/>
      <c r="AK4085" s="323"/>
      <c r="AL4085" s="323"/>
      <c r="AM4085" s="323"/>
      <c r="AN4085" s="323"/>
      <c r="AO4085" s="323"/>
      <c r="AP4085" s="323"/>
      <c r="AQ4085" s="323"/>
      <c r="AR4085" s="323"/>
      <c r="AS4085" s="323"/>
      <c r="AT4085" s="323"/>
      <c r="AU4085" s="323"/>
      <c r="AV4085" s="323"/>
      <c r="AW4085" s="323"/>
      <c r="AX4085" s="323"/>
      <c r="AY4085" s="323"/>
      <c r="AZ4085" s="323"/>
      <c r="BA4085" s="323"/>
      <c r="BB4085" s="323"/>
      <c r="BC4085" s="323"/>
      <c r="BD4085" s="323"/>
      <c r="BE4085" s="323"/>
      <c r="BF4085" s="323"/>
    </row>
    <row r="4086" spans="1:58" s="62" customFormat="1" ht="12.75" x14ac:dyDescent="0.2">
      <c r="A4086" s="270"/>
      <c r="B4086" s="358"/>
      <c r="C4086" s="358"/>
      <c r="D4086" s="268"/>
      <c r="E4086" s="268"/>
      <c r="F4086" s="268"/>
      <c r="G4086" s="277"/>
      <c r="H4086" s="362"/>
      <c r="I4086" s="362"/>
      <c r="J4086" s="362"/>
      <c r="K4086" s="362"/>
      <c r="L4086" s="362"/>
      <c r="M4086" s="362"/>
      <c r="N4086" s="362"/>
      <c r="O4086" s="362"/>
      <c r="P4086" s="362"/>
      <c r="Q4086" s="362"/>
      <c r="R4086" s="362"/>
      <c r="S4086" s="362"/>
      <c r="T4086" s="362"/>
      <c r="U4086" s="362"/>
      <c r="V4086" s="362"/>
      <c r="W4086" s="362"/>
      <c r="X4086" s="362"/>
      <c r="Y4086" s="362"/>
      <c r="Z4086" s="362"/>
      <c r="AA4086" s="323"/>
      <c r="AB4086" s="323"/>
      <c r="AC4086" s="323"/>
      <c r="AD4086" s="323"/>
      <c r="AE4086" s="323"/>
      <c r="AF4086" s="323"/>
      <c r="AG4086" s="323"/>
      <c r="AH4086" s="323"/>
      <c r="AI4086" s="323"/>
      <c r="AJ4086" s="323"/>
      <c r="AK4086" s="323"/>
      <c r="AL4086" s="323"/>
      <c r="AM4086" s="323"/>
      <c r="AN4086" s="323"/>
      <c r="AO4086" s="323"/>
      <c r="AP4086" s="323"/>
      <c r="AQ4086" s="323"/>
      <c r="AR4086" s="323"/>
      <c r="AS4086" s="323"/>
      <c r="AT4086" s="323"/>
      <c r="AU4086" s="323"/>
      <c r="AV4086" s="323"/>
      <c r="AW4086" s="323"/>
      <c r="AX4086" s="323"/>
      <c r="AY4086" s="323"/>
      <c r="AZ4086" s="323"/>
      <c r="BA4086" s="323"/>
      <c r="BB4086" s="323"/>
      <c r="BC4086" s="323"/>
      <c r="BD4086" s="323"/>
      <c r="BE4086" s="323"/>
      <c r="BF4086" s="323"/>
    </row>
    <row r="4087" spans="1:58" s="62" customFormat="1" ht="12.75" x14ac:dyDescent="0.2">
      <c r="A4087" s="270"/>
      <c r="B4087" s="358"/>
      <c r="C4087" s="358"/>
      <c r="D4087" s="268"/>
      <c r="E4087" s="268"/>
      <c r="F4087" s="268"/>
      <c r="G4087" s="277"/>
      <c r="H4087" s="362"/>
      <c r="I4087" s="362"/>
      <c r="J4087" s="362"/>
      <c r="K4087" s="362"/>
      <c r="L4087" s="362"/>
      <c r="M4087" s="362"/>
      <c r="N4087" s="362"/>
      <c r="O4087" s="362"/>
      <c r="P4087" s="362"/>
      <c r="Q4087" s="362"/>
      <c r="R4087" s="362"/>
      <c r="S4087" s="362"/>
      <c r="T4087" s="362"/>
      <c r="U4087" s="362"/>
      <c r="V4087" s="362"/>
      <c r="W4087" s="362"/>
      <c r="X4087" s="362"/>
      <c r="Y4087" s="362"/>
      <c r="Z4087" s="362"/>
      <c r="AA4087" s="323"/>
      <c r="AB4087" s="323"/>
      <c r="AC4087" s="323"/>
      <c r="AD4087" s="323"/>
      <c r="AE4087" s="323"/>
      <c r="AF4087" s="323"/>
      <c r="AG4087" s="323"/>
      <c r="AH4087" s="323"/>
      <c r="AI4087" s="323"/>
      <c r="AJ4087" s="323"/>
      <c r="AK4087" s="323"/>
      <c r="AL4087" s="323"/>
      <c r="AM4087" s="323"/>
      <c r="AN4087" s="323"/>
      <c r="AO4087" s="323"/>
      <c r="AP4087" s="323"/>
      <c r="AQ4087" s="323"/>
      <c r="AR4087" s="323"/>
      <c r="AS4087" s="323"/>
      <c r="AT4087" s="323"/>
      <c r="AU4087" s="323"/>
      <c r="AV4087" s="323"/>
      <c r="AW4087" s="323"/>
      <c r="AX4087" s="323"/>
      <c r="AY4087" s="323"/>
      <c r="AZ4087" s="323"/>
      <c r="BA4087" s="323"/>
      <c r="BB4087" s="323"/>
      <c r="BC4087" s="323"/>
      <c r="BD4087" s="323"/>
      <c r="BE4087" s="323"/>
      <c r="BF4087" s="323"/>
    </row>
    <row r="4088" spans="1:58" s="62" customFormat="1" ht="12.75" x14ac:dyDescent="0.2">
      <c r="A4088" s="270"/>
      <c r="B4088" s="358"/>
      <c r="C4088" s="358"/>
      <c r="D4088" s="268"/>
      <c r="E4088" s="268"/>
      <c r="F4088" s="268"/>
      <c r="G4088" s="277"/>
      <c r="H4088" s="362"/>
      <c r="I4088" s="362"/>
      <c r="J4088" s="362"/>
      <c r="K4088" s="362"/>
      <c r="L4088" s="362"/>
      <c r="M4088" s="362"/>
      <c r="N4088" s="362"/>
      <c r="O4088" s="362"/>
      <c r="P4088" s="362"/>
      <c r="Q4088" s="362"/>
      <c r="R4088" s="362"/>
      <c r="S4088" s="362"/>
      <c r="T4088" s="362"/>
      <c r="U4088" s="362"/>
      <c r="V4088" s="362"/>
      <c r="W4088" s="362"/>
      <c r="X4088" s="362"/>
      <c r="Y4088" s="362"/>
      <c r="Z4088" s="362"/>
      <c r="AA4088" s="323"/>
      <c r="AB4088" s="323"/>
      <c r="AC4088" s="323"/>
      <c r="AD4088" s="323"/>
      <c r="AE4088" s="323"/>
      <c r="AF4088" s="323"/>
      <c r="AG4088" s="323"/>
      <c r="AH4088" s="323"/>
      <c r="AI4088" s="323"/>
      <c r="AJ4088" s="323"/>
      <c r="AK4088" s="323"/>
      <c r="AL4088" s="323"/>
      <c r="AM4088" s="323"/>
      <c r="AN4088" s="323"/>
      <c r="AO4088" s="323"/>
      <c r="AP4088" s="323"/>
      <c r="AQ4088" s="323"/>
      <c r="AR4088" s="323"/>
      <c r="AS4088" s="323"/>
      <c r="AT4088" s="323"/>
      <c r="AU4088" s="323"/>
      <c r="AV4088" s="323"/>
      <c r="AW4088" s="323"/>
      <c r="AX4088" s="323"/>
      <c r="AY4088" s="323"/>
      <c r="AZ4088" s="323"/>
      <c r="BA4088" s="323"/>
      <c r="BB4088" s="323"/>
      <c r="BC4088" s="323"/>
      <c r="BD4088" s="323"/>
      <c r="BE4088" s="323"/>
      <c r="BF4088" s="323"/>
    </row>
    <row r="4089" spans="1:58" s="62" customFormat="1" ht="12.75" x14ac:dyDescent="0.2">
      <c r="A4089" s="270"/>
      <c r="B4089" s="358"/>
      <c r="C4089" s="358"/>
      <c r="D4089" s="268"/>
      <c r="E4089" s="268"/>
      <c r="F4089" s="268"/>
      <c r="G4089" s="277"/>
      <c r="H4089" s="362"/>
      <c r="I4089" s="362"/>
      <c r="J4089" s="362"/>
      <c r="K4089" s="362"/>
      <c r="L4089" s="362"/>
      <c r="M4089" s="362"/>
      <c r="N4089" s="362"/>
      <c r="O4089" s="362"/>
      <c r="P4089" s="362"/>
      <c r="Q4089" s="362"/>
      <c r="R4089" s="362"/>
      <c r="S4089" s="362"/>
      <c r="T4089" s="362"/>
      <c r="U4089" s="362"/>
      <c r="V4089" s="362"/>
      <c r="W4089" s="362"/>
      <c r="X4089" s="362"/>
      <c r="Y4089" s="362"/>
      <c r="Z4089" s="362"/>
      <c r="AA4089" s="323"/>
      <c r="AB4089" s="323"/>
      <c r="AC4089" s="323"/>
      <c r="AD4089" s="323"/>
      <c r="AE4089" s="323"/>
      <c r="AF4089" s="323"/>
      <c r="AG4089" s="323"/>
      <c r="AH4089" s="323"/>
      <c r="AI4089" s="323"/>
      <c r="AJ4089" s="323"/>
      <c r="AK4089" s="323"/>
      <c r="AL4089" s="323"/>
      <c r="AM4089" s="323"/>
      <c r="AN4089" s="323"/>
      <c r="AO4089" s="323"/>
      <c r="AP4089" s="323"/>
      <c r="AQ4089" s="323"/>
      <c r="AR4089" s="323"/>
      <c r="AS4089" s="323"/>
      <c r="AT4089" s="323"/>
      <c r="AU4089" s="323"/>
      <c r="AV4089" s="323"/>
      <c r="AW4089" s="323"/>
      <c r="AX4089" s="323"/>
      <c r="AY4089" s="323"/>
      <c r="AZ4089" s="323"/>
      <c r="BA4089" s="323"/>
      <c r="BB4089" s="323"/>
      <c r="BC4089" s="323"/>
      <c r="BD4089" s="323"/>
      <c r="BE4089" s="323"/>
      <c r="BF4089" s="323"/>
    </row>
    <row r="4090" spans="1:58" s="62" customFormat="1" ht="12.75" x14ac:dyDescent="0.2">
      <c r="A4090" s="270"/>
      <c r="B4090" s="358"/>
      <c r="C4090" s="358"/>
      <c r="D4090" s="268"/>
      <c r="E4090" s="268"/>
      <c r="F4090" s="268"/>
      <c r="G4090" s="277"/>
      <c r="H4090" s="362"/>
      <c r="I4090" s="362"/>
      <c r="J4090" s="362"/>
      <c r="K4090" s="362"/>
      <c r="L4090" s="362"/>
      <c r="M4090" s="362"/>
      <c r="N4090" s="362"/>
      <c r="O4090" s="362"/>
      <c r="P4090" s="362"/>
      <c r="Q4090" s="362"/>
      <c r="R4090" s="362"/>
      <c r="S4090" s="362"/>
      <c r="T4090" s="362"/>
      <c r="U4090" s="362"/>
      <c r="V4090" s="362"/>
      <c r="W4090" s="362"/>
      <c r="X4090" s="362"/>
      <c r="Y4090" s="362"/>
      <c r="Z4090" s="362"/>
      <c r="AA4090" s="323"/>
      <c r="AB4090" s="323"/>
      <c r="AC4090" s="323"/>
      <c r="AD4090" s="323"/>
      <c r="AE4090" s="323"/>
      <c r="AF4090" s="323"/>
      <c r="AG4090" s="323"/>
      <c r="AH4090" s="323"/>
      <c r="AI4090" s="323"/>
      <c r="AJ4090" s="323"/>
      <c r="AK4090" s="323"/>
      <c r="AL4090" s="323"/>
      <c r="AM4090" s="323"/>
      <c r="AN4090" s="323"/>
      <c r="AO4090" s="323"/>
      <c r="AP4090" s="323"/>
      <c r="AQ4090" s="323"/>
      <c r="AR4090" s="323"/>
      <c r="AS4090" s="323"/>
      <c r="AT4090" s="323"/>
      <c r="AU4090" s="323"/>
      <c r="AV4090" s="323"/>
      <c r="AW4090" s="323"/>
      <c r="AX4090" s="323"/>
      <c r="AY4090" s="323"/>
      <c r="AZ4090" s="323"/>
      <c r="BA4090" s="323"/>
      <c r="BB4090" s="323"/>
      <c r="BC4090" s="323"/>
      <c r="BD4090" s="323"/>
      <c r="BE4090" s="323"/>
      <c r="BF4090" s="323"/>
    </row>
    <row r="4091" spans="1:58" s="62" customFormat="1" ht="12.75" x14ac:dyDescent="0.2">
      <c r="A4091" s="270"/>
      <c r="B4091" s="358"/>
      <c r="C4091" s="358"/>
      <c r="D4091" s="268"/>
      <c r="E4091" s="268"/>
      <c r="F4091" s="268"/>
      <c r="G4091" s="277"/>
      <c r="H4091" s="362"/>
      <c r="I4091" s="362"/>
      <c r="J4091" s="362"/>
      <c r="K4091" s="362"/>
      <c r="L4091" s="362"/>
      <c r="M4091" s="362"/>
      <c r="N4091" s="362"/>
      <c r="O4091" s="362"/>
      <c r="P4091" s="362"/>
      <c r="Q4091" s="362"/>
      <c r="R4091" s="362"/>
      <c r="S4091" s="362"/>
      <c r="T4091" s="362"/>
      <c r="U4091" s="362"/>
      <c r="V4091" s="362"/>
      <c r="W4091" s="362"/>
      <c r="X4091" s="362"/>
      <c r="Y4091" s="362"/>
      <c r="Z4091" s="362"/>
      <c r="AA4091" s="323"/>
      <c r="AB4091" s="323"/>
      <c r="AC4091" s="323"/>
      <c r="AD4091" s="323"/>
      <c r="AE4091" s="323"/>
      <c r="AF4091" s="323"/>
      <c r="AG4091" s="323"/>
      <c r="AH4091" s="323"/>
      <c r="AI4091" s="323"/>
      <c r="AJ4091" s="323"/>
      <c r="AK4091" s="323"/>
      <c r="AL4091" s="323"/>
      <c r="AM4091" s="323"/>
      <c r="AN4091" s="323"/>
      <c r="AO4091" s="323"/>
      <c r="AP4091" s="323"/>
      <c r="AQ4091" s="323"/>
      <c r="AR4091" s="323"/>
      <c r="AS4091" s="323"/>
      <c r="AT4091" s="323"/>
      <c r="AU4091" s="323"/>
      <c r="AV4091" s="323"/>
      <c r="AW4091" s="323"/>
      <c r="AX4091" s="323"/>
      <c r="AY4091" s="323"/>
      <c r="AZ4091" s="323"/>
      <c r="BA4091" s="323"/>
      <c r="BB4091" s="323"/>
      <c r="BC4091" s="323"/>
      <c r="BD4091" s="323"/>
      <c r="BE4091" s="323"/>
      <c r="BF4091" s="323"/>
    </row>
    <row r="4092" spans="1:58" s="62" customFormat="1" ht="12.75" x14ac:dyDescent="0.2">
      <c r="A4092" s="270"/>
      <c r="B4092" s="358"/>
      <c r="C4092" s="358"/>
      <c r="D4092" s="268"/>
      <c r="E4092" s="268"/>
      <c r="F4092" s="268"/>
      <c r="G4092" s="277"/>
      <c r="H4092" s="362"/>
      <c r="I4092" s="362"/>
      <c r="J4092" s="362"/>
      <c r="K4092" s="362"/>
      <c r="L4092" s="362"/>
      <c r="M4092" s="362"/>
      <c r="N4092" s="362"/>
      <c r="O4092" s="362"/>
      <c r="P4092" s="362"/>
      <c r="Q4092" s="362"/>
      <c r="R4092" s="362"/>
      <c r="S4092" s="362"/>
      <c r="T4092" s="362"/>
      <c r="U4092" s="362"/>
      <c r="V4092" s="362"/>
      <c r="W4092" s="362"/>
      <c r="X4092" s="362"/>
      <c r="Y4092" s="362"/>
      <c r="Z4092" s="362"/>
      <c r="AA4092" s="323"/>
      <c r="AB4092" s="323"/>
      <c r="AC4092" s="323"/>
      <c r="AD4092" s="323"/>
      <c r="AE4092" s="323"/>
      <c r="AF4092" s="323"/>
      <c r="AG4092" s="323"/>
      <c r="AH4092" s="323"/>
      <c r="AI4092" s="323"/>
      <c r="AJ4092" s="323"/>
      <c r="AK4092" s="323"/>
      <c r="AL4092" s="323"/>
      <c r="AM4092" s="323"/>
      <c r="AN4092" s="323"/>
      <c r="AO4092" s="323"/>
      <c r="AP4092" s="323"/>
      <c r="AQ4092" s="323"/>
      <c r="AR4092" s="323"/>
      <c r="AS4092" s="323"/>
      <c r="AT4092" s="323"/>
      <c r="AU4092" s="323"/>
      <c r="AV4092" s="323"/>
      <c r="AW4092" s="323"/>
      <c r="AX4092" s="323"/>
      <c r="AY4092" s="323"/>
      <c r="AZ4092" s="323"/>
      <c r="BA4092" s="323"/>
      <c r="BB4092" s="323"/>
      <c r="BC4092" s="323"/>
      <c r="BD4092" s="323"/>
      <c r="BE4092" s="323"/>
      <c r="BF4092" s="323"/>
    </row>
    <row r="4093" spans="1:58" s="62" customFormat="1" ht="12.75" x14ac:dyDescent="0.2">
      <c r="A4093" s="270"/>
      <c r="B4093" s="358"/>
      <c r="C4093" s="358"/>
      <c r="D4093" s="268"/>
      <c r="E4093" s="268"/>
      <c r="F4093" s="268"/>
      <c r="G4093" s="277"/>
      <c r="H4093" s="362"/>
      <c r="I4093" s="362"/>
      <c r="J4093" s="362"/>
      <c r="K4093" s="362"/>
      <c r="L4093" s="362"/>
      <c r="M4093" s="362"/>
      <c r="N4093" s="362"/>
      <c r="O4093" s="362"/>
      <c r="P4093" s="362"/>
      <c r="Q4093" s="362"/>
      <c r="R4093" s="362"/>
      <c r="S4093" s="362"/>
      <c r="T4093" s="362"/>
      <c r="U4093" s="362"/>
      <c r="V4093" s="362"/>
      <c r="W4093" s="362"/>
      <c r="X4093" s="362"/>
      <c r="Y4093" s="362"/>
      <c r="Z4093" s="362"/>
      <c r="AA4093" s="323"/>
      <c r="AB4093" s="323"/>
      <c r="AC4093" s="323"/>
      <c r="AD4093" s="323"/>
      <c r="AE4093" s="323"/>
      <c r="AF4093" s="323"/>
      <c r="AG4093" s="323"/>
      <c r="AH4093" s="323"/>
      <c r="AI4093" s="323"/>
      <c r="AJ4093" s="323"/>
      <c r="AK4093" s="323"/>
      <c r="AL4093" s="323"/>
      <c r="AM4093" s="323"/>
      <c r="AN4093" s="323"/>
      <c r="AO4093" s="323"/>
      <c r="AP4093" s="323"/>
      <c r="AQ4093" s="323"/>
      <c r="AR4093" s="323"/>
      <c r="AS4093" s="323"/>
      <c r="AT4093" s="323"/>
      <c r="AU4093" s="323"/>
      <c r="AV4093" s="323"/>
      <c r="AW4093" s="323"/>
      <c r="AX4093" s="323"/>
      <c r="AY4093" s="323"/>
      <c r="AZ4093" s="323"/>
      <c r="BA4093" s="323"/>
      <c r="BB4093" s="323"/>
      <c r="BC4093" s="323"/>
      <c r="BD4093" s="323"/>
      <c r="BE4093" s="323"/>
      <c r="BF4093" s="323"/>
    </row>
    <row r="4094" spans="1:58" s="62" customFormat="1" ht="12.75" x14ac:dyDescent="0.2">
      <c r="A4094" s="270"/>
      <c r="B4094" s="358"/>
      <c r="C4094" s="358"/>
      <c r="D4094" s="268"/>
      <c r="E4094" s="268"/>
      <c r="F4094" s="268"/>
      <c r="G4094" s="277"/>
      <c r="H4094" s="362"/>
      <c r="I4094" s="362"/>
      <c r="J4094" s="362"/>
      <c r="K4094" s="362"/>
      <c r="L4094" s="362"/>
      <c r="M4094" s="362"/>
      <c r="N4094" s="362"/>
      <c r="O4094" s="362"/>
      <c r="P4094" s="362"/>
      <c r="Q4094" s="362"/>
      <c r="R4094" s="362"/>
      <c r="S4094" s="362"/>
      <c r="T4094" s="362"/>
      <c r="U4094" s="362"/>
      <c r="V4094" s="362"/>
      <c r="W4094" s="362"/>
      <c r="X4094" s="362"/>
      <c r="Y4094" s="362"/>
      <c r="Z4094" s="362"/>
      <c r="AA4094" s="323"/>
      <c r="AB4094" s="323"/>
      <c r="AC4094" s="323"/>
      <c r="AD4094" s="323"/>
      <c r="AE4094" s="323"/>
      <c r="AF4094" s="323"/>
      <c r="AG4094" s="323"/>
      <c r="AH4094" s="323"/>
      <c r="AI4094" s="323"/>
      <c r="AJ4094" s="323"/>
      <c r="AK4094" s="323"/>
      <c r="AL4094" s="323"/>
      <c r="AM4094" s="323"/>
      <c r="AN4094" s="323"/>
      <c r="AO4094" s="323"/>
      <c r="AP4094" s="323"/>
      <c r="AQ4094" s="323"/>
      <c r="AR4094" s="323"/>
      <c r="AS4094" s="323"/>
      <c r="AT4094" s="323"/>
      <c r="AU4094" s="323"/>
      <c r="AV4094" s="323"/>
      <c r="AW4094" s="323"/>
      <c r="AX4094" s="323"/>
      <c r="AY4094" s="323"/>
      <c r="AZ4094" s="323"/>
      <c r="BA4094" s="323"/>
      <c r="BB4094" s="323"/>
      <c r="BC4094" s="323"/>
      <c r="BD4094" s="323"/>
      <c r="BE4094" s="323"/>
      <c r="BF4094" s="323"/>
    </row>
    <row r="4095" spans="1:58" s="62" customFormat="1" ht="12.75" x14ac:dyDescent="0.2">
      <c r="A4095" s="270"/>
      <c r="B4095" s="358"/>
      <c r="C4095" s="358"/>
      <c r="D4095" s="268"/>
      <c r="E4095" s="268"/>
      <c r="F4095" s="268"/>
      <c r="G4095" s="277"/>
      <c r="H4095" s="362"/>
      <c r="I4095" s="362"/>
      <c r="J4095" s="362"/>
      <c r="K4095" s="362"/>
      <c r="L4095" s="362"/>
      <c r="M4095" s="362"/>
      <c r="N4095" s="362"/>
      <c r="O4095" s="362"/>
      <c r="P4095" s="362"/>
      <c r="Q4095" s="362"/>
      <c r="R4095" s="362"/>
      <c r="S4095" s="362"/>
      <c r="T4095" s="362"/>
      <c r="U4095" s="362"/>
      <c r="V4095" s="362"/>
      <c r="W4095" s="362"/>
      <c r="X4095" s="362"/>
      <c r="Y4095" s="362"/>
      <c r="Z4095" s="362"/>
      <c r="AA4095" s="323"/>
      <c r="AB4095" s="323"/>
      <c r="AC4095" s="323"/>
      <c r="AD4095" s="323"/>
      <c r="AE4095" s="323"/>
      <c r="AF4095" s="323"/>
      <c r="AG4095" s="323"/>
      <c r="AH4095" s="323"/>
      <c r="AI4095" s="323"/>
      <c r="AJ4095" s="323"/>
      <c r="AK4095" s="323"/>
      <c r="AL4095" s="323"/>
      <c r="AM4095" s="323"/>
      <c r="AN4095" s="323"/>
      <c r="AO4095" s="323"/>
      <c r="AP4095" s="323"/>
      <c r="AQ4095" s="323"/>
      <c r="AR4095" s="323"/>
      <c r="AS4095" s="323"/>
      <c r="AT4095" s="323"/>
      <c r="AU4095" s="323"/>
      <c r="AV4095" s="323"/>
      <c r="AW4095" s="323"/>
      <c r="AX4095" s="323"/>
      <c r="AY4095" s="323"/>
      <c r="AZ4095" s="323"/>
      <c r="BA4095" s="323"/>
      <c r="BB4095" s="323"/>
      <c r="BC4095" s="323"/>
      <c r="BD4095" s="323"/>
      <c r="BE4095" s="323"/>
      <c r="BF4095" s="323"/>
    </row>
    <row r="4096" spans="1:58" s="62" customFormat="1" ht="12.75" x14ac:dyDescent="0.2">
      <c r="A4096" s="270"/>
      <c r="B4096" s="358"/>
      <c r="C4096" s="358"/>
      <c r="D4096" s="268"/>
      <c r="E4096" s="268"/>
      <c r="F4096" s="268"/>
      <c r="G4096" s="277"/>
      <c r="H4096" s="362"/>
      <c r="I4096" s="362"/>
      <c r="J4096" s="362"/>
      <c r="K4096" s="362"/>
      <c r="L4096" s="362"/>
      <c r="M4096" s="362"/>
      <c r="N4096" s="362"/>
      <c r="O4096" s="362"/>
      <c r="P4096" s="362"/>
      <c r="Q4096" s="362"/>
      <c r="R4096" s="362"/>
      <c r="S4096" s="362"/>
      <c r="T4096" s="362"/>
      <c r="U4096" s="362"/>
      <c r="V4096" s="362"/>
      <c r="W4096" s="362"/>
      <c r="X4096" s="362"/>
      <c r="Y4096" s="362"/>
      <c r="Z4096" s="362"/>
      <c r="AA4096" s="323"/>
      <c r="AB4096" s="323"/>
      <c r="AC4096" s="323"/>
      <c r="AD4096" s="323"/>
      <c r="AE4096" s="323"/>
      <c r="AF4096" s="323"/>
      <c r="AG4096" s="323"/>
      <c r="AH4096" s="323"/>
      <c r="AI4096" s="323"/>
      <c r="AJ4096" s="323"/>
      <c r="AK4096" s="323"/>
      <c r="AL4096" s="323"/>
      <c r="AM4096" s="323"/>
      <c r="AN4096" s="323"/>
      <c r="AO4096" s="323"/>
      <c r="AP4096" s="323"/>
      <c r="AQ4096" s="323"/>
      <c r="AR4096" s="323"/>
      <c r="AS4096" s="323"/>
      <c r="AT4096" s="323"/>
      <c r="AU4096" s="323"/>
      <c r="AV4096" s="323"/>
      <c r="AW4096" s="323"/>
      <c r="AX4096" s="323"/>
      <c r="AY4096" s="323"/>
      <c r="AZ4096" s="323"/>
      <c r="BA4096" s="323"/>
      <c r="BB4096" s="323"/>
      <c r="BC4096" s="323"/>
      <c r="BD4096" s="323"/>
      <c r="BE4096" s="323"/>
      <c r="BF4096" s="323"/>
    </row>
    <row r="4097" spans="1:58" s="62" customFormat="1" ht="12.75" x14ac:dyDescent="0.2">
      <c r="A4097" s="270"/>
      <c r="B4097" s="358"/>
      <c r="C4097" s="358"/>
      <c r="D4097" s="268"/>
      <c r="E4097" s="268"/>
      <c r="F4097" s="268"/>
      <c r="G4097" s="277"/>
      <c r="H4097" s="362"/>
      <c r="I4097" s="362"/>
      <c r="J4097" s="362"/>
      <c r="K4097" s="362"/>
      <c r="L4097" s="362"/>
      <c r="M4097" s="362"/>
      <c r="N4097" s="362"/>
      <c r="O4097" s="362"/>
      <c r="P4097" s="362"/>
      <c r="Q4097" s="362"/>
      <c r="R4097" s="362"/>
      <c r="S4097" s="362"/>
      <c r="T4097" s="362"/>
      <c r="U4097" s="362"/>
      <c r="V4097" s="362"/>
      <c r="W4097" s="362"/>
      <c r="X4097" s="362"/>
      <c r="Y4097" s="362"/>
      <c r="Z4097" s="362"/>
      <c r="AA4097" s="323"/>
      <c r="AB4097" s="323"/>
      <c r="AC4097" s="323"/>
      <c r="AD4097" s="323"/>
      <c r="AE4097" s="323"/>
      <c r="AF4097" s="323"/>
      <c r="AG4097" s="323"/>
      <c r="AH4097" s="323"/>
      <c r="AI4097" s="323"/>
      <c r="AJ4097" s="323"/>
      <c r="AK4097" s="323"/>
      <c r="AL4097" s="323"/>
      <c r="AM4097" s="323"/>
      <c r="AN4097" s="323"/>
      <c r="AO4097" s="323"/>
      <c r="AP4097" s="323"/>
      <c r="AQ4097" s="323"/>
      <c r="AR4097" s="323"/>
      <c r="AS4097" s="323"/>
      <c r="AT4097" s="323"/>
      <c r="AU4097" s="323"/>
      <c r="AV4097" s="323"/>
      <c r="AW4097" s="323"/>
      <c r="AX4097" s="323"/>
      <c r="AY4097" s="323"/>
      <c r="AZ4097" s="323"/>
      <c r="BA4097" s="323"/>
      <c r="BB4097" s="323"/>
      <c r="BC4097" s="323"/>
      <c r="BD4097" s="323"/>
      <c r="BE4097" s="323"/>
      <c r="BF4097" s="323"/>
    </row>
    <row r="4098" spans="1:58" s="62" customFormat="1" ht="12.75" x14ac:dyDescent="0.2">
      <c r="A4098" s="270"/>
      <c r="B4098" s="358"/>
      <c r="C4098" s="358"/>
      <c r="D4098" s="268"/>
      <c r="E4098" s="268"/>
      <c r="F4098" s="268"/>
      <c r="G4098" s="277"/>
      <c r="H4098" s="362"/>
      <c r="I4098" s="362"/>
      <c r="J4098" s="362"/>
      <c r="K4098" s="362"/>
      <c r="L4098" s="362"/>
      <c r="M4098" s="362"/>
      <c r="N4098" s="362"/>
      <c r="O4098" s="362"/>
      <c r="P4098" s="362"/>
      <c r="Q4098" s="362"/>
      <c r="R4098" s="362"/>
      <c r="S4098" s="362"/>
      <c r="T4098" s="362"/>
      <c r="U4098" s="362"/>
      <c r="V4098" s="362"/>
      <c r="W4098" s="362"/>
      <c r="X4098" s="362"/>
      <c r="Y4098" s="362"/>
      <c r="Z4098" s="362"/>
      <c r="AA4098" s="323"/>
      <c r="AB4098" s="323"/>
      <c r="AC4098" s="323"/>
      <c r="AD4098" s="323"/>
      <c r="AE4098" s="323"/>
      <c r="AF4098" s="323"/>
      <c r="AG4098" s="323"/>
      <c r="AH4098" s="323"/>
      <c r="AI4098" s="323"/>
      <c r="AJ4098" s="323"/>
      <c r="AK4098" s="323"/>
      <c r="AL4098" s="323"/>
      <c r="AM4098" s="323"/>
      <c r="AN4098" s="323"/>
      <c r="AO4098" s="323"/>
      <c r="AP4098" s="323"/>
      <c r="AQ4098" s="323"/>
      <c r="AR4098" s="323"/>
      <c r="AS4098" s="323"/>
      <c r="AT4098" s="323"/>
      <c r="AU4098" s="323"/>
      <c r="AV4098" s="323"/>
      <c r="AW4098" s="323"/>
      <c r="AX4098" s="323"/>
      <c r="AY4098" s="323"/>
      <c r="AZ4098" s="323"/>
      <c r="BA4098" s="323"/>
      <c r="BB4098" s="323"/>
      <c r="BC4098" s="323"/>
      <c r="BD4098" s="323"/>
      <c r="BE4098" s="323"/>
      <c r="BF4098" s="323"/>
    </row>
    <row r="4099" spans="1:58" s="62" customFormat="1" ht="12.75" x14ac:dyDescent="0.2">
      <c r="A4099" s="270"/>
      <c r="B4099" s="358"/>
      <c r="C4099" s="358"/>
      <c r="D4099" s="268"/>
      <c r="E4099" s="268"/>
      <c r="F4099" s="268"/>
      <c r="G4099" s="277"/>
      <c r="H4099" s="362"/>
      <c r="I4099" s="362"/>
      <c r="J4099" s="362"/>
      <c r="K4099" s="362"/>
      <c r="L4099" s="362"/>
      <c r="M4099" s="362"/>
      <c r="N4099" s="362"/>
      <c r="O4099" s="362"/>
      <c r="P4099" s="362"/>
      <c r="Q4099" s="362"/>
      <c r="R4099" s="362"/>
      <c r="S4099" s="362"/>
      <c r="T4099" s="362"/>
      <c r="U4099" s="362"/>
      <c r="V4099" s="362"/>
      <c r="W4099" s="362"/>
      <c r="X4099" s="362"/>
      <c r="Y4099" s="362"/>
      <c r="Z4099" s="362"/>
      <c r="AA4099" s="323"/>
      <c r="AB4099" s="323"/>
      <c r="AC4099" s="323"/>
      <c r="AD4099" s="323"/>
      <c r="AE4099" s="323"/>
      <c r="AF4099" s="323"/>
      <c r="AG4099" s="323"/>
      <c r="AH4099" s="323"/>
      <c r="AI4099" s="323"/>
      <c r="AJ4099" s="323"/>
      <c r="AK4099" s="323"/>
      <c r="AL4099" s="323"/>
      <c r="AM4099" s="323"/>
      <c r="AN4099" s="323"/>
      <c r="AO4099" s="323"/>
      <c r="AP4099" s="323"/>
      <c r="AQ4099" s="323"/>
      <c r="AR4099" s="323"/>
      <c r="AS4099" s="323"/>
      <c r="AT4099" s="323"/>
      <c r="AU4099" s="323"/>
      <c r="AV4099" s="323"/>
      <c r="AW4099" s="323"/>
      <c r="AX4099" s="323"/>
      <c r="AY4099" s="323"/>
      <c r="AZ4099" s="323"/>
      <c r="BA4099" s="323"/>
      <c r="BB4099" s="323"/>
      <c r="BC4099" s="323"/>
      <c r="BD4099" s="323"/>
      <c r="BE4099" s="323"/>
      <c r="BF4099" s="323"/>
    </row>
    <row r="4100" spans="1:58" s="62" customFormat="1" ht="12.75" x14ac:dyDescent="0.2">
      <c r="A4100" s="270"/>
      <c r="B4100" s="358"/>
      <c r="C4100" s="358"/>
      <c r="D4100" s="268"/>
      <c r="E4100" s="268"/>
      <c r="F4100" s="268"/>
      <c r="G4100" s="277"/>
      <c r="H4100" s="362"/>
      <c r="I4100" s="362"/>
      <c r="J4100" s="362"/>
      <c r="K4100" s="362"/>
      <c r="L4100" s="362"/>
      <c r="M4100" s="362"/>
      <c r="N4100" s="362"/>
      <c r="O4100" s="362"/>
      <c r="P4100" s="362"/>
      <c r="Q4100" s="362"/>
      <c r="R4100" s="362"/>
      <c r="S4100" s="362"/>
      <c r="T4100" s="362"/>
      <c r="U4100" s="362"/>
      <c r="V4100" s="362"/>
      <c r="W4100" s="362"/>
      <c r="X4100" s="362"/>
      <c r="Y4100" s="362"/>
      <c r="Z4100" s="362"/>
      <c r="AA4100" s="323"/>
      <c r="AB4100" s="323"/>
      <c r="AC4100" s="323"/>
      <c r="AD4100" s="323"/>
      <c r="AE4100" s="323"/>
      <c r="AF4100" s="323"/>
      <c r="AG4100" s="323"/>
      <c r="AH4100" s="323"/>
      <c r="AI4100" s="323"/>
      <c r="AJ4100" s="323"/>
      <c r="AK4100" s="323"/>
      <c r="AL4100" s="323"/>
      <c r="AM4100" s="323"/>
      <c r="AN4100" s="323"/>
      <c r="AO4100" s="323"/>
      <c r="AP4100" s="323"/>
      <c r="AQ4100" s="323"/>
      <c r="AR4100" s="323"/>
      <c r="AS4100" s="323"/>
      <c r="AT4100" s="323"/>
      <c r="AU4100" s="323"/>
      <c r="AV4100" s="323"/>
      <c r="AW4100" s="323"/>
      <c r="AX4100" s="323"/>
      <c r="AY4100" s="323"/>
      <c r="AZ4100" s="323"/>
      <c r="BA4100" s="323"/>
      <c r="BB4100" s="323"/>
      <c r="BC4100" s="323"/>
      <c r="BD4100" s="323"/>
      <c r="BE4100" s="323"/>
      <c r="BF4100" s="323"/>
    </row>
    <row r="4101" spans="1:58" s="62" customFormat="1" ht="12.75" x14ac:dyDescent="0.2">
      <c r="A4101" s="270"/>
      <c r="B4101" s="358"/>
      <c r="C4101" s="358"/>
      <c r="D4101" s="268"/>
      <c r="E4101" s="268"/>
      <c r="F4101" s="268"/>
      <c r="G4101" s="277"/>
      <c r="H4101" s="362"/>
      <c r="I4101" s="362"/>
      <c r="J4101" s="362"/>
      <c r="K4101" s="362"/>
      <c r="L4101" s="362"/>
      <c r="M4101" s="362"/>
      <c r="N4101" s="362"/>
      <c r="O4101" s="362"/>
      <c r="P4101" s="362"/>
      <c r="Q4101" s="362"/>
      <c r="R4101" s="362"/>
      <c r="S4101" s="362"/>
      <c r="T4101" s="362"/>
      <c r="U4101" s="362"/>
      <c r="V4101" s="362"/>
      <c r="W4101" s="362"/>
      <c r="X4101" s="362"/>
      <c r="Y4101" s="362"/>
      <c r="Z4101" s="362"/>
      <c r="AA4101" s="323"/>
      <c r="AB4101" s="323"/>
      <c r="AC4101" s="323"/>
      <c r="AD4101" s="323"/>
      <c r="AE4101" s="323"/>
      <c r="AF4101" s="323"/>
      <c r="AG4101" s="323"/>
      <c r="AH4101" s="323"/>
      <c r="AI4101" s="323"/>
      <c r="AJ4101" s="323"/>
      <c r="AK4101" s="323"/>
      <c r="AL4101" s="323"/>
      <c r="AM4101" s="323"/>
      <c r="AN4101" s="323"/>
      <c r="AO4101" s="323"/>
      <c r="AP4101" s="323"/>
      <c r="AQ4101" s="323"/>
      <c r="AR4101" s="323"/>
      <c r="AS4101" s="323"/>
      <c r="AT4101" s="323"/>
      <c r="AU4101" s="323"/>
      <c r="AV4101" s="323"/>
      <c r="AW4101" s="323"/>
      <c r="AX4101" s="323"/>
      <c r="AY4101" s="323"/>
      <c r="AZ4101" s="323"/>
      <c r="BA4101" s="323"/>
      <c r="BB4101" s="323"/>
      <c r="BC4101" s="323"/>
      <c r="BD4101" s="323"/>
      <c r="BE4101" s="323"/>
      <c r="BF4101" s="323"/>
    </row>
    <row r="4102" spans="1:58" s="62" customFormat="1" ht="12.75" x14ac:dyDescent="0.2">
      <c r="A4102" s="270"/>
      <c r="B4102" s="358"/>
      <c r="C4102" s="358"/>
      <c r="D4102" s="268"/>
      <c r="E4102" s="268"/>
      <c r="F4102" s="268"/>
      <c r="G4102" s="277"/>
      <c r="H4102" s="362"/>
      <c r="I4102" s="362"/>
      <c r="J4102" s="362"/>
      <c r="K4102" s="362"/>
      <c r="L4102" s="362"/>
      <c r="M4102" s="362"/>
      <c r="N4102" s="362"/>
      <c r="O4102" s="362"/>
      <c r="P4102" s="362"/>
      <c r="Q4102" s="362"/>
      <c r="R4102" s="362"/>
      <c r="S4102" s="362"/>
      <c r="T4102" s="362"/>
      <c r="U4102" s="362"/>
      <c r="V4102" s="362"/>
      <c r="W4102" s="362"/>
      <c r="X4102" s="362"/>
      <c r="Y4102" s="362"/>
      <c r="Z4102" s="362"/>
      <c r="AA4102" s="323"/>
      <c r="AB4102" s="323"/>
      <c r="AC4102" s="323"/>
      <c r="AD4102" s="323"/>
      <c r="AE4102" s="323"/>
      <c r="AF4102" s="323"/>
      <c r="AG4102" s="323"/>
      <c r="AH4102" s="323"/>
      <c r="AI4102" s="323"/>
      <c r="AJ4102" s="323"/>
      <c r="AK4102" s="323"/>
      <c r="AL4102" s="323"/>
      <c r="AM4102" s="323"/>
      <c r="AN4102" s="323"/>
      <c r="AO4102" s="323"/>
      <c r="AP4102" s="323"/>
      <c r="AQ4102" s="323"/>
      <c r="AR4102" s="323"/>
      <c r="AS4102" s="323"/>
      <c r="AT4102" s="323"/>
      <c r="AU4102" s="323"/>
      <c r="AV4102" s="323"/>
      <c r="AW4102" s="323"/>
      <c r="AX4102" s="323"/>
      <c r="AY4102" s="323"/>
      <c r="AZ4102" s="323"/>
      <c r="BA4102" s="323"/>
      <c r="BB4102" s="323"/>
      <c r="BC4102" s="323"/>
      <c r="BD4102" s="323"/>
      <c r="BE4102" s="323"/>
      <c r="BF4102" s="323"/>
    </row>
    <row r="4103" spans="1:58" s="62" customFormat="1" ht="12.75" x14ac:dyDescent="0.2">
      <c r="A4103" s="270"/>
      <c r="B4103" s="358"/>
      <c r="C4103" s="358"/>
      <c r="D4103" s="268"/>
      <c r="E4103" s="268"/>
      <c r="F4103" s="268"/>
      <c r="G4103" s="277"/>
      <c r="H4103" s="362"/>
      <c r="I4103" s="362"/>
      <c r="J4103" s="362"/>
      <c r="K4103" s="362"/>
      <c r="L4103" s="362"/>
      <c r="M4103" s="362"/>
      <c r="N4103" s="362"/>
      <c r="O4103" s="362"/>
      <c r="P4103" s="362"/>
      <c r="Q4103" s="362"/>
      <c r="R4103" s="362"/>
      <c r="S4103" s="362"/>
      <c r="T4103" s="362"/>
      <c r="U4103" s="362"/>
      <c r="V4103" s="362"/>
      <c r="W4103" s="362"/>
      <c r="X4103" s="362"/>
      <c r="Y4103" s="362"/>
      <c r="Z4103" s="362"/>
      <c r="AA4103" s="323"/>
      <c r="AB4103" s="323"/>
      <c r="AC4103" s="323"/>
      <c r="AD4103" s="323"/>
      <c r="AE4103" s="323"/>
      <c r="AF4103" s="323"/>
      <c r="AG4103" s="323"/>
      <c r="AH4103" s="323"/>
      <c r="AI4103" s="323"/>
      <c r="AJ4103" s="323"/>
      <c r="AK4103" s="323"/>
      <c r="AL4103" s="323"/>
      <c r="AM4103" s="323"/>
      <c r="AN4103" s="323"/>
      <c r="AO4103" s="323"/>
      <c r="AP4103" s="323"/>
      <c r="AQ4103" s="323"/>
      <c r="AR4103" s="323"/>
      <c r="AS4103" s="323"/>
      <c r="AT4103" s="323"/>
      <c r="AU4103" s="323"/>
      <c r="AV4103" s="323"/>
      <c r="AW4103" s="323"/>
      <c r="AX4103" s="323"/>
      <c r="AY4103" s="323"/>
      <c r="AZ4103" s="323"/>
      <c r="BA4103" s="323"/>
      <c r="BB4103" s="323"/>
      <c r="BC4103" s="323"/>
      <c r="BD4103" s="323"/>
      <c r="BE4103" s="323"/>
      <c r="BF4103" s="323"/>
    </row>
    <row r="4104" spans="1:58" s="62" customFormat="1" ht="12.75" x14ac:dyDescent="0.2">
      <c r="A4104" s="270"/>
      <c r="B4104" s="358"/>
      <c r="C4104" s="358"/>
      <c r="D4104" s="268"/>
      <c r="E4104" s="268"/>
      <c r="F4104" s="268"/>
      <c r="G4104" s="277"/>
      <c r="H4104" s="362"/>
      <c r="I4104" s="362"/>
      <c r="J4104" s="362"/>
      <c r="K4104" s="362"/>
      <c r="L4104" s="362"/>
      <c r="M4104" s="362"/>
      <c r="N4104" s="362"/>
      <c r="O4104" s="362"/>
      <c r="P4104" s="362"/>
      <c r="Q4104" s="362"/>
      <c r="R4104" s="362"/>
      <c r="S4104" s="362"/>
      <c r="T4104" s="362"/>
      <c r="U4104" s="362"/>
      <c r="V4104" s="362"/>
      <c r="W4104" s="362"/>
      <c r="X4104" s="362"/>
      <c r="Y4104" s="362"/>
      <c r="Z4104" s="362"/>
      <c r="AA4104" s="323"/>
      <c r="AB4104" s="323"/>
      <c r="AC4104" s="323"/>
      <c r="AD4104" s="323"/>
      <c r="AE4104" s="323"/>
      <c r="AF4104" s="323"/>
      <c r="AG4104" s="323"/>
      <c r="AH4104" s="323"/>
      <c r="AI4104" s="323"/>
      <c r="AJ4104" s="323"/>
      <c r="AK4104" s="323"/>
      <c r="AL4104" s="323"/>
      <c r="AM4104" s="323"/>
      <c r="AN4104" s="323"/>
      <c r="AO4104" s="323"/>
      <c r="AP4104" s="323"/>
      <c r="AQ4104" s="323"/>
      <c r="AR4104" s="323"/>
      <c r="AS4104" s="323"/>
      <c r="AT4104" s="323"/>
      <c r="AU4104" s="323"/>
      <c r="AV4104" s="323"/>
      <c r="AW4104" s="323"/>
      <c r="AX4104" s="323"/>
      <c r="AY4104" s="323"/>
      <c r="AZ4104" s="323"/>
      <c r="BA4104" s="323"/>
      <c r="BB4104" s="323"/>
      <c r="BC4104" s="323"/>
      <c r="BD4104" s="323"/>
      <c r="BE4104" s="323"/>
      <c r="BF4104" s="323"/>
    </row>
    <row r="4105" spans="1:58" s="62" customFormat="1" ht="12.75" x14ac:dyDescent="0.2">
      <c r="A4105" s="270"/>
      <c r="B4105" s="358"/>
      <c r="C4105" s="358"/>
      <c r="D4105" s="268"/>
      <c r="E4105" s="268"/>
      <c r="F4105" s="268"/>
      <c r="G4105" s="277"/>
      <c r="H4105" s="362"/>
      <c r="I4105" s="362"/>
      <c r="J4105" s="362"/>
      <c r="K4105" s="362"/>
      <c r="L4105" s="362"/>
      <c r="M4105" s="362"/>
      <c r="N4105" s="362"/>
      <c r="O4105" s="362"/>
      <c r="P4105" s="362"/>
      <c r="Q4105" s="362"/>
      <c r="R4105" s="362"/>
      <c r="S4105" s="362"/>
      <c r="T4105" s="362"/>
      <c r="U4105" s="362"/>
      <c r="V4105" s="362"/>
      <c r="W4105" s="362"/>
      <c r="X4105" s="362"/>
      <c r="Y4105" s="362"/>
      <c r="Z4105" s="362"/>
      <c r="AA4105" s="323"/>
      <c r="AB4105" s="323"/>
      <c r="AC4105" s="323"/>
      <c r="AD4105" s="323"/>
      <c r="AE4105" s="323"/>
      <c r="AF4105" s="323"/>
      <c r="AG4105" s="323"/>
      <c r="AH4105" s="323"/>
      <c r="AI4105" s="323"/>
      <c r="AJ4105" s="323"/>
      <c r="AK4105" s="323"/>
      <c r="AL4105" s="323"/>
      <c r="AM4105" s="323"/>
      <c r="AN4105" s="323"/>
      <c r="AO4105" s="323"/>
      <c r="AP4105" s="323"/>
      <c r="AQ4105" s="323"/>
      <c r="AR4105" s="323"/>
      <c r="AS4105" s="323"/>
      <c r="AT4105" s="323"/>
      <c r="AU4105" s="323"/>
      <c r="AV4105" s="323"/>
      <c r="AW4105" s="323"/>
      <c r="AX4105" s="323"/>
      <c r="AY4105" s="323"/>
      <c r="AZ4105" s="323"/>
      <c r="BA4105" s="323"/>
      <c r="BB4105" s="323"/>
      <c r="BC4105" s="323"/>
      <c r="BD4105" s="323"/>
      <c r="BE4105" s="323"/>
      <c r="BF4105" s="323"/>
    </row>
    <row r="4106" spans="1:58" s="62" customFormat="1" ht="12.75" x14ac:dyDescent="0.2">
      <c r="A4106" s="270"/>
      <c r="B4106" s="358"/>
      <c r="C4106" s="358"/>
      <c r="D4106" s="268"/>
      <c r="E4106" s="268"/>
      <c r="F4106" s="268"/>
      <c r="G4106" s="277"/>
      <c r="H4106" s="362"/>
      <c r="I4106" s="362"/>
      <c r="J4106" s="362"/>
      <c r="K4106" s="362"/>
      <c r="L4106" s="362"/>
      <c r="M4106" s="362"/>
      <c r="N4106" s="362"/>
      <c r="O4106" s="362"/>
      <c r="P4106" s="362"/>
      <c r="Q4106" s="362"/>
      <c r="R4106" s="362"/>
      <c r="S4106" s="362"/>
      <c r="T4106" s="362"/>
      <c r="U4106" s="362"/>
      <c r="V4106" s="362"/>
      <c r="W4106" s="362"/>
      <c r="X4106" s="362"/>
      <c r="Y4106" s="362"/>
      <c r="Z4106" s="362"/>
      <c r="AA4106" s="323"/>
      <c r="AB4106" s="323"/>
      <c r="AC4106" s="323"/>
      <c r="AD4106" s="323"/>
      <c r="AE4106" s="323"/>
      <c r="AF4106" s="323"/>
      <c r="AG4106" s="323"/>
      <c r="AH4106" s="323"/>
      <c r="AI4106" s="323"/>
      <c r="AJ4106" s="323"/>
      <c r="AK4106" s="323"/>
      <c r="AL4106" s="323"/>
      <c r="AM4106" s="323"/>
      <c r="AN4106" s="323"/>
      <c r="AO4106" s="323"/>
      <c r="AP4106" s="323"/>
      <c r="AQ4106" s="323"/>
      <c r="AR4106" s="323"/>
      <c r="AS4106" s="323"/>
      <c r="AT4106" s="323"/>
      <c r="AU4106" s="323"/>
      <c r="AV4106" s="323"/>
      <c r="AW4106" s="323"/>
      <c r="AX4106" s="323"/>
      <c r="AY4106" s="323"/>
      <c r="AZ4106" s="323"/>
      <c r="BA4106" s="323"/>
      <c r="BB4106" s="323"/>
      <c r="BC4106" s="323"/>
      <c r="BD4106" s="323"/>
      <c r="BE4106" s="323"/>
      <c r="BF4106" s="323"/>
    </row>
    <row r="4107" spans="1:58" s="62" customFormat="1" ht="12.75" x14ac:dyDescent="0.2">
      <c r="A4107" s="270"/>
      <c r="B4107" s="358"/>
      <c r="C4107" s="358"/>
      <c r="D4107" s="268"/>
      <c r="E4107" s="268"/>
      <c r="F4107" s="268"/>
      <c r="G4107" s="277"/>
      <c r="H4107" s="362"/>
      <c r="I4107" s="362"/>
      <c r="J4107" s="362"/>
      <c r="K4107" s="362"/>
      <c r="L4107" s="362"/>
      <c r="M4107" s="362"/>
      <c r="N4107" s="362"/>
      <c r="O4107" s="362"/>
      <c r="P4107" s="362"/>
      <c r="Q4107" s="362"/>
      <c r="R4107" s="362"/>
      <c r="S4107" s="362"/>
      <c r="T4107" s="362"/>
      <c r="U4107" s="362"/>
      <c r="V4107" s="362"/>
      <c r="W4107" s="362"/>
      <c r="X4107" s="362"/>
      <c r="Y4107" s="362"/>
      <c r="Z4107" s="362"/>
      <c r="AA4107" s="323"/>
      <c r="AB4107" s="323"/>
      <c r="AC4107" s="323"/>
      <c r="AD4107" s="323"/>
      <c r="AE4107" s="323"/>
      <c r="AF4107" s="323"/>
      <c r="AG4107" s="323"/>
      <c r="AH4107" s="323"/>
      <c r="AI4107" s="323"/>
      <c r="AJ4107" s="323"/>
      <c r="AK4107" s="323"/>
      <c r="AL4107" s="323"/>
      <c r="AM4107" s="323"/>
      <c r="AN4107" s="323"/>
      <c r="AO4107" s="323"/>
      <c r="AP4107" s="323"/>
      <c r="AQ4107" s="323"/>
      <c r="AR4107" s="323"/>
      <c r="AS4107" s="323"/>
      <c r="AT4107" s="323"/>
      <c r="AU4107" s="323"/>
      <c r="AV4107" s="323"/>
      <c r="AW4107" s="323"/>
      <c r="AX4107" s="323"/>
      <c r="AY4107" s="323"/>
      <c r="AZ4107" s="323"/>
      <c r="BA4107" s="323"/>
      <c r="BB4107" s="323"/>
      <c r="BC4107" s="323"/>
      <c r="BD4107" s="323"/>
      <c r="BE4107" s="323"/>
      <c r="BF4107" s="323"/>
    </row>
    <row r="4108" spans="1:58" s="62" customFormat="1" ht="12.75" x14ac:dyDescent="0.2">
      <c r="A4108" s="270"/>
      <c r="B4108" s="358"/>
      <c r="C4108" s="358"/>
      <c r="D4108" s="268"/>
      <c r="E4108" s="268"/>
      <c r="F4108" s="268"/>
      <c r="G4108" s="277"/>
      <c r="H4108" s="362"/>
      <c r="I4108" s="362"/>
      <c r="J4108" s="362"/>
      <c r="K4108" s="362"/>
      <c r="L4108" s="362"/>
      <c r="M4108" s="362"/>
      <c r="N4108" s="362"/>
      <c r="O4108" s="362"/>
      <c r="P4108" s="362"/>
      <c r="Q4108" s="362"/>
      <c r="R4108" s="362"/>
      <c r="S4108" s="362"/>
      <c r="T4108" s="362"/>
      <c r="U4108" s="362"/>
      <c r="V4108" s="362"/>
      <c r="W4108" s="362"/>
      <c r="X4108" s="362"/>
      <c r="Y4108" s="362"/>
      <c r="Z4108" s="362"/>
      <c r="AA4108" s="323"/>
      <c r="AB4108" s="323"/>
      <c r="AC4108" s="323"/>
      <c r="AD4108" s="323"/>
      <c r="AE4108" s="323"/>
      <c r="AF4108" s="323"/>
      <c r="AG4108" s="323"/>
      <c r="AH4108" s="323"/>
      <c r="AI4108" s="323"/>
      <c r="AJ4108" s="323"/>
      <c r="AK4108" s="323"/>
      <c r="AL4108" s="323"/>
      <c r="AM4108" s="323"/>
      <c r="AN4108" s="323"/>
      <c r="AO4108" s="323"/>
      <c r="AP4108" s="323"/>
      <c r="AQ4108" s="323"/>
      <c r="AR4108" s="323"/>
      <c r="AS4108" s="323"/>
      <c r="AT4108" s="323"/>
      <c r="AU4108" s="323"/>
      <c r="AV4108" s="323"/>
      <c r="AW4108" s="323"/>
      <c r="AX4108" s="323"/>
      <c r="AY4108" s="323"/>
      <c r="AZ4108" s="323"/>
      <c r="BA4108" s="323"/>
      <c r="BB4108" s="323"/>
      <c r="BC4108" s="323"/>
      <c r="BD4108" s="323"/>
      <c r="BE4108" s="323"/>
      <c r="BF4108" s="323"/>
    </row>
    <row r="4109" spans="1:58" s="62" customFormat="1" ht="12.75" x14ac:dyDescent="0.2">
      <c r="A4109" s="270"/>
      <c r="B4109" s="358"/>
      <c r="C4109" s="358"/>
      <c r="D4109" s="268"/>
      <c r="E4109" s="268"/>
      <c r="F4109" s="268"/>
      <c r="G4109" s="277"/>
      <c r="H4109" s="362"/>
      <c r="I4109" s="362"/>
      <c r="J4109" s="362"/>
      <c r="K4109" s="362"/>
      <c r="L4109" s="362"/>
      <c r="M4109" s="362"/>
      <c r="N4109" s="362"/>
      <c r="O4109" s="362"/>
      <c r="P4109" s="362"/>
      <c r="Q4109" s="362"/>
      <c r="R4109" s="362"/>
      <c r="S4109" s="362"/>
      <c r="T4109" s="362"/>
      <c r="U4109" s="362"/>
      <c r="V4109" s="362"/>
      <c r="W4109" s="362"/>
      <c r="X4109" s="362"/>
      <c r="Y4109" s="362"/>
      <c r="Z4109" s="362"/>
      <c r="AA4109" s="323"/>
      <c r="AB4109" s="323"/>
      <c r="AC4109" s="323"/>
      <c r="AD4109" s="323"/>
      <c r="AE4109" s="323"/>
      <c r="AF4109" s="323"/>
      <c r="AG4109" s="323"/>
      <c r="AH4109" s="323"/>
      <c r="AI4109" s="323"/>
      <c r="AJ4109" s="323"/>
      <c r="AK4109" s="323"/>
      <c r="AL4109" s="323"/>
      <c r="AM4109" s="323"/>
      <c r="AN4109" s="323"/>
      <c r="AO4109" s="323"/>
      <c r="AP4109" s="323"/>
      <c r="AQ4109" s="323"/>
      <c r="AR4109" s="323"/>
      <c r="AS4109" s="323"/>
      <c r="AT4109" s="323"/>
      <c r="AU4109" s="323"/>
      <c r="AV4109" s="323"/>
      <c r="AW4109" s="323"/>
      <c r="AX4109" s="323"/>
      <c r="AY4109" s="323"/>
      <c r="AZ4109" s="323"/>
      <c r="BA4109" s="323"/>
      <c r="BB4109" s="323"/>
      <c r="BC4109" s="323"/>
      <c r="BD4109" s="323"/>
      <c r="BE4109" s="323"/>
      <c r="BF4109" s="323"/>
    </row>
    <row r="4110" spans="1:58" s="62" customFormat="1" ht="12.75" x14ac:dyDescent="0.2">
      <c r="A4110" s="270"/>
      <c r="B4110" s="358"/>
      <c r="C4110" s="358"/>
      <c r="D4110" s="268"/>
      <c r="E4110" s="268"/>
      <c r="F4110" s="268"/>
      <c r="G4110" s="277"/>
      <c r="H4110" s="362"/>
      <c r="I4110" s="362"/>
      <c r="J4110" s="362"/>
      <c r="K4110" s="362"/>
      <c r="L4110" s="362"/>
      <c r="M4110" s="362"/>
      <c r="N4110" s="362"/>
      <c r="O4110" s="362"/>
      <c r="P4110" s="362"/>
      <c r="Q4110" s="362"/>
      <c r="R4110" s="362"/>
      <c r="S4110" s="362"/>
      <c r="T4110" s="362"/>
      <c r="U4110" s="362"/>
      <c r="V4110" s="362"/>
      <c r="W4110" s="362"/>
      <c r="X4110" s="362"/>
      <c r="Y4110" s="362"/>
      <c r="Z4110" s="362"/>
      <c r="AA4110" s="323"/>
      <c r="AB4110" s="323"/>
      <c r="AC4110" s="323"/>
      <c r="AD4110" s="323"/>
      <c r="AE4110" s="323"/>
      <c r="AF4110" s="323"/>
      <c r="AG4110" s="323"/>
      <c r="AH4110" s="323"/>
      <c r="AI4110" s="323"/>
      <c r="AJ4110" s="323"/>
      <c r="AK4110" s="323"/>
      <c r="AL4110" s="323"/>
      <c r="AM4110" s="323"/>
      <c r="AN4110" s="323"/>
      <c r="AO4110" s="323"/>
      <c r="AP4110" s="323"/>
      <c r="AQ4110" s="323"/>
      <c r="AR4110" s="323"/>
      <c r="AS4110" s="323"/>
      <c r="AT4110" s="323"/>
      <c r="AU4110" s="323"/>
      <c r="AV4110" s="323"/>
      <c r="AW4110" s="323"/>
      <c r="AX4110" s="323"/>
      <c r="AY4110" s="323"/>
      <c r="AZ4110" s="323"/>
      <c r="BA4110" s="323"/>
      <c r="BB4110" s="323"/>
      <c r="BC4110" s="323"/>
      <c r="BD4110" s="323"/>
      <c r="BE4110" s="323"/>
      <c r="BF4110" s="323"/>
    </row>
    <row r="4111" spans="1:58" s="62" customFormat="1" ht="12.75" x14ac:dyDescent="0.2">
      <c r="A4111" s="270"/>
      <c r="B4111" s="358"/>
      <c r="C4111" s="358"/>
      <c r="D4111" s="268"/>
      <c r="E4111" s="268"/>
      <c r="F4111" s="268"/>
      <c r="G4111" s="277"/>
      <c r="H4111" s="362"/>
      <c r="I4111" s="362"/>
      <c r="J4111" s="362"/>
      <c r="K4111" s="362"/>
      <c r="L4111" s="362"/>
      <c r="M4111" s="362"/>
      <c r="N4111" s="362"/>
      <c r="O4111" s="362"/>
      <c r="P4111" s="362"/>
      <c r="Q4111" s="362"/>
      <c r="R4111" s="362"/>
      <c r="S4111" s="362"/>
      <c r="T4111" s="362"/>
      <c r="U4111" s="362"/>
      <c r="V4111" s="362"/>
      <c r="W4111" s="362"/>
      <c r="X4111" s="362"/>
      <c r="Y4111" s="362"/>
      <c r="Z4111" s="362"/>
      <c r="AA4111" s="323"/>
      <c r="AB4111" s="323"/>
      <c r="AC4111" s="323"/>
      <c r="AD4111" s="323"/>
      <c r="AE4111" s="323"/>
      <c r="AF4111" s="323"/>
      <c r="AG4111" s="323"/>
      <c r="AH4111" s="323"/>
      <c r="AI4111" s="323"/>
      <c r="AJ4111" s="323"/>
      <c r="AK4111" s="323"/>
      <c r="AL4111" s="323"/>
      <c r="AM4111" s="323"/>
      <c r="AN4111" s="323"/>
      <c r="AO4111" s="323"/>
      <c r="AP4111" s="323"/>
      <c r="AQ4111" s="323"/>
      <c r="AR4111" s="323"/>
      <c r="AS4111" s="323"/>
      <c r="AT4111" s="323"/>
      <c r="AU4111" s="323"/>
      <c r="AV4111" s="323"/>
      <c r="AW4111" s="323"/>
      <c r="AX4111" s="323"/>
      <c r="AY4111" s="323"/>
      <c r="AZ4111" s="323"/>
      <c r="BA4111" s="323"/>
      <c r="BB4111" s="323"/>
      <c r="BC4111" s="323"/>
      <c r="BD4111" s="323"/>
      <c r="BE4111" s="323"/>
      <c r="BF4111" s="323"/>
    </row>
    <row r="4112" spans="1:58" s="62" customFormat="1" ht="12.75" x14ac:dyDescent="0.2">
      <c r="A4112" s="270"/>
      <c r="B4112" s="358"/>
      <c r="C4112" s="358"/>
      <c r="D4112" s="268"/>
      <c r="E4112" s="268"/>
      <c r="F4112" s="268"/>
      <c r="G4112" s="277"/>
      <c r="H4112" s="362"/>
      <c r="I4112" s="362"/>
      <c r="J4112" s="362"/>
      <c r="K4112" s="362"/>
      <c r="L4112" s="362"/>
      <c r="M4112" s="362"/>
      <c r="N4112" s="362"/>
      <c r="O4112" s="362"/>
      <c r="P4112" s="362"/>
      <c r="Q4112" s="362"/>
      <c r="R4112" s="362"/>
      <c r="S4112" s="362"/>
      <c r="T4112" s="362"/>
      <c r="U4112" s="362"/>
      <c r="V4112" s="362"/>
      <c r="W4112" s="362"/>
      <c r="X4112" s="362"/>
      <c r="Y4112" s="362"/>
      <c r="Z4112" s="362"/>
      <c r="AA4112" s="323"/>
      <c r="AB4112" s="323"/>
      <c r="AC4112" s="323"/>
      <c r="AD4112" s="323"/>
      <c r="AE4112" s="323"/>
      <c r="AF4112" s="323"/>
      <c r="AG4112" s="323"/>
      <c r="AH4112" s="323"/>
      <c r="AI4112" s="323"/>
      <c r="AJ4112" s="323"/>
      <c r="AK4112" s="323"/>
      <c r="AL4112" s="323"/>
      <c r="AM4112" s="323"/>
      <c r="AN4112" s="323"/>
      <c r="AO4112" s="323"/>
      <c r="AP4112" s="323"/>
      <c r="AQ4112" s="323"/>
      <c r="AR4112" s="323"/>
      <c r="AS4112" s="323"/>
      <c r="AT4112" s="323"/>
      <c r="AU4112" s="323"/>
      <c r="AV4112" s="323"/>
      <c r="AW4112" s="323"/>
      <c r="AX4112" s="323"/>
      <c r="AY4112" s="323"/>
      <c r="AZ4112" s="323"/>
      <c r="BA4112" s="323"/>
      <c r="BB4112" s="323"/>
      <c r="BC4112" s="323"/>
      <c r="BD4112" s="323"/>
      <c r="BE4112" s="323"/>
      <c r="BF4112" s="323"/>
    </row>
    <row r="4113" spans="1:58" s="62" customFormat="1" ht="12.75" x14ac:dyDescent="0.2">
      <c r="A4113" s="270"/>
      <c r="B4113" s="358"/>
      <c r="C4113" s="358"/>
      <c r="D4113" s="268"/>
      <c r="E4113" s="268"/>
      <c r="F4113" s="268"/>
      <c r="G4113" s="277"/>
      <c r="H4113" s="362"/>
      <c r="I4113" s="362"/>
      <c r="J4113" s="362"/>
      <c r="K4113" s="362"/>
      <c r="L4113" s="362"/>
      <c r="M4113" s="362"/>
      <c r="N4113" s="362"/>
      <c r="O4113" s="362"/>
      <c r="P4113" s="362"/>
      <c r="Q4113" s="362"/>
      <c r="R4113" s="362"/>
      <c r="S4113" s="362"/>
      <c r="T4113" s="362"/>
      <c r="U4113" s="362"/>
      <c r="V4113" s="362"/>
      <c r="W4113" s="362"/>
      <c r="X4113" s="362"/>
      <c r="Y4113" s="362"/>
      <c r="Z4113" s="362"/>
      <c r="AA4113" s="323"/>
      <c r="AB4113" s="323"/>
      <c r="AC4113" s="323"/>
      <c r="AD4113" s="323"/>
      <c r="AE4113" s="323"/>
      <c r="AF4113" s="323"/>
      <c r="AG4113" s="323"/>
      <c r="AH4113" s="323"/>
      <c r="AI4113" s="323"/>
      <c r="AJ4113" s="323"/>
      <c r="AK4113" s="323"/>
      <c r="AL4113" s="323"/>
      <c r="AM4113" s="323"/>
      <c r="AN4113" s="323"/>
      <c r="AO4113" s="323"/>
      <c r="AP4113" s="323"/>
      <c r="AQ4113" s="323"/>
      <c r="AR4113" s="323"/>
      <c r="AS4113" s="323"/>
      <c r="AT4113" s="323"/>
      <c r="AU4113" s="323"/>
      <c r="AV4113" s="323"/>
      <c r="AW4113" s="323"/>
      <c r="AX4113" s="323"/>
      <c r="AY4113" s="323"/>
      <c r="AZ4113" s="323"/>
      <c r="BA4113" s="323"/>
      <c r="BB4113" s="323"/>
      <c r="BC4113" s="323"/>
      <c r="BD4113" s="323"/>
      <c r="BE4113" s="323"/>
      <c r="BF4113" s="323"/>
    </row>
    <row r="4114" spans="1:58" s="62" customFormat="1" ht="12.75" x14ac:dyDescent="0.2">
      <c r="A4114" s="270"/>
      <c r="B4114" s="358"/>
      <c r="C4114" s="358"/>
      <c r="D4114" s="268"/>
      <c r="E4114" s="268"/>
      <c r="F4114" s="268"/>
      <c r="G4114" s="277"/>
      <c r="H4114" s="362"/>
      <c r="I4114" s="362"/>
      <c r="J4114" s="362"/>
      <c r="K4114" s="362"/>
      <c r="L4114" s="362"/>
      <c r="M4114" s="362"/>
      <c r="N4114" s="362"/>
      <c r="O4114" s="362"/>
      <c r="P4114" s="362"/>
      <c r="Q4114" s="362"/>
      <c r="R4114" s="362"/>
      <c r="S4114" s="362"/>
      <c r="T4114" s="362"/>
      <c r="U4114" s="362"/>
      <c r="V4114" s="362"/>
      <c r="W4114" s="362"/>
      <c r="X4114" s="362"/>
      <c r="Y4114" s="362"/>
      <c r="Z4114" s="362"/>
      <c r="AA4114" s="323"/>
      <c r="AB4114" s="323"/>
      <c r="AC4114" s="323"/>
      <c r="AD4114" s="323"/>
      <c r="AE4114" s="323"/>
      <c r="AF4114" s="323"/>
      <c r="AG4114" s="323"/>
      <c r="AH4114" s="323"/>
      <c r="AI4114" s="323"/>
      <c r="AJ4114" s="323"/>
      <c r="AK4114" s="323"/>
      <c r="AL4114" s="323"/>
      <c r="AM4114" s="323"/>
      <c r="AN4114" s="323"/>
      <c r="AO4114" s="323"/>
      <c r="AP4114" s="323"/>
      <c r="AQ4114" s="323"/>
      <c r="AR4114" s="323"/>
      <c r="AS4114" s="323"/>
      <c r="AT4114" s="323"/>
      <c r="AU4114" s="323"/>
      <c r="AV4114" s="323"/>
      <c r="AW4114" s="323"/>
      <c r="AX4114" s="323"/>
      <c r="AY4114" s="323"/>
      <c r="AZ4114" s="323"/>
      <c r="BA4114" s="323"/>
      <c r="BB4114" s="323"/>
      <c r="BC4114" s="323"/>
      <c r="BD4114" s="323"/>
      <c r="BE4114" s="323"/>
      <c r="BF4114" s="323"/>
    </row>
    <row r="4115" spans="1:58" s="62" customFormat="1" ht="12.75" x14ac:dyDescent="0.2">
      <c r="A4115" s="270"/>
      <c r="B4115" s="358"/>
      <c r="C4115" s="358"/>
      <c r="D4115" s="268"/>
      <c r="E4115" s="268"/>
      <c r="F4115" s="268"/>
      <c r="G4115" s="277"/>
      <c r="H4115" s="362"/>
      <c r="I4115" s="362"/>
      <c r="J4115" s="362"/>
      <c r="K4115" s="362"/>
      <c r="L4115" s="362"/>
      <c r="M4115" s="362"/>
      <c r="N4115" s="362"/>
      <c r="O4115" s="362"/>
      <c r="P4115" s="362"/>
      <c r="Q4115" s="362"/>
      <c r="R4115" s="362"/>
      <c r="S4115" s="362"/>
      <c r="T4115" s="362"/>
      <c r="U4115" s="362"/>
      <c r="V4115" s="362"/>
      <c r="W4115" s="362"/>
      <c r="X4115" s="362"/>
      <c r="Y4115" s="362"/>
      <c r="Z4115" s="362"/>
      <c r="AA4115" s="323"/>
      <c r="AB4115" s="323"/>
      <c r="AC4115" s="323"/>
      <c r="AD4115" s="323"/>
      <c r="AE4115" s="323"/>
      <c r="AF4115" s="323"/>
      <c r="AG4115" s="323"/>
      <c r="AH4115" s="323"/>
      <c r="AI4115" s="323"/>
      <c r="AJ4115" s="323"/>
      <c r="AK4115" s="323"/>
      <c r="AL4115" s="323"/>
      <c r="AM4115" s="323"/>
      <c r="AN4115" s="323"/>
      <c r="AO4115" s="323"/>
      <c r="AP4115" s="323"/>
      <c r="AQ4115" s="323"/>
      <c r="AR4115" s="323"/>
      <c r="AS4115" s="323"/>
      <c r="AT4115" s="323"/>
      <c r="AU4115" s="323"/>
      <c r="AV4115" s="323"/>
      <c r="AW4115" s="323"/>
      <c r="AX4115" s="323"/>
      <c r="AY4115" s="323"/>
      <c r="AZ4115" s="323"/>
      <c r="BA4115" s="323"/>
      <c r="BB4115" s="323"/>
      <c r="BC4115" s="323"/>
      <c r="BD4115" s="323"/>
      <c r="BE4115" s="323"/>
      <c r="BF4115" s="323"/>
    </row>
    <row r="4116" spans="1:58" s="62" customFormat="1" ht="12.75" x14ac:dyDescent="0.2">
      <c r="A4116" s="270"/>
      <c r="B4116" s="358"/>
      <c r="C4116" s="358"/>
      <c r="D4116" s="268"/>
      <c r="E4116" s="268"/>
      <c r="F4116" s="268"/>
      <c r="G4116" s="277"/>
      <c r="H4116" s="362"/>
      <c r="I4116" s="362"/>
      <c r="J4116" s="362"/>
      <c r="K4116" s="362"/>
      <c r="L4116" s="362"/>
      <c r="M4116" s="362"/>
      <c r="N4116" s="362"/>
      <c r="O4116" s="362"/>
      <c r="P4116" s="362"/>
      <c r="Q4116" s="362"/>
      <c r="R4116" s="362"/>
      <c r="S4116" s="362"/>
      <c r="T4116" s="362"/>
      <c r="U4116" s="362"/>
      <c r="V4116" s="362"/>
      <c r="W4116" s="362"/>
      <c r="X4116" s="362"/>
      <c r="Y4116" s="362"/>
      <c r="Z4116" s="362"/>
      <c r="AA4116" s="323"/>
      <c r="AB4116" s="323"/>
      <c r="AC4116" s="323"/>
      <c r="AD4116" s="323"/>
      <c r="AE4116" s="323"/>
      <c r="AF4116" s="323"/>
      <c r="AG4116" s="323"/>
      <c r="AH4116" s="323"/>
      <c r="AI4116" s="323"/>
      <c r="AJ4116" s="323"/>
      <c r="AK4116" s="323"/>
      <c r="AL4116" s="323"/>
      <c r="AM4116" s="323"/>
      <c r="AN4116" s="323"/>
      <c r="AO4116" s="323"/>
      <c r="AP4116" s="323"/>
      <c r="AQ4116" s="323"/>
      <c r="AR4116" s="323"/>
      <c r="AS4116" s="323"/>
      <c r="AT4116" s="323"/>
      <c r="AU4116" s="323"/>
      <c r="AV4116" s="323"/>
      <c r="AW4116" s="323"/>
      <c r="AX4116" s="323"/>
      <c r="AY4116" s="323"/>
      <c r="AZ4116" s="323"/>
      <c r="BA4116" s="323"/>
      <c r="BB4116" s="323"/>
      <c r="BC4116" s="323"/>
      <c r="BD4116" s="323"/>
      <c r="BE4116" s="323"/>
      <c r="BF4116" s="323"/>
    </row>
    <row r="4117" spans="1:58" s="62" customFormat="1" ht="12.75" x14ac:dyDescent="0.2">
      <c r="A4117" s="270"/>
      <c r="B4117" s="358"/>
      <c r="C4117" s="358"/>
      <c r="D4117" s="268"/>
      <c r="E4117" s="268"/>
      <c r="F4117" s="268"/>
      <c r="G4117" s="277"/>
      <c r="H4117" s="362"/>
      <c r="I4117" s="362"/>
      <c r="J4117" s="362"/>
      <c r="K4117" s="362"/>
      <c r="L4117" s="362"/>
      <c r="M4117" s="362"/>
      <c r="N4117" s="362"/>
      <c r="O4117" s="362"/>
      <c r="P4117" s="362"/>
      <c r="Q4117" s="362"/>
      <c r="R4117" s="362"/>
      <c r="S4117" s="362"/>
      <c r="T4117" s="362"/>
      <c r="U4117" s="362"/>
      <c r="V4117" s="362"/>
      <c r="W4117" s="362"/>
      <c r="X4117" s="362"/>
      <c r="Y4117" s="362"/>
      <c r="Z4117" s="362"/>
      <c r="AA4117" s="323"/>
      <c r="AB4117" s="323"/>
      <c r="AC4117" s="323"/>
      <c r="AD4117" s="323"/>
      <c r="AE4117" s="323"/>
      <c r="AF4117" s="323"/>
      <c r="AG4117" s="323"/>
      <c r="AH4117" s="323"/>
      <c r="AI4117" s="323"/>
      <c r="AJ4117" s="323"/>
      <c r="AK4117" s="323"/>
      <c r="AL4117" s="323"/>
      <c r="AM4117" s="323"/>
      <c r="AN4117" s="323"/>
      <c r="AO4117" s="323"/>
      <c r="AP4117" s="323"/>
      <c r="AQ4117" s="323"/>
      <c r="AR4117" s="323"/>
      <c r="AS4117" s="323"/>
      <c r="AT4117" s="323"/>
      <c r="AU4117" s="323"/>
      <c r="AV4117" s="323"/>
      <c r="AW4117" s="323"/>
      <c r="AX4117" s="323"/>
      <c r="AY4117" s="323"/>
      <c r="AZ4117" s="323"/>
      <c r="BA4117" s="323"/>
      <c r="BB4117" s="323"/>
      <c r="BC4117" s="323"/>
      <c r="BD4117" s="323"/>
      <c r="BE4117" s="323"/>
      <c r="BF4117" s="323"/>
    </row>
    <row r="4118" spans="1:58" s="62" customFormat="1" ht="12.75" x14ac:dyDescent="0.2">
      <c r="A4118" s="270"/>
      <c r="B4118" s="358"/>
      <c r="C4118" s="358"/>
      <c r="D4118" s="268"/>
      <c r="E4118" s="268"/>
      <c r="F4118" s="268"/>
      <c r="G4118" s="277"/>
      <c r="H4118" s="362"/>
      <c r="I4118" s="362"/>
      <c r="J4118" s="362"/>
      <c r="K4118" s="362"/>
      <c r="L4118" s="362"/>
      <c r="M4118" s="362"/>
      <c r="N4118" s="362"/>
      <c r="O4118" s="362"/>
      <c r="P4118" s="362"/>
      <c r="Q4118" s="362"/>
      <c r="R4118" s="362"/>
      <c r="S4118" s="362"/>
      <c r="T4118" s="362"/>
      <c r="U4118" s="362"/>
      <c r="V4118" s="362"/>
      <c r="W4118" s="362"/>
      <c r="X4118" s="362"/>
      <c r="Y4118" s="362"/>
      <c r="Z4118" s="362"/>
      <c r="AA4118" s="323"/>
      <c r="AB4118" s="323"/>
      <c r="AC4118" s="323"/>
      <c r="AD4118" s="323"/>
      <c r="AE4118" s="323"/>
      <c r="AF4118" s="323"/>
      <c r="AG4118" s="323"/>
      <c r="AH4118" s="323"/>
      <c r="AI4118" s="323"/>
      <c r="AJ4118" s="323"/>
      <c r="AK4118" s="323"/>
      <c r="AL4118" s="323"/>
      <c r="AM4118" s="323"/>
      <c r="AN4118" s="323"/>
      <c r="AO4118" s="323"/>
      <c r="AP4118" s="323"/>
      <c r="AQ4118" s="323"/>
      <c r="AR4118" s="323"/>
      <c r="AS4118" s="323"/>
      <c r="AT4118" s="323"/>
      <c r="AU4118" s="323"/>
      <c r="AV4118" s="323"/>
      <c r="AW4118" s="323"/>
      <c r="AX4118" s="323"/>
      <c r="AY4118" s="323"/>
      <c r="AZ4118" s="323"/>
      <c r="BA4118" s="323"/>
      <c r="BB4118" s="323"/>
      <c r="BC4118" s="323"/>
      <c r="BD4118" s="323"/>
      <c r="BE4118" s="323"/>
      <c r="BF4118" s="323"/>
    </row>
    <row r="4119" spans="1:58" s="62" customFormat="1" ht="12.75" x14ac:dyDescent="0.2">
      <c r="A4119" s="270"/>
      <c r="B4119" s="358"/>
      <c r="C4119" s="358"/>
      <c r="D4119" s="268"/>
      <c r="E4119" s="268"/>
      <c r="F4119" s="268"/>
      <c r="G4119" s="277"/>
      <c r="H4119" s="362"/>
      <c r="I4119" s="362"/>
      <c r="J4119" s="362"/>
      <c r="K4119" s="362"/>
      <c r="L4119" s="362"/>
      <c r="M4119" s="362"/>
      <c r="N4119" s="362"/>
      <c r="O4119" s="362"/>
      <c r="P4119" s="362"/>
      <c r="Q4119" s="362"/>
      <c r="R4119" s="362"/>
      <c r="S4119" s="362"/>
      <c r="T4119" s="362"/>
      <c r="U4119" s="362"/>
      <c r="V4119" s="362"/>
      <c r="W4119" s="362"/>
      <c r="X4119" s="362"/>
      <c r="Y4119" s="362"/>
      <c r="Z4119" s="362"/>
      <c r="AA4119" s="323"/>
      <c r="AB4119" s="323"/>
      <c r="AC4119" s="323"/>
      <c r="AD4119" s="323"/>
      <c r="AE4119" s="323"/>
      <c r="AF4119" s="323"/>
      <c r="AG4119" s="323"/>
      <c r="AH4119" s="323"/>
      <c r="AI4119" s="323"/>
      <c r="AJ4119" s="323"/>
      <c r="AK4119" s="323"/>
      <c r="AL4119" s="323"/>
      <c r="AM4119" s="323"/>
      <c r="AN4119" s="323"/>
      <c r="AO4119" s="323"/>
      <c r="AP4119" s="323"/>
      <c r="AQ4119" s="323"/>
      <c r="AR4119" s="323"/>
      <c r="AS4119" s="323"/>
      <c r="AT4119" s="323"/>
      <c r="AU4119" s="323"/>
      <c r="AV4119" s="323"/>
      <c r="AW4119" s="323"/>
      <c r="AX4119" s="323"/>
      <c r="AY4119" s="323"/>
      <c r="AZ4119" s="323"/>
      <c r="BA4119" s="323"/>
      <c r="BB4119" s="323"/>
      <c r="BC4119" s="323"/>
      <c r="BD4119" s="323"/>
      <c r="BE4119" s="323"/>
      <c r="BF4119" s="323"/>
    </row>
    <row r="4120" spans="1:58" s="62" customFormat="1" ht="12.75" x14ac:dyDescent="0.2">
      <c r="A4120" s="270"/>
      <c r="B4120" s="358"/>
      <c r="C4120" s="358"/>
      <c r="D4120" s="268"/>
      <c r="E4120" s="268"/>
      <c r="F4120" s="268"/>
      <c r="G4120" s="277"/>
      <c r="H4120" s="362"/>
      <c r="I4120" s="362"/>
      <c r="J4120" s="362"/>
      <c r="K4120" s="362"/>
      <c r="L4120" s="362"/>
      <c r="M4120" s="362"/>
      <c r="N4120" s="362"/>
      <c r="O4120" s="362"/>
      <c r="P4120" s="362"/>
      <c r="Q4120" s="362"/>
      <c r="R4120" s="362"/>
      <c r="S4120" s="362"/>
      <c r="T4120" s="362"/>
      <c r="U4120" s="362"/>
      <c r="V4120" s="362"/>
      <c r="W4120" s="362"/>
      <c r="X4120" s="362"/>
      <c r="Y4120" s="362"/>
      <c r="Z4120" s="362"/>
      <c r="AA4120" s="323"/>
      <c r="AB4120" s="323"/>
      <c r="AC4120" s="323"/>
      <c r="AD4120" s="323"/>
      <c r="AE4120" s="323"/>
      <c r="AF4120" s="323"/>
      <c r="AG4120" s="323"/>
      <c r="AH4120" s="323"/>
      <c r="AI4120" s="323"/>
      <c r="AJ4120" s="323"/>
      <c r="AK4120" s="323"/>
      <c r="AL4120" s="323"/>
      <c r="AM4120" s="323"/>
      <c r="AN4120" s="323"/>
      <c r="AO4120" s="323"/>
      <c r="AP4120" s="323"/>
      <c r="AQ4120" s="323"/>
      <c r="AR4120" s="323"/>
      <c r="AS4120" s="323"/>
      <c r="AT4120" s="323"/>
      <c r="AU4120" s="323"/>
      <c r="AV4120" s="323"/>
      <c r="AW4120" s="323"/>
      <c r="AX4120" s="323"/>
      <c r="AY4120" s="323"/>
      <c r="AZ4120" s="323"/>
      <c r="BA4120" s="323"/>
      <c r="BB4120" s="323"/>
      <c r="BC4120" s="323"/>
      <c r="BD4120" s="323"/>
      <c r="BE4120" s="323"/>
      <c r="BF4120" s="323"/>
    </row>
    <row r="4121" spans="1:58" s="62" customFormat="1" ht="12.75" x14ac:dyDescent="0.2">
      <c r="A4121" s="270"/>
      <c r="B4121" s="358"/>
      <c r="C4121" s="358"/>
      <c r="D4121" s="268"/>
      <c r="E4121" s="268"/>
      <c r="F4121" s="268"/>
      <c r="G4121" s="277"/>
      <c r="H4121" s="362"/>
      <c r="I4121" s="362"/>
      <c r="J4121" s="362"/>
      <c r="K4121" s="362"/>
      <c r="L4121" s="362"/>
      <c r="M4121" s="362"/>
      <c r="N4121" s="362"/>
      <c r="O4121" s="362"/>
      <c r="P4121" s="362"/>
      <c r="Q4121" s="362"/>
      <c r="R4121" s="362"/>
      <c r="S4121" s="362"/>
      <c r="T4121" s="362"/>
      <c r="U4121" s="362"/>
      <c r="V4121" s="362"/>
      <c r="W4121" s="362"/>
      <c r="X4121" s="362"/>
      <c r="Y4121" s="362"/>
      <c r="Z4121" s="362"/>
      <c r="AA4121" s="323"/>
      <c r="AB4121" s="323"/>
      <c r="AC4121" s="323"/>
      <c r="AD4121" s="323"/>
      <c r="AE4121" s="323"/>
      <c r="AF4121" s="323"/>
      <c r="AG4121" s="323"/>
      <c r="AH4121" s="323"/>
      <c r="AI4121" s="323"/>
      <c r="AJ4121" s="323"/>
      <c r="AK4121" s="323"/>
      <c r="AL4121" s="323"/>
      <c r="AM4121" s="323"/>
      <c r="AN4121" s="323"/>
      <c r="AO4121" s="323"/>
      <c r="AP4121" s="323"/>
      <c r="AQ4121" s="323"/>
      <c r="AR4121" s="323"/>
      <c r="AS4121" s="323"/>
      <c r="AT4121" s="323"/>
      <c r="AU4121" s="323"/>
      <c r="AV4121" s="323"/>
      <c r="AW4121" s="323"/>
      <c r="AX4121" s="323"/>
      <c r="AY4121" s="323"/>
      <c r="AZ4121" s="323"/>
      <c r="BA4121" s="323"/>
      <c r="BB4121" s="323"/>
      <c r="BC4121" s="323"/>
      <c r="BD4121" s="323"/>
      <c r="BE4121" s="323"/>
      <c r="BF4121" s="323"/>
    </row>
    <row r="4122" spans="1:58" s="62" customFormat="1" ht="12.75" x14ac:dyDescent="0.2">
      <c r="A4122" s="270"/>
      <c r="B4122" s="358"/>
      <c r="C4122" s="358"/>
      <c r="D4122" s="268"/>
      <c r="E4122" s="268"/>
      <c r="F4122" s="268"/>
      <c r="G4122" s="277"/>
      <c r="H4122" s="362"/>
      <c r="I4122" s="362"/>
      <c r="J4122" s="362"/>
      <c r="K4122" s="362"/>
      <c r="L4122" s="362"/>
      <c r="M4122" s="362"/>
      <c r="N4122" s="362"/>
      <c r="O4122" s="362"/>
      <c r="P4122" s="362"/>
      <c r="Q4122" s="362"/>
      <c r="R4122" s="362"/>
      <c r="S4122" s="362"/>
      <c r="T4122" s="362"/>
      <c r="U4122" s="362"/>
      <c r="V4122" s="362"/>
      <c r="W4122" s="362"/>
      <c r="X4122" s="362"/>
      <c r="Y4122" s="362"/>
      <c r="Z4122" s="362"/>
      <c r="AA4122" s="323"/>
      <c r="AB4122" s="323"/>
      <c r="AC4122" s="323"/>
      <c r="AD4122" s="323"/>
      <c r="AE4122" s="323"/>
      <c r="AF4122" s="323"/>
      <c r="AG4122" s="323"/>
      <c r="AH4122" s="323"/>
      <c r="AI4122" s="323"/>
      <c r="AJ4122" s="323"/>
      <c r="AK4122" s="323"/>
      <c r="AL4122" s="323"/>
      <c r="AM4122" s="323"/>
      <c r="AN4122" s="323"/>
      <c r="AO4122" s="323"/>
      <c r="AP4122" s="323"/>
      <c r="AQ4122" s="323"/>
      <c r="AR4122" s="323"/>
      <c r="AS4122" s="323"/>
      <c r="AT4122" s="323"/>
      <c r="AU4122" s="323"/>
      <c r="AV4122" s="323"/>
      <c r="AW4122" s="323"/>
      <c r="AX4122" s="323"/>
      <c r="AY4122" s="323"/>
      <c r="AZ4122" s="323"/>
      <c r="BA4122" s="323"/>
      <c r="BB4122" s="323"/>
      <c r="BC4122" s="323"/>
      <c r="BD4122" s="323"/>
      <c r="BE4122" s="323"/>
      <c r="BF4122" s="323"/>
    </row>
    <row r="4123" spans="1:58" s="62" customFormat="1" ht="12.75" x14ac:dyDescent="0.2">
      <c r="A4123" s="270"/>
      <c r="B4123" s="358"/>
      <c r="C4123" s="358"/>
      <c r="D4123" s="268"/>
      <c r="E4123" s="268"/>
      <c r="F4123" s="268"/>
      <c r="G4123" s="277"/>
      <c r="H4123" s="362"/>
      <c r="I4123" s="362"/>
      <c r="J4123" s="362"/>
      <c r="K4123" s="362"/>
      <c r="L4123" s="362"/>
      <c r="M4123" s="362"/>
      <c r="N4123" s="362"/>
      <c r="O4123" s="362"/>
      <c r="P4123" s="362"/>
      <c r="Q4123" s="362"/>
      <c r="R4123" s="362"/>
      <c r="S4123" s="362"/>
      <c r="T4123" s="362"/>
      <c r="U4123" s="362"/>
      <c r="V4123" s="362"/>
      <c r="W4123" s="362"/>
      <c r="X4123" s="362"/>
      <c r="Y4123" s="362"/>
      <c r="Z4123" s="362"/>
      <c r="AA4123" s="323"/>
      <c r="AB4123" s="323"/>
      <c r="AC4123" s="323"/>
      <c r="AD4123" s="323"/>
      <c r="AE4123" s="323"/>
      <c r="AF4123" s="323"/>
      <c r="AG4123" s="323"/>
      <c r="AH4123" s="323"/>
      <c r="AI4123" s="323"/>
      <c r="AJ4123" s="323"/>
      <c r="AK4123" s="323"/>
      <c r="AL4123" s="323"/>
      <c r="AM4123" s="323"/>
      <c r="AN4123" s="323"/>
      <c r="AO4123" s="323"/>
      <c r="AP4123" s="323"/>
      <c r="AQ4123" s="323"/>
      <c r="AR4123" s="323"/>
      <c r="AS4123" s="323"/>
      <c r="AT4123" s="323"/>
      <c r="AU4123" s="323"/>
      <c r="AV4123" s="323"/>
      <c r="AW4123" s="323"/>
      <c r="AX4123" s="323"/>
      <c r="AY4123" s="323"/>
      <c r="AZ4123" s="323"/>
      <c r="BA4123" s="323"/>
      <c r="BB4123" s="323"/>
      <c r="BC4123" s="323"/>
      <c r="BD4123" s="323"/>
      <c r="BE4123" s="323"/>
      <c r="BF4123" s="323"/>
    </row>
    <row r="4124" spans="1:58" s="62" customFormat="1" ht="12.75" x14ac:dyDescent="0.2">
      <c r="A4124" s="270"/>
      <c r="B4124" s="358"/>
      <c r="C4124" s="358"/>
      <c r="D4124" s="268"/>
      <c r="E4124" s="268"/>
      <c r="F4124" s="268"/>
      <c r="G4124" s="277"/>
      <c r="H4124" s="362"/>
      <c r="I4124" s="362"/>
      <c r="J4124" s="362"/>
      <c r="K4124" s="362"/>
      <c r="L4124" s="362"/>
      <c r="M4124" s="362"/>
      <c r="N4124" s="362"/>
      <c r="O4124" s="362"/>
      <c r="P4124" s="362"/>
      <c r="Q4124" s="362"/>
      <c r="R4124" s="362"/>
      <c r="S4124" s="362"/>
      <c r="T4124" s="362"/>
      <c r="U4124" s="362"/>
      <c r="V4124" s="362"/>
      <c r="W4124" s="362"/>
      <c r="X4124" s="362"/>
      <c r="Y4124" s="362"/>
      <c r="Z4124" s="362"/>
      <c r="AA4124" s="323"/>
      <c r="AB4124" s="323"/>
      <c r="AC4124" s="323"/>
      <c r="AD4124" s="323"/>
      <c r="AE4124" s="323"/>
      <c r="AF4124" s="323"/>
      <c r="AG4124" s="323"/>
      <c r="AH4124" s="323"/>
      <c r="AI4124" s="323"/>
      <c r="AJ4124" s="323"/>
      <c r="AK4124" s="323"/>
      <c r="AL4124" s="323"/>
      <c r="AM4124" s="323"/>
      <c r="AN4124" s="323"/>
      <c r="AO4124" s="323"/>
      <c r="AP4124" s="323"/>
      <c r="AQ4124" s="323"/>
      <c r="AR4124" s="323"/>
      <c r="AS4124" s="323"/>
      <c r="AT4124" s="323"/>
      <c r="AU4124" s="323"/>
      <c r="AV4124" s="323"/>
      <c r="AW4124" s="323"/>
      <c r="AX4124" s="323"/>
      <c r="AY4124" s="323"/>
      <c r="AZ4124" s="323"/>
      <c r="BA4124" s="323"/>
      <c r="BB4124" s="323"/>
      <c r="BC4124" s="323"/>
      <c r="BD4124" s="323"/>
      <c r="BE4124" s="323"/>
      <c r="BF4124" s="323"/>
    </row>
    <row r="4125" spans="1:58" s="62" customFormat="1" ht="12.75" x14ac:dyDescent="0.2">
      <c r="A4125" s="270"/>
      <c r="B4125" s="358"/>
      <c r="C4125" s="358"/>
      <c r="D4125" s="268"/>
      <c r="E4125" s="268"/>
      <c r="F4125" s="268"/>
      <c r="G4125" s="277"/>
      <c r="H4125" s="362"/>
      <c r="I4125" s="362"/>
      <c r="J4125" s="362"/>
      <c r="K4125" s="362"/>
      <c r="L4125" s="362"/>
      <c r="M4125" s="362"/>
      <c r="N4125" s="362"/>
      <c r="O4125" s="362"/>
      <c r="P4125" s="362"/>
      <c r="Q4125" s="362"/>
      <c r="R4125" s="362"/>
      <c r="S4125" s="362"/>
      <c r="T4125" s="362"/>
      <c r="U4125" s="362"/>
      <c r="V4125" s="362"/>
      <c r="W4125" s="362"/>
      <c r="X4125" s="362"/>
      <c r="Y4125" s="362"/>
      <c r="Z4125" s="362"/>
      <c r="AA4125" s="323"/>
      <c r="AB4125" s="323"/>
      <c r="AC4125" s="323"/>
      <c r="AD4125" s="323"/>
      <c r="AE4125" s="323"/>
      <c r="AF4125" s="323"/>
      <c r="AG4125" s="323"/>
      <c r="AH4125" s="323"/>
      <c r="AI4125" s="323"/>
      <c r="AJ4125" s="323"/>
      <c r="AK4125" s="323"/>
      <c r="AL4125" s="323"/>
      <c r="AM4125" s="323"/>
      <c r="AN4125" s="323"/>
      <c r="AO4125" s="323"/>
      <c r="AP4125" s="323"/>
      <c r="AQ4125" s="323"/>
      <c r="AR4125" s="323"/>
      <c r="AS4125" s="323"/>
      <c r="AT4125" s="323"/>
      <c r="AU4125" s="323"/>
      <c r="AV4125" s="323"/>
      <c r="AW4125" s="323"/>
      <c r="AX4125" s="323"/>
      <c r="AY4125" s="323"/>
      <c r="AZ4125" s="323"/>
      <c r="BA4125" s="323"/>
      <c r="BB4125" s="323"/>
      <c r="BC4125" s="323"/>
      <c r="BD4125" s="323"/>
      <c r="BE4125" s="323"/>
      <c r="BF4125" s="323"/>
    </row>
    <row r="4126" spans="1:58" s="62" customFormat="1" ht="12.75" x14ac:dyDescent="0.2">
      <c r="A4126" s="270"/>
      <c r="B4126" s="358"/>
      <c r="C4126" s="358"/>
      <c r="D4126" s="268"/>
      <c r="E4126" s="268"/>
      <c r="F4126" s="268"/>
      <c r="G4126" s="277"/>
      <c r="H4126" s="362"/>
      <c r="I4126" s="362"/>
      <c r="J4126" s="362"/>
      <c r="K4126" s="362"/>
      <c r="L4126" s="362"/>
      <c r="M4126" s="362"/>
      <c r="N4126" s="362"/>
      <c r="O4126" s="362"/>
      <c r="P4126" s="362"/>
      <c r="Q4126" s="362"/>
      <c r="R4126" s="362"/>
      <c r="S4126" s="362"/>
      <c r="T4126" s="362"/>
      <c r="U4126" s="362"/>
      <c r="V4126" s="362"/>
      <c r="W4126" s="362"/>
      <c r="X4126" s="362"/>
      <c r="Y4126" s="362"/>
      <c r="Z4126" s="362"/>
      <c r="AA4126" s="323"/>
      <c r="AB4126" s="323"/>
      <c r="AC4126" s="323"/>
      <c r="AD4126" s="323"/>
      <c r="AE4126" s="323"/>
      <c r="AF4126" s="323"/>
      <c r="AG4126" s="323"/>
      <c r="AH4126" s="323"/>
      <c r="AI4126" s="323"/>
      <c r="AJ4126" s="323"/>
      <c r="AK4126" s="323"/>
      <c r="AL4126" s="323"/>
      <c r="AM4126" s="323"/>
      <c r="AN4126" s="323"/>
      <c r="AO4126" s="323"/>
      <c r="AP4126" s="323"/>
      <c r="AQ4126" s="323"/>
      <c r="AR4126" s="323"/>
      <c r="AS4126" s="323"/>
      <c r="AT4126" s="323"/>
      <c r="AU4126" s="323"/>
      <c r="AV4126" s="323"/>
      <c r="AW4126" s="323"/>
      <c r="AX4126" s="323"/>
      <c r="AY4126" s="323"/>
      <c r="AZ4126" s="323"/>
      <c r="BA4126" s="323"/>
      <c r="BB4126" s="323"/>
      <c r="BC4126" s="323"/>
      <c r="BD4126" s="323"/>
      <c r="BE4126" s="323"/>
      <c r="BF4126" s="323"/>
    </row>
    <row r="4127" spans="1:58" s="62" customFormat="1" ht="12.75" x14ac:dyDescent="0.2">
      <c r="A4127" s="270"/>
      <c r="B4127" s="358"/>
      <c r="C4127" s="358"/>
      <c r="D4127" s="268"/>
      <c r="E4127" s="268"/>
      <c r="F4127" s="268"/>
      <c r="G4127" s="277"/>
      <c r="H4127" s="362"/>
      <c r="I4127" s="362"/>
      <c r="J4127" s="362"/>
      <c r="K4127" s="362"/>
      <c r="L4127" s="362"/>
      <c r="M4127" s="362"/>
      <c r="N4127" s="362"/>
      <c r="O4127" s="362"/>
      <c r="P4127" s="362"/>
      <c r="Q4127" s="362"/>
      <c r="R4127" s="362"/>
      <c r="S4127" s="362"/>
      <c r="T4127" s="362"/>
      <c r="U4127" s="362"/>
      <c r="V4127" s="362"/>
      <c r="W4127" s="362"/>
      <c r="X4127" s="362"/>
      <c r="Y4127" s="362"/>
      <c r="Z4127" s="362"/>
      <c r="AA4127" s="323"/>
      <c r="AB4127" s="323"/>
      <c r="AC4127" s="323"/>
      <c r="AD4127" s="323"/>
      <c r="AE4127" s="323"/>
      <c r="AF4127" s="323"/>
      <c r="AG4127" s="323"/>
      <c r="AH4127" s="323"/>
      <c r="AI4127" s="323"/>
      <c r="AJ4127" s="323"/>
      <c r="AK4127" s="323"/>
      <c r="AL4127" s="323"/>
      <c r="AM4127" s="323"/>
      <c r="AN4127" s="323"/>
      <c r="AO4127" s="323"/>
      <c r="AP4127" s="323"/>
      <c r="AQ4127" s="323"/>
      <c r="AR4127" s="323"/>
      <c r="AS4127" s="323"/>
      <c r="AT4127" s="323"/>
      <c r="AU4127" s="323"/>
      <c r="AV4127" s="323"/>
      <c r="AW4127" s="323"/>
      <c r="AX4127" s="323"/>
      <c r="AY4127" s="323"/>
      <c r="AZ4127" s="323"/>
      <c r="BA4127" s="323"/>
      <c r="BB4127" s="323"/>
      <c r="BC4127" s="323"/>
      <c r="BD4127" s="323"/>
      <c r="BE4127" s="323"/>
      <c r="BF4127" s="323"/>
    </row>
    <row r="4128" spans="1:58" s="62" customFormat="1" ht="12.75" x14ac:dyDescent="0.2">
      <c r="A4128" s="270"/>
      <c r="B4128" s="358"/>
      <c r="C4128" s="358"/>
      <c r="D4128" s="268"/>
      <c r="E4128" s="268"/>
      <c r="F4128" s="268"/>
      <c r="G4128" s="277"/>
      <c r="H4128" s="362"/>
      <c r="I4128" s="362"/>
      <c r="J4128" s="362"/>
      <c r="K4128" s="362"/>
      <c r="L4128" s="362"/>
      <c r="M4128" s="362"/>
      <c r="N4128" s="362"/>
      <c r="O4128" s="362"/>
      <c r="P4128" s="362"/>
      <c r="Q4128" s="362"/>
      <c r="R4128" s="362"/>
      <c r="S4128" s="362"/>
      <c r="T4128" s="362"/>
      <c r="U4128" s="362"/>
      <c r="V4128" s="362"/>
      <c r="W4128" s="362"/>
      <c r="X4128" s="362"/>
      <c r="Y4128" s="362"/>
      <c r="Z4128" s="362"/>
      <c r="AA4128" s="323"/>
      <c r="AB4128" s="323"/>
      <c r="AC4128" s="323"/>
      <c r="AD4128" s="323"/>
      <c r="AE4128" s="323"/>
      <c r="AF4128" s="323"/>
      <c r="AG4128" s="323"/>
      <c r="AH4128" s="323"/>
      <c r="AI4128" s="323"/>
      <c r="AJ4128" s="323"/>
      <c r="AK4128" s="323"/>
      <c r="AL4128" s="323"/>
      <c r="AM4128" s="323"/>
      <c r="AN4128" s="323"/>
      <c r="AO4128" s="323"/>
      <c r="AP4128" s="323"/>
      <c r="AQ4128" s="323"/>
      <c r="AR4128" s="323"/>
      <c r="AS4128" s="323"/>
      <c r="AT4128" s="323"/>
      <c r="AU4128" s="323"/>
      <c r="AV4128" s="323"/>
      <c r="AW4128" s="323"/>
      <c r="AX4128" s="323"/>
      <c r="AY4128" s="323"/>
      <c r="AZ4128" s="323"/>
      <c r="BA4128" s="323"/>
      <c r="BB4128" s="323"/>
      <c r="BC4128" s="323"/>
      <c r="BD4128" s="323"/>
      <c r="BE4128" s="323"/>
      <c r="BF4128" s="323"/>
    </row>
    <row r="4129" spans="1:58" s="62" customFormat="1" ht="12.75" x14ac:dyDescent="0.2">
      <c r="A4129" s="270"/>
      <c r="B4129" s="358"/>
      <c r="C4129" s="358"/>
      <c r="D4129" s="268"/>
      <c r="E4129" s="268"/>
      <c r="F4129" s="268"/>
      <c r="G4129" s="277"/>
      <c r="H4129" s="362"/>
      <c r="I4129" s="362"/>
      <c r="J4129" s="362"/>
      <c r="K4129" s="362"/>
      <c r="L4129" s="362"/>
      <c r="M4129" s="362"/>
      <c r="N4129" s="362"/>
      <c r="O4129" s="362"/>
      <c r="P4129" s="362"/>
      <c r="Q4129" s="362"/>
      <c r="R4129" s="362"/>
      <c r="S4129" s="362"/>
      <c r="T4129" s="362"/>
      <c r="U4129" s="362"/>
      <c r="V4129" s="362"/>
      <c r="W4129" s="362"/>
      <c r="X4129" s="362"/>
      <c r="Y4129" s="362"/>
      <c r="Z4129" s="362"/>
      <c r="AA4129" s="323"/>
      <c r="AB4129" s="323"/>
      <c r="AC4129" s="323"/>
      <c r="AD4129" s="323"/>
      <c r="AE4129" s="323"/>
      <c r="AF4129" s="323"/>
      <c r="AG4129" s="323"/>
      <c r="AH4129" s="323"/>
      <c r="AI4129" s="323"/>
      <c r="AJ4129" s="323"/>
      <c r="AK4129" s="323"/>
      <c r="AL4129" s="323"/>
      <c r="AM4129" s="323"/>
      <c r="AN4129" s="323"/>
      <c r="AO4129" s="323"/>
      <c r="AP4129" s="323"/>
      <c r="AQ4129" s="323"/>
      <c r="AR4129" s="323"/>
      <c r="AS4129" s="323"/>
      <c r="AT4129" s="323"/>
      <c r="AU4129" s="323"/>
      <c r="AV4129" s="323"/>
      <c r="AW4129" s="323"/>
      <c r="AX4129" s="323"/>
      <c r="AY4129" s="323"/>
      <c r="AZ4129" s="323"/>
      <c r="BA4129" s="323"/>
      <c r="BB4129" s="323"/>
      <c r="BC4129" s="323"/>
      <c r="BD4129" s="323"/>
      <c r="BE4129" s="323"/>
      <c r="BF4129" s="323"/>
    </row>
    <row r="4130" spans="1:58" s="62" customFormat="1" ht="12.75" x14ac:dyDescent="0.2">
      <c r="A4130" s="270"/>
      <c r="B4130" s="358"/>
      <c r="C4130" s="358"/>
      <c r="D4130" s="268"/>
      <c r="E4130" s="268"/>
      <c r="F4130" s="268"/>
      <c r="G4130" s="277"/>
      <c r="H4130" s="362"/>
      <c r="I4130" s="362"/>
      <c r="J4130" s="362"/>
      <c r="K4130" s="362"/>
      <c r="L4130" s="362"/>
      <c r="M4130" s="362"/>
      <c r="N4130" s="362"/>
      <c r="O4130" s="362"/>
      <c r="P4130" s="362"/>
      <c r="Q4130" s="362"/>
      <c r="R4130" s="362"/>
      <c r="S4130" s="362"/>
      <c r="T4130" s="362"/>
      <c r="U4130" s="362"/>
      <c r="V4130" s="362"/>
      <c r="W4130" s="362"/>
      <c r="X4130" s="362"/>
      <c r="Y4130" s="362"/>
      <c r="Z4130" s="362"/>
      <c r="AA4130" s="323"/>
      <c r="AB4130" s="323"/>
      <c r="AC4130" s="323"/>
      <c r="AD4130" s="323"/>
      <c r="AE4130" s="323"/>
      <c r="AF4130" s="323"/>
      <c r="AG4130" s="323"/>
      <c r="AH4130" s="323"/>
      <c r="AI4130" s="323"/>
      <c r="AJ4130" s="323"/>
      <c r="AK4130" s="323"/>
      <c r="AL4130" s="323"/>
      <c r="AM4130" s="323"/>
      <c r="AN4130" s="323"/>
      <c r="AO4130" s="323"/>
      <c r="AP4130" s="323"/>
      <c r="AQ4130" s="323"/>
      <c r="AR4130" s="323"/>
      <c r="AS4130" s="323"/>
      <c r="AT4130" s="323"/>
      <c r="AU4130" s="323"/>
      <c r="AV4130" s="323"/>
      <c r="AW4130" s="323"/>
      <c r="AX4130" s="323"/>
      <c r="AY4130" s="323"/>
      <c r="AZ4130" s="323"/>
      <c r="BA4130" s="323"/>
      <c r="BB4130" s="323"/>
      <c r="BC4130" s="323"/>
      <c r="BD4130" s="323"/>
      <c r="BE4130" s="323"/>
      <c r="BF4130" s="323"/>
    </row>
    <row r="4131" spans="1:58" s="62" customFormat="1" ht="12.75" x14ac:dyDescent="0.2">
      <c r="A4131" s="270"/>
      <c r="B4131" s="358"/>
      <c r="C4131" s="358"/>
      <c r="D4131" s="268"/>
      <c r="E4131" s="268"/>
      <c r="F4131" s="268"/>
      <c r="G4131" s="277"/>
      <c r="H4131" s="362"/>
      <c r="I4131" s="362"/>
      <c r="J4131" s="362"/>
      <c r="K4131" s="362"/>
      <c r="L4131" s="362"/>
      <c r="M4131" s="362"/>
      <c r="N4131" s="362"/>
      <c r="O4131" s="362"/>
      <c r="P4131" s="362"/>
      <c r="Q4131" s="362"/>
      <c r="R4131" s="362"/>
      <c r="S4131" s="362"/>
      <c r="T4131" s="362"/>
      <c r="U4131" s="362"/>
      <c r="V4131" s="362"/>
      <c r="W4131" s="362"/>
      <c r="X4131" s="362"/>
      <c r="Y4131" s="362"/>
      <c r="Z4131" s="362"/>
      <c r="AA4131" s="323"/>
      <c r="AB4131" s="323"/>
      <c r="AC4131" s="323"/>
      <c r="AD4131" s="323"/>
      <c r="AE4131" s="323"/>
      <c r="AF4131" s="323"/>
      <c r="AG4131" s="323"/>
      <c r="AH4131" s="323"/>
      <c r="AI4131" s="323"/>
      <c r="AJ4131" s="323"/>
      <c r="AK4131" s="323"/>
      <c r="AL4131" s="323"/>
      <c r="AM4131" s="323"/>
      <c r="AN4131" s="323"/>
      <c r="AO4131" s="323"/>
      <c r="AP4131" s="323"/>
      <c r="AQ4131" s="323"/>
      <c r="AR4131" s="323"/>
      <c r="AS4131" s="323"/>
      <c r="AT4131" s="323"/>
      <c r="AU4131" s="323"/>
      <c r="AV4131" s="323"/>
      <c r="AW4131" s="323"/>
      <c r="AX4131" s="323"/>
      <c r="AY4131" s="323"/>
      <c r="AZ4131" s="323"/>
      <c r="BA4131" s="323"/>
      <c r="BB4131" s="323"/>
      <c r="BC4131" s="323"/>
      <c r="BD4131" s="323"/>
      <c r="BE4131" s="323"/>
      <c r="BF4131" s="323"/>
    </row>
    <row r="4132" spans="1:58" s="62" customFormat="1" ht="12.75" x14ac:dyDescent="0.2">
      <c r="A4132" s="270"/>
      <c r="B4132" s="358"/>
      <c r="C4132" s="358"/>
      <c r="D4132" s="268"/>
      <c r="E4132" s="268"/>
      <c r="F4132" s="268"/>
      <c r="G4132" s="277"/>
      <c r="H4132" s="362"/>
      <c r="I4132" s="362"/>
      <c r="J4132" s="362"/>
      <c r="K4132" s="362"/>
      <c r="L4132" s="362"/>
      <c r="M4132" s="362"/>
      <c r="N4132" s="362"/>
      <c r="O4132" s="362"/>
      <c r="P4132" s="362"/>
      <c r="Q4132" s="362"/>
      <c r="R4132" s="362"/>
      <c r="S4132" s="362"/>
      <c r="T4132" s="362"/>
      <c r="U4132" s="362"/>
      <c r="V4132" s="362"/>
      <c r="W4132" s="362"/>
      <c r="X4132" s="362"/>
      <c r="Y4132" s="362"/>
      <c r="Z4132" s="362"/>
      <c r="AA4132" s="323"/>
      <c r="AB4132" s="323"/>
      <c r="AC4132" s="323"/>
      <c r="AD4132" s="323"/>
      <c r="AE4132" s="323"/>
      <c r="AF4132" s="323"/>
      <c r="AG4132" s="323"/>
      <c r="AH4132" s="323"/>
      <c r="AI4132" s="323"/>
      <c r="AJ4132" s="323"/>
      <c r="AK4132" s="323"/>
      <c r="AL4132" s="323"/>
      <c r="AM4132" s="323"/>
      <c r="AN4132" s="323"/>
      <c r="AO4132" s="323"/>
      <c r="AP4132" s="323"/>
      <c r="AQ4132" s="323"/>
      <c r="AR4132" s="323"/>
      <c r="AS4132" s="323"/>
      <c r="AT4132" s="323"/>
      <c r="AU4132" s="323"/>
      <c r="AV4132" s="323"/>
      <c r="AW4132" s="323"/>
      <c r="AX4132" s="323"/>
      <c r="AY4132" s="323"/>
      <c r="AZ4132" s="323"/>
      <c r="BA4132" s="323"/>
      <c r="BB4132" s="323"/>
      <c r="BC4132" s="323"/>
      <c r="BD4132" s="323"/>
      <c r="BE4132" s="323"/>
      <c r="BF4132" s="323"/>
    </row>
    <row r="4133" spans="1:58" s="62" customFormat="1" ht="12.75" x14ac:dyDescent="0.2">
      <c r="A4133" s="270"/>
      <c r="B4133" s="358"/>
      <c r="C4133" s="358"/>
      <c r="D4133" s="268"/>
      <c r="E4133" s="268"/>
      <c r="F4133" s="268"/>
      <c r="G4133" s="277"/>
      <c r="H4133" s="362"/>
      <c r="I4133" s="362"/>
      <c r="J4133" s="362"/>
      <c r="K4133" s="362"/>
      <c r="L4133" s="362"/>
      <c r="M4133" s="362"/>
      <c r="N4133" s="362"/>
      <c r="O4133" s="362"/>
      <c r="P4133" s="362"/>
      <c r="Q4133" s="362"/>
      <c r="R4133" s="362"/>
      <c r="S4133" s="362"/>
      <c r="T4133" s="362"/>
      <c r="U4133" s="362"/>
      <c r="V4133" s="362"/>
      <c r="W4133" s="362"/>
      <c r="X4133" s="362"/>
      <c r="Y4133" s="362"/>
      <c r="Z4133" s="362"/>
      <c r="AA4133" s="323"/>
      <c r="AB4133" s="323"/>
      <c r="AC4133" s="323"/>
      <c r="AD4133" s="323"/>
      <c r="AE4133" s="323"/>
      <c r="AF4133" s="323"/>
      <c r="AG4133" s="323"/>
      <c r="AH4133" s="323"/>
      <c r="AI4133" s="323"/>
      <c r="AJ4133" s="323"/>
      <c r="AK4133" s="323"/>
      <c r="AL4133" s="323"/>
      <c r="AM4133" s="323"/>
      <c r="AN4133" s="323"/>
      <c r="AO4133" s="323"/>
      <c r="AP4133" s="323"/>
      <c r="AQ4133" s="323"/>
      <c r="AR4133" s="323"/>
      <c r="AS4133" s="323"/>
      <c r="AT4133" s="323"/>
      <c r="AU4133" s="323"/>
      <c r="AV4133" s="323"/>
      <c r="AW4133" s="323"/>
      <c r="AX4133" s="323"/>
      <c r="AY4133" s="323"/>
      <c r="AZ4133" s="323"/>
      <c r="BA4133" s="323"/>
      <c r="BB4133" s="323"/>
      <c r="BC4133" s="323"/>
      <c r="BD4133" s="323"/>
      <c r="BE4133" s="323"/>
      <c r="BF4133" s="323"/>
    </row>
    <row r="4134" spans="1:58" s="62" customFormat="1" ht="12.75" x14ac:dyDescent="0.2">
      <c r="A4134" s="270"/>
      <c r="B4134" s="358"/>
      <c r="C4134" s="358"/>
      <c r="D4134" s="268"/>
      <c r="E4134" s="268"/>
      <c r="F4134" s="268"/>
      <c r="G4134" s="277"/>
      <c r="H4134" s="362"/>
      <c r="I4134" s="362"/>
      <c r="J4134" s="362"/>
      <c r="K4134" s="362"/>
      <c r="L4134" s="362"/>
      <c r="M4134" s="362"/>
      <c r="N4134" s="362"/>
      <c r="O4134" s="362"/>
      <c r="P4134" s="362"/>
      <c r="Q4134" s="362"/>
      <c r="R4134" s="362"/>
      <c r="S4134" s="362"/>
      <c r="T4134" s="362"/>
      <c r="U4134" s="362"/>
      <c r="V4134" s="362"/>
      <c r="W4134" s="362"/>
      <c r="X4134" s="362"/>
      <c r="Y4134" s="362"/>
      <c r="Z4134" s="362"/>
      <c r="AA4134" s="323"/>
      <c r="AB4134" s="323"/>
      <c r="AC4134" s="323"/>
      <c r="AD4134" s="323"/>
      <c r="AE4134" s="323"/>
      <c r="AF4134" s="323"/>
      <c r="AG4134" s="323"/>
      <c r="AH4134" s="323"/>
      <c r="AI4134" s="323"/>
      <c r="AJ4134" s="323"/>
      <c r="AK4134" s="323"/>
      <c r="AL4134" s="323"/>
      <c r="AM4134" s="323"/>
      <c r="AN4134" s="323"/>
      <c r="AO4134" s="323"/>
      <c r="AP4134" s="323"/>
      <c r="AQ4134" s="323"/>
      <c r="AR4134" s="323"/>
      <c r="AS4134" s="323"/>
      <c r="AT4134" s="323"/>
      <c r="AU4134" s="323"/>
      <c r="AV4134" s="323"/>
      <c r="AW4134" s="323"/>
      <c r="AX4134" s="323"/>
      <c r="AY4134" s="323"/>
      <c r="AZ4134" s="323"/>
      <c r="BA4134" s="323"/>
      <c r="BB4134" s="323"/>
      <c r="BC4134" s="323"/>
      <c r="BD4134" s="323"/>
      <c r="BE4134" s="323"/>
      <c r="BF4134" s="323"/>
    </row>
    <row r="4135" spans="1:58" s="62" customFormat="1" ht="12.75" x14ac:dyDescent="0.2">
      <c r="A4135" s="270"/>
      <c r="B4135" s="358"/>
      <c r="C4135" s="358"/>
      <c r="D4135" s="268"/>
      <c r="E4135" s="268"/>
      <c r="F4135" s="268"/>
      <c r="G4135" s="277"/>
      <c r="H4135" s="362"/>
      <c r="I4135" s="362"/>
      <c r="J4135" s="362"/>
      <c r="K4135" s="362"/>
      <c r="L4135" s="362"/>
      <c r="M4135" s="362"/>
      <c r="N4135" s="362"/>
      <c r="O4135" s="362"/>
      <c r="P4135" s="362"/>
      <c r="Q4135" s="362"/>
      <c r="R4135" s="362"/>
      <c r="S4135" s="362"/>
      <c r="T4135" s="362"/>
      <c r="U4135" s="362"/>
      <c r="V4135" s="362"/>
      <c r="W4135" s="362"/>
      <c r="X4135" s="362"/>
      <c r="Y4135" s="362"/>
      <c r="Z4135" s="362"/>
      <c r="AA4135" s="323"/>
      <c r="AB4135" s="323"/>
      <c r="AC4135" s="323"/>
      <c r="AD4135" s="323"/>
      <c r="AE4135" s="323"/>
      <c r="AF4135" s="323"/>
      <c r="AG4135" s="323"/>
      <c r="AH4135" s="323"/>
      <c r="AI4135" s="323"/>
      <c r="AJ4135" s="323"/>
      <c r="AK4135" s="323"/>
      <c r="AL4135" s="323"/>
      <c r="AM4135" s="323"/>
      <c r="AN4135" s="323"/>
      <c r="AO4135" s="323"/>
      <c r="AP4135" s="323"/>
      <c r="AQ4135" s="323"/>
      <c r="AR4135" s="323"/>
      <c r="AS4135" s="323"/>
      <c r="AT4135" s="323"/>
      <c r="AU4135" s="323"/>
      <c r="AV4135" s="323"/>
      <c r="AW4135" s="323"/>
      <c r="AX4135" s="323"/>
      <c r="AY4135" s="323"/>
      <c r="AZ4135" s="323"/>
      <c r="BA4135" s="323"/>
      <c r="BB4135" s="323"/>
      <c r="BC4135" s="323"/>
      <c r="BD4135" s="323"/>
      <c r="BE4135" s="323"/>
      <c r="BF4135" s="323"/>
    </row>
    <row r="4136" spans="1:58" s="62" customFormat="1" ht="12.75" x14ac:dyDescent="0.2">
      <c r="A4136" s="270"/>
      <c r="B4136" s="358"/>
      <c r="C4136" s="358"/>
      <c r="D4136" s="268"/>
      <c r="E4136" s="268"/>
      <c r="F4136" s="268"/>
      <c r="G4136" s="277"/>
      <c r="H4136" s="362"/>
      <c r="I4136" s="362"/>
      <c r="J4136" s="362"/>
      <c r="K4136" s="362"/>
      <c r="L4136" s="362"/>
      <c r="M4136" s="362"/>
      <c r="N4136" s="362"/>
      <c r="O4136" s="362"/>
      <c r="P4136" s="362"/>
      <c r="Q4136" s="362"/>
      <c r="R4136" s="362"/>
      <c r="S4136" s="362"/>
      <c r="T4136" s="362"/>
      <c r="U4136" s="362"/>
      <c r="V4136" s="362"/>
      <c r="W4136" s="362"/>
      <c r="X4136" s="362"/>
      <c r="Y4136" s="362"/>
      <c r="Z4136" s="362"/>
      <c r="AA4136" s="323"/>
      <c r="AB4136" s="323"/>
      <c r="AC4136" s="323"/>
      <c r="AD4136" s="323"/>
      <c r="AE4136" s="323"/>
      <c r="AF4136" s="323"/>
      <c r="AG4136" s="323"/>
      <c r="AH4136" s="323"/>
      <c r="AI4136" s="323"/>
      <c r="AJ4136" s="323"/>
      <c r="AK4136" s="323"/>
      <c r="AL4136" s="323"/>
      <c r="AM4136" s="323"/>
      <c r="AN4136" s="323"/>
      <c r="AO4136" s="323"/>
      <c r="AP4136" s="323"/>
      <c r="AQ4136" s="323"/>
      <c r="AR4136" s="323"/>
      <c r="AS4136" s="323"/>
      <c r="AT4136" s="323"/>
      <c r="AU4136" s="323"/>
      <c r="AV4136" s="323"/>
      <c r="AW4136" s="323"/>
      <c r="AX4136" s="323"/>
      <c r="AY4136" s="323"/>
      <c r="AZ4136" s="323"/>
      <c r="BA4136" s="323"/>
      <c r="BB4136" s="323"/>
      <c r="BC4136" s="323"/>
      <c r="BD4136" s="323"/>
      <c r="BE4136" s="323"/>
      <c r="BF4136" s="323"/>
    </row>
    <row r="4137" spans="1:58" s="62" customFormat="1" ht="12.75" x14ac:dyDescent="0.2">
      <c r="A4137" s="270"/>
      <c r="B4137" s="358"/>
      <c r="C4137" s="358"/>
      <c r="D4137" s="268"/>
      <c r="E4137" s="268"/>
      <c r="F4137" s="268"/>
      <c r="G4137" s="277"/>
      <c r="H4137" s="362"/>
      <c r="I4137" s="362"/>
      <c r="J4137" s="362"/>
      <c r="K4137" s="362"/>
      <c r="L4137" s="362"/>
      <c r="M4137" s="362"/>
      <c r="N4137" s="362"/>
      <c r="O4137" s="362"/>
      <c r="P4137" s="362"/>
      <c r="Q4137" s="362"/>
      <c r="R4137" s="362"/>
      <c r="S4137" s="362"/>
      <c r="T4137" s="362"/>
      <c r="U4137" s="362"/>
      <c r="V4137" s="362"/>
      <c r="W4137" s="362"/>
      <c r="X4137" s="362"/>
      <c r="Y4137" s="362"/>
      <c r="Z4137" s="362"/>
      <c r="AA4137" s="323"/>
      <c r="AB4137" s="323"/>
      <c r="AC4137" s="323"/>
      <c r="AD4137" s="323"/>
      <c r="AE4137" s="323"/>
      <c r="AF4137" s="323"/>
      <c r="AG4137" s="323"/>
      <c r="AH4137" s="323"/>
      <c r="AI4137" s="323"/>
      <c r="AJ4137" s="323"/>
      <c r="AK4137" s="323"/>
      <c r="AL4137" s="323"/>
      <c r="AM4137" s="323"/>
      <c r="AN4137" s="323"/>
      <c r="AO4137" s="323"/>
      <c r="AP4137" s="323"/>
      <c r="AQ4137" s="323"/>
      <c r="AR4137" s="323"/>
      <c r="AS4137" s="323"/>
      <c r="AT4137" s="323"/>
      <c r="AU4137" s="323"/>
      <c r="AV4137" s="323"/>
      <c r="AW4137" s="323"/>
      <c r="AX4137" s="323"/>
      <c r="AY4137" s="323"/>
      <c r="AZ4137" s="323"/>
      <c r="BA4137" s="323"/>
      <c r="BB4137" s="323"/>
      <c r="BC4137" s="323"/>
      <c r="BD4137" s="323"/>
      <c r="BE4137" s="323"/>
      <c r="BF4137" s="323"/>
    </row>
    <row r="4138" spans="1:58" s="62" customFormat="1" ht="12.75" x14ac:dyDescent="0.2">
      <c r="A4138" s="270"/>
      <c r="B4138" s="358"/>
      <c r="C4138" s="358"/>
      <c r="D4138" s="268"/>
      <c r="E4138" s="268"/>
      <c r="F4138" s="268"/>
      <c r="G4138" s="277"/>
      <c r="H4138" s="362"/>
      <c r="I4138" s="362"/>
      <c r="J4138" s="362"/>
      <c r="K4138" s="362"/>
      <c r="L4138" s="362"/>
      <c r="M4138" s="362"/>
      <c r="N4138" s="362"/>
      <c r="O4138" s="362"/>
      <c r="P4138" s="362"/>
      <c r="Q4138" s="362"/>
      <c r="R4138" s="362"/>
      <c r="S4138" s="362"/>
      <c r="T4138" s="362"/>
      <c r="U4138" s="362"/>
      <c r="V4138" s="362"/>
      <c r="W4138" s="362"/>
      <c r="X4138" s="362"/>
      <c r="Y4138" s="362"/>
      <c r="Z4138" s="362"/>
      <c r="AA4138" s="323"/>
      <c r="AB4138" s="323"/>
      <c r="AC4138" s="323"/>
      <c r="AD4138" s="323"/>
      <c r="AE4138" s="323"/>
      <c r="AF4138" s="323"/>
      <c r="AG4138" s="323"/>
      <c r="AH4138" s="323"/>
      <c r="AI4138" s="323"/>
      <c r="AJ4138" s="323"/>
      <c r="AK4138" s="323"/>
      <c r="AL4138" s="323"/>
      <c r="AM4138" s="323"/>
      <c r="AN4138" s="323"/>
      <c r="AO4138" s="323"/>
      <c r="AP4138" s="323"/>
      <c r="AQ4138" s="323"/>
      <c r="AR4138" s="323"/>
      <c r="AS4138" s="323"/>
      <c r="AT4138" s="323"/>
      <c r="AU4138" s="323"/>
      <c r="AV4138" s="323"/>
      <c r="AW4138" s="323"/>
      <c r="AX4138" s="323"/>
      <c r="AY4138" s="323"/>
      <c r="AZ4138" s="323"/>
      <c r="BA4138" s="323"/>
      <c r="BB4138" s="323"/>
      <c r="BC4138" s="323"/>
      <c r="BD4138" s="323"/>
      <c r="BE4138" s="323"/>
      <c r="BF4138" s="323"/>
    </row>
    <row r="4139" spans="1:58" s="62" customFormat="1" ht="12.75" x14ac:dyDescent="0.2">
      <c r="A4139" s="270"/>
      <c r="B4139" s="358"/>
      <c r="C4139" s="358"/>
      <c r="D4139" s="268"/>
      <c r="E4139" s="268"/>
      <c r="F4139" s="268"/>
      <c r="G4139" s="277"/>
      <c r="H4139" s="362"/>
      <c r="I4139" s="362"/>
      <c r="J4139" s="362"/>
      <c r="K4139" s="362"/>
      <c r="L4139" s="362"/>
      <c r="M4139" s="362"/>
      <c r="N4139" s="362"/>
      <c r="O4139" s="362"/>
      <c r="P4139" s="362"/>
      <c r="Q4139" s="362"/>
      <c r="R4139" s="362"/>
      <c r="S4139" s="362"/>
      <c r="T4139" s="362"/>
      <c r="U4139" s="362"/>
      <c r="V4139" s="362"/>
      <c r="W4139" s="362"/>
      <c r="X4139" s="362"/>
      <c r="Y4139" s="362"/>
      <c r="Z4139" s="362"/>
      <c r="AA4139" s="323"/>
      <c r="AB4139" s="323"/>
      <c r="AC4139" s="323"/>
      <c r="AD4139" s="323"/>
      <c r="AE4139" s="323"/>
      <c r="AF4139" s="323"/>
      <c r="AG4139" s="323"/>
      <c r="AH4139" s="323"/>
      <c r="AI4139" s="323"/>
      <c r="AJ4139" s="323"/>
      <c r="AK4139" s="323"/>
      <c r="AL4139" s="323"/>
      <c r="AM4139" s="323"/>
      <c r="AN4139" s="323"/>
      <c r="AO4139" s="323"/>
      <c r="AP4139" s="323"/>
      <c r="AQ4139" s="323"/>
      <c r="AR4139" s="323"/>
      <c r="AS4139" s="323"/>
      <c r="AT4139" s="323"/>
      <c r="AU4139" s="323"/>
      <c r="AV4139" s="323"/>
      <c r="AW4139" s="323"/>
      <c r="AX4139" s="323"/>
      <c r="AY4139" s="323"/>
      <c r="AZ4139" s="323"/>
      <c r="BA4139" s="323"/>
      <c r="BB4139" s="323"/>
      <c r="BC4139" s="323"/>
      <c r="BD4139" s="323"/>
      <c r="BE4139" s="323"/>
      <c r="BF4139" s="323"/>
    </row>
    <row r="4140" spans="1:58" s="62" customFormat="1" ht="12.75" x14ac:dyDescent="0.2">
      <c r="A4140" s="270"/>
      <c r="B4140" s="358"/>
      <c r="C4140" s="358"/>
      <c r="D4140" s="268"/>
      <c r="E4140" s="268"/>
      <c r="F4140" s="268"/>
      <c r="G4140" s="277"/>
      <c r="H4140" s="362"/>
      <c r="I4140" s="362"/>
      <c r="J4140" s="362"/>
      <c r="K4140" s="362"/>
      <c r="L4140" s="362"/>
      <c r="M4140" s="362"/>
      <c r="N4140" s="362"/>
      <c r="O4140" s="362"/>
      <c r="P4140" s="362"/>
      <c r="Q4140" s="362"/>
      <c r="R4140" s="362"/>
      <c r="S4140" s="362"/>
      <c r="T4140" s="362"/>
      <c r="U4140" s="362"/>
      <c r="V4140" s="362"/>
      <c r="W4140" s="362"/>
      <c r="X4140" s="362"/>
      <c r="Y4140" s="362"/>
      <c r="Z4140" s="362"/>
      <c r="AA4140" s="323"/>
      <c r="AB4140" s="323"/>
      <c r="AC4140" s="323"/>
      <c r="AD4140" s="323"/>
      <c r="AE4140" s="323"/>
      <c r="AF4140" s="323"/>
      <c r="AG4140" s="323"/>
      <c r="AH4140" s="323"/>
      <c r="AI4140" s="323"/>
      <c r="AJ4140" s="323"/>
      <c r="AK4140" s="323"/>
      <c r="AL4140" s="323"/>
      <c r="AM4140" s="323"/>
      <c r="AN4140" s="323"/>
      <c r="AO4140" s="323"/>
      <c r="AP4140" s="323"/>
      <c r="AQ4140" s="323"/>
      <c r="AR4140" s="323"/>
      <c r="AS4140" s="323"/>
      <c r="AT4140" s="323"/>
      <c r="AU4140" s="323"/>
      <c r="AV4140" s="323"/>
      <c r="AW4140" s="323"/>
      <c r="AX4140" s="323"/>
      <c r="AY4140" s="323"/>
      <c r="AZ4140" s="323"/>
      <c r="BA4140" s="323"/>
      <c r="BB4140" s="323"/>
      <c r="BC4140" s="323"/>
      <c r="BD4140" s="323"/>
      <c r="BE4140" s="323"/>
      <c r="BF4140" s="323"/>
    </row>
    <row r="4141" spans="1:58" s="62" customFormat="1" ht="12.75" x14ac:dyDescent="0.2">
      <c r="A4141" s="270"/>
      <c r="B4141" s="358"/>
      <c r="C4141" s="358"/>
      <c r="D4141" s="268"/>
      <c r="E4141" s="268"/>
      <c r="F4141" s="268"/>
      <c r="G4141" s="277"/>
      <c r="H4141" s="362"/>
      <c r="I4141" s="362"/>
      <c r="J4141" s="362"/>
      <c r="K4141" s="362"/>
      <c r="L4141" s="362"/>
      <c r="M4141" s="362"/>
      <c r="N4141" s="362"/>
      <c r="O4141" s="362"/>
      <c r="P4141" s="362"/>
      <c r="Q4141" s="362"/>
      <c r="R4141" s="362"/>
      <c r="S4141" s="362"/>
      <c r="T4141" s="362"/>
      <c r="U4141" s="362"/>
      <c r="V4141" s="362"/>
      <c r="W4141" s="362"/>
      <c r="X4141" s="362"/>
      <c r="Y4141" s="362"/>
      <c r="Z4141" s="362"/>
      <c r="AA4141" s="323"/>
      <c r="AB4141" s="323"/>
      <c r="AC4141" s="323"/>
      <c r="AD4141" s="323"/>
      <c r="AE4141" s="323"/>
      <c r="AF4141" s="323"/>
      <c r="AG4141" s="323"/>
      <c r="AH4141" s="323"/>
      <c r="AI4141" s="323"/>
      <c r="AJ4141" s="323"/>
      <c r="AK4141" s="323"/>
      <c r="AL4141" s="323"/>
      <c r="AM4141" s="323"/>
      <c r="AN4141" s="323"/>
      <c r="AO4141" s="323"/>
      <c r="AP4141" s="323"/>
      <c r="AQ4141" s="323"/>
      <c r="AR4141" s="323"/>
      <c r="AS4141" s="323"/>
      <c r="AT4141" s="323"/>
      <c r="AU4141" s="323"/>
      <c r="AV4141" s="323"/>
      <c r="AW4141" s="323"/>
      <c r="AX4141" s="323"/>
      <c r="AY4141" s="323"/>
      <c r="AZ4141" s="323"/>
      <c r="BA4141" s="323"/>
      <c r="BB4141" s="323"/>
      <c r="BC4141" s="323"/>
      <c r="BD4141" s="323"/>
      <c r="BE4141" s="323"/>
      <c r="BF4141" s="323"/>
    </row>
    <row r="4142" spans="1:58" s="62" customFormat="1" ht="12.75" x14ac:dyDescent="0.2">
      <c r="A4142" s="270"/>
      <c r="B4142" s="358"/>
      <c r="C4142" s="358"/>
      <c r="D4142" s="268"/>
      <c r="E4142" s="268"/>
      <c r="F4142" s="268"/>
      <c r="G4142" s="277"/>
      <c r="H4142" s="362"/>
      <c r="I4142" s="362"/>
      <c r="J4142" s="362"/>
      <c r="K4142" s="362"/>
      <c r="L4142" s="362"/>
      <c r="M4142" s="362"/>
      <c r="N4142" s="362"/>
      <c r="O4142" s="362"/>
      <c r="P4142" s="362"/>
      <c r="Q4142" s="362"/>
      <c r="R4142" s="362"/>
      <c r="S4142" s="362"/>
      <c r="T4142" s="362"/>
      <c r="U4142" s="362"/>
      <c r="V4142" s="362"/>
      <c r="W4142" s="362"/>
      <c r="X4142" s="362"/>
      <c r="Y4142" s="362"/>
      <c r="Z4142" s="362"/>
      <c r="AA4142" s="323"/>
      <c r="AB4142" s="323"/>
      <c r="AC4142" s="323"/>
      <c r="AD4142" s="323"/>
      <c r="AE4142" s="323"/>
      <c r="AF4142" s="323"/>
      <c r="AG4142" s="323"/>
      <c r="AH4142" s="323"/>
      <c r="AI4142" s="323"/>
      <c r="AJ4142" s="323"/>
      <c r="AK4142" s="323"/>
      <c r="AL4142" s="323"/>
      <c r="AM4142" s="323"/>
      <c r="AN4142" s="323"/>
      <c r="AO4142" s="323"/>
      <c r="AP4142" s="323"/>
      <c r="AQ4142" s="323"/>
      <c r="AR4142" s="323"/>
      <c r="AS4142" s="323"/>
      <c r="AT4142" s="323"/>
      <c r="AU4142" s="323"/>
      <c r="AV4142" s="323"/>
      <c r="AW4142" s="323"/>
      <c r="AX4142" s="323"/>
      <c r="AY4142" s="323"/>
      <c r="AZ4142" s="323"/>
      <c r="BA4142" s="323"/>
      <c r="BB4142" s="323"/>
      <c r="BC4142" s="323"/>
      <c r="BD4142" s="323"/>
      <c r="BE4142" s="323"/>
      <c r="BF4142" s="323"/>
    </row>
    <row r="4143" spans="1:58" s="62" customFormat="1" ht="12.75" x14ac:dyDescent="0.2">
      <c r="A4143" s="270"/>
      <c r="B4143" s="358"/>
      <c r="C4143" s="358"/>
      <c r="D4143" s="268"/>
      <c r="E4143" s="268"/>
      <c r="F4143" s="268"/>
      <c r="G4143" s="277"/>
      <c r="H4143" s="362"/>
      <c r="I4143" s="362"/>
      <c r="J4143" s="362"/>
      <c r="K4143" s="362"/>
      <c r="L4143" s="362"/>
      <c r="M4143" s="362"/>
      <c r="N4143" s="362"/>
      <c r="O4143" s="362"/>
      <c r="P4143" s="362"/>
      <c r="Q4143" s="362"/>
      <c r="R4143" s="362"/>
      <c r="S4143" s="362"/>
      <c r="T4143" s="362"/>
      <c r="U4143" s="362"/>
      <c r="V4143" s="362"/>
      <c r="W4143" s="362"/>
      <c r="X4143" s="362"/>
      <c r="Y4143" s="362"/>
      <c r="Z4143" s="362"/>
      <c r="AA4143" s="323"/>
      <c r="AB4143" s="323"/>
      <c r="AC4143" s="323"/>
      <c r="AD4143" s="323"/>
      <c r="AE4143" s="323"/>
      <c r="AF4143" s="323"/>
      <c r="AG4143" s="323"/>
      <c r="AH4143" s="323"/>
      <c r="AI4143" s="323"/>
      <c r="AJ4143" s="323"/>
      <c r="AK4143" s="323"/>
      <c r="AL4143" s="323"/>
      <c r="AM4143" s="323"/>
      <c r="AN4143" s="323"/>
      <c r="AO4143" s="323"/>
      <c r="AP4143" s="323"/>
      <c r="AQ4143" s="323"/>
      <c r="AR4143" s="323"/>
      <c r="AS4143" s="323"/>
      <c r="AT4143" s="323"/>
      <c r="AU4143" s="323"/>
      <c r="AV4143" s="323"/>
      <c r="AW4143" s="323"/>
      <c r="AX4143" s="323"/>
      <c r="AY4143" s="323"/>
      <c r="AZ4143" s="323"/>
      <c r="BA4143" s="323"/>
      <c r="BB4143" s="323"/>
      <c r="BC4143" s="323"/>
      <c r="BD4143" s="323"/>
      <c r="BE4143" s="323"/>
      <c r="BF4143" s="323"/>
    </row>
    <row r="4144" spans="1:58" s="62" customFormat="1" ht="12.75" x14ac:dyDescent="0.2">
      <c r="A4144" s="270"/>
      <c r="B4144" s="358"/>
      <c r="C4144" s="358"/>
      <c r="D4144" s="268"/>
      <c r="E4144" s="268"/>
      <c r="F4144" s="268"/>
      <c r="G4144" s="277"/>
      <c r="H4144" s="362"/>
      <c r="I4144" s="362"/>
      <c r="J4144" s="362"/>
      <c r="K4144" s="362"/>
      <c r="L4144" s="362"/>
      <c r="M4144" s="362"/>
      <c r="N4144" s="362"/>
      <c r="O4144" s="362"/>
      <c r="P4144" s="362"/>
      <c r="Q4144" s="362"/>
      <c r="R4144" s="362"/>
      <c r="S4144" s="362"/>
      <c r="T4144" s="362"/>
      <c r="U4144" s="362"/>
      <c r="V4144" s="362"/>
      <c r="W4144" s="362"/>
      <c r="X4144" s="362"/>
      <c r="Y4144" s="362"/>
      <c r="Z4144" s="362"/>
      <c r="AA4144" s="323"/>
      <c r="AB4144" s="323"/>
      <c r="AC4144" s="323"/>
      <c r="AD4144" s="323"/>
      <c r="AE4144" s="323"/>
      <c r="AF4144" s="323"/>
      <c r="AG4144" s="323"/>
      <c r="AH4144" s="323"/>
      <c r="AI4144" s="323"/>
      <c r="AJ4144" s="323"/>
      <c r="AK4144" s="323"/>
      <c r="AL4144" s="323"/>
      <c r="AM4144" s="323"/>
      <c r="AN4144" s="323"/>
      <c r="AO4144" s="323"/>
      <c r="AP4144" s="323"/>
      <c r="AQ4144" s="323"/>
      <c r="AR4144" s="323"/>
      <c r="AS4144" s="323"/>
      <c r="AT4144" s="323"/>
      <c r="AU4144" s="323"/>
      <c r="AV4144" s="323"/>
      <c r="AW4144" s="323"/>
      <c r="AX4144" s="323"/>
      <c r="AY4144" s="323"/>
      <c r="AZ4144" s="323"/>
      <c r="BA4144" s="323"/>
      <c r="BB4144" s="323"/>
      <c r="BC4144" s="323"/>
      <c r="BD4144" s="323"/>
      <c r="BE4144" s="323"/>
      <c r="BF4144" s="323"/>
    </row>
    <row r="4145" spans="1:58" s="62" customFormat="1" ht="12.75" x14ac:dyDescent="0.2">
      <c r="A4145" s="270"/>
      <c r="B4145" s="358"/>
      <c r="C4145" s="358"/>
      <c r="D4145" s="268"/>
      <c r="E4145" s="268"/>
      <c r="F4145" s="268"/>
      <c r="G4145" s="277"/>
      <c r="H4145" s="362"/>
      <c r="I4145" s="362"/>
      <c r="J4145" s="362"/>
      <c r="K4145" s="362"/>
      <c r="L4145" s="362"/>
      <c r="M4145" s="362"/>
      <c r="N4145" s="362"/>
      <c r="O4145" s="362"/>
      <c r="P4145" s="362"/>
      <c r="Q4145" s="362"/>
      <c r="R4145" s="362"/>
      <c r="S4145" s="362"/>
      <c r="T4145" s="362"/>
      <c r="U4145" s="362"/>
      <c r="V4145" s="362"/>
      <c r="W4145" s="362"/>
      <c r="X4145" s="362"/>
      <c r="Y4145" s="362"/>
      <c r="Z4145" s="362"/>
      <c r="AA4145" s="323"/>
      <c r="AB4145" s="323"/>
      <c r="AC4145" s="323"/>
      <c r="AD4145" s="323"/>
      <c r="AE4145" s="323"/>
      <c r="AF4145" s="323"/>
      <c r="AG4145" s="323"/>
      <c r="AH4145" s="323"/>
      <c r="AI4145" s="323"/>
      <c r="AJ4145" s="323"/>
      <c r="AK4145" s="323"/>
      <c r="AL4145" s="323"/>
      <c r="AM4145" s="323"/>
      <c r="AN4145" s="323"/>
      <c r="AO4145" s="323"/>
      <c r="AP4145" s="323"/>
      <c r="AQ4145" s="323"/>
      <c r="AR4145" s="323"/>
      <c r="AS4145" s="323"/>
      <c r="AT4145" s="323"/>
      <c r="AU4145" s="323"/>
      <c r="AV4145" s="323"/>
      <c r="AW4145" s="323"/>
      <c r="AX4145" s="323"/>
      <c r="AY4145" s="323"/>
      <c r="AZ4145" s="323"/>
      <c r="BA4145" s="323"/>
      <c r="BB4145" s="323"/>
      <c r="BC4145" s="323"/>
      <c r="BD4145" s="323"/>
      <c r="BE4145" s="323"/>
      <c r="BF4145" s="323"/>
    </row>
    <row r="4146" spans="1:58" s="62" customFormat="1" ht="12.75" x14ac:dyDescent="0.2">
      <c r="A4146" s="270"/>
      <c r="B4146" s="358"/>
      <c r="C4146" s="358"/>
      <c r="D4146" s="268"/>
      <c r="E4146" s="268"/>
      <c r="F4146" s="268"/>
      <c r="G4146" s="277"/>
      <c r="H4146" s="362"/>
      <c r="I4146" s="362"/>
      <c r="J4146" s="362"/>
      <c r="K4146" s="362"/>
      <c r="L4146" s="362"/>
      <c r="M4146" s="362"/>
      <c r="N4146" s="362"/>
      <c r="O4146" s="362"/>
      <c r="P4146" s="362"/>
      <c r="Q4146" s="362"/>
      <c r="R4146" s="362"/>
      <c r="S4146" s="362"/>
      <c r="T4146" s="362"/>
      <c r="U4146" s="362"/>
      <c r="V4146" s="362"/>
      <c r="W4146" s="362"/>
      <c r="X4146" s="362"/>
      <c r="Y4146" s="362"/>
      <c r="Z4146" s="362"/>
      <c r="AA4146" s="323"/>
      <c r="AB4146" s="323"/>
      <c r="AC4146" s="323"/>
      <c r="AD4146" s="323"/>
      <c r="AE4146" s="323"/>
      <c r="AF4146" s="323"/>
      <c r="AG4146" s="323"/>
      <c r="AH4146" s="323"/>
      <c r="AI4146" s="323"/>
      <c r="AJ4146" s="323"/>
      <c r="AK4146" s="323"/>
      <c r="AL4146" s="323"/>
      <c r="AM4146" s="323"/>
      <c r="AN4146" s="323"/>
      <c r="AO4146" s="323"/>
      <c r="AP4146" s="323"/>
      <c r="AQ4146" s="323"/>
      <c r="AR4146" s="323"/>
      <c r="AS4146" s="323"/>
      <c r="AT4146" s="323"/>
      <c r="AU4146" s="323"/>
      <c r="AV4146" s="323"/>
      <c r="AW4146" s="323"/>
      <c r="AX4146" s="323"/>
      <c r="AY4146" s="323"/>
      <c r="AZ4146" s="323"/>
      <c r="BA4146" s="323"/>
      <c r="BB4146" s="323"/>
      <c r="BC4146" s="323"/>
      <c r="BD4146" s="323"/>
      <c r="BE4146" s="323"/>
      <c r="BF4146" s="323"/>
    </row>
    <row r="4147" spans="1:58" s="62" customFormat="1" ht="12.75" x14ac:dyDescent="0.2">
      <c r="A4147" s="270"/>
      <c r="B4147" s="358"/>
      <c r="C4147" s="358"/>
      <c r="D4147" s="268"/>
      <c r="E4147" s="268"/>
      <c r="F4147" s="268"/>
      <c r="G4147" s="277"/>
      <c r="H4147" s="362"/>
      <c r="I4147" s="362"/>
      <c r="J4147" s="362"/>
      <c r="K4147" s="362"/>
      <c r="L4147" s="362"/>
      <c r="M4147" s="362"/>
      <c r="N4147" s="362"/>
      <c r="O4147" s="362"/>
      <c r="P4147" s="362"/>
      <c r="Q4147" s="362"/>
      <c r="R4147" s="362"/>
      <c r="S4147" s="362"/>
      <c r="T4147" s="362"/>
      <c r="U4147" s="362"/>
      <c r="V4147" s="362"/>
      <c r="W4147" s="362"/>
      <c r="X4147" s="362"/>
      <c r="Y4147" s="362"/>
      <c r="Z4147" s="362"/>
      <c r="AA4147" s="323"/>
      <c r="AB4147" s="323"/>
      <c r="AC4147" s="323"/>
      <c r="AD4147" s="323"/>
      <c r="AE4147" s="323"/>
      <c r="AF4147" s="323"/>
      <c r="AG4147" s="323"/>
      <c r="AH4147" s="323"/>
      <c r="AI4147" s="323"/>
      <c r="AJ4147" s="323"/>
      <c r="AK4147" s="323"/>
      <c r="AL4147" s="323"/>
      <c r="AM4147" s="323"/>
      <c r="AN4147" s="323"/>
      <c r="AO4147" s="323"/>
      <c r="AP4147" s="323"/>
      <c r="AQ4147" s="323"/>
      <c r="AR4147" s="323"/>
      <c r="AS4147" s="323"/>
      <c r="AT4147" s="323"/>
      <c r="AU4147" s="323"/>
      <c r="AV4147" s="323"/>
      <c r="AW4147" s="323"/>
      <c r="AX4147" s="323"/>
      <c r="AY4147" s="323"/>
      <c r="AZ4147" s="323"/>
      <c r="BA4147" s="323"/>
      <c r="BB4147" s="323"/>
      <c r="BC4147" s="323"/>
      <c r="BD4147" s="323"/>
      <c r="BE4147" s="323"/>
      <c r="BF4147" s="323"/>
    </row>
    <row r="4148" spans="1:58" s="62" customFormat="1" ht="12.75" x14ac:dyDescent="0.2">
      <c r="A4148" s="270"/>
      <c r="B4148" s="358"/>
      <c r="C4148" s="358"/>
      <c r="D4148" s="268"/>
      <c r="E4148" s="268"/>
      <c r="F4148" s="268"/>
      <c r="G4148" s="277"/>
      <c r="H4148" s="362"/>
      <c r="I4148" s="362"/>
      <c r="J4148" s="362"/>
      <c r="K4148" s="362"/>
      <c r="L4148" s="362"/>
      <c r="M4148" s="362"/>
      <c r="N4148" s="362"/>
      <c r="O4148" s="362"/>
      <c r="P4148" s="362"/>
      <c r="Q4148" s="362"/>
      <c r="R4148" s="362"/>
      <c r="S4148" s="362"/>
      <c r="T4148" s="362"/>
      <c r="U4148" s="362"/>
      <c r="V4148" s="362"/>
      <c r="W4148" s="362"/>
      <c r="X4148" s="362"/>
      <c r="Y4148" s="362"/>
      <c r="Z4148" s="362"/>
      <c r="AA4148" s="323"/>
      <c r="AB4148" s="323"/>
      <c r="AC4148" s="323"/>
      <c r="AD4148" s="323"/>
      <c r="AE4148" s="323"/>
      <c r="AF4148" s="323"/>
      <c r="AG4148" s="323"/>
      <c r="AH4148" s="323"/>
      <c r="AI4148" s="323"/>
      <c r="AJ4148" s="323"/>
      <c r="AK4148" s="323"/>
      <c r="AL4148" s="323"/>
      <c r="AM4148" s="323"/>
      <c r="AN4148" s="323"/>
      <c r="AO4148" s="323"/>
      <c r="AP4148" s="323"/>
      <c r="AQ4148" s="323"/>
      <c r="AR4148" s="323"/>
      <c r="AS4148" s="323"/>
      <c r="AT4148" s="323"/>
      <c r="AU4148" s="323"/>
      <c r="AV4148" s="323"/>
      <c r="AW4148" s="323"/>
      <c r="AX4148" s="323"/>
      <c r="AY4148" s="323"/>
      <c r="AZ4148" s="323"/>
      <c r="BA4148" s="323"/>
      <c r="BB4148" s="323"/>
      <c r="BC4148" s="323"/>
      <c r="BD4148" s="323"/>
      <c r="BE4148" s="323"/>
      <c r="BF4148" s="323"/>
    </row>
    <row r="4149" spans="1:58" s="62" customFormat="1" ht="12.75" x14ac:dyDescent="0.2">
      <c r="A4149" s="270"/>
      <c r="B4149" s="358"/>
      <c r="C4149" s="358"/>
      <c r="D4149" s="268"/>
      <c r="E4149" s="268"/>
      <c r="F4149" s="268"/>
      <c r="G4149" s="277"/>
      <c r="H4149" s="362"/>
      <c r="I4149" s="362"/>
      <c r="J4149" s="362"/>
      <c r="K4149" s="362"/>
      <c r="L4149" s="362"/>
      <c r="M4149" s="362"/>
      <c r="N4149" s="362"/>
      <c r="O4149" s="362"/>
      <c r="P4149" s="362"/>
      <c r="Q4149" s="362"/>
      <c r="R4149" s="362"/>
      <c r="S4149" s="362"/>
      <c r="T4149" s="362"/>
      <c r="U4149" s="362"/>
      <c r="V4149" s="362"/>
      <c r="W4149" s="362"/>
      <c r="X4149" s="362"/>
      <c r="Y4149" s="362"/>
      <c r="Z4149" s="362"/>
      <c r="AA4149" s="323"/>
      <c r="AB4149" s="323"/>
      <c r="AC4149" s="323"/>
      <c r="AD4149" s="323"/>
      <c r="AE4149" s="323"/>
      <c r="AF4149" s="323"/>
      <c r="AG4149" s="323"/>
      <c r="AH4149" s="323"/>
      <c r="AI4149" s="323"/>
      <c r="AJ4149" s="323"/>
      <c r="AK4149" s="323"/>
      <c r="AL4149" s="323"/>
      <c r="AM4149" s="323"/>
      <c r="AN4149" s="323"/>
      <c r="AO4149" s="323"/>
      <c r="AP4149" s="323"/>
      <c r="AQ4149" s="323"/>
      <c r="AR4149" s="323"/>
      <c r="AS4149" s="323"/>
      <c r="AT4149" s="323"/>
      <c r="AU4149" s="323"/>
      <c r="AV4149" s="323"/>
      <c r="AW4149" s="323"/>
      <c r="AX4149" s="323"/>
      <c r="AY4149" s="323"/>
      <c r="AZ4149" s="323"/>
      <c r="BA4149" s="323"/>
      <c r="BB4149" s="323"/>
      <c r="BC4149" s="323"/>
      <c r="BD4149" s="323"/>
      <c r="BE4149" s="323"/>
      <c r="BF4149" s="323"/>
    </row>
    <row r="4150" spans="1:58" s="62" customFormat="1" ht="12.75" x14ac:dyDescent="0.2">
      <c r="A4150" s="270"/>
      <c r="B4150" s="358"/>
      <c r="C4150" s="358"/>
      <c r="D4150" s="268"/>
      <c r="E4150" s="268"/>
      <c r="F4150" s="268"/>
      <c r="G4150" s="277"/>
      <c r="H4150" s="362"/>
      <c r="I4150" s="362"/>
      <c r="J4150" s="362"/>
      <c r="K4150" s="362"/>
      <c r="L4150" s="362"/>
      <c r="M4150" s="362"/>
      <c r="N4150" s="362"/>
      <c r="O4150" s="362"/>
      <c r="P4150" s="362"/>
      <c r="Q4150" s="362"/>
      <c r="R4150" s="362"/>
      <c r="S4150" s="362"/>
      <c r="T4150" s="362"/>
      <c r="U4150" s="362"/>
      <c r="V4150" s="362"/>
      <c r="W4150" s="362"/>
      <c r="X4150" s="362"/>
      <c r="Y4150" s="362"/>
      <c r="Z4150" s="362"/>
      <c r="AA4150" s="323"/>
      <c r="AB4150" s="323"/>
      <c r="AC4150" s="323"/>
      <c r="AD4150" s="323"/>
      <c r="AE4150" s="323"/>
      <c r="AF4150" s="323"/>
      <c r="AG4150" s="323"/>
      <c r="AH4150" s="323"/>
      <c r="AI4150" s="323"/>
      <c r="AJ4150" s="323"/>
      <c r="AK4150" s="323"/>
      <c r="AL4150" s="323"/>
      <c r="AM4150" s="323"/>
      <c r="AN4150" s="323"/>
      <c r="AO4150" s="323"/>
      <c r="AP4150" s="323"/>
      <c r="AQ4150" s="323"/>
      <c r="AR4150" s="323"/>
      <c r="AS4150" s="323"/>
      <c r="AT4150" s="323"/>
      <c r="AU4150" s="323"/>
      <c r="AV4150" s="323"/>
      <c r="AW4150" s="323"/>
      <c r="AX4150" s="323"/>
      <c r="AY4150" s="323"/>
      <c r="AZ4150" s="323"/>
      <c r="BA4150" s="323"/>
      <c r="BB4150" s="323"/>
      <c r="BC4150" s="323"/>
      <c r="BD4150" s="323"/>
      <c r="BE4150" s="323"/>
      <c r="BF4150" s="323"/>
    </row>
    <row r="4151" spans="1:58" s="62" customFormat="1" ht="12.75" x14ac:dyDescent="0.2">
      <c r="A4151" s="270"/>
      <c r="B4151" s="358"/>
      <c r="C4151" s="358"/>
      <c r="D4151" s="268"/>
      <c r="E4151" s="268"/>
      <c r="F4151" s="268"/>
      <c r="G4151" s="277"/>
      <c r="H4151" s="362"/>
      <c r="I4151" s="362"/>
      <c r="J4151" s="362"/>
      <c r="K4151" s="362"/>
      <c r="L4151" s="362"/>
      <c r="M4151" s="362"/>
      <c r="N4151" s="362"/>
      <c r="O4151" s="362"/>
      <c r="P4151" s="362"/>
      <c r="Q4151" s="362"/>
      <c r="R4151" s="362"/>
      <c r="S4151" s="362"/>
      <c r="T4151" s="362"/>
      <c r="U4151" s="362"/>
      <c r="V4151" s="362"/>
      <c r="W4151" s="362"/>
      <c r="X4151" s="362"/>
      <c r="Y4151" s="362"/>
      <c r="Z4151" s="362"/>
      <c r="AA4151" s="323"/>
      <c r="AB4151" s="323"/>
      <c r="AC4151" s="323"/>
      <c r="AD4151" s="323"/>
      <c r="AE4151" s="323"/>
      <c r="AF4151" s="323"/>
      <c r="AG4151" s="323"/>
      <c r="AH4151" s="323"/>
      <c r="AI4151" s="323"/>
      <c r="AJ4151" s="323"/>
      <c r="AK4151" s="323"/>
      <c r="AL4151" s="323"/>
      <c r="AM4151" s="323"/>
      <c r="AN4151" s="323"/>
      <c r="AO4151" s="323"/>
      <c r="AP4151" s="323"/>
      <c r="AQ4151" s="323"/>
      <c r="AR4151" s="323"/>
      <c r="AS4151" s="323"/>
      <c r="AT4151" s="323"/>
      <c r="AU4151" s="323"/>
      <c r="AV4151" s="323"/>
      <c r="AW4151" s="323"/>
      <c r="AX4151" s="323"/>
      <c r="AY4151" s="323"/>
      <c r="AZ4151" s="323"/>
      <c r="BA4151" s="323"/>
      <c r="BB4151" s="323"/>
      <c r="BC4151" s="323"/>
      <c r="BD4151" s="323"/>
      <c r="BE4151" s="323"/>
      <c r="BF4151" s="323"/>
    </row>
    <row r="4152" spans="1:58" s="62" customFormat="1" ht="12.75" x14ac:dyDescent="0.2">
      <c r="A4152" s="270"/>
      <c r="B4152" s="358"/>
      <c r="C4152" s="358"/>
      <c r="D4152" s="268"/>
      <c r="E4152" s="268"/>
      <c r="F4152" s="268"/>
      <c r="G4152" s="277"/>
      <c r="H4152" s="362"/>
      <c r="I4152" s="362"/>
      <c r="J4152" s="362"/>
      <c r="K4152" s="362"/>
      <c r="L4152" s="362"/>
      <c r="M4152" s="362"/>
      <c r="N4152" s="362"/>
      <c r="O4152" s="362"/>
      <c r="P4152" s="362"/>
      <c r="Q4152" s="362"/>
      <c r="R4152" s="362"/>
      <c r="S4152" s="362"/>
      <c r="T4152" s="362"/>
      <c r="U4152" s="362"/>
      <c r="V4152" s="362"/>
      <c r="W4152" s="362"/>
      <c r="X4152" s="362"/>
      <c r="Y4152" s="362"/>
      <c r="Z4152" s="362"/>
      <c r="AA4152" s="323"/>
      <c r="AB4152" s="323"/>
      <c r="AC4152" s="323"/>
      <c r="AD4152" s="323"/>
      <c r="AE4152" s="323"/>
      <c r="AF4152" s="323"/>
      <c r="AG4152" s="323"/>
      <c r="AH4152" s="323"/>
      <c r="AI4152" s="323"/>
      <c r="AJ4152" s="323"/>
      <c r="AK4152" s="323"/>
      <c r="AL4152" s="323"/>
      <c r="AM4152" s="323"/>
      <c r="AN4152" s="323"/>
      <c r="AO4152" s="323"/>
      <c r="AP4152" s="323"/>
      <c r="AQ4152" s="323"/>
      <c r="AR4152" s="323"/>
      <c r="AS4152" s="323"/>
      <c r="AT4152" s="323"/>
      <c r="AU4152" s="323"/>
      <c r="AV4152" s="323"/>
      <c r="AW4152" s="323"/>
      <c r="AX4152" s="323"/>
      <c r="AY4152" s="323"/>
      <c r="AZ4152" s="323"/>
      <c r="BA4152" s="323"/>
      <c r="BB4152" s="323"/>
      <c r="BC4152" s="323"/>
      <c r="BD4152" s="323"/>
      <c r="BE4152" s="323"/>
      <c r="BF4152" s="323"/>
    </row>
    <row r="4153" spans="1:58" s="62" customFormat="1" ht="12.75" x14ac:dyDescent="0.2">
      <c r="A4153" s="270"/>
      <c r="B4153" s="358"/>
      <c r="C4153" s="358"/>
      <c r="D4153" s="268"/>
      <c r="E4153" s="268"/>
      <c r="F4153" s="268"/>
      <c r="G4153" s="277"/>
      <c r="H4153" s="362"/>
      <c r="I4153" s="362"/>
      <c r="J4153" s="362"/>
      <c r="K4153" s="362"/>
      <c r="L4153" s="362"/>
      <c r="M4153" s="362"/>
      <c r="N4153" s="362"/>
      <c r="O4153" s="362"/>
      <c r="P4153" s="362"/>
      <c r="Q4153" s="362"/>
      <c r="R4153" s="362"/>
      <c r="S4153" s="362"/>
      <c r="T4153" s="362"/>
      <c r="U4153" s="362"/>
      <c r="V4153" s="362"/>
      <c r="W4153" s="362"/>
      <c r="X4153" s="362"/>
      <c r="Y4153" s="362"/>
      <c r="Z4153" s="362"/>
      <c r="AA4153" s="323"/>
      <c r="AB4153" s="323"/>
      <c r="AC4153" s="323"/>
      <c r="AD4153" s="323"/>
      <c r="AE4153" s="323"/>
      <c r="AF4153" s="323"/>
      <c r="AG4153" s="323"/>
      <c r="AH4153" s="323"/>
      <c r="AI4153" s="323"/>
      <c r="AJ4153" s="323"/>
      <c r="AK4153" s="323"/>
      <c r="AL4153" s="323"/>
      <c r="AM4153" s="323"/>
      <c r="AN4153" s="323"/>
      <c r="AO4153" s="323"/>
      <c r="AP4153" s="323"/>
      <c r="AQ4153" s="323"/>
      <c r="AR4153" s="323"/>
      <c r="AS4153" s="323"/>
      <c r="AT4153" s="323"/>
      <c r="AU4153" s="323"/>
      <c r="AV4153" s="323"/>
      <c r="AW4153" s="323"/>
      <c r="AX4153" s="323"/>
      <c r="AY4153" s="323"/>
      <c r="AZ4153" s="323"/>
      <c r="BA4153" s="323"/>
      <c r="BB4153" s="323"/>
      <c r="BC4153" s="323"/>
      <c r="BD4153" s="323"/>
      <c r="BE4153" s="323"/>
      <c r="BF4153" s="323"/>
    </row>
    <row r="4154" spans="1:58" s="62" customFormat="1" ht="12.75" x14ac:dyDescent="0.2">
      <c r="A4154" s="270"/>
      <c r="B4154" s="358"/>
      <c r="C4154" s="358"/>
      <c r="D4154" s="268"/>
      <c r="E4154" s="268"/>
      <c r="F4154" s="268"/>
      <c r="G4154" s="277"/>
      <c r="H4154" s="362"/>
      <c r="I4154" s="362"/>
      <c r="J4154" s="362"/>
      <c r="K4154" s="362"/>
      <c r="L4154" s="362"/>
      <c r="M4154" s="362"/>
      <c r="N4154" s="362"/>
      <c r="O4154" s="362"/>
      <c r="P4154" s="362"/>
      <c r="Q4154" s="362"/>
      <c r="R4154" s="362"/>
      <c r="S4154" s="362"/>
      <c r="T4154" s="362"/>
      <c r="U4154" s="362"/>
      <c r="V4154" s="362"/>
      <c r="W4154" s="362"/>
      <c r="X4154" s="362"/>
      <c r="Y4154" s="362"/>
      <c r="Z4154" s="362"/>
      <c r="AA4154" s="323"/>
      <c r="AB4154" s="323"/>
      <c r="AC4154" s="323"/>
      <c r="AD4154" s="323"/>
      <c r="AE4154" s="323"/>
      <c r="AF4154" s="323"/>
      <c r="AG4154" s="323"/>
      <c r="AH4154" s="323"/>
      <c r="AI4154" s="323"/>
      <c r="AJ4154" s="323"/>
      <c r="AK4154" s="323"/>
      <c r="AL4154" s="323"/>
      <c r="AM4154" s="323"/>
      <c r="AN4154" s="323"/>
      <c r="AO4154" s="323"/>
      <c r="AP4154" s="323"/>
      <c r="AQ4154" s="323"/>
      <c r="AR4154" s="323"/>
      <c r="AS4154" s="323"/>
      <c r="AT4154" s="323"/>
      <c r="AU4154" s="323"/>
      <c r="AV4154" s="323"/>
      <c r="AW4154" s="323"/>
      <c r="AX4154" s="323"/>
      <c r="AY4154" s="323"/>
      <c r="AZ4154" s="323"/>
      <c r="BA4154" s="323"/>
      <c r="BB4154" s="323"/>
      <c r="BC4154" s="323"/>
      <c r="BD4154" s="323"/>
      <c r="BE4154" s="323"/>
      <c r="BF4154" s="323"/>
    </row>
    <row r="4155" spans="1:58" s="62" customFormat="1" ht="12.75" x14ac:dyDescent="0.2">
      <c r="A4155" s="270"/>
      <c r="B4155" s="358"/>
      <c r="C4155" s="358"/>
      <c r="D4155" s="268"/>
      <c r="E4155" s="268"/>
      <c r="F4155" s="268"/>
      <c r="G4155" s="277"/>
      <c r="H4155" s="362"/>
      <c r="I4155" s="362"/>
      <c r="J4155" s="362"/>
      <c r="K4155" s="362"/>
      <c r="L4155" s="362"/>
      <c r="M4155" s="362"/>
      <c r="N4155" s="362"/>
      <c r="O4155" s="362"/>
      <c r="P4155" s="362"/>
      <c r="Q4155" s="362"/>
      <c r="R4155" s="362"/>
      <c r="S4155" s="362"/>
      <c r="T4155" s="362"/>
      <c r="U4155" s="362"/>
      <c r="V4155" s="362"/>
      <c r="W4155" s="362"/>
      <c r="X4155" s="362"/>
      <c r="Y4155" s="362"/>
      <c r="Z4155" s="362"/>
      <c r="AA4155" s="323"/>
      <c r="AB4155" s="323"/>
      <c r="AC4155" s="323"/>
      <c r="AD4155" s="323"/>
      <c r="AE4155" s="323"/>
      <c r="AF4155" s="323"/>
      <c r="AG4155" s="323"/>
      <c r="AH4155" s="323"/>
      <c r="AI4155" s="323"/>
      <c r="AJ4155" s="323"/>
      <c r="AK4155" s="323"/>
      <c r="AL4155" s="323"/>
      <c r="AM4155" s="323"/>
      <c r="AN4155" s="323"/>
      <c r="AO4155" s="323"/>
      <c r="AP4155" s="323"/>
      <c r="AQ4155" s="323"/>
      <c r="AR4155" s="323"/>
      <c r="AS4155" s="323"/>
      <c r="AT4155" s="323"/>
      <c r="AU4155" s="323"/>
      <c r="AV4155" s="323"/>
      <c r="AW4155" s="323"/>
      <c r="AX4155" s="323"/>
      <c r="AY4155" s="323"/>
      <c r="AZ4155" s="323"/>
      <c r="BA4155" s="323"/>
      <c r="BB4155" s="323"/>
      <c r="BC4155" s="323"/>
      <c r="BD4155" s="323"/>
      <c r="BE4155" s="323"/>
      <c r="BF4155" s="323"/>
    </row>
    <row r="4156" spans="1:58" s="62" customFormat="1" ht="12.75" x14ac:dyDescent="0.2">
      <c r="A4156" s="270"/>
      <c r="B4156" s="358"/>
      <c r="C4156" s="358"/>
      <c r="D4156" s="268"/>
      <c r="E4156" s="268"/>
      <c r="F4156" s="268"/>
      <c r="G4156" s="277"/>
      <c r="H4156" s="362"/>
      <c r="I4156" s="362"/>
      <c r="J4156" s="362"/>
      <c r="K4156" s="362"/>
      <c r="L4156" s="362"/>
      <c r="M4156" s="362"/>
      <c r="N4156" s="362"/>
      <c r="O4156" s="362"/>
      <c r="P4156" s="362"/>
      <c r="Q4156" s="362"/>
      <c r="R4156" s="362"/>
      <c r="S4156" s="362"/>
      <c r="T4156" s="362"/>
      <c r="U4156" s="362"/>
      <c r="V4156" s="362"/>
      <c r="W4156" s="362"/>
      <c r="X4156" s="362"/>
      <c r="Y4156" s="362"/>
      <c r="Z4156" s="362"/>
      <c r="AA4156" s="323"/>
      <c r="AB4156" s="323"/>
      <c r="AC4156" s="323"/>
      <c r="AD4156" s="323"/>
      <c r="AE4156" s="323"/>
      <c r="AF4156" s="323"/>
      <c r="AG4156" s="323"/>
      <c r="AH4156" s="323"/>
      <c r="AI4156" s="323"/>
      <c r="AJ4156" s="323"/>
      <c r="AK4156" s="323"/>
      <c r="AL4156" s="323"/>
      <c r="AM4156" s="323"/>
      <c r="AN4156" s="323"/>
      <c r="AO4156" s="323"/>
      <c r="AP4156" s="323"/>
      <c r="AQ4156" s="323"/>
      <c r="AR4156" s="323"/>
      <c r="AS4156" s="323"/>
      <c r="AT4156" s="323"/>
      <c r="AU4156" s="323"/>
      <c r="AV4156" s="323"/>
      <c r="AW4156" s="323"/>
      <c r="AX4156" s="323"/>
      <c r="AY4156" s="323"/>
      <c r="AZ4156" s="323"/>
      <c r="BA4156" s="323"/>
      <c r="BB4156" s="323"/>
      <c r="BC4156" s="323"/>
      <c r="BD4156" s="323"/>
      <c r="BE4156" s="323"/>
      <c r="BF4156" s="323"/>
    </row>
    <row r="4157" spans="1:58" s="62" customFormat="1" ht="12.75" x14ac:dyDescent="0.2">
      <c r="A4157" s="270"/>
      <c r="B4157" s="358"/>
      <c r="C4157" s="358"/>
      <c r="D4157" s="268"/>
      <c r="E4157" s="268"/>
      <c r="F4157" s="268"/>
      <c r="G4157" s="277"/>
      <c r="H4157" s="362"/>
      <c r="I4157" s="362"/>
      <c r="J4157" s="362"/>
      <c r="K4157" s="362"/>
      <c r="L4157" s="362"/>
      <c r="M4157" s="362"/>
      <c r="N4157" s="362"/>
      <c r="O4157" s="362"/>
      <c r="P4157" s="362"/>
      <c r="Q4157" s="362"/>
      <c r="R4157" s="362"/>
      <c r="S4157" s="362"/>
      <c r="T4157" s="362"/>
      <c r="U4157" s="362"/>
      <c r="V4157" s="362"/>
      <c r="W4157" s="362"/>
      <c r="X4157" s="362"/>
      <c r="Y4157" s="362"/>
      <c r="Z4157" s="362"/>
      <c r="AA4157" s="323"/>
      <c r="AB4157" s="323"/>
      <c r="AC4157" s="323"/>
      <c r="AD4157" s="323"/>
      <c r="AE4157" s="323"/>
      <c r="AF4157" s="323"/>
      <c r="AG4157" s="323"/>
      <c r="AH4157" s="323"/>
      <c r="AI4157" s="323"/>
      <c r="AJ4157" s="323"/>
      <c r="AK4157" s="323"/>
      <c r="AL4157" s="323"/>
      <c r="AM4157" s="323"/>
      <c r="AN4157" s="323"/>
      <c r="AO4157" s="323"/>
      <c r="AP4157" s="323"/>
      <c r="AQ4157" s="323"/>
      <c r="AR4157" s="323"/>
      <c r="AS4157" s="323"/>
      <c r="AT4157" s="323"/>
      <c r="AU4157" s="323"/>
      <c r="AV4157" s="323"/>
      <c r="AW4157" s="323"/>
      <c r="AX4157" s="323"/>
      <c r="AY4157" s="323"/>
      <c r="AZ4157" s="323"/>
      <c r="BA4157" s="323"/>
      <c r="BB4157" s="323"/>
      <c r="BC4157" s="323"/>
      <c r="BD4157" s="323"/>
      <c r="BE4157" s="323"/>
      <c r="BF4157" s="323"/>
    </row>
    <row r="4158" spans="1:58" s="62" customFormat="1" ht="12.75" x14ac:dyDescent="0.2">
      <c r="A4158" s="270"/>
      <c r="B4158" s="358"/>
      <c r="C4158" s="358"/>
      <c r="D4158" s="268"/>
      <c r="E4158" s="268"/>
      <c r="F4158" s="268"/>
      <c r="G4158" s="277"/>
      <c r="H4158" s="362"/>
      <c r="I4158" s="362"/>
      <c r="J4158" s="362"/>
      <c r="K4158" s="362"/>
      <c r="L4158" s="362"/>
      <c r="M4158" s="362"/>
      <c r="N4158" s="362"/>
      <c r="O4158" s="362"/>
      <c r="P4158" s="362"/>
      <c r="Q4158" s="362"/>
      <c r="R4158" s="362"/>
      <c r="S4158" s="362"/>
      <c r="T4158" s="362"/>
      <c r="U4158" s="362"/>
      <c r="V4158" s="362"/>
      <c r="W4158" s="362"/>
      <c r="X4158" s="362"/>
      <c r="Y4158" s="362"/>
      <c r="Z4158" s="362"/>
      <c r="AA4158" s="323"/>
      <c r="AB4158" s="323"/>
      <c r="AC4158" s="323"/>
      <c r="AD4158" s="323"/>
      <c r="AE4158" s="323"/>
      <c r="AF4158" s="323"/>
      <c r="AG4158" s="323"/>
      <c r="AH4158" s="323"/>
      <c r="AI4158" s="323"/>
      <c r="AJ4158" s="323"/>
      <c r="AK4158" s="323"/>
      <c r="AL4158" s="323"/>
      <c r="AM4158" s="323"/>
      <c r="AN4158" s="323"/>
      <c r="AO4158" s="323"/>
      <c r="AP4158" s="323"/>
      <c r="AQ4158" s="323"/>
      <c r="AR4158" s="323"/>
      <c r="AS4158" s="323"/>
      <c r="AT4158" s="323"/>
      <c r="AU4158" s="323"/>
      <c r="AV4158" s="323"/>
      <c r="AW4158" s="323"/>
      <c r="AX4158" s="323"/>
      <c r="AY4158" s="323"/>
      <c r="AZ4158" s="323"/>
      <c r="BA4158" s="323"/>
      <c r="BB4158" s="323"/>
      <c r="BC4158" s="323"/>
      <c r="BD4158" s="323"/>
      <c r="BE4158" s="323"/>
      <c r="BF4158" s="323"/>
    </row>
    <row r="4159" spans="1:58" s="62" customFormat="1" ht="12.75" x14ac:dyDescent="0.2">
      <c r="A4159" s="270"/>
      <c r="B4159" s="358"/>
      <c r="C4159" s="358"/>
      <c r="D4159" s="268"/>
      <c r="E4159" s="268"/>
      <c r="F4159" s="268"/>
      <c r="G4159" s="277"/>
      <c r="H4159" s="362"/>
      <c r="I4159" s="362"/>
      <c r="J4159" s="362"/>
      <c r="K4159" s="362"/>
      <c r="L4159" s="362"/>
      <c r="M4159" s="362"/>
      <c r="N4159" s="362"/>
      <c r="O4159" s="362"/>
      <c r="P4159" s="362"/>
      <c r="Q4159" s="362"/>
      <c r="R4159" s="362"/>
      <c r="S4159" s="362"/>
      <c r="T4159" s="362"/>
      <c r="U4159" s="362"/>
      <c r="V4159" s="362"/>
      <c r="W4159" s="362"/>
      <c r="X4159" s="362"/>
      <c r="Y4159" s="362"/>
      <c r="Z4159" s="362"/>
      <c r="AA4159" s="323"/>
      <c r="AB4159" s="323"/>
      <c r="AC4159" s="323"/>
      <c r="AD4159" s="323"/>
      <c r="AE4159" s="323"/>
      <c r="AF4159" s="323"/>
      <c r="AG4159" s="323"/>
      <c r="AH4159" s="323"/>
      <c r="AI4159" s="323"/>
      <c r="AJ4159" s="323"/>
      <c r="AK4159" s="323"/>
      <c r="AL4159" s="323"/>
      <c r="AM4159" s="323"/>
      <c r="AN4159" s="323"/>
      <c r="AO4159" s="323"/>
      <c r="AP4159" s="323"/>
      <c r="AQ4159" s="323"/>
      <c r="AR4159" s="323"/>
      <c r="AS4159" s="323"/>
      <c r="AT4159" s="323"/>
      <c r="AU4159" s="323"/>
      <c r="AV4159" s="323"/>
      <c r="AW4159" s="323"/>
      <c r="AX4159" s="323"/>
      <c r="AY4159" s="323"/>
      <c r="AZ4159" s="323"/>
      <c r="BA4159" s="323"/>
      <c r="BB4159" s="323"/>
      <c r="BC4159" s="323"/>
      <c r="BD4159" s="323"/>
      <c r="BE4159" s="323"/>
      <c r="BF4159" s="323"/>
    </row>
    <row r="4160" spans="1:58" s="62" customFormat="1" ht="12.75" x14ac:dyDescent="0.2">
      <c r="A4160" s="270"/>
      <c r="B4160" s="358"/>
      <c r="C4160" s="358"/>
      <c r="D4160" s="268"/>
      <c r="E4160" s="268"/>
      <c r="F4160" s="268"/>
      <c r="G4160" s="277"/>
      <c r="H4160" s="362"/>
      <c r="I4160" s="362"/>
      <c r="J4160" s="362"/>
      <c r="K4160" s="362"/>
      <c r="L4160" s="362"/>
      <c r="M4160" s="362"/>
      <c r="N4160" s="362"/>
      <c r="O4160" s="362"/>
      <c r="P4160" s="362"/>
      <c r="Q4160" s="362"/>
      <c r="R4160" s="362"/>
      <c r="S4160" s="362"/>
      <c r="T4160" s="362"/>
      <c r="U4160" s="362"/>
      <c r="V4160" s="362"/>
      <c r="W4160" s="362"/>
      <c r="X4160" s="362"/>
      <c r="Y4160" s="362"/>
      <c r="Z4160" s="362"/>
      <c r="AA4160" s="323"/>
      <c r="AB4160" s="323"/>
      <c r="AC4160" s="323"/>
      <c r="AD4160" s="323"/>
      <c r="AE4160" s="323"/>
      <c r="AF4160" s="323"/>
      <c r="AG4160" s="323"/>
      <c r="AH4160" s="323"/>
      <c r="AI4160" s="323"/>
      <c r="AJ4160" s="323"/>
      <c r="AK4160" s="323"/>
      <c r="AL4160" s="323"/>
      <c r="AM4160" s="323"/>
      <c r="AN4160" s="323"/>
      <c r="AO4160" s="323"/>
      <c r="AP4160" s="323"/>
      <c r="AQ4160" s="323"/>
      <c r="AR4160" s="323"/>
      <c r="AS4160" s="323"/>
      <c r="AT4160" s="323"/>
      <c r="AU4160" s="323"/>
      <c r="AV4160" s="323"/>
      <c r="AW4160" s="323"/>
      <c r="AX4160" s="323"/>
      <c r="AY4160" s="323"/>
      <c r="AZ4160" s="323"/>
      <c r="BA4160" s="323"/>
      <c r="BB4160" s="323"/>
      <c r="BC4160" s="323"/>
      <c r="BD4160" s="323"/>
      <c r="BE4160" s="323"/>
      <c r="BF4160" s="323"/>
    </row>
    <row r="4161" spans="1:58" s="62" customFormat="1" ht="12.75" x14ac:dyDescent="0.2">
      <c r="A4161" s="270"/>
      <c r="B4161" s="358"/>
      <c r="C4161" s="358"/>
      <c r="D4161" s="268"/>
      <c r="E4161" s="268"/>
      <c r="F4161" s="268"/>
      <c r="G4161" s="277"/>
      <c r="H4161" s="362"/>
      <c r="I4161" s="362"/>
      <c r="J4161" s="362"/>
      <c r="K4161" s="362"/>
      <c r="L4161" s="362"/>
      <c r="M4161" s="362"/>
      <c r="N4161" s="362"/>
      <c r="O4161" s="362"/>
      <c r="P4161" s="362"/>
      <c r="Q4161" s="362"/>
      <c r="R4161" s="362"/>
      <c r="S4161" s="362"/>
      <c r="T4161" s="362"/>
      <c r="U4161" s="362"/>
      <c r="V4161" s="362"/>
      <c r="W4161" s="362"/>
      <c r="X4161" s="362"/>
      <c r="Y4161" s="362"/>
      <c r="Z4161" s="362"/>
      <c r="AA4161" s="323"/>
      <c r="AB4161" s="323"/>
      <c r="AC4161" s="323"/>
      <c r="AD4161" s="323"/>
      <c r="AE4161" s="323"/>
      <c r="AF4161" s="323"/>
      <c r="AG4161" s="323"/>
      <c r="AH4161" s="323"/>
      <c r="AI4161" s="323"/>
      <c r="AJ4161" s="323"/>
      <c r="AK4161" s="323"/>
      <c r="AL4161" s="323"/>
      <c r="AM4161" s="323"/>
      <c r="AN4161" s="323"/>
      <c r="AO4161" s="323"/>
      <c r="AP4161" s="323"/>
      <c r="AQ4161" s="323"/>
      <c r="AR4161" s="323"/>
      <c r="AS4161" s="323"/>
      <c r="AT4161" s="323"/>
      <c r="AU4161" s="323"/>
      <c r="AV4161" s="323"/>
      <c r="AW4161" s="323"/>
      <c r="AX4161" s="323"/>
      <c r="AY4161" s="323"/>
      <c r="AZ4161" s="323"/>
      <c r="BA4161" s="323"/>
      <c r="BB4161" s="323"/>
      <c r="BC4161" s="323"/>
      <c r="BD4161" s="323"/>
      <c r="BE4161" s="323"/>
      <c r="BF4161" s="323"/>
    </row>
    <row r="4162" spans="1:58" s="62" customFormat="1" ht="12.75" x14ac:dyDescent="0.2">
      <c r="A4162" s="270"/>
      <c r="B4162" s="358"/>
      <c r="C4162" s="358"/>
      <c r="D4162" s="268"/>
      <c r="E4162" s="268"/>
      <c r="F4162" s="268"/>
      <c r="G4162" s="277"/>
      <c r="H4162" s="362"/>
      <c r="I4162" s="362"/>
      <c r="J4162" s="362"/>
      <c r="K4162" s="362"/>
      <c r="L4162" s="362"/>
      <c r="M4162" s="362"/>
      <c r="N4162" s="362"/>
      <c r="O4162" s="362"/>
      <c r="P4162" s="362"/>
      <c r="Q4162" s="362"/>
      <c r="R4162" s="362"/>
      <c r="S4162" s="362"/>
      <c r="T4162" s="362"/>
      <c r="U4162" s="362"/>
      <c r="V4162" s="362"/>
      <c r="W4162" s="362"/>
      <c r="X4162" s="362"/>
      <c r="Y4162" s="362"/>
      <c r="Z4162" s="362"/>
      <c r="AA4162" s="323"/>
      <c r="AB4162" s="323"/>
      <c r="AC4162" s="323"/>
      <c r="AD4162" s="323"/>
      <c r="AE4162" s="323"/>
      <c r="AF4162" s="323"/>
      <c r="AG4162" s="323"/>
      <c r="AH4162" s="323"/>
      <c r="AI4162" s="323"/>
      <c r="AJ4162" s="323"/>
      <c r="AK4162" s="323"/>
      <c r="AL4162" s="323"/>
      <c r="AM4162" s="323"/>
      <c r="AN4162" s="323"/>
      <c r="AO4162" s="323"/>
      <c r="AP4162" s="323"/>
      <c r="AQ4162" s="323"/>
      <c r="AR4162" s="323"/>
      <c r="AS4162" s="323"/>
      <c r="AT4162" s="323"/>
      <c r="AU4162" s="323"/>
      <c r="AV4162" s="323"/>
      <c r="AW4162" s="323"/>
      <c r="AX4162" s="323"/>
      <c r="AY4162" s="323"/>
      <c r="AZ4162" s="323"/>
      <c r="BA4162" s="323"/>
      <c r="BB4162" s="323"/>
      <c r="BC4162" s="323"/>
      <c r="BD4162" s="323"/>
      <c r="BE4162" s="323"/>
      <c r="BF4162" s="323"/>
    </row>
    <row r="4163" spans="1:58" s="62" customFormat="1" ht="12.75" x14ac:dyDescent="0.2">
      <c r="A4163" s="270"/>
      <c r="B4163" s="358"/>
      <c r="C4163" s="358"/>
      <c r="D4163" s="268"/>
      <c r="E4163" s="268"/>
      <c r="F4163" s="268"/>
      <c r="G4163" s="277"/>
      <c r="H4163" s="362"/>
      <c r="I4163" s="362"/>
      <c r="J4163" s="362"/>
      <c r="K4163" s="362"/>
      <c r="L4163" s="362"/>
      <c r="M4163" s="362"/>
      <c r="N4163" s="362"/>
      <c r="O4163" s="362"/>
      <c r="P4163" s="362"/>
      <c r="Q4163" s="362"/>
      <c r="R4163" s="362"/>
      <c r="S4163" s="362"/>
      <c r="T4163" s="362"/>
      <c r="U4163" s="362"/>
      <c r="V4163" s="362"/>
      <c r="W4163" s="362"/>
      <c r="X4163" s="362"/>
      <c r="Y4163" s="362"/>
      <c r="Z4163" s="362"/>
      <c r="AA4163" s="323"/>
      <c r="AB4163" s="323"/>
      <c r="AC4163" s="323"/>
      <c r="AD4163" s="323"/>
      <c r="AE4163" s="323"/>
      <c r="AF4163" s="323"/>
      <c r="AG4163" s="323"/>
      <c r="AH4163" s="323"/>
      <c r="AI4163" s="323"/>
      <c r="AJ4163" s="323"/>
      <c r="AK4163" s="323"/>
      <c r="AL4163" s="323"/>
      <c r="AM4163" s="323"/>
      <c r="AN4163" s="323"/>
      <c r="AO4163" s="323"/>
      <c r="AP4163" s="323"/>
      <c r="AQ4163" s="323"/>
      <c r="AR4163" s="323"/>
      <c r="AS4163" s="323"/>
      <c r="AT4163" s="323"/>
      <c r="AU4163" s="323"/>
      <c r="AV4163" s="323"/>
      <c r="AW4163" s="323"/>
      <c r="AX4163" s="323"/>
      <c r="AY4163" s="323"/>
      <c r="AZ4163" s="323"/>
      <c r="BA4163" s="323"/>
      <c r="BB4163" s="323"/>
      <c r="BC4163" s="323"/>
      <c r="BD4163" s="323"/>
      <c r="BE4163" s="323"/>
      <c r="BF4163" s="323"/>
    </row>
    <row r="4164" spans="1:58" s="62" customFormat="1" ht="12.75" x14ac:dyDescent="0.2">
      <c r="A4164" s="270"/>
      <c r="B4164" s="358"/>
      <c r="C4164" s="358"/>
      <c r="D4164" s="268"/>
      <c r="E4164" s="268"/>
      <c r="F4164" s="268"/>
      <c r="G4164" s="277"/>
      <c r="H4164" s="362"/>
      <c r="I4164" s="362"/>
      <c r="J4164" s="362"/>
      <c r="K4164" s="362"/>
      <c r="L4164" s="362"/>
      <c r="M4164" s="362"/>
      <c r="N4164" s="362"/>
      <c r="O4164" s="362"/>
      <c r="P4164" s="362"/>
      <c r="Q4164" s="362"/>
      <c r="R4164" s="362"/>
      <c r="S4164" s="362"/>
      <c r="T4164" s="362"/>
      <c r="U4164" s="362"/>
      <c r="V4164" s="362"/>
      <c r="W4164" s="362"/>
      <c r="X4164" s="362"/>
      <c r="Y4164" s="362"/>
      <c r="Z4164" s="362"/>
      <c r="AA4164" s="323"/>
      <c r="AB4164" s="323"/>
      <c r="AC4164" s="323"/>
      <c r="AD4164" s="323"/>
      <c r="AE4164" s="323"/>
      <c r="AF4164" s="323"/>
      <c r="AG4164" s="323"/>
      <c r="AH4164" s="323"/>
      <c r="AI4164" s="323"/>
      <c r="AJ4164" s="323"/>
      <c r="AK4164" s="323"/>
      <c r="AL4164" s="323"/>
      <c r="AM4164" s="323"/>
      <c r="AN4164" s="323"/>
      <c r="AO4164" s="323"/>
      <c r="AP4164" s="323"/>
      <c r="AQ4164" s="323"/>
      <c r="AR4164" s="323"/>
      <c r="AS4164" s="323"/>
      <c r="AT4164" s="323"/>
      <c r="AU4164" s="323"/>
      <c r="AV4164" s="323"/>
      <c r="AW4164" s="323"/>
      <c r="AX4164" s="323"/>
      <c r="AY4164" s="323"/>
      <c r="AZ4164" s="323"/>
      <c r="BA4164" s="323"/>
      <c r="BB4164" s="323"/>
      <c r="BC4164" s="323"/>
      <c r="BD4164" s="323"/>
      <c r="BE4164" s="323"/>
      <c r="BF4164" s="323"/>
    </row>
    <row r="4165" spans="1:58" s="62" customFormat="1" ht="12.75" x14ac:dyDescent="0.2">
      <c r="A4165" s="270"/>
      <c r="B4165" s="358"/>
      <c r="C4165" s="358"/>
      <c r="D4165" s="268"/>
      <c r="E4165" s="268"/>
      <c r="F4165" s="268"/>
      <c r="G4165" s="277"/>
      <c r="H4165" s="362"/>
      <c r="I4165" s="362"/>
      <c r="J4165" s="362"/>
      <c r="K4165" s="362"/>
      <c r="L4165" s="362"/>
      <c r="M4165" s="362"/>
      <c r="N4165" s="362"/>
      <c r="O4165" s="362"/>
      <c r="P4165" s="362"/>
      <c r="Q4165" s="362"/>
      <c r="R4165" s="362"/>
      <c r="S4165" s="362"/>
      <c r="T4165" s="362"/>
      <c r="U4165" s="362"/>
      <c r="V4165" s="362"/>
      <c r="W4165" s="362"/>
      <c r="X4165" s="362"/>
      <c r="Y4165" s="362"/>
      <c r="Z4165" s="362"/>
      <c r="AA4165" s="323"/>
      <c r="AB4165" s="323"/>
      <c r="AC4165" s="323"/>
      <c r="AD4165" s="323"/>
      <c r="AE4165" s="323"/>
      <c r="AF4165" s="323"/>
      <c r="AG4165" s="323"/>
      <c r="AH4165" s="323"/>
      <c r="AI4165" s="323"/>
      <c r="AJ4165" s="323"/>
      <c r="AK4165" s="323"/>
      <c r="AL4165" s="323"/>
      <c r="AM4165" s="323"/>
      <c r="AN4165" s="323"/>
      <c r="AO4165" s="323"/>
      <c r="AP4165" s="323"/>
      <c r="AQ4165" s="323"/>
      <c r="AR4165" s="323"/>
      <c r="AS4165" s="323"/>
      <c r="AT4165" s="323"/>
      <c r="AU4165" s="323"/>
      <c r="AV4165" s="323"/>
      <c r="AW4165" s="323"/>
      <c r="AX4165" s="323"/>
      <c r="AY4165" s="323"/>
      <c r="AZ4165" s="323"/>
      <c r="BA4165" s="323"/>
      <c r="BB4165" s="323"/>
      <c r="BC4165" s="323"/>
      <c r="BD4165" s="323"/>
      <c r="BE4165" s="323"/>
      <c r="BF4165" s="323"/>
    </row>
    <row r="4166" spans="1:58" s="62" customFormat="1" ht="12.75" x14ac:dyDescent="0.2">
      <c r="A4166" s="270"/>
      <c r="B4166" s="358"/>
      <c r="C4166" s="358"/>
      <c r="D4166" s="268"/>
      <c r="E4166" s="268"/>
      <c r="F4166" s="268"/>
      <c r="G4166" s="277"/>
      <c r="H4166" s="362"/>
      <c r="I4166" s="362"/>
      <c r="J4166" s="362"/>
      <c r="K4166" s="362"/>
      <c r="L4166" s="362"/>
      <c r="M4166" s="362"/>
      <c r="N4166" s="362"/>
      <c r="O4166" s="362"/>
      <c r="P4166" s="362"/>
      <c r="Q4166" s="362"/>
      <c r="R4166" s="362"/>
      <c r="S4166" s="362"/>
      <c r="T4166" s="362"/>
      <c r="U4166" s="362"/>
      <c r="V4166" s="362"/>
      <c r="W4166" s="362"/>
      <c r="X4166" s="362"/>
      <c r="Y4166" s="362"/>
      <c r="Z4166" s="362"/>
      <c r="AA4166" s="323"/>
      <c r="AB4166" s="323"/>
      <c r="AC4166" s="323"/>
      <c r="AD4166" s="323"/>
      <c r="AE4166" s="323"/>
      <c r="AF4166" s="323"/>
      <c r="AG4166" s="323"/>
      <c r="AH4166" s="323"/>
      <c r="AI4166" s="323"/>
      <c r="AJ4166" s="323"/>
      <c r="AK4166" s="323"/>
      <c r="AL4166" s="323"/>
      <c r="AM4166" s="323"/>
      <c r="AN4166" s="323"/>
      <c r="AO4166" s="323"/>
      <c r="AP4166" s="323"/>
      <c r="AQ4166" s="323"/>
      <c r="AR4166" s="323"/>
      <c r="AS4166" s="323"/>
      <c r="AT4166" s="323"/>
      <c r="AU4166" s="323"/>
      <c r="AV4166" s="323"/>
      <c r="AW4166" s="323"/>
      <c r="AX4166" s="323"/>
      <c r="AY4166" s="323"/>
      <c r="AZ4166" s="323"/>
      <c r="BA4166" s="323"/>
      <c r="BB4166" s="323"/>
      <c r="BC4166" s="323"/>
      <c r="BD4166" s="323"/>
      <c r="BE4166" s="323"/>
      <c r="BF4166" s="323"/>
    </row>
    <row r="4167" spans="1:58" s="62" customFormat="1" ht="12.75" x14ac:dyDescent="0.2">
      <c r="A4167" s="270"/>
      <c r="B4167" s="358"/>
      <c r="C4167" s="358"/>
      <c r="D4167" s="268"/>
      <c r="E4167" s="268"/>
      <c r="F4167" s="268"/>
      <c r="G4167" s="277"/>
      <c r="H4167" s="362"/>
      <c r="I4167" s="362"/>
      <c r="J4167" s="362"/>
      <c r="K4167" s="362"/>
      <c r="L4167" s="362"/>
      <c r="M4167" s="362"/>
      <c r="N4167" s="362"/>
      <c r="O4167" s="362"/>
      <c r="P4167" s="362"/>
      <c r="Q4167" s="362"/>
      <c r="R4167" s="362"/>
      <c r="S4167" s="362"/>
      <c r="T4167" s="362"/>
      <c r="U4167" s="362"/>
      <c r="V4167" s="362"/>
      <c r="W4167" s="362"/>
      <c r="X4167" s="362"/>
      <c r="Y4167" s="362"/>
      <c r="Z4167" s="362"/>
      <c r="AA4167" s="323"/>
      <c r="AB4167" s="323"/>
      <c r="AC4167" s="323"/>
      <c r="AD4167" s="323"/>
      <c r="AE4167" s="323"/>
      <c r="AF4167" s="323"/>
      <c r="AG4167" s="323"/>
      <c r="AH4167" s="323"/>
      <c r="AI4167" s="323"/>
      <c r="AJ4167" s="323"/>
      <c r="AK4167" s="323"/>
      <c r="AL4167" s="323"/>
      <c r="AM4167" s="323"/>
      <c r="AN4167" s="323"/>
      <c r="AO4167" s="323"/>
      <c r="AP4167" s="323"/>
      <c r="AQ4167" s="323"/>
      <c r="AR4167" s="323"/>
      <c r="AS4167" s="323"/>
      <c r="AT4167" s="323"/>
      <c r="AU4167" s="323"/>
      <c r="AV4167" s="323"/>
      <c r="AW4167" s="323"/>
      <c r="AX4167" s="323"/>
      <c r="AY4167" s="323"/>
      <c r="AZ4167" s="323"/>
      <c r="BA4167" s="323"/>
      <c r="BB4167" s="323"/>
      <c r="BC4167" s="323"/>
      <c r="BD4167" s="323"/>
      <c r="BE4167" s="323"/>
      <c r="BF4167" s="323"/>
    </row>
    <row r="4168" spans="1:58" s="62" customFormat="1" ht="12.75" x14ac:dyDescent="0.2">
      <c r="A4168" s="270"/>
      <c r="B4168" s="358"/>
      <c r="C4168" s="358"/>
      <c r="D4168" s="268"/>
      <c r="E4168" s="268"/>
      <c r="F4168" s="268"/>
      <c r="G4168" s="277"/>
      <c r="H4168" s="362"/>
      <c r="I4168" s="362"/>
      <c r="J4168" s="362"/>
      <c r="K4168" s="362"/>
      <c r="L4168" s="362"/>
      <c r="M4168" s="362"/>
      <c r="N4168" s="362"/>
      <c r="O4168" s="362"/>
      <c r="P4168" s="362"/>
      <c r="Q4168" s="362"/>
      <c r="R4168" s="362"/>
      <c r="S4168" s="362"/>
      <c r="T4168" s="362"/>
      <c r="U4168" s="362"/>
      <c r="V4168" s="362"/>
      <c r="W4168" s="362"/>
      <c r="X4168" s="362"/>
      <c r="Y4168" s="362"/>
      <c r="Z4168" s="362"/>
      <c r="AA4168" s="323"/>
      <c r="AB4168" s="323"/>
      <c r="AC4168" s="323"/>
      <c r="AD4168" s="323"/>
      <c r="AE4168" s="323"/>
      <c r="AF4168" s="323"/>
      <c r="AG4168" s="323"/>
      <c r="AH4168" s="323"/>
      <c r="AI4168" s="323"/>
      <c r="AJ4168" s="323"/>
      <c r="AK4168" s="323"/>
      <c r="AL4168" s="323"/>
      <c r="AM4168" s="323"/>
      <c r="AN4168" s="323"/>
      <c r="AO4168" s="323"/>
      <c r="AP4168" s="323"/>
      <c r="AQ4168" s="323"/>
      <c r="AR4168" s="323"/>
      <c r="AS4168" s="323"/>
      <c r="AT4168" s="323"/>
      <c r="AU4168" s="323"/>
      <c r="AV4168" s="323"/>
      <c r="AW4168" s="323"/>
      <c r="AX4168" s="323"/>
      <c r="AY4168" s="323"/>
      <c r="AZ4168" s="323"/>
      <c r="BA4168" s="323"/>
      <c r="BB4168" s="323"/>
      <c r="BC4168" s="323"/>
      <c r="BD4168" s="323"/>
      <c r="BE4168" s="323"/>
      <c r="BF4168" s="323"/>
    </row>
    <row r="4169" spans="1:58" s="62" customFormat="1" ht="12.75" x14ac:dyDescent="0.2">
      <c r="A4169" s="270"/>
      <c r="B4169" s="358"/>
      <c r="C4169" s="358"/>
      <c r="D4169" s="268"/>
      <c r="E4169" s="268"/>
      <c r="F4169" s="268"/>
      <c r="G4169" s="277"/>
      <c r="H4169" s="362"/>
      <c r="I4169" s="362"/>
      <c r="J4169" s="362"/>
      <c r="K4169" s="362"/>
      <c r="L4169" s="362"/>
      <c r="M4169" s="362"/>
      <c r="N4169" s="362"/>
      <c r="O4169" s="362"/>
      <c r="P4169" s="362"/>
      <c r="Q4169" s="362"/>
      <c r="R4169" s="362"/>
      <c r="S4169" s="362"/>
      <c r="T4169" s="362"/>
      <c r="U4169" s="362"/>
      <c r="V4169" s="362"/>
      <c r="W4169" s="362"/>
      <c r="X4169" s="362"/>
      <c r="Y4169" s="362"/>
      <c r="Z4169" s="362"/>
      <c r="AA4169" s="323"/>
      <c r="AB4169" s="323"/>
      <c r="AC4169" s="323"/>
      <c r="AD4169" s="323"/>
      <c r="AE4169" s="323"/>
      <c r="AF4169" s="323"/>
      <c r="AG4169" s="323"/>
      <c r="AH4169" s="323"/>
      <c r="AI4169" s="323"/>
      <c r="AJ4169" s="323"/>
      <c r="AK4169" s="323"/>
      <c r="AL4169" s="323"/>
      <c r="AM4169" s="323"/>
      <c r="AN4169" s="323"/>
      <c r="AO4169" s="323"/>
      <c r="AP4169" s="323"/>
      <c r="AQ4169" s="323"/>
      <c r="AR4169" s="323"/>
      <c r="AS4169" s="323"/>
      <c r="AT4169" s="323"/>
      <c r="AU4169" s="323"/>
      <c r="AV4169" s="323"/>
      <c r="AW4169" s="323"/>
      <c r="AX4169" s="323"/>
      <c r="AY4169" s="323"/>
      <c r="AZ4169" s="323"/>
      <c r="BA4169" s="323"/>
      <c r="BB4169" s="323"/>
      <c r="BC4169" s="323"/>
      <c r="BD4169" s="323"/>
      <c r="BE4169" s="323"/>
      <c r="BF4169" s="323"/>
    </row>
    <row r="4170" spans="1:58" s="62" customFormat="1" ht="12.75" x14ac:dyDescent="0.2">
      <c r="A4170" s="270"/>
      <c r="B4170" s="358"/>
      <c r="C4170" s="358"/>
      <c r="D4170" s="268"/>
      <c r="E4170" s="268"/>
      <c r="F4170" s="268"/>
      <c r="G4170" s="277"/>
      <c r="H4170" s="362"/>
      <c r="I4170" s="362"/>
      <c r="J4170" s="362"/>
      <c r="K4170" s="362"/>
      <c r="L4170" s="362"/>
      <c r="M4170" s="362"/>
      <c r="N4170" s="362"/>
      <c r="O4170" s="362"/>
      <c r="P4170" s="362"/>
      <c r="Q4170" s="362"/>
      <c r="R4170" s="362"/>
      <c r="S4170" s="362"/>
      <c r="T4170" s="362"/>
      <c r="U4170" s="362"/>
      <c r="V4170" s="362"/>
      <c r="W4170" s="362"/>
      <c r="X4170" s="362"/>
      <c r="Y4170" s="362"/>
      <c r="Z4170" s="362"/>
      <c r="AA4170" s="323"/>
      <c r="AB4170" s="323"/>
      <c r="AC4170" s="323"/>
      <c r="AD4170" s="323"/>
      <c r="AE4170" s="323"/>
      <c r="AF4170" s="323"/>
      <c r="AG4170" s="323"/>
      <c r="AH4170" s="323"/>
      <c r="AI4170" s="323"/>
      <c r="AJ4170" s="323"/>
      <c r="AK4170" s="323"/>
      <c r="AL4170" s="323"/>
      <c r="AM4170" s="323"/>
      <c r="AN4170" s="323"/>
      <c r="AO4170" s="323"/>
      <c r="AP4170" s="323"/>
      <c r="AQ4170" s="323"/>
      <c r="AR4170" s="323"/>
      <c r="AS4170" s="323"/>
      <c r="AT4170" s="323"/>
      <c r="AU4170" s="323"/>
      <c r="AV4170" s="323"/>
      <c r="AW4170" s="323"/>
      <c r="AX4170" s="323"/>
      <c r="AY4170" s="323"/>
      <c r="AZ4170" s="323"/>
      <c r="BA4170" s="323"/>
      <c r="BB4170" s="323"/>
      <c r="BC4170" s="323"/>
      <c r="BD4170" s="323"/>
      <c r="BE4170" s="323"/>
      <c r="BF4170" s="323"/>
    </row>
    <row r="4171" spans="1:58" s="62" customFormat="1" ht="12.75" x14ac:dyDescent="0.2">
      <c r="A4171" s="270"/>
      <c r="B4171" s="358"/>
      <c r="C4171" s="358"/>
      <c r="D4171" s="268"/>
      <c r="E4171" s="268"/>
      <c r="F4171" s="268"/>
      <c r="G4171" s="277"/>
      <c r="H4171" s="362"/>
      <c r="I4171" s="362"/>
      <c r="J4171" s="362"/>
      <c r="K4171" s="362"/>
      <c r="L4171" s="362"/>
      <c r="M4171" s="362"/>
      <c r="N4171" s="362"/>
      <c r="O4171" s="362"/>
      <c r="P4171" s="362"/>
      <c r="Q4171" s="362"/>
      <c r="R4171" s="362"/>
      <c r="S4171" s="362"/>
      <c r="T4171" s="362"/>
      <c r="U4171" s="362"/>
      <c r="V4171" s="362"/>
      <c r="W4171" s="362"/>
      <c r="X4171" s="362"/>
      <c r="Y4171" s="362"/>
      <c r="Z4171" s="362"/>
      <c r="AA4171" s="323"/>
      <c r="AB4171" s="323"/>
      <c r="AC4171" s="323"/>
      <c r="AD4171" s="323"/>
      <c r="AE4171" s="323"/>
      <c r="AF4171" s="323"/>
      <c r="AG4171" s="323"/>
      <c r="AH4171" s="323"/>
      <c r="AI4171" s="323"/>
      <c r="AJ4171" s="323"/>
      <c r="AK4171" s="323"/>
      <c r="AL4171" s="323"/>
      <c r="AM4171" s="323"/>
      <c r="AN4171" s="323"/>
      <c r="AO4171" s="323"/>
      <c r="AP4171" s="323"/>
      <c r="AQ4171" s="323"/>
      <c r="AR4171" s="323"/>
      <c r="AS4171" s="323"/>
      <c r="AT4171" s="323"/>
      <c r="AU4171" s="323"/>
      <c r="AV4171" s="323"/>
      <c r="AW4171" s="323"/>
      <c r="AX4171" s="323"/>
      <c r="AY4171" s="323"/>
      <c r="AZ4171" s="323"/>
      <c r="BA4171" s="323"/>
      <c r="BB4171" s="323"/>
      <c r="BC4171" s="323"/>
      <c r="BD4171" s="323"/>
      <c r="BE4171" s="323"/>
      <c r="BF4171" s="323"/>
    </row>
    <row r="4172" spans="1:58" s="62" customFormat="1" ht="12.75" x14ac:dyDescent="0.2">
      <c r="A4172" s="270"/>
      <c r="B4172" s="358"/>
      <c r="C4172" s="358"/>
      <c r="D4172" s="268"/>
      <c r="E4172" s="268"/>
      <c r="F4172" s="268"/>
      <c r="G4172" s="277"/>
      <c r="H4172" s="362"/>
      <c r="I4172" s="362"/>
      <c r="J4172" s="362"/>
      <c r="K4172" s="362"/>
      <c r="L4172" s="362"/>
      <c r="M4172" s="362"/>
      <c r="N4172" s="362"/>
      <c r="O4172" s="362"/>
      <c r="P4172" s="362"/>
      <c r="Q4172" s="362"/>
      <c r="R4172" s="362"/>
      <c r="S4172" s="362"/>
      <c r="T4172" s="362"/>
      <c r="U4172" s="362"/>
      <c r="V4172" s="362"/>
      <c r="W4172" s="362"/>
      <c r="X4172" s="362"/>
      <c r="Y4172" s="362"/>
      <c r="Z4172" s="362"/>
      <c r="AA4172" s="323"/>
      <c r="AB4172" s="323"/>
      <c r="AC4172" s="323"/>
      <c r="AD4172" s="323"/>
      <c r="AE4172" s="323"/>
      <c r="AF4172" s="323"/>
      <c r="AG4172" s="323"/>
      <c r="AH4172" s="323"/>
      <c r="AI4172" s="323"/>
      <c r="AJ4172" s="323"/>
      <c r="AK4172" s="323"/>
      <c r="AL4172" s="323"/>
      <c r="AM4172" s="323"/>
      <c r="AN4172" s="323"/>
      <c r="AO4172" s="323"/>
      <c r="AP4172" s="323"/>
      <c r="AQ4172" s="323"/>
      <c r="AR4172" s="323"/>
      <c r="AS4172" s="323"/>
      <c r="AT4172" s="323"/>
      <c r="AU4172" s="323"/>
      <c r="AV4172" s="323"/>
      <c r="AW4172" s="323"/>
      <c r="AX4172" s="323"/>
      <c r="AY4172" s="323"/>
      <c r="AZ4172" s="323"/>
      <c r="BA4172" s="323"/>
      <c r="BB4172" s="323"/>
      <c r="BC4172" s="323"/>
      <c r="BD4172" s="323"/>
      <c r="BE4172" s="323"/>
      <c r="BF4172" s="323"/>
    </row>
    <row r="4173" spans="1:58" s="62" customFormat="1" ht="12.75" x14ac:dyDescent="0.2">
      <c r="A4173" s="270"/>
      <c r="B4173" s="358"/>
      <c r="C4173" s="358"/>
      <c r="D4173" s="268"/>
      <c r="E4173" s="268"/>
      <c r="F4173" s="268"/>
      <c r="G4173" s="277"/>
      <c r="H4173" s="362"/>
      <c r="I4173" s="362"/>
      <c r="J4173" s="362"/>
      <c r="K4173" s="362"/>
      <c r="L4173" s="362"/>
      <c r="M4173" s="362"/>
      <c r="N4173" s="362"/>
      <c r="O4173" s="362"/>
      <c r="P4173" s="362"/>
      <c r="Q4173" s="362"/>
      <c r="R4173" s="362"/>
      <c r="S4173" s="362"/>
      <c r="T4173" s="362"/>
      <c r="U4173" s="362"/>
      <c r="V4173" s="362"/>
      <c r="W4173" s="362"/>
      <c r="X4173" s="362"/>
      <c r="Y4173" s="362"/>
      <c r="Z4173" s="362"/>
      <c r="AA4173" s="323"/>
      <c r="AB4173" s="323"/>
      <c r="AC4173" s="323"/>
      <c r="AD4173" s="323"/>
      <c r="AE4173" s="323"/>
      <c r="AF4173" s="323"/>
      <c r="AG4173" s="323"/>
      <c r="AH4173" s="323"/>
      <c r="AI4173" s="323"/>
      <c r="AJ4173" s="323"/>
      <c r="AK4173" s="323"/>
      <c r="AL4173" s="323"/>
      <c r="AM4173" s="323"/>
      <c r="AN4173" s="323"/>
      <c r="AO4173" s="323"/>
      <c r="AP4173" s="323"/>
      <c r="AQ4173" s="323"/>
      <c r="AR4173" s="323"/>
      <c r="AS4173" s="323"/>
      <c r="AT4173" s="323"/>
      <c r="AU4173" s="323"/>
      <c r="AV4173" s="323"/>
      <c r="AW4173" s="323"/>
      <c r="AX4173" s="323"/>
      <c r="AY4173" s="323"/>
      <c r="AZ4173" s="323"/>
      <c r="BA4173" s="323"/>
      <c r="BB4173" s="323"/>
      <c r="BC4173" s="323"/>
      <c r="BD4173" s="323"/>
      <c r="BE4173" s="323"/>
      <c r="BF4173" s="323"/>
    </row>
    <row r="4174" spans="1:58" s="62" customFormat="1" ht="12.75" x14ac:dyDescent="0.2">
      <c r="A4174" s="270"/>
      <c r="B4174" s="358"/>
      <c r="C4174" s="358"/>
      <c r="D4174" s="268"/>
      <c r="E4174" s="268"/>
      <c r="F4174" s="268"/>
      <c r="G4174" s="277"/>
      <c r="H4174" s="362"/>
      <c r="I4174" s="362"/>
      <c r="J4174" s="362"/>
      <c r="K4174" s="362"/>
      <c r="L4174" s="362"/>
      <c r="M4174" s="362"/>
      <c r="N4174" s="362"/>
      <c r="O4174" s="362"/>
      <c r="P4174" s="362"/>
      <c r="Q4174" s="362"/>
      <c r="R4174" s="362"/>
      <c r="S4174" s="362"/>
      <c r="T4174" s="362"/>
      <c r="U4174" s="362"/>
      <c r="V4174" s="362"/>
      <c r="W4174" s="362"/>
      <c r="X4174" s="362"/>
      <c r="Y4174" s="362"/>
      <c r="Z4174" s="362"/>
      <c r="AA4174" s="323"/>
      <c r="AB4174" s="323"/>
      <c r="AC4174" s="323"/>
      <c r="AD4174" s="323"/>
      <c r="AE4174" s="323"/>
      <c r="AF4174" s="323"/>
      <c r="AG4174" s="323"/>
      <c r="AH4174" s="323"/>
      <c r="AI4174" s="323"/>
      <c r="AJ4174" s="323"/>
      <c r="AK4174" s="323"/>
      <c r="AL4174" s="323"/>
      <c r="AM4174" s="323"/>
      <c r="AN4174" s="323"/>
      <c r="AO4174" s="323"/>
      <c r="AP4174" s="323"/>
      <c r="AQ4174" s="323"/>
      <c r="AR4174" s="323"/>
      <c r="AS4174" s="323"/>
      <c r="AT4174" s="323"/>
      <c r="AU4174" s="323"/>
      <c r="AV4174" s="323"/>
      <c r="AW4174" s="323"/>
      <c r="AX4174" s="323"/>
      <c r="AY4174" s="323"/>
      <c r="AZ4174" s="323"/>
      <c r="BA4174" s="323"/>
      <c r="BB4174" s="323"/>
      <c r="BC4174" s="323"/>
      <c r="BD4174" s="323"/>
      <c r="BE4174" s="323"/>
      <c r="BF4174" s="323"/>
    </row>
    <row r="4175" spans="1:58" s="62" customFormat="1" ht="12.75" x14ac:dyDescent="0.2">
      <c r="A4175" s="270"/>
      <c r="B4175" s="358"/>
      <c r="C4175" s="358"/>
      <c r="D4175" s="268"/>
      <c r="E4175" s="268"/>
      <c r="F4175" s="268"/>
      <c r="G4175" s="277"/>
      <c r="H4175" s="362"/>
      <c r="I4175" s="362"/>
      <c r="J4175" s="362"/>
      <c r="K4175" s="362"/>
      <c r="L4175" s="362"/>
      <c r="M4175" s="362"/>
      <c r="N4175" s="362"/>
      <c r="O4175" s="362"/>
      <c r="P4175" s="362"/>
      <c r="Q4175" s="362"/>
      <c r="R4175" s="362"/>
      <c r="S4175" s="362"/>
      <c r="T4175" s="362"/>
      <c r="U4175" s="362"/>
      <c r="V4175" s="362"/>
      <c r="W4175" s="362"/>
      <c r="X4175" s="362"/>
      <c r="Y4175" s="362"/>
      <c r="Z4175" s="362"/>
      <c r="AA4175" s="323"/>
      <c r="AB4175" s="323"/>
      <c r="AC4175" s="323"/>
      <c r="AD4175" s="323"/>
      <c r="AE4175" s="323"/>
      <c r="AF4175" s="323"/>
      <c r="AG4175" s="323"/>
      <c r="AH4175" s="323"/>
      <c r="AI4175" s="323"/>
      <c r="AJ4175" s="323"/>
      <c r="AK4175" s="323"/>
      <c r="AL4175" s="323"/>
      <c r="AM4175" s="323"/>
      <c r="AN4175" s="323"/>
      <c r="AO4175" s="323"/>
      <c r="AP4175" s="323"/>
      <c r="AQ4175" s="323"/>
      <c r="AR4175" s="323"/>
      <c r="AS4175" s="323"/>
      <c r="AT4175" s="323"/>
      <c r="AU4175" s="323"/>
      <c r="AV4175" s="323"/>
      <c r="AW4175" s="323"/>
      <c r="AX4175" s="323"/>
      <c r="AY4175" s="323"/>
      <c r="AZ4175" s="323"/>
      <c r="BA4175" s="323"/>
      <c r="BB4175" s="323"/>
      <c r="BC4175" s="323"/>
      <c r="BD4175" s="323"/>
      <c r="BE4175" s="323"/>
      <c r="BF4175" s="323"/>
    </row>
    <row r="4176" spans="1:58" s="62" customFormat="1" ht="12.75" x14ac:dyDescent="0.2">
      <c r="A4176" s="270"/>
      <c r="B4176" s="358"/>
      <c r="C4176" s="358"/>
      <c r="D4176" s="268"/>
      <c r="E4176" s="268"/>
      <c r="F4176" s="268"/>
      <c r="G4176" s="277"/>
      <c r="H4176" s="362"/>
      <c r="I4176" s="362"/>
      <c r="J4176" s="362"/>
      <c r="K4176" s="362"/>
      <c r="L4176" s="362"/>
      <c r="M4176" s="362"/>
      <c r="N4176" s="362"/>
      <c r="O4176" s="362"/>
      <c r="P4176" s="362"/>
      <c r="Q4176" s="362"/>
      <c r="R4176" s="362"/>
      <c r="S4176" s="362"/>
      <c r="T4176" s="362"/>
      <c r="U4176" s="362"/>
      <c r="V4176" s="362"/>
      <c r="W4176" s="362"/>
      <c r="X4176" s="362"/>
      <c r="Y4176" s="362"/>
      <c r="Z4176" s="362"/>
      <c r="AA4176" s="323"/>
      <c r="AB4176" s="323"/>
      <c r="AC4176" s="323"/>
      <c r="AD4176" s="323"/>
      <c r="AE4176" s="323"/>
      <c r="AF4176" s="323"/>
      <c r="AG4176" s="323"/>
      <c r="AH4176" s="323"/>
      <c r="AI4176" s="323"/>
      <c r="AJ4176" s="323"/>
      <c r="AK4176" s="323"/>
      <c r="AL4176" s="323"/>
      <c r="AM4176" s="323"/>
      <c r="AN4176" s="323"/>
      <c r="AO4176" s="323"/>
      <c r="AP4176" s="323"/>
      <c r="AQ4176" s="323"/>
      <c r="AR4176" s="323"/>
      <c r="AS4176" s="323"/>
      <c r="AT4176" s="323"/>
      <c r="AU4176" s="323"/>
      <c r="AV4176" s="323"/>
      <c r="AW4176" s="323"/>
      <c r="AX4176" s="323"/>
      <c r="AY4176" s="323"/>
      <c r="AZ4176" s="323"/>
      <c r="BA4176" s="323"/>
      <c r="BB4176" s="323"/>
      <c r="BC4176" s="323"/>
      <c r="BD4176" s="323"/>
      <c r="BE4176" s="323"/>
      <c r="BF4176" s="323"/>
    </row>
    <row r="4177" spans="1:58" s="62" customFormat="1" ht="12.75" x14ac:dyDescent="0.2">
      <c r="A4177" s="270"/>
      <c r="B4177" s="358"/>
      <c r="C4177" s="358"/>
      <c r="D4177" s="268"/>
      <c r="E4177" s="268"/>
      <c r="F4177" s="268"/>
      <c r="G4177" s="277"/>
      <c r="H4177" s="362"/>
      <c r="I4177" s="362"/>
      <c r="J4177" s="362"/>
      <c r="K4177" s="362"/>
      <c r="L4177" s="362"/>
      <c r="M4177" s="362"/>
      <c r="N4177" s="362"/>
      <c r="O4177" s="362"/>
      <c r="P4177" s="362"/>
      <c r="Q4177" s="362"/>
      <c r="R4177" s="362"/>
      <c r="S4177" s="362"/>
      <c r="T4177" s="362"/>
      <c r="U4177" s="362"/>
      <c r="V4177" s="362"/>
      <c r="W4177" s="362"/>
      <c r="X4177" s="362"/>
      <c r="Y4177" s="362"/>
      <c r="Z4177" s="362"/>
      <c r="AA4177" s="323"/>
      <c r="AB4177" s="323"/>
      <c r="AC4177" s="323"/>
      <c r="AD4177" s="323"/>
      <c r="AE4177" s="323"/>
      <c r="AF4177" s="323"/>
      <c r="AG4177" s="323"/>
      <c r="AH4177" s="323"/>
      <c r="AI4177" s="323"/>
      <c r="AJ4177" s="323"/>
      <c r="AK4177" s="323"/>
      <c r="AL4177" s="323"/>
      <c r="AM4177" s="323"/>
      <c r="AN4177" s="323"/>
      <c r="AO4177" s="323"/>
      <c r="AP4177" s="323"/>
      <c r="AQ4177" s="323"/>
      <c r="AR4177" s="323"/>
      <c r="AS4177" s="323"/>
      <c r="AT4177" s="323"/>
      <c r="AU4177" s="323"/>
      <c r="AV4177" s="323"/>
      <c r="AW4177" s="323"/>
      <c r="AX4177" s="323"/>
      <c r="AY4177" s="323"/>
      <c r="AZ4177" s="323"/>
      <c r="BA4177" s="323"/>
      <c r="BB4177" s="323"/>
      <c r="BC4177" s="323"/>
      <c r="BD4177" s="323"/>
      <c r="BE4177" s="323"/>
      <c r="BF4177" s="323"/>
    </row>
    <row r="4178" spans="1:58" s="62" customFormat="1" ht="12.75" x14ac:dyDescent="0.2">
      <c r="A4178" s="270"/>
      <c r="B4178" s="358"/>
      <c r="C4178" s="358"/>
      <c r="D4178" s="268"/>
      <c r="E4178" s="268"/>
      <c r="F4178" s="268"/>
      <c r="G4178" s="277"/>
      <c r="H4178" s="362"/>
      <c r="I4178" s="362"/>
      <c r="J4178" s="362"/>
      <c r="K4178" s="362"/>
      <c r="L4178" s="362"/>
      <c r="M4178" s="362"/>
      <c r="N4178" s="362"/>
      <c r="O4178" s="362"/>
      <c r="P4178" s="362"/>
      <c r="Q4178" s="362"/>
      <c r="R4178" s="362"/>
      <c r="S4178" s="362"/>
      <c r="T4178" s="362"/>
      <c r="U4178" s="362"/>
      <c r="V4178" s="362"/>
      <c r="W4178" s="362"/>
      <c r="X4178" s="362"/>
      <c r="Y4178" s="362"/>
      <c r="Z4178" s="362"/>
      <c r="AA4178" s="323"/>
      <c r="AB4178" s="323"/>
      <c r="AC4178" s="323"/>
      <c r="AD4178" s="323"/>
      <c r="AE4178" s="323"/>
      <c r="AF4178" s="323"/>
      <c r="AG4178" s="323"/>
      <c r="AH4178" s="323"/>
      <c r="AI4178" s="323"/>
      <c r="AJ4178" s="323"/>
      <c r="AK4178" s="323"/>
      <c r="AL4178" s="323"/>
      <c r="AM4178" s="323"/>
      <c r="AN4178" s="323"/>
      <c r="AO4178" s="323"/>
      <c r="AP4178" s="323"/>
      <c r="AQ4178" s="323"/>
      <c r="AR4178" s="323"/>
      <c r="AS4178" s="323"/>
      <c r="AT4178" s="323"/>
      <c r="AU4178" s="323"/>
      <c r="AV4178" s="323"/>
      <c r="AW4178" s="323"/>
      <c r="AX4178" s="323"/>
      <c r="AY4178" s="323"/>
      <c r="AZ4178" s="323"/>
      <c r="BA4178" s="323"/>
      <c r="BB4178" s="323"/>
      <c r="BC4178" s="323"/>
      <c r="BD4178" s="323"/>
      <c r="BE4178" s="323"/>
      <c r="BF4178" s="323"/>
    </row>
    <row r="4179" spans="1:58" s="62" customFormat="1" ht="12.75" x14ac:dyDescent="0.2">
      <c r="A4179" s="270"/>
      <c r="B4179" s="358"/>
      <c r="C4179" s="358"/>
      <c r="D4179" s="268"/>
      <c r="E4179" s="268"/>
      <c r="F4179" s="268"/>
      <c r="G4179" s="277"/>
      <c r="H4179" s="362"/>
      <c r="I4179" s="362"/>
      <c r="J4179" s="362"/>
      <c r="K4179" s="362"/>
      <c r="L4179" s="362"/>
      <c r="M4179" s="362"/>
      <c r="N4179" s="362"/>
      <c r="O4179" s="362"/>
      <c r="P4179" s="362"/>
      <c r="Q4179" s="362"/>
      <c r="R4179" s="362"/>
      <c r="S4179" s="362"/>
      <c r="T4179" s="362"/>
      <c r="U4179" s="362"/>
      <c r="V4179" s="362"/>
      <c r="W4179" s="362"/>
      <c r="X4179" s="362"/>
      <c r="Y4179" s="362"/>
      <c r="Z4179" s="362"/>
      <c r="AA4179" s="323"/>
      <c r="AB4179" s="323"/>
      <c r="AC4179" s="323"/>
      <c r="AD4179" s="323"/>
      <c r="AE4179" s="323"/>
      <c r="AF4179" s="323"/>
      <c r="AG4179" s="323"/>
      <c r="AH4179" s="323"/>
      <c r="AI4179" s="323"/>
      <c r="AJ4179" s="323"/>
      <c r="AK4179" s="323"/>
      <c r="AL4179" s="323"/>
      <c r="AM4179" s="323"/>
      <c r="AN4179" s="323"/>
      <c r="AO4179" s="323"/>
      <c r="AP4179" s="323"/>
      <c r="AQ4179" s="323"/>
      <c r="AR4179" s="323"/>
      <c r="AS4179" s="323"/>
      <c r="AT4179" s="323"/>
      <c r="AU4179" s="323"/>
      <c r="AV4179" s="323"/>
      <c r="AW4179" s="323"/>
      <c r="AX4179" s="323"/>
      <c r="AY4179" s="323"/>
      <c r="AZ4179" s="323"/>
      <c r="BA4179" s="323"/>
      <c r="BB4179" s="323"/>
      <c r="BC4179" s="323"/>
      <c r="BD4179" s="323"/>
      <c r="BE4179" s="323"/>
      <c r="BF4179" s="323"/>
    </row>
    <row r="4180" spans="1:58" s="62" customFormat="1" ht="12.75" x14ac:dyDescent="0.2">
      <c r="A4180" s="270"/>
      <c r="B4180" s="358"/>
      <c r="C4180" s="358"/>
      <c r="D4180" s="268"/>
      <c r="E4180" s="268"/>
      <c r="F4180" s="268"/>
      <c r="G4180" s="277"/>
      <c r="H4180" s="362"/>
      <c r="I4180" s="362"/>
      <c r="J4180" s="362"/>
      <c r="K4180" s="362"/>
      <c r="L4180" s="362"/>
      <c r="M4180" s="362"/>
      <c r="N4180" s="362"/>
      <c r="O4180" s="362"/>
      <c r="P4180" s="362"/>
      <c r="Q4180" s="362"/>
      <c r="R4180" s="362"/>
      <c r="S4180" s="362"/>
      <c r="T4180" s="362"/>
      <c r="U4180" s="362"/>
      <c r="V4180" s="362"/>
      <c r="W4180" s="362"/>
      <c r="X4180" s="362"/>
      <c r="Y4180" s="362"/>
      <c r="Z4180" s="362"/>
      <c r="AA4180" s="323"/>
      <c r="AB4180" s="323"/>
      <c r="AC4180" s="323"/>
      <c r="AD4180" s="323"/>
      <c r="AE4180" s="323"/>
      <c r="AF4180" s="323"/>
      <c r="AG4180" s="323"/>
      <c r="AH4180" s="323"/>
      <c r="AI4180" s="323"/>
      <c r="AJ4180" s="323"/>
      <c r="AK4180" s="323"/>
      <c r="AL4180" s="323"/>
      <c r="AM4180" s="323"/>
      <c r="AN4180" s="323"/>
      <c r="AO4180" s="323"/>
      <c r="AP4180" s="323"/>
      <c r="AQ4180" s="323"/>
      <c r="AR4180" s="323"/>
      <c r="AS4180" s="323"/>
      <c r="AT4180" s="323"/>
      <c r="AU4180" s="323"/>
      <c r="AV4180" s="323"/>
      <c r="AW4180" s="323"/>
      <c r="AX4180" s="323"/>
      <c r="AY4180" s="323"/>
      <c r="AZ4180" s="323"/>
      <c r="BA4180" s="323"/>
      <c r="BB4180" s="323"/>
      <c r="BC4180" s="323"/>
      <c r="BD4180" s="323"/>
      <c r="BE4180" s="323"/>
      <c r="BF4180" s="323"/>
    </row>
    <row r="4181" spans="1:58" s="62" customFormat="1" ht="12.75" x14ac:dyDescent="0.2">
      <c r="A4181" s="270"/>
      <c r="B4181" s="358"/>
      <c r="C4181" s="358"/>
      <c r="D4181" s="268"/>
      <c r="E4181" s="268"/>
      <c r="F4181" s="268"/>
      <c r="G4181" s="277"/>
      <c r="H4181" s="362"/>
      <c r="I4181" s="362"/>
      <c r="J4181" s="362"/>
      <c r="K4181" s="362"/>
      <c r="L4181" s="362"/>
      <c r="M4181" s="362"/>
      <c r="N4181" s="362"/>
      <c r="O4181" s="362"/>
      <c r="P4181" s="362"/>
      <c r="Q4181" s="362"/>
      <c r="R4181" s="362"/>
      <c r="S4181" s="362"/>
      <c r="T4181" s="362"/>
      <c r="U4181" s="362"/>
      <c r="V4181" s="362"/>
      <c r="W4181" s="362"/>
      <c r="X4181" s="362"/>
      <c r="Y4181" s="362"/>
      <c r="Z4181" s="362"/>
      <c r="AA4181" s="323"/>
      <c r="AB4181" s="323"/>
      <c r="AC4181" s="323"/>
      <c r="AD4181" s="323"/>
      <c r="AE4181" s="323"/>
      <c r="AF4181" s="323"/>
      <c r="AG4181" s="323"/>
      <c r="AH4181" s="323"/>
      <c r="AI4181" s="323"/>
      <c r="AJ4181" s="323"/>
      <c r="AK4181" s="323"/>
      <c r="AL4181" s="323"/>
      <c r="AM4181" s="323"/>
      <c r="AN4181" s="323"/>
      <c r="AO4181" s="323"/>
      <c r="AP4181" s="323"/>
      <c r="AQ4181" s="323"/>
      <c r="AR4181" s="323"/>
      <c r="AS4181" s="323"/>
      <c r="AT4181" s="323"/>
      <c r="AU4181" s="323"/>
      <c r="AV4181" s="323"/>
      <c r="AW4181" s="323"/>
      <c r="AX4181" s="323"/>
      <c r="AY4181" s="323"/>
      <c r="AZ4181" s="323"/>
      <c r="BA4181" s="323"/>
      <c r="BB4181" s="323"/>
      <c r="BC4181" s="323"/>
      <c r="BD4181" s="323"/>
      <c r="BE4181" s="323"/>
      <c r="BF4181" s="323"/>
    </row>
    <row r="4182" spans="1:58" s="62" customFormat="1" ht="12.75" x14ac:dyDescent="0.2">
      <c r="A4182" s="270"/>
      <c r="B4182" s="358"/>
      <c r="C4182" s="358"/>
      <c r="D4182" s="268"/>
      <c r="E4182" s="268"/>
      <c r="F4182" s="268"/>
      <c r="G4182" s="277"/>
      <c r="H4182" s="362"/>
      <c r="I4182" s="362"/>
      <c r="J4182" s="362"/>
      <c r="K4182" s="362"/>
      <c r="L4182" s="362"/>
      <c r="M4182" s="362"/>
      <c r="N4182" s="362"/>
      <c r="O4182" s="362"/>
      <c r="P4182" s="362"/>
      <c r="Q4182" s="362"/>
      <c r="R4182" s="362"/>
      <c r="S4182" s="362"/>
      <c r="T4182" s="362"/>
      <c r="U4182" s="362"/>
      <c r="V4182" s="362"/>
      <c r="W4182" s="362"/>
      <c r="X4182" s="362"/>
      <c r="Y4182" s="362"/>
      <c r="Z4182" s="362"/>
      <c r="AA4182" s="323"/>
      <c r="AB4182" s="323"/>
      <c r="AC4182" s="323"/>
      <c r="AD4182" s="323"/>
      <c r="AE4182" s="323"/>
      <c r="AF4182" s="323"/>
      <c r="AG4182" s="323"/>
      <c r="AH4182" s="323"/>
      <c r="AI4182" s="323"/>
      <c r="AJ4182" s="323"/>
      <c r="AK4182" s="323"/>
      <c r="AL4182" s="323"/>
      <c r="AM4182" s="323"/>
      <c r="AN4182" s="323"/>
      <c r="AO4182" s="323"/>
      <c r="AP4182" s="323"/>
      <c r="AQ4182" s="323"/>
      <c r="AR4182" s="323"/>
      <c r="AS4182" s="323"/>
      <c r="AT4182" s="323"/>
      <c r="AU4182" s="323"/>
      <c r="AV4182" s="323"/>
      <c r="AW4182" s="323"/>
      <c r="AX4182" s="323"/>
      <c r="AY4182" s="323"/>
      <c r="AZ4182" s="323"/>
      <c r="BA4182" s="323"/>
      <c r="BB4182" s="323"/>
      <c r="BC4182" s="323"/>
      <c r="BD4182" s="323"/>
      <c r="BE4182" s="323"/>
      <c r="BF4182" s="323"/>
    </row>
    <row r="4183" spans="1:58" s="62" customFormat="1" ht="12.75" x14ac:dyDescent="0.2">
      <c r="A4183" s="270"/>
      <c r="B4183" s="358"/>
      <c r="C4183" s="358"/>
      <c r="D4183" s="268"/>
      <c r="E4183" s="268"/>
      <c r="F4183" s="268"/>
      <c r="G4183" s="277"/>
      <c r="H4183" s="362"/>
      <c r="I4183" s="362"/>
      <c r="J4183" s="362"/>
      <c r="K4183" s="362"/>
      <c r="L4183" s="362"/>
      <c r="M4183" s="362"/>
      <c r="N4183" s="362"/>
      <c r="O4183" s="362"/>
      <c r="P4183" s="362"/>
      <c r="Q4183" s="362"/>
      <c r="R4183" s="362"/>
      <c r="S4183" s="362"/>
      <c r="T4183" s="362"/>
      <c r="U4183" s="362"/>
      <c r="V4183" s="362"/>
      <c r="W4183" s="362"/>
      <c r="X4183" s="362"/>
      <c r="Y4183" s="362"/>
      <c r="Z4183" s="362"/>
      <c r="AA4183" s="323"/>
      <c r="AB4183" s="323"/>
      <c r="AC4183" s="323"/>
      <c r="AD4183" s="323"/>
      <c r="AE4183" s="323"/>
      <c r="AF4183" s="323"/>
      <c r="AG4183" s="323"/>
      <c r="AH4183" s="323"/>
      <c r="AI4183" s="323"/>
      <c r="AJ4183" s="323"/>
      <c r="AK4183" s="323"/>
      <c r="AL4183" s="323"/>
      <c r="AM4183" s="323"/>
      <c r="AN4183" s="323"/>
      <c r="AO4183" s="323"/>
      <c r="AP4183" s="323"/>
      <c r="AQ4183" s="323"/>
      <c r="AR4183" s="323"/>
      <c r="AS4183" s="323"/>
      <c r="AT4183" s="323"/>
      <c r="AU4183" s="323"/>
      <c r="AV4183" s="323"/>
      <c r="AW4183" s="323"/>
      <c r="AX4183" s="323"/>
      <c r="AY4183" s="323"/>
      <c r="AZ4183" s="323"/>
      <c r="BA4183" s="323"/>
      <c r="BB4183" s="323"/>
      <c r="BC4183" s="323"/>
      <c r="BD4183" s="323"/>
      <c r="BE4183" s="323"/>
      <c r="BF4183" s="323"/>
    </row>
    <row r="4184" spans="1:58" s="62" customFormat="1" ht="12.75" x14ac:dyDescent="0.2">
      <c r="A4184" s="270"/>
      <c r="B4184" s="358"/>
      <c r="C4184" s="358"/>
      <c r="D4184" s="268"/>
      <c r="E4184" s="268"/>
      <c r="F4184" s="268"/>
      <c r="G4184" s="277"/>
      <c r="H4184" s="362"/>
      <c r="I4184" s="362"/>
      <c r="J4184" s="362"/>
      <c r="K4184" s="362"/>
      <c r="L4184" s="362"/>
      <c r="M4184" s="362"/>
      <c r="N4184" s="362"/>
      <c r="O4184" s="362"/>
      <c r="P4184" s="362"/>
      <c r="Q4184" s="362"/>
      <c r="R4184" s="362"/>
      <c r="S4184" s="362"/>
      <c r="T4184" s="362"/>
      <c r="U4184" s="362"/>
      <c r="V4184" s="362"/>
      <c r="W4184" s="362"/>
      <c r="X4184" s="362"/>
      <c r="Y4184" s="362"/>
      <c r="Z4184" s="362"/>
      <c r="AA4184" s="323"/>
      <c r="AB4184" s="323"/>
      <c r="AC4184" s="323"/>
      <c r="AD4184" s="323"/>
      <c r="AE4184" s="323"/>
      <c r="AF4184" s="323"/>
      <c r="AG4184" s="323"/>
      <c r="AH4184" s="323"/>
      <c r="AI4184" s="323"/>
      <c r="AJ4184" s="323"/>
      <c r="AK4184" s="323"/>
      <c r="AL4184" s="323"/>
      <c r="AM4184" s="323"/>
      <c r="AN4184" s="323"/>
      <c r="AO4184" s="323"/>
      <c r="AP4184" s="323"/>
      <c r="AQ4184" s="323"/>
      <c r="AR4184" s="323"/>
      <c r="AS4184" s="323"/>
      <c r="AT4184" s="323"/>
      <c r="AU4184" s="323"/>
      <c r="AV4184" s="323"/>
      <c r="AW4184" s="323"/>
      <c r="AX4184" s="323"/>
      <c r="AY4184" s="323"/>
      <c r="AZ4184" s="323"/>
      <c r="BA4184" s="323"/>
      <c r="BB4184" s="323"/>
      <c r="BC4184" s="323"/>
      <c r="BD4184" s="323"/>
      <c r="BE4184" s="323"/>
      <c r="BF4184" s="323"/>
    </row>
    <row r="4185" spans="1:58" s="62" customFormat="1" ht="12.75" x14ac:dyDescent="0.2">
      <c r="A4185" s="270"/>
      <c r="B4185" s="358"/>
      <c r="C4185" s="358"/>
      <c r="D4185" s="268"/>
      <c r="E4185" s="268"/>
      <c r="F4185" s="268"/>
      <c r="G4185" s="277"/>
      <c r="H4185" s="362"/>
      <c r="I4185" s="362"/>
      <c r="J4185" s="362"/>
      <c r="K4185" s="362"/>
      <c r="L4185" s="362"/>
      <c r="M4185" s="362"/>
      <c r="N4185" s="362"/>
      <c r="O4185" s="362"/>
      <c r="P4185" s="362"/>
      <c r="Q4185" s="362"/>
      <c r="R4185" s="362"/>
      <c r="S4185" s="362"/>
      <c r="T4185" s="362"/>
      <c r="U4185" s="362"/>
      <c r="V4185" s="362"/>
      <c r="W4185" s="362"/>
      <c r="X4185" s="362"/>
      <c r="Y4185" s="362"/>
      <c r="Z4185" s="362"/>
      <c r="AA4185" s="323"/>
      <c r="AB4185" s="323"/>
      <c r="AC4185" s="323"/>
      <c r="AD4185" s="323"/>
      <c r="AE4185" s="323"/>
      <c r="AF4185" s="323"/>
      <c r="AG4185" s="323"/>
      <c r="AH4185" s="323"/>
      <c r="AI4185" s="323"/>
      <c r="AJ4185" s="323"/>
      <c r="AK4185" s="323"/>
      <c r="AL4185" s="323"/>
      <c r="AM4185" s="323"/>
      <c r="AN4185" s="323"/>
      <c r="AO4185" s="323"/>
      <c r="AP4185" s="323"/>
      <c r="AQ4185" s="323"/>
      <c r="AR4185" s="323"/>
      <c r="AS4185" s="323"/>
      <c r="AT4185" s="323"/>
      <c r="AU4185" s="323"/>
      <c r="AV4185" s="323"/>
      <c r="AW4185" s="323"/>
      <c r="AX4185" s="323"/>
      <c r="AY4185" s="323"/>
      <c r="AZ4185" s="323"/>
      <c r="BA4185" s="323"/>
      <c r="BB4185" s="323"/>
      <c r="BC4185" s="323"/>
      <c r="BD4185" s="323"/>
      <c r="BE4185" s="323"/>
      <c r="BF4185" s="323"/>
    </row>
    <row r="4186" spans="1:58" s="62" customFormat="1" ht="12.75" x14ac:dyDescent="0.2">
      <c r="A4186" s="270"/>
      <c r="B4186" s="358"/>
      <c r="C4186" s="358"/>
      <c r="D4186" s="268"/>
      <c r="E4186" s="268"/>
      <c r="F4186" s="268"/>
      <c r="G4186" s="277"/>
      <c r="H4186" s="362"/>
      <c r="I4186" s="362"/>
      <c r="J4186" s="362"/>
      <c r="K4186" s="362"/>
      <c r="L4186" s="362"/>
      <c r="M4186" s="362"/>
      <c r="N4186" s="362"/>
      <c r="O4186" s="362"/>
      <c r="P4186" s="362"/>
      <c r="Q4186" s="362"/>
      <c r="R4186" s="362"/>
      <c r="S4186" s="362"/>
      <c r="T4186" s="362"/>
      <c r="U4186" s="362"/>
      <c r="V4186" s="362"/>
      <c r="W4186" s="362"/>
      <c r="X4186" s="362"/>
      <c r="Y4186" s="362"/>
      <c r="Z4186" s="362"/>
      <c r="AA4186" s="323"/>
      <c r="AB4186" s="323"/>
      <c r="AC4186" s="323"/>
      <c r="AD4186" s="323"/>
      <c r="AE4186" s="323"/>
      <c r="AF4186" s="323"/>
      <c r="AG4186" s="323"/>
      <c r="AH4186" s="323"/>
      <c r="AI4186" s="323"/>
      <c r="AJ4186" s="323"/>
      <c r="AK4186" s="323"/>
      <c r="AL4186" s="323"/>
      <c r="AM4186" s="323"/>
      <c r="AN4186" s="323"/>
      <c r="AO4186" s="323"/>
      <c r="AP4186" s="323"/>
      <c r="AQ4186" s="323"/>
      <c r="AR4186" s="323"/>
      <c r="AS4186" s="323"/>
      <c r="AT4186" s="323"/>
      <c r="AU4186" s="323"/>
      <c r="AV4186" s="323"/>
      <c r="AW4186" s="323"/>
      <c r="AX4186" s="323"/>
      <c r="AY4186" s="323"/>
      <c r="AZ4186" s="323"/>
      <c r="BA4186" s="323"/>
      <c r="BB4186" s="323"/>
      <c r="BC4186" s="323"/>
      <c r="BD4186" s="323"/>
      <c r="BE4186" s="323"/>
      <c r="BF4186" s="323"/>
    </row>
    <row r="4187" spans="1:58" s="62" customFormat="1" ht="12.75" x14ac:dyDescent="0.2">
      <c r="A4187" s="270"/>
      <c r="B4187" s="358"/>
      <c r="C4187" s="358"/>
      <c r="D4187" s="268"/>
      <c r="E4187" s="268"/>
      <c r="F4187" s="268"/>
      <c r="G4187" s="277"/>
      <c r="H4187" s="362"/>
      <c r="I4187" s="362"/>
      <c r="J4187" s="362"/>
      <c r="K4187" s="362"/>
      <c r="L4187" s="362"/>
      <c r="M4187" s="362"/>
      <c r="N4187" s="362"/>
      <c r="O4187" s="362"/>
      <c r="P4187" s="362"/>
      <c r="Q4187" s="362"/>
      <c r="R4187" s="362"/>
      <c r="S4187" s="362"/>
      <c r="T4187" s="362"/>
      <c r="U4187" s="362"/>
      <c r="V4187" s="362"/>
      <c r="W4187" s="362"/>
      <c r="X4187" s="362"/>
      <c r="Y4187" s="362"/>
      <c r="Z4187" s="362"/>
      <c r="AA4187" s="323"/>
      <c r="AB4187" s="323"/>
      <c r="AC4187" s="323"/>
      <c r="AD4187" s="323"/>
      <c r="AE4187" s="323"/>
      <c r="AF4187" s="323"/>
      <c r="AG4187" s="323"/>
      <c r="AH4187" s="323"/>
      <c r="AI4187" s="323"/>
      <c r="AJ4187" s="323"/>
      <c r="AK4187" s="323"/>
      <c r="AL4187" s="323"/>
      <c r="AM4187" s="323"/>
      <c r="AN4187" s="323"/>
      <c r="AO4187" s="323"/>
      <c r="AP4187" s="323"/>
      <c r="AQ4187" s="323"/>
      <c r="AR4187" s="323"/>
      <c r="AS4187" s="323"/>
      <c r="AT4187" s="323"/>
      <c r="AU4187" s="323"/>
      <c r="AV4187" s="323"/>
      <c r="AW4187" s="323"/>
      <c r="AX4187" s="323"/>
      <c r="AY4187" s="323"/>
      <c r="AZ4187" s="323"/>
      <c r="BA4187" s="323"/>
      <c r="BB4187" s="323"/>
      <c r="BC4187" s="323"/>
      <c r="BD4187" s="323"/>
      <c r="BE4187" s="323"/>
      <c r="BF4187" s="323"/>
    </row>
    <row r="4188" spans="1:58" s="62" customFormat="1" ht="12.75" x14ac:dyDescent="0.2">
      <c r="A4188" s="270"/>
      <c r="B4188" s="358"/>
      <c r="C4188" s="358"/>
      <c r="D4188" s="268"/>
      <c r="E4188" s="268"/>
      <c r="F4188" s="268"/>
      <c r="G4188" s="277"/>
      <c r="H4188" s="362"/>
      <c r="I4188" s="362"/>
      <c r="J4188" s="362"/>
      <c r="K4188" s="362"/>
      <c r="L4188" s="362"/>
      <c r="M4188" s="362"/>
      <c r="N4188" s="362"/>
      <c r="O4188" s="362"/>
      <c r="P4188" s="362"/>
      <c r="Q4188" s="362"/>
      <c r="R4188" s="362"/>
      <c r="S4188" s="362"/>
      <c r="T4188" s="362"/>
      <c r="U4188" s="362"/>
      <c r="V4188" s="362"/>
      <c r="W4188" s="362"/>
      <c r="X4188" s="362"/>
      <c r="Y4188" s="362"/>
      <c r="Z4188" s="362"/>
      <c r="AA4188" s="323"/>
      <c r="AB4188" s="323"/>
      <c r="AC4188" s="323"/>
      <c r="AD4188" s="323"/>
      <c r="AE4188" s="323"/>
      <c r="AF4188" s="323"/>
      <c r="AG4188" s="323"/>
      <c r="AH4188" s="323"/>
      <c r="AI4188" s="323"/>
      <c r="AJ4188" s="323"/>
      <c r="AK4188" s="323"/>
      <c r="AL4188" s="323"/>
      <c r="AM4188" s="323"/>
      <c r="AN4188" s="323"/>
      <c r="AO4188" s="323"/>
      <c r="AP4188" s="323"/>
      <c r="AQ4188" s="323"/>
      <c r="AR4188" s="323"/>
      <c r="AS4188" s="323"/>
      <c r="AT4188" s="323"/>
      <c r="AU4188" s="323"/>
      <c r="AV4188" s="323"/>
      <c r="AW4188" s="323"/>
      <c r="AX4188" s="323"/>
      <c r="AY4188" s="323"/>
      <c r="AZ4188" s="323"/>
      <c r="BA4188" s="323"/>
      <c r="BB4188" s="323"/>
      <c r="BC4188" s="323"/>
      <c r="BD4188" s="323"/>
      <c r="BE4188" s="323"/>
      <c r="BF4188" s="323"/>
    </row>
    <row r="4189" spans="1:58" s="62" customFormat="1" ht="12.75" x14ac:dyDescent="0.2">
      <c r="A4189" s="270"/>
      <c r="B4189" s="358"/>
      <c r="C4189" s="358"/>
      <c r="D4189" s="268"/>
      <c r="E4189" s="268"/>
      <c r="F4189" s="268"/>
      <c r="G4189" s="277"/>
      <c r="H4189" s="362"/>
      <c r="I4189" s="362"/>
      <c r="J4189" s="362"/>
      <c r="K4189" s="362"/>
      <c r="L4189" s="362"/>
      <c r="M4189" s="362"/>
      <c r="N4189" s="362"/>
      <c r="O4189" s="362"/>
      <c r="P4189" s="362"/>
      <c r="Q4189" s="362"/>
      <c r="R4189" s="362"/>
      <c r="S4189" s="362"/>
      <c r="T4189" s="362"/>
      <c r="U4189" s="362"/>
      <c r="V4189" s="362"/>
      <c r="W4189" s="362"/>
      <c r="X4189" s="362"/>
      <c r="Y4189" s="362"/>
      <c r="Z4189" s="362"/>
      <c r="AA4189" s="323"/>
      <c r="AB4189" s="323"/>
      <c r="AC4189" s="323"/>
      <c r="AD4189" s="323"/>
      <c r="AE4189" s="323"/>
      <c r="AF4189" s="323"/>
      <c r="AG4189" s="323"/>
      <c r="AH4189" s="323"/>
      <c r="AI4189" s="323"/>
      <c r="AJ4189" s="323"/>
      <c r="AK4189" s="323"/>
      <c r="AL4189" s="323"/>
      <c r="AM4189" s="323"/>
      <c r="AN4189" s="323"/>
      <c r="AO4189" s="323"/>
      <c r="AP4189" s="323"/>
      <c r="AQ4189" s="323"/>
      <c r="AR4189" s="323"/>
      <c r="AS4189" s="323"/>
      <c r="AT4189" s="323"/>
      <c r="AU4189" s="323"/>
      <c r="AV4189" s="323"/>
      <c r="AW4189" s="323"/>
      <c r="AX4189" s="323"/>
      <c r="AY4189" s="323"/>
      <c r="AZ4189" s="323"/>
      <c r="BA4189" s="323"/>
      <c r="BB4189" s="323"/>
      <c r="BC4189" s="323"/>
      <c r="BD4189" s="323"/>
      <c r="BE4189" s="323"/>
      <c r="BF4189" s="323"/>
    </row>
    <row r="4190" spans="1:58" s="62" customFormat="1" ht="12.75" x14ac:dyDescent="0.2">
      <c r="A4190" s="270"/>
      <c r="B4190" s="358"/>
      <c r="C4190" s="358"/>
      <c r="D4190" s="268"/>
      <c r="E4190" s="268"/>
      <c r="F4190" s="268"/>
      <c r="G4190" s="277"/>
      <c r="H4190" s="362"/>
      <c r="I4190" s="362"/>
      <c r="J4190" s="362"/>
      <c r="K4190" s="362"/>
      <c r="L4190" s="362"/>
      <c r="M4190" s="362"/>
      <c r="N4190" s="362"/>
      <c r="O4190" s="362"/>
      <c r="P4190" s="362"/>
      <c r="Q4190" s="362"/>
      <c r="R4190" s="362"/>
      <c r="S4190" s="362"/>
      <c r="T4190" s="362"/>
      <c r="U4190" s="362"/>
      <c r="V4190" s="362"/>
      <c r="W4190" s="362"/>
      <c r="X4190" s="362"/>
      <c r="Y4190" s="362"/>
      <c r="Z4190" s="362"/>
      <c r="AA4190" s="323"/>
      <c r="AB4190" s="323"/>
      <c r="AC4190" s="323"/>
      <c r="AD4190" s="323"/>
      <c r="AE4190" s="323"/>
      <c r="AF4190" s="323"/>
      <c r="AG4190" s="323"/>
      <c r="AH4190" s="323"/>
      <c r="AI4190" s="323"/>
      <c r="AJ4190" s="323"/>
      <c r="AK4190" s="323"/>
      <c r="AL4190" s="323"/>
      <c r="AM4190" s="323"/>
      <c r="AN4190" s="323"/>
      <c r="AO4190" s="323"/>
      <c r="AP4190" s="323"/>
      <c r="AQ4190" s="323"/>
      <c r="AR4190" s="323"/>
      <c r="AS4190" s="323"/>
      <c r="AT4190" s="323"/>
      <c r="AU4190" s="323"/>
      <c r="AV4190" s="323"/>
      <c r="AW4190" s="323"/>
      <c r="AX4190" s="323"/>
      <c r="AY4190" s="323"/>
      <c r="AZ4190" s="323"/>
      <c r="BA4190" s="323"/>
      <c r="BB4190" s="323"/>
      <c r="BC4190" s="323"/>
      <c r="BD4190" s="323"/>
      <c r="BE4190" s="323"/>
      <c r="BF4190" s="323"/>
    </row>
    <row r="4191" spans="1:58" s="62" customFormat="1" ht="12.75" x14ac:dyDescent="0.2">
      <c r="A4191" s="270"/>
      <c r="B4191" s="358"/>
      <c r="C4191" s="358"/>
      <c r="D4191" s="268"/>
      <c r="E4191" s="268"/>
      <c r="F4191" s="268"/>
      <c r="G4191" s="277"/>
      <c r="H4191" s="362"/>
      <c r="I4191" s="362"/>
      <c r="J4191" s="362"/>
      <c r="K4191" s="362"/>
      <c r="L4191" s="362"/>
      <c r="M4191" s="362"/>
      <c r="N4191" s="362"/>
      <c r="O4191" s="362"/>
      <c r="P4191" s="362"/>
      <c r="Q4191" s="362"/>
      <c r="R4191" s="362"/>
      <c r="S4191" s="362"/>
      <c r="T4191" s="362"/>
      <c r="U4191" s="362"/>
      <c r="V4191" s="362"/>
      <c r="W4191" s="362"/>
      <c r="X4191" s="362"/>
      <c r="Y4191" s="362"/>
      <c r="Z4191" s="362"/>
      <c r="AA4191" s="323"/>
      <c r="AB4191" s="323"/>
      <c r="AC4191" s="323"/>
      <c r="AD4191" s="323"/>
      <c r="AE4191" s="323"/>
      <c r="AF4191" s="323"/>
      <c r="AG4191" s="323"/>
      <c r="AH4191" s="323"/>
      <c r="AI4191" s="323"/>
      <c r="AJ4191" s="323"/>
      <c r="AK4191" s="323"/>
      <c r="AL4191" s="323"/>
      <c r="AM4191" s="323"/>
      <c r="AN4191" s="323"/>
      <c r="AO4191" s="323"/>
      <c r="AP4191" s="323"/>
      <c r="AQ4191" s="323"/>
      <c r="AR4191" s="323"/>
      <c r="AS4191" s="323"/>
      <c r="AT4191" s="323"/>
      <c r="AU4191" s="323"/>
      <c r="AV4191" s="323"/>
      <c r="AW4191" s="323"/>
      <c r="AX4191" s="323"/>
      <c r="AY4191" s="323"/>
      <c r="AZ4191" s="323"/>
      <c r="BA4191" s="323"/>
      <c r="BB4191" s="323"/>
      <c r="BC4191" s="323"/>
      <c r="BD4191" s="323"/>
      <c r="BE4191" s="323"/>
      <c r="BF4191" s="323"/>
    </row>
    <row r="4192" spans="1:58" s="62" customFormat="1" ht="12.75" x14ac:dyDescent="0.2">
      <c r="A4192" s="270"/>
      <c r="B4192" s="358"/>
      <c r="C4192" s="358"/>
      <c r="D4192" s="268"/>
      <c r="E4192" s="268"/>
      <c r="F4192" s="268"/>
      <c r="G4192" s="277"/>
      <c r="H4192" s="362"/>
      <c r="I4192" s="362"/>
      <c r="J4192" s="362"/>
      <c r="K4192" s="362"/>
      <c r="L4192" s="362"/>
      <c r="M4192" s="362"/>
      <c r="N4192" s="362"/>
      <c r="O4192" s="362"/>
      <c r="P4192" s="362"/>
      <c r="Q4192" s="362"/>
      <c r="R4192" s="362"/>
      <c r="S4192" s="362"/>
      <c r="T4192" s="362"/>
      <c r="U4192" s="362"/>
      <c r="V4192" s="362"/>
      <c r="W4192" s="362"/>
      <c r="X4192" s="362"/>
      <c r="Y4192" s="362"/>
      <c r="Z4192" s="362"/>
      <c r="AA4192" s="323"/>
      <c r="AB4192" s="323"/>
      <c r="AC4192" s="323"/>
      <c r="AD4192" s="323"/>
      <c r="AE4192" s="323"/>
      <c r="AF4192" s="323"/>
      <c r="AG4192" s="323"/>
      <c r="AH4192" s="323"/>
      <c r="AI4192" s="323"/>
      <c r="AJ4192" s="323"/>
      <c r="AK4192" s="323"/>
      <c r="AL4192" s="323"/>
      <c r="AM4192" s="323"/>
      <c r="AN4192" s="323"/>
      <c r="AO4192" s="323"/>
      <c r="AP4192" s="323"/>
      <c r="AQ4192" s="323"/>
      <c r="AR4192" s="323"/>
      <c r="AS4192" s="323"/>
      <c r="AT4192" s="323"/>
      <c r="AU4192" s="323"/>
      <c r="AV4192" s="323"/>
      <c r="AW4192" s="323"/>
      <c r="AX4192" s="323"/>
      <c r="AY4192" s="323"/>
      <c r="AZ4192" s="323"/>
      <c r="BA4192" s="323"/>
      <c r="BB4192" s="323"/>
      <c r="BC4192" s="323"/>
      <c r="BD4192" s="323"/>
      <c r="BE4192" s="323"/>
      <c r="BF4192" s="323"/>
    </row>
    <row r="4193" spans="1:58" s="62" customFormat="1" ht="12.75" x14ac:dyDescent="0.2">
      <c r="A4193" s="270"/>
      <c r="B4193" s="358"/>
      <c r="C4193" s="358"/>
      <c r="D4193" s="268"/>
      <c r="E4193" s="268"/>
      <c r="F4193" s="268"/>
      <c r="G4193" s="277"/>
      <c r="H4193" s="362"/>
      <c r="I4193" s="362"/>
      <c r="J4193" s="362"/>
      <c r="K4193" s="362"/>
      <c r="L4193" s="362"/>
      <c r="M4193" s="362"/>
      <c r="N4193" s="362"/>
      <c r="O4193" s="362"/>
      <c r="P4193" s="362"/>
      <c r="Q4193" s="362"/>
      <c r="R4193" s="362"/>
      <c r="S4193" s="362"/>
      <c r="T4193" s="362"/>
      <c r="U4193" s="362"/>
      <c r="V4193" s="362"/>
      <c r="W4193" s="362"/>
      <c r="X4193" s="362"/>
      <c r="Y4193" s="362"/>
      <c r="Z4193" s="362"/>
      <c r="AA4193" s="323"/>
      <c r="AB4193" s="323"/>
      <c r="AC4193" s="323"/>
      <c r="AD4193" s="323"/>
      <c r="AE4193" s="323"/>
      <c r="AF4193" s="323"/>
      <c r="AG4193" s="323"/>
      <c r="AH4193" s="323"/>
      <c r="AI4193" s="323"/>
      <c r="AJ4193" s="323"/>
      <c r="AK4193" s="323"/>
      <c r="AL4193" s="323"/>
      <c r="AM4193" s="323"/>
      <c r="AN4193" s="323"/>
      <c r="AO4193" s="323"/>
      <c r="AP4193" s="323"/>
      <c r="AQ4193" s="323"/>
      <c r="AR4193" s="323"/>
      <c r="AS4193" s="323"/>
      <c r="AT4193" s="323"/>
      <c r="AU4193" s="323"/>
      <c r="AV4193" s="323"/>
      <c r="AW4193" s="323"/>
      <c r="AX4193" s="323"/>
      <c r="AY4193" s="323"/>
      <c r="AZ4193" s="323"/>
      <c r="BA4193" s="323"/>
      <c r="BB4193" s="323"/>
      <c r="BC4193" s="323"/>
      <c r="BD4193" s="323"/>
      <c r="BE4193" s="323"/>
      <c r="BF4193" s="323"/>
    </row>
    <row r="4194" spans="1:58" s="62" customFormat="1" ht="12.75" x14ac:dyDescent="0.2">
      <c r="A4194" s="270"/>
      <c r="B4194" s="358"/>
      <c r="C4194" s="358"/>
      <c r="D4194" s="268"/>
      <c r="E4194" s="268"/>
      <c r="F4194" s="268"/>
      <c r="G4194" s="277"/>
      <c r="H4194" s="362"/>
      <c r="I4194" s="362"/>
      <c r="J4194" s="362"/>
      <c r="K4194" s="362"/>
      <c r="L4194" s="362"/>
      <c r="M4194" s="362"/>
      <c r="N4194" s="362"/>
      <c r="O4194" s="362"/>
      <c r="P4194" s="362"/>
      <c r="Q4194" s="362"/>
      <c r="R4194" s="362"/>
      <c r="S4194" s="362"/>
      <c r="T4194" s="362"/>
      <c r="U4194" s="362"/>
      <c r="V4194" s="362"/>
      <c r="W4194" s="362"/>
      <c r="X4194" s="362"/>
      <c r="Y4194" s="362"/>
      <c r="Z4194" s="362"/>
      <c r="AA4194" s="323"/>
      <c r="AB4194" s="323"/>
      <c r="AC4194" s="323"/>
      <c r="AD4194" s="323"/>
      <c r="AE4194" s="323"/>
      <c r="AF4194" s="323"/>
      <c r="AG4194" s="323"/>
      <c r="AH4194" s="323"/>
      <c r="AI4194" s="323"/>
      <c r="AJ4194" s="323"/>
      <c r="AK4194" s="323"/>
      <c r="AL4194" s="323"/>
      <c r="AM4194" s="323"/>
      <c r="AN4194" s="323"/>
      <c r="AO4194" s="323"/>
      <c r="AP4194" s="323"/>
      <c r="AQ4194" s="323"/>
      <c r="AR4194" s="323"/>
      <c r="AS4194" s="323"/>
      <c r="AT4194" s="323"/>
      <c r="AU4194" s="323"/>
      <c r="AV4194" s="323"/>
      <c r="AW4194" s="323"/>
      <c r="AX4194" s="323"/>
      <c r="AY4194" s="323"/>
      <c r="AZ4194" s="323"/>
      <c r="BA4194" s="323"/>
      <c r="BB4194" s="323"/>
      <c r="BC4194" s="323"/>
      <c r="BD4194" s="323"/>
      <c r="BE4194" s="323"/>
      <c r="BF4194" s="323"/>
    </row>
    <row r="4195" spans="1:58" s="62" customFormat="1" ht="12.75" x14ac:dyDescent="0.2">
      <c r="A4195" s="270"/>
      <c r="B4195" s="358"/>
      <c r="C4195" s="358"/>
      <c r="D4195" s="268"/>
      <c r="E4195" s="268"/>
      <c r="F4195" s="268"/>
      <c r="G4195" s="277"/>
      <c r="H4195" s="362"/>
      <c r="I4195" s="362"/>
      <c r="J4195" s="362"/>
      <c r="K4195" s="362"/>
      <c r="L4195" s="362"/>
      <c r="M4195" s="362"/>
      <c r="N4195" s="362"/>
      <c r="O4195" s="362"/>
      <c r="P4195" s="362"/>
      <c r="Q4195" s="362"/>
      <c r="R4195" s="362"/>
      <c r="S4195" s="362"/>
      <c r="T4195" s="362"/>
      <c r="U4195" s="362"/>
      <c r="V4195" s="362"/>
      <c r="W4195" s="362"/>
      <c r="X4195" s="362"/>
      <c r="Y4195" s="362"/>
      <c r="Z4195" s="362"/>
      <c r="AA4195" s="323"/>
      <c r="AB4195" s="323"/>
      <c r="AC4195" s="323"/>
      <c r="AD4195" s="323"/>
      <c r="AE4195" s="323"/>
      <c r="AF4195" s="323"/>
      <c r="AG4195" s="323"/>
      <c r="AH4195" s="323"/>
      <c r="AI4195" s="323"/>
      <c r="AJ4195" s="323"/>
      <c r="AK4195" s="323"/>
      <c r="AL4195" s="323"/>
      <c r="AM4195" s="323"/>
      <c r="AN4195" s="323"/>
      <c r="AO4195" s="323"/>
      <c r="AP4195" s="323"/>
      <c r="AQ4195" s="323"/>
      <c r="AR4195" s="323"/>
      <c r="AS4195" s="323"/>
      <c r="AT4195" s="323"/>
      <c r="AU4195" s="323"/>
      <c r="AV4195" s="323"/>
      <c r="AW4195" s="323"/>
      <c r="AX4195" s="323"/>
      <c r="AY4195" s="323"/>
      <c r="AZ4195" s="323"/>
      <c r="BA4195" s="323"/>
      <c r="BB4195" s="323"/>
      <c r="BC4195" s="323"/>
      <c r="BD4195" s="323"/>
      <c r="BE4195" s="323"/>
      <c r="BF4195" s="323"/>
    </row>
    <row r="4196" spans="1:58" s="62" customFormat="1" ht="12.75" x14ac:dyDescent="0.2">
      <c r="A4196" s="270"/>
      <c r="B4196" s="358"/>
      <c r="C4196" s="358"/>
      <c r="D4196" s="268"/>
      <c r="E4196" s="268"/>
      <c r="F4196" s="268"/>
      <c r="G4196" s="277"/>
      <c r="H4196" s="362"/>
      <c r="I4196" s="362"/>
      <c r="J4196" s="362"/>
      <c r="K4196" s="362"/>
      <c r="L4196" s="362"/>
      <c r="M4196" s="362"/>
      <c r="N4196" s="362"/>
      <c r="O4196" s="362"/>
      <c r="P4196" s="362"/>
      <c r="Q4196" s="362"/>
      <c r="R4196" s="362"/>
      <c r="S4196" s="362"/>
      <c r="T4196" s="362"/>
      <c r="U4196" s="362"/>
      <c r="V4196" s="362"/>
      <c r="W4196" s="362"/>
      <c r="X4196" s="362"/>
      <c r="Y4196" s="362"/>
      <c r="Z4196" s="362"/>
      <c r="AA4196" s="323"/>
      <c r="AB4196" s="323"/>
      <c r="AC4196" s="323"/>
      <c r="AD4196" s="323"/>
      <c r="AE4196" s="323"/>
      <c r="AF4196" s="323"/>
      <c r="AG4196" s="323"/>
      <c r="AH4196" s="323"/>
      <c r="AI4196" s="323"/>
      <c r="AJ4196" s="323"/>
      <c r="AK4196" s="323"/>
      <c r="AL4196" s="323"/>
      <c r="AM4196" s="323"/>
      <c r="AN4196" s="323"/>
      <c r="AO4196" s="323"/>
      <c r="AP4196" s="323"/>
      <c r="AQ4196" s="323"/>
      <c r="AR4196" s="323"/>
      <c r="AS4196" s="323"/>
      <c r="AT4196" s="323"/>
      <c r="AU4196" s="323"/>
      <c r="AV4196" s="323"/>
      <c r="AW4196" s="323"/>
      <c r="AX4196" s="323"/>
      <c r="AY4196" s="323"/>
      <c r="AZ4196" s="323"/>
      <c r="BA4196" s="323"/>
      <c r="BB4196" s="323"/>
      <c r="BC4196" s="323"/>
      <c r="BD4196" s="323"/>
      <c r="BE4196" s="323"/>
      <c r="BF4196" s="323"/>
    </row>
    <row r="4197" spans="1:58" s="62" customFormat="1" ht="12.75" x14ac:dyDescent="0.2">
      <c r="A4197" s="270"/>
      <c r="B4197" s="358"/>
      <c r="C4197" s="358"/>
      <c r="D4197" s="268"/>
      <c r="E4197" s="268"/>
      <c r="F4197" s="268"/>
      <c r="G4197" s="277"/>
      <c r="H4197" s="362"/>
      <c r="I4197" s="362"/>
      <c r="J4197" s="362"/>
      <c r="K4197" s="362"/>
      <c r="L4197" s="362"/>
      <c r="M4197" s="362"/>
      <c r="N4197" s="362"/>
      <c r="O4197" s="362"/>
      <c r="P4197" s="362"/>
      <c r="Q4197" s="362"/>
      <c r="R4197" s="362"/>
      <c r="S4197" s="362"/>
      <c r="T4197" s="362"/>
      <c r="U4197" s="362"/>
      <c r="V4197" s="362"/>
      <c r="W4197" s="362"/>
      <c r="X4197" s="362"/>
      <c r="Y4197" s="362"/>
      <c r="Z4197" s="362"/>
      <c r="AA4197" s="323"/>
      <c r="AB4197" s="323"/>
      <c r="AC4197" s="323"/>
      <c r="AD4197" s="323"/>
      <c r="AE4197" s="323"/>
      <c r="AF4197" s="323"/>
      <c r="AG4197" s="323"/>
      <c r="AH4197" s="323"/>
      <c r="AI4197" s="323"/>
      <c r="AJ4197" s="323"/>
      <c r="AK4197" s="323"/>
      <c r="AL4197" s="323"/>
      <c r="AM4197" s="323"/>
      <c r="AN4197" s="323"/>
      <c r="AO4197" s="323"/>
      <c r="AP4197" s="323"/>
      <c r="AQ4197" s="323"/>
      <c r="AR4197" s="323"/>
      <c r="AS4197" s="323"/>
      <c r="AT4197" s="323"/>
      <c r="AU4197" s="323"/>
      <c r="AV4197" s="323"/>
      <c r="AW4197" s="323"/>
      <c r="AX4197" s="323"/>
      <c r="AY4197" s="323"/>
      <c r="AZ4197" s="323"/>
      <c r="BA4197" s="323"/>
      <c r="BB4197" s="323"/>
      <c r="BC4197" s="323"/>
      <c r="BD4197" s="323"/>
      <c r="BE4197" s="323"/>
      <c r="BF4197" s="323"/>
    </row>
    <row r="4198" spans="1:58" s="62" customFormat="1" ht="12.75" x14ac:dyDescent="0.2">
      <c r="A4198" s="270"/>
      <c r="B4198" s="358"/>
      <c r="C4198" s="358"/>
      <c r="D4198" s="268"/>
      <c r="E4198" s="268"/>
      <c r="F4198" s="268"/>
      <c r="G4198" s="277"/>
      <c r="H4198" s="362"/>
      <c r="I4198" s="362"/>
      <c r="J4198" s="362"/>
      <c r="K4198" s="362"/>
      <c r="L4198" s="362"/>
      <c r="M4198" s="362"/>
      <c r="N4198" s="362"/>
      <c r="O4198" s="362"/>
      <c r="P4198" s="362"/>
      <c r="Q4198" s="362"/>
      <c r="R4198" s="362"/>
      <c r="S4198" s="362"/>
      <c r="T4198" s="362"/>
      <c r="U4198" s="362"/>
      <c r="V4198" s="362"/>
      <c r="W4198" s="362"/>
      <c r="X4198" s="362"/>
      <c r="Y4198" s="362"/>
      <c r="Z4198" s="362"/>
      <c r="AA4198" s="323"/>
      <c r="AB4198" s="323"/>
      <c r="AC4198" s="323"/>
      <c r="AD4198" s="323"/>
      <c r="AE4198" s="323"/>
      <c r="AF4198" s="323"/>
      <c r="AG4198" s="323"/>
      <c r="AH4198" s="323"/>
      <c r="AI4198" s="323"/>
      <c r="AJ4198" s="323"/>
      <c r="AK4198" s="323"/>
      <c r="AL4198" s="323"/>
      <c r="AM4198" s="323"/>
      <c r="AN4198" s="323"/>
      <c r="AO4198" s="323"/>
      <c r="AP4198" s="323"/>
      <c r="AQ4198" s="323"/>
      <c r="AR4198" s="323"/>
      <c r="AS4198" s="323"/>
      <c r="AT4198" s="323"/>
      <c r="AU4198" s="323"/>
      <c r="AV4198" s="323"/>
      <c r="AW4198" s="323"/>
      <c r="AX4198" s="323"/>
      <c r="AY4198" s="323"/>
      <c r="AZ4198" s="323"/>
      <c r="BA4198" s="323"/>
      <c r="BB4198" s="323"/>
      <c r="BC4198" s="323"/>
      <c r="BD4198" s="323"/>
      <c r="BE4198" s="323"/>
      <c r="BF4198" s="323"/>
    </row>
    <row r="4199" spans="1:58" s="62" customFormat="1" ht="12.75" x14ac:dyDescent="0.2">
      <c r="A4199" s="270"/>
      <c r="B4199" s="358"/>
      <c r="C4199" s="358"/>
      <c r="D4199" s="268"/>
      <c r="E4199" s="268"/>
      <c r="F4199" s="268"/>
      <c r="G4199" s="277"/>
      <c r="H4199" s="362"/>
      <c r="I4199" s="362"/>
      <c r="J4199" s="362"/>
      <c r="K4199" s="362"/>
      <c r="L4199" s="362"/>
      <c r="M4199" s="362"/>
      <c r="N4199" s="362"/>
      <c r="O4199" s="362"/>
      <c r="P4199" s="362"/>
      <c r="Q4199" s="362"/>
      <c r="R4199" s="362"/>
      <c r="S4199" s="362"/>
      <c r="T4199" s="362"/>
      <c r="U4199" s="362"/>
      <c r="V4199" s="362"/>
      <c r="W4199" s="362"/>
      <c r="X4199" s="362"/>
      <c r="Y4199" s="362"/>
      <c r="Z4199" s="362"/>
      <c r="AA4199" s="323"/>
      <c r="AB4199" s="323"/>
      <c r="AC4199" s="323"/>
      <c r="AD4199" s="323"/>
      <c r="AE4199" s="323"/>
      <c r="AF4199" s="323"/>
      <c r="AG4199" s="323"/>
      <c r="AH4199" s="323"/>
      <c r="AI4199" s="323"/>
      <c r="AJ4199" s="323"/>
      <c r="AK4199" s="323"/>
      <c r="AL4199" s="323"/>
      <c r="AM4199" s="323"/>
      <c r="AN4199" s="323"/>
      <c r="AO4199" s="323"/>
      <c r="AP4199" s="323"/>
      <c r="AQ4199" s="323"/>
      <c r="AR4199" s="323"/>
      <c r="AS4199" s="323"/>
      <c r="AT4199" s="323"/>
      <c r="AU4199" s="323"/>
      <c r="AV4199" s="323"/>
      <c r="AW4199" s="323"/>
      <c r="AX4199" s="323"/>
      <c r="AY4199" s="323"/>
      <c r="AZ4199" s="323"/>
      <c r="BA4199" s="323"/>
      <c r="BB4199" s="323"/>
      <c r="BC4199" s="323"/>
      <c r="BD4199" s="323"/>
      <c r="BE4199" s="323"/>
      <c r="BF4199" s="323"/>
    </row>
    <row r="4200" spans="1:58" s="62" customFormat="1" ht="12.75" x14ac:dyDescent="0.2">
      <c r="A4200" s="270"/>
      <c r="B4200" s="358"/>
      <c r="C4200" s="358"/>
      <c r="D4200" s="268"/>
      <c r="E4200" s="268"/>
      <c r="F4200" s="268"/>
      <c r="G4200" s="277"/>
      <c r="H4200" s="362"/>
      <c r="I4200" s="362"/>
      <c r="J4200" s="362"/>
      <c r="K4200" s="362"/>
      <c r="L4200" s="362"/>
      <c r="M4200" s="362"/>
      <c r="N4200" s="362"/>
      <c r="O4200" s="362"/>
      <c r="P4200" s="362"/>
      <c r="Q4200" s="362"/>
      <c r="R4200" s="362"/>
      <c r="S4200" s="362"/>
      <c r="T4200" s="362"/>
      <c r="U4200" s="362"/>
      <c r="V4200" s="362"/>
      <c r="W4200" s="362"/>
      <c r="X4200" s="362"/>
      <c r="Y4200" s="362"/>
      <c r="Z4200" s="362"/>
      <c r="AA4200" s="323"/>
      <c r="AB4200" s="323"/>
      <c r="AC4200" s="323"/>
      <c r="AD4200" s="323"/>
      <c r="AE4200" s="323"/>
      <c r="AF4200" s="323"/>
      <c r="AG4200" s="323"/>
      <c r="AH4200" s="323"/>
      <c r="AI4200" s="323"/>
      <c r="AJ4200" s="323"/>
      <c r="AK4200" s="323"/>
      <c r="AL4200" s="323"/>
      <c r="AM4200" s="323"/>
      <c r="AN4200" s="323"/>
      <c r="AO4200" s="323"/>
      <c r="AP4200" s="323"/>
      <c r="AQ4200" s="323"/>
      <c r="AR4200" s="323"/>
      <c r="AS4200" s="323"/>
      <c r="AT4200" s="323"/>
      <c r="AU4200" s="323"/>
      <c r="AV4200" s="323"/>
      <c r="AW4200" s="323"/>
      <c r="AX4200" s="323"/>
      <c r="AY4200" s="323"/>
      <c r="AZ4200" s="323"/>
      <c r="BA4200" s="323"/>
      <c r="BB4200" s="323"/>
      <c r="BC4200" s="323"/>
      <c r="BD4200" s="323"/>
      <c r="BE4200" s="323"/>
      <c r="BF4200" s="323"/>
    </row>
    <row r="4201" spans="1:58" s="62" customFormat="1" ht="12.75" x14ac:dyDescent="0.2">
      <c r="A4201" s="270"/>
      <c r="B4201" s="358"/>
      <c r="C4201" s="358"/>
      <c r="D4201" s="268"/>
      <c r="E4201" s="268"/>
      <c r="F4201" s="268"/>
      <c r="G4201" s="277"/>
      <c r="H4201" s="362"/>
      <c r="I4201" s="362"/>
      <c r="J4201" s="362"/>
      <c r="K4201" s="362"/>
      <c r="L4201" s="362"/>
      <c r="M4201" s="362"/>
      <c r="N4201" s="362"/>
      <c r="O4201" s="362"/>
      <c r="P4201" s="362"/>
      <c r="Q4201" s="362"/>
      <c r="R4201" s="362"/>
      <c r="S4201" s="362"/>
      <c r="T4201" s="362"/>
      <c r="U4201" s="362"/>
      <c r="V4201" s="362"/>
      <c r="W4201" s="362"/>
      <c r="X4201" s="362"/>
      <c r="Y4201" s="362"/>
      <c r="Z4201" s="362"/>
      <c r="AA4201" s="323"/>
      <c r="AB4201" s="323"/>
      <c r="AC4201" s="323"/>
      <c r="AD4201" s="323"/>
      <c r="AE4201" s="323"/>
      <c r="AF4201" s="323"/>
      <c r="AG4201" s="323"/>
      <c r="AH4201" s="323"/>
      <c r="AI4201" s="323"/>
      <c r="AJ4201" s="323"/>
      <c r="AK4201" s="323"/>
      <c r="AL4201" s="323"/>
      <c r="AM4201" s="323"/>
      <c r="AN4201" s="323"/>
      <c r="AO4201" s="323"/>
      <c r="AP4201" s="323"/>
      <c r="AQ4201" s="323"/>
      <c r="AR4201" s="323"/>
      <c r="AS4201" s="323"/>
      <c r="AT4201" s="323"/>
      <c r="AU4201" s="323"/>
      <c r="AV4201" s="323"/>
      <c r="AW4201" s="323"/>
      <c r="AX4201" s="323"/>
      <c r="AY4201" s="323"/>
      <c r="AZ4201" s="323"/>
      <c r="BA4201" s="323"/>
      <c r="BB4201" s="323"/>
      <c r="BC4201" s="323"/>
      <c r="BD4201" s="323"/>
      <c r="BE4201" s="323"/>
      <c r="BF4201" s="323"/>
    </row>
    <row r="4202" spans="1:58" s="62" customFormat="1" ht="12.75" x14ac:dyDescent="0.2">
      <c r="A4202" s="270"/>
      <c r="B4202" s="358"/>
      <c r="C4202" s="358"/>
      <c r="D4202" s="268"/>
      <c r="E4202" s="268"/>
      <c r="F4202" s="268"/>
      <c r="G4202" s="277"/>
      <c r="H4202" s="362"/>
      <c r="I4202" s="362"/>
      <c r="J4202" s="362"/>
      <c r="K4202" s="362"/>
      <c r="L4202" s="362"/>
      <c r="M4202" s="362"/>
      <c r="N4202" s="362"/>
      <c r="O4202" s="362"/>
      <c r="P4202" s="362"/>
      <c r="Q4202" s="362"/>
      <c r="R4202" s="362"/>
      <c r="S4202" s="362"/>
      <c r="T4202" s="362"/>
      <c r="U4202" s="362"/>
      <c r="V4202" s="362"/>
      <c r="W4202" s="362"/>
      <c r="X4202" s="362"/>
      <c r="Y4202" s="362"/>
      <c r="Z4202" s="362"/>
      <c r="AA4202" s="323"/>
      <c r="AB4202" s="323"/>
      <c r="AC4202" s="323"/>
      <c r="AD4202" s="323"/>
      <c r="AE4202" s="323"/>
      <c r="AF4202" s="323"/>
      <c r="AG4202" s="323"/>
      <c r="AH4202" s="323"/>
      <c r="AI4202" s="323"/>
      <c r="AJ4202" s="323"/>
      <c r="AK4202" s="323"/>
      <c r="AL4202" s="323"/>
      <c r="AM4202" s="323"/>
      <c r="AN4202" s="323"/>
      <c r="AO4202" s="323"/>
      <c r="AP4202" s="323"/>
      <c r="AQ4202" s="323"/>
      <c r="AR4202" s="323"/>
      <c r="AS4202" s="323"/>
      <c r="AT4202" s="323"/>
      <c r="AU4202" s="323"/>
      <c r="AV4202" s="323"/>
      <c r="AW4202" s="323"/>
      <c r="AX4202" s="323"/>
      <c r="AY4202" s="323"/>
      <c r="AZ4202" s="323"/>
      <c r="BA4202" s="323"/>
      <c r="BB4202" s="323"/>
      <c r="BC4202" s="323"/>
      <c r="BD4202" s="323"/>
      <c r="BE4202" s="323"/>
      <c r="BF4202" s="323"/>
    </row>
    <row r="4203" spans="1:58" s="62" customFormat="1" ht="12.75" x14ac:dyDescent="0.2">
      <c r="A4203" s="270"/>
      <c r="B4203" s="358"/>
      <c r="C4203" s="358"/>
      <c r="D4203" s="268"/>
      <c r="E4203" s="268"/>
      <c r="F4203" s="268"/>
      <c r="G4203" s="277"/>
      <c r="H4203" s="362"/>
      <c r="I4203" s="362"/>
      <c r="J4203" s="362"/>
      <c r="K4203" s="362"/>
      <c r="L4203" s="362"/>
      <c r="M4203" s="362"/>
      <c r="N4203" s="362"/>
      <c r="O4203" s="362"/>
      <c r="P4203" s="362"/>
      <c r="Q4203" s="362"/>
      <c r="R4203" s="362"/>
      <c r="S4203" s="362"/>
      <c r="T4203" s="362"/>
      <c r="U4203" s="362"/>
      <c r="V4203" s="362"/>
      <c r="W4203" s="362"/>
      <c r="X4203" s="362"/>
      <c r="Y4203" s="362"/>
      <c r="Z4203" s="362"/>
      <c r="AA4203" s="323"/>
      <c r="AB4203" s="323"/>
      <c r="AC4203" s="323"/>
      <c r="AD4203" s="323"/>
      <c r="AE4203" s="323"/>
      <c r="AF4203" s="323"/>
      <c r="AG4203" s="323"/>
      <c r="AH4203" s="323"/>
      <c r="AI4203" s="323"/>
      <c r="AJ4203" s="323"/>
      <c r="AK4203" s="323"/>
      <c r="AL4203" s="323"/>
      <c r="AM4203" s="323"/>
      <c r="AN4203" s="323"/>
      <c r="AO4203" s="323"/>
      <c r="AP4203" s="323"/>
      <c r="AQ4203" s="323"/>
      <c r="AR4203" s="323"/>
      <c r="AS4203" s="323"/>
      <c r="AT4203" s="323"/>
      <c r="AU4203" s="323"/>
      <c r="AV4203" s="323"/>
      <c r="AW4203" s="323"/>
      <c r="AX4203" s="323"/>
      <c r="AY4203" s="323"/>
      <c r="AZ4203" s="323"/>
      <c r="BA4203" s="323"/>
      <c r="BB4203" s="323"/>
      <c r="BC4203" s="323"/>
      <c r="BD4203" s="323"/>
      <c r="BE4203" s="323"/>
      <c r="BF4203" s="323"/>
    </row>
    <row r="4204" spans="1:58" s="62" customFormat="1" ht="12.75" x14ac:dyDescent="0.2">
      <c r="A4204" s="270"/>
      <c r="B4204" s="358"/>
      <c r="C4204" s="358"/>
      <c r="D4204" s="268"/>
      <c r="E4204" s="268"/>
      <c r="F4204" s="268"/>
      <c r="G4204" s="277"/>
      <c r="H4204" s="362"/>
      <c r="I4204" s="362"/>
      <c r="J4204" s="362"/>
      <c r="K4204" s="362"/>
      <c r="L4204" s="362"/>
      <c r="M4204" s="362"/>
      <c r="N4204" s="362"/>
      <c r="O4204" s="362"/>
      <c r="P4204" s="362"/>
      <c r="Q4204" s="362"/>
      <c r="R4204" s="362"/>
      <c r="S4204" s="362"/>
      <c r="T4204" s="362"/>
      <c r="U4204" s="362"/>
      <c r="V4204" s="362"/>
      <c r="W4204" s="362"/>
      <c r="X4204" s="362"/>
      <c r="Y4204" s="362"/>
      <c r="Z4204" s="362"/>
      <c r="AA4204" s="323"/>
      <c r="AB4204" s="323"/>
      <c r="AC4204" s="323"/>
      <c r="AD4204" s="323"/>
      <c r="AE4204" s="323"/>
      <c r="AF4204" s="323"/>
      <c r="AG4204" s="323"/>
      <c r="AH4204" s="323"/>
      <c r="AI4204" s="323"/>
      <c r="AJ4204" s="323"/>
      <c r="AK4204" s="323"/>
      <c r="AL4204" s="323"/>
      <c r="AM4204" s="323"/>
      <c r="AN4204" s="323"/>
      <c r="AO4204" s="323"/>
      <c r="AP4204" s="323"/>
      <c r="AQ4204" s="323"/>
      <c r="AR4204" s="323"/>
      <c r="AS4204" s="323"/>
      <c r="AT4204" s="323"/>
      <c r="AU4204" s="323"/>
      <c r="AV4204" s="323"/>
      <c r="AW4204" s="323"/>
      <c r="AX4204" s="323"/>
      <c r="AY4204" s="323"/>
      <c r="AZ4204" s="323"/>
      <c r="BA4204" s="323"/>
      <c r="BB4204" s="323"/>
      <c r="BC4204" s="323"/>
      <c r="BD4204" s="323"/>
      <c r="BE4204" s="323"/>
      <c r="BF4204" s="323"/>
    </row>
    <row r="4205" spans="1:58" s="62" customFormat="1" ht="12.75" x14ac:dyDescent="0.2">
      <c r="A4205" s="270"/>
      <c r="B4205" s="358"/>
      <c r="C4205" s="358"/>
      <c r="D4205" s="268"/>
      <c r="E4205" s="268"/>
      <c r="F4205" s="268"/>
      <c r="G4205" s="277"/>
      <c r="H4205" s="362"/>
      <c r="I4205" s="362"/>
      <c r="J4205" s="362"/>
      <c r="K4205" s="362"/>
      <c r="L4205" s="362"/>
      <c r="M4205" s="362"/>
      <c r="N4205" s="362"/>
      <c r="O4205" s="362"/>
      <c r="P4205" s="362"/>
      <c r="Q4205" s="362"/>
      <c r="R4205" s="362"/>
      <c r="S4205" s="362"/>
      <c r="T4205" s="362"/>
      <c r="U4205" s="362"/>
      <c r="V4205" s="362"/>
      <c r="W4205" s="362"/>
      <c r="X4205" s="362"/>
      <c r="Y4205" s="362"/>
      <c r="Z4205" s="362"/>
      <c r="AA4205" s="323"/>
      <c r="AB4205" s="323"/>
      <c r="AC4205" s="323"/>
      <c r="AD4205" s="323"/>
      <c r="AE4205" s="323"/>
      <c r="AF4205" s="323"/>
      <c r="AG4205" s="323"/>
      <c r="AH4205" s="323"/>
      <c r="AI4205" s="323"/>
      <c r="AJ4205" s="323"/>
      <c r="AK4205" s="323"/>
      <c r="AL4205" s="323"/>
      <c r="AM4205" s="323"/>
      <c r="AN4205" s="323"/>
      <c r="AO4205" s="323"/>
      <c r="AP4205" s="323"/>
      <c r="AQ4205" s="323"/>
      <c r="AR4205" s="323"/>
      <c r="AS4205" s="323"/>
      <c r="AT4205" s="323"/>
      <c r="AU4205" s="323"/>
      <c r="AV4205" s="323"/>
      <c r="AW4205" s="323"/>
      <c r="AX4205" s="323"/>
      <c r="AY4205" s="323"/>
      <c r="AZ4205" s="323"/>
      <c r="BA4205" s="323"/>
      <c r="BB4205" s="323"/>
      <c r="BC4205" s="323"/>
      <c r="BD4205" s="323"/>
      <c r="BE4205" s="323"/>
      <c r="BF4205" s="323"/>
    </row>
    <row r="4206" spans="1:58" s="62" customFormat="1" ht="12.75" x14ac:dyDescent="0.2">
      <c r="A4206" s="270"/>
      <c r="B4206" s="358"/>
      <c r="C4206" s="358"/>
      <c r="D4206" s="268"/>
      <c r="E4206" s="268"/>
      <c r="F4206" s="268"/>
      <c r="G4206" s="277"/>
      <c r="H4206" s="362"/>
      <c r="I4206" s="362"/>
      <c r="J4206" s="362"/>
      <c r="K4206" s="362"/>
      <c r="L4206" s="362"/>
      <c r="M4206" s="362"/>
      <c r="N4206" s="362"/>
      <c r="O4206" s="362"/>
      <c r="P4206" s="362"/>
      <c r="Q4206" s="362"/>
      <c r="R4206" s="362"/>
      <c r="S4206" s="362"/>
      <c r="T4206" s="362"/>
      <c r="U4206" s="362"/>
      <c r="V4206" s="362"/>
      <c r="W4206" s="362"/>
      <c r="X4206" s="362"/>
      <c r="Y4206" s="362"/>
      <c r="Z4206" s="362"/>
      <c r="AA4206" s="323"/>
      <c r="AB4206" s="323"/>
      <c r="AC4206" s="323"/>
      <c r="AD4206" s="323"/>
      <c r="AE4206" s="323"/>
      <c r="AF4206" s="323"/>
      <c r="AG4206" s="323"/>
      <c r="AH4206" s="323"/>
      <c r="AI4206" s="323"/>
      <c r="AJ4206" s="323"/>
      <c r="AK4206" s="323"/>
      <c r="AL4206" s="323"/>
      <c r="AM4206" s="323"/>
      <c r="AN4206" s="323"/>
      <c r="AO4206" s="323"/>
      <c r="AP4206" s="323"/>
      <c r="AQ4206" s="323"/>
      <c r="AR4206" s="323"/>
      <c r="AS4206" s="323"/>
      <c r="AT4206" s="323"/>
      <c r="AU4206" s="323"/>
      <c r="AV4206" s="323"/>
      <c r="AW4206" s="323"/>
      <c r="AX4206" s="323"/>
      <c r="AY4206" s="323"/>
      <c r="AZ4206" s="323"/>
      <c r="BA4206" s="323"/>
      <c r="BB4206" s="323"/>
      <c r="BC4206" s="323"/>
      <c r="BD4206" s="323"/>
      <c r="BE4206" s="323"/>
      <c r="BF4206" s="323"/>
    </row>
    <row r="4207" spans="1:58" s="62" customFormat="1" ht="12.75" x14ac:dyDescent="0.2">
      <c r="A4207" s="270"/>
      <c r="B4207" s="358"/>
      <c r="C4207" s="358"/>
      <c r="D4207" s="268"/>
      <c r="E4207" s="268"/>
      <c r="F4207" s="268"/>
      <c r="G4207" s="277"/>
      <c r="H4207" s="362"/>
      <c r="I4207" s="362"/>
      <c r="J4207" s="362"/>
      <c r="K4207" s="362"/>
      <c r="L4207" s="362"/>
      <c r="M4207" s="362"/>
      <c r="N4207" s="362"/>
      <c r="O4207" s="362"/>
      <c r="P4207" s="362"/>
      <c r="Q4207" s="362"/>
      <c r="R4207" s="362"/>
      <c r="S4207" s="362"/>
      <c r="T4207" s="362"/>
      <c r="U4207" s="362"/>
      <c r="V4207" s="362"/>
      <c r="W4207" s="362"/>
      <c r="X4207" s="362"/>
      <c r="Y4207" s="362"/>
      <c r="Z4207" s="362"/>
      <c r="AA4207" s="323"/>
      <c r="AB4207" s="323"/>
      <c r="AC4207" s="323"/>
      <c r="AD4207" s="323"/>
      <c r="AE4207" s="323"/>
      <c r="AF4207" s="323"/>
      <c r="AG4207" s="323"/>
      <c r="AH4207" s="323"/>
      <c r="AI4207" s="323"/>
      <c r="AJ4207" s="323"/>
      <c r="AK4207" s="323"/>
      <c r="AL4207" s="323"/>
      <c r="AM4207" s="323"/>
      <c r="AN4207" s="323"/>
      <c r="AO4207" s="323"/>
      <c r="AP4207" s="323"/>
      <c r="AQ4207" s="323"/>
      <c r="AR4207" s="323"/>
      <c r="AS4207" s="323"/>
      <c r="AT4207" s="323"/>
      <c r="AU4207" s="323"/>
      <c r="AV4207" s="323"/>
      <c r="AW4207" s="323"/>
      <c r="AX4207" s="323"/>
      <c r="AY4207" s="323"/>
      <c r="AZ4207" s="323"/>
      <c r="BA4207" s="323"/>
      <c r="BB4207" s="323"/>
      <c r="BC4207" s="323"/>
      <c r="BD4207" s="323"/>
      <c r="BE4207" s="323"/>
      <c r="BF4207" s="323"/>
    </row>
    <row r="4208" spans="1:58" s="62" customFormat="1" ht="12.75" x14ac:dyDescent="0.2">
      <c r="A4208" s="270"/>
      <c r="B4208" s="358"/>
      <c r="C4208" s="358"/>
      <c r="D4208" s="268"/>
      <c r="E4208" s="268"/>
      <c r="F4208" s="268"/>
      <c r="G4208" s="277"/>
      <c r="H4208" s="362"/>
      <c r="I4208" s="362"/>
      <c r="J4208" s="362"/>
      <c r="K4208" s="362"/>
      <c r="L4208" s="362"/>
      <c r="M4208" s="362"/>
      <c r="N4208" s="362"/>
      <c r="O4208" s="362"/>
      <c r="P4208" s="362"/>
      <c r="Q4208" s="362"/>
      <c r="R4208" s="362"/>
      <c r="S4208" s="362"/>
      <c r="T4208" s="362"/>
      <c r="U4208" s="362"/>
      <c r="V4208" s="362"/>
      <c r="W4208" s="362"/>
      <c r="X4208" s="362"/>
      <c r="Y4208" s="362"/>
      <c r="Z4208" s="362"/>
      <c r="AA4208" s="323"/>
      <c r="AB4208" s="323"/>
      <c r="AC4208" s="323"/>
      <c r="AD4208" s="323"/>
      <c r="AE4208" s="323"/>
      <c r="AF4208" s="323"/>
      <c r="AG4208" s="323"/>
      <c r="AH4208" s="323"/>
      <c r="AI4208" s="323"/>
      <c r="AJ4208" s="323"/>
      <c r="AK4208" s="323"/>
      <c r="AL4208" s="323"/>
      <c r="AM4208" s="323"/>
      <c r="AN4208" s="323"/>
      <c r="AO4208" s="323"/>
      <c r="AP4208" s="323"/>
      <c r="AQ4208" s="323"/>
      <c r="AR4208" s="323"/>
      <c r="AS4208" s="323"/>
      <c r="AT4208" s="323"/>
      <c r="AU4208" s="323"/>
      <c r="AV4208" s="323"/>
      <c r="AW4208" s="323"/>
      <c r="AX4208" s="323"/>
      <c r="AY4208" s="323"/>
      <c r="AZ4208" s="323"/>
      <c r="BA4208" s="323"/>
      <c r="BB4208" s="323"/>
      <c r="BC4208" s="323"/>
      <c r="BD4208" s="323"/>
      <c r="BE4208" s="323"/>
      <c r="BF4208" s="323"/>
    </row>
    <row r="4209" spans="1:58" s="62" customFormat="1" ht="12.75" x14ac:dyDescent="0.2">
      <c r="A4209" s="270"/>
      <c r="B4209" s="358"/>
      <c r="C4209" s="358"/>
      <c r="D4209" s="268"/>
      <c r="E4209" s="268"/>
      <c r="F4209" s="268"/>
      <c r="G4209" s="277"/>
      <c r="H4209" s="362"/>
      <c r="I4209" s="362"/>
      <c r="J4209" s="362"/>
      <c r="K4209" s="362"/>
      <c r="L4209" s="362"/>
      <c r="M4209" s="362"/>
      <c r="N4209" s="362"/>
      <c r="O4209" s="362"/>
      <c r="P4209" s="362"/>
      <c r="Q4209" s="362"/>
      <c r="R4209" s="362"/>
      <c r="S4209" s="362"/>
      <c r="T4209" s="362"/>
      <c r="U4209" s="362"/>
      <c r="V4209" s="362"/>
      <c r="W4209" s="362"/>
      <c r="X4209" s="362"/>
      <c r="Y4209" s="362"/>
      <c r="Z4209" s="362"/>
      <c r="AA4209" s="323"/>
      <c r="AB4209" s="323"/>
      <c r="AC4209" s="323"/>
      <c r="AD4209" s="323"/>
      <c r="AE4209" s="323"/>
      <c r="AF4209" s="323"/>
      <c r="AG4209" s="323"/>
      <c r="AH4209" s="323"/>
      <c r="AI4209" s="323"/>
      <c r="AJ4209" s="323"/>
      <c r="AK4209" s="323"/>
      <c r="AL4209" s="323"/>
      <c r="AM4209" s="323"/>
      <c r="AN4209" s="323"/>
      <c r="AO4209" s="323"/>
      <c r="AP4209" s="323"/>
      <c r="AQ4209" s="323"/>
      <c r="AR4209" s="323"/>
      <c r="AS4209" s="323"/>
      <c r="AT4209" s="323"/>
      <c r="AU4209" s="323"/>
      <c r="AV4209" s="323"/>
      <c r="AW4209" s="323"/>
      <c r="AX4209" s="323"/>
      <c r="AY4209" s="323"/>
      <c r="AZ4209" s="323"/>
      <c r="BA4209" s="323"/>
      <c r="BB4209" s="323"/>
      <c r="BC4209" s="323"/>
      <c r="BD4209" s="323"/>
      <c r="BE4209" s="323"/>
      <c r="BF4209" s="323"/>
    </row>
    <row r="4210" spans="1:58" s="62" customFormat="1" ht="12.75" x14ac:dyDescent="0.2">
      <c r="A4210" s="270"/>
      <c r="B4210" s="358"/>
      <c r="C4210" s="358"/>
      <c r="D4210" s="268"/>
      <c r="E4210" s="268"/>
      <c r="F4210" s="268"/>
      <c r="G4210" s="277"/>
      <c r="H4210" s="362"/>
      <c r="I4210" s="362"/>
      <c r="J4210" s="362"/>
      <c r="K4210" s="362"/>
      <c r="L4210" s="362"/>
      <c r="M4210" s="362"/>
      <c r="N4210" s="362"/>
      <c r="O4210" s="362"/>
      <c r="P4210" s="362"/>
      <c r="Q4210" s="362"/>
      <c r="R4210" s="362"/>
      <c r="S4210" s="362"/>
      <c r="T4210" s="362"/>
      <c r="U4210" s="362"/>
      <c r="V4210" s="362"/>
      <c r="W4210" s="362"/>
      <c r="X4210" s="362"/>
      <c r="Y4210" s="362"/>
      <c r="Z4210" s="362"/>
      <c r="AA4210" s="323"/>
      <c r="AB4210" s="323"/>
      <c r="AC4210" s="323"/>
      <c r="AD4210" s="323"/>
      <c r="AE4210" s="323"/>
      <c r="AF4210" s="323"/>
      <c r="AG4210" s="323"/>
      <c r="AH4210" s="323"/>
      <c r="AI4210" s="323"/>
      <c r="AJ4210" s="323"/>
      <c r="AK4210" s="323"/>
      <c r="AL4210" s="323"/>
      <c r="AM4210" s="323"/>
      <c r="AN4210" s="323"/>
      <c r="AO4210" s="323"/>
      <c r="AP4210" s="323"/>
      <c r="AQ4210" s="323"/>
      <c r="AR4210" s="323"/>
      <c r="AS4210" s="323"/>
      <c r="AT4210" s="323"/>
      <c r="AU4210" s="323"/>
      <c r="AV4210" s="323"/>
      <c r="AW4210" s="323"/>
      <c r="AX4210" s="323"/>
      <c r="AY4210" s="323"/>
      <c r="AZ4210" s="323"/>
      <c r="BA4210" s="323"/>
      <c r="BB4210" s="323"/>
      <c r="BC4210" s="323"/>
      <c r="BD4210" s="323"/>
      <c r="BE4210" s="323"/>
      <c r="BF4210" s="323"/>
    </row>
    <row r="4211" spans="1:58" s="62" customFormat="1" ht="12.75" x14ac:dyDescent="0.2">
      <c r="A4211" s="270"/>
      <c r="B4211" s="358"/>
      <c r="C4211" s="358"/>
      <c r="D4211" s="268"/>
      <c r="E4211" s="268"/>
      <c r="F4211" s="268"/>
      <c r="G4211" s="277"/>
      <c r="H4211" s="362"/>
      <c r="I4211" s="362"/>
      <c r="J4211" s="362"/>
      <c r="K4211" s="362"/>
      <c r="L4211" s="362"/>
      <c r="M4211" s="362"/>
      <c r="N4211" s="362"/>
      <c r="O4211" s="362"/>
      <c r="P4211" s="362"/>
      <c r="Q4211" s="362"/>
      <c r="R4211" s="362"/>
      <c r="S4211" s="362"/>
      <c r="T4211" s="362"/>
      <c r="U4211" s="362"/>
      <c r="V4211" s="362"/>
      <c r="W4211" s="362"/>
      <c r="X4211" s="362"/>
      <c r="Y4211" s="362"/>
      <c r="Z4211" s="362"/>
      <c r="AA4211" s="323"/>
      <c r="AB4211" s="323"/>
      <c r="AC4211" s="323"/>
      <c r="AD4211" s="323"/>
      <c r="AE4211" s="323"/>
      <c r="AF4211" s="323"/>
      <c r="AG4211" s="323"/>
      <c r="AH4211" s="323"/>
      <c r="AI4211" s="323"/>
      <c r="AJ4211" s="323"/>
      <c r="AK4211" s="323"/>
      <c r="AL4211" s="323"/>
      <c r="AM4211" s="323"/>
      <c r="AN4211" s="323"/>
      <c r="AO4211" s="323"/>
      <c r="AP4211" s="323"/>
      <c r="AQ4211" s="323"/>
      <c r="AR4211" s="323"/>
      <c r="AS4211" s="323"/>
      <c r="AT4211" s="323"/>
      <c r="AU4211" s="323"/>
      <c r="AV4211" s="323"/>
      <c r="AW4211" s="323"/>
      <c r="AX4211" s="323"/>
      <c r="AY4211" s="323"/>
      <c r="AZ4211" s="323"/>
      <c r="BA4211" s="323"/>
      <c r="BB4211" s="323"/>
      <c r="BC4211" s="323"/>
      <c r="BD4211" s="323"/>
      <c r="BE4211" s="323"/>
      <c r="BF4211" s="323"/>
    </row>
    <row r="4212" spans="1:58" s="62" customFormat="1" ht="12.75" x14ac:dyDescent="0.2">
      <c r="A4212" s="270"/>
      <c r="B4212" s="358"/>
      <c r="C4212" s="358"/>
      <c r="D4212" s="268"/>
      <c r="E4212" s="268"/>
      <c r="F4212" s="268"/>
      <c r="G4212" s="277"/>
      <c r="H4212" s="362"/>
      <c r="I4212" s="362"/>
      <c r="J4212" s="362"/>
      <c r="K4212" s="362"/>
      <c r="L4212" s="362"/>
      <c r="M4212" s="362"/>
      <c r="N4212" s="362"/>
      <c r="O4212" s="362"/>
      <c r="P4212" s="362"/>
      <c r="Q4212" s="362"/>
      <c r="R4212" s="362"/>
      <c r="S4212" s="362"/>
      <c r="T4212" s="362"/>
      <c r="U4212" s="362"/>
      <c r="V4212" s="362"/>
      <c r="W4212" s="362"/>
      <c r="X4212" s="362"/>
      <c r="Y4212" s="362"/>
      <c r="Z4212" s="362"/>
      <c r="AA4212" s="323"/>
      <c r="AB4212" s="323"/>
      <c r="AC4212" s="323"/>
      <c r="AD4212" s="323"/>
      <c r="AE4212" s="323"/>
      <c r="AF4212" s="323"/>
      <c r="AG4212" s="323"/>
      <c r="AH4212" s="323"/>
      <c r="AI4212" s="323"/>
      <c r="AJ4212" s="323"/>
      <c r="AK4212" s="323"/>
      <c r="AL4212" s="323"/>
      <c r="AM4212" s="323"/>
      <c r="AN4212" s="323"/>
      <c r="AO4212" s="323"/>
      <c r="AP4212" s="323"/>
      <c r="AQ4212" s="323"/>
      <c r="AR4212" s="323"/>
      <c r="AS4212" s="323"/>
      <c r="AT4212" s="323"/>
      <c r="AU4212" s="323"/>
      <c r="AV4212" s="323"/>
      <c r="AW4212" s="323"/>
      <c r="AX4212" s="323"/>
      <c r="AY4212" s="323"/>
      <c r="AZ4212" s="323"/>
      <c r="BA4212" s="323"/>
      <c r="BB4212" s="323"/>
      <c r="BC4212" s="323"/>
      <c r="BD4212" s="323"/>
      <c r="BE4212" s="323"/>
      <c r="BF4212" s="323"/>
    </row>
    <row r="4213" spans="1:58" s="62" customFormat="1" ht="12.75" x14ac:dyDescent="0.2">
      <c r="A4213" s="270"/>
      <c r="B4213" s="358"/>
      <c r="C4213" s="358"/>
      <c r="D4213" s="268"/>
      <c r="E4213" s="268"/>
      <c r="F4213" s="268"/>
      <c r="G4213" s="277"/>
      <c r="H4213" s="362"/>
      <c r="I4213" s="362"/>
      <c r="J4213" s="362"/>
      <c r="K4213" s="362"/>
      <c r="L4213" s="362"/>
      <c r="M4213" s="362"/>
      <c r="N4213" s="362"/>
      <c r="O4213" s="362"/>
      <c r="P4213" s="362"/>
      <c r="Q4213" s="362"/>
      <c r="R4213" s="362"/>
      <c r="S4213" s="362"/>
      <c r="T4213" s="362"/>
      <c r="U4213" s="362"/>
      <c r="V4213" s="362"/>
      <c r="W4213" s="362"/>
      <c r="X4213" s="362"/>
      <c r="Y4213" s="362"/>
      <c r="Z4213" s="362"/>
      <c r="AA4213" s="323"/>
      <c r="AB4213" s="323"/>
      <c r="AC4213" s="323"/>
      <c r="AD4213" s="323"/>
      <c r="AE4213" s="323"/>
      <c r="AF4213" s="323"/>
      <c r="AG4213" s="323"/>
      <c r="AH4213" s="323"/>
      <c r="AI4213" s="323"/>
      <c r="AJ4213" s="323"/>
      <c r="AK4213" s="323"/>
      <c r="AL4213" s="323"/>
      <c r="AM4213" s="323"/>
      <c r="AN4213" s="323"/>
      <c r="AO4213" s="323"/>
      <c r="AP4213" s="323"/>
      <c r="AQ4213" s="323"/>
      <c r="AR4213" s="323"/>
      <c r="AS4213" s="323"/>
      <c r="AT4213" s="323"/>
      <c r="AU4213" s="323"/>
      <c r="AV4213" s="323"/>
      <c r="AW4213" s="323"/>
      <c r="AX4213" s="323"/>
      <c r="AY4213" s="323"/>
      <c r="AZ4213" s="323"/>
      <c r="BA4213" s="323"/>
      <c r="BB4213" s="323"/>
      <c r="BC4213" s="323"/>
      <c r="BD4213" s="323"/>
      <c r="BE4213" s="323"/>
      <c r="BF4213" s="323"/>
    </row>
    <row r="4214" spans="1:58" s="62" customFormat="1" ht="12.75" x14ac:dyDescent="0.2">
      <c r="A4214" s="270"/>
      <c r="B4214" s="358"/>
      <c r="C4214" s="358"/>
      <c r="D4214" s="268"/>
      <c r="E4214" s="268"/>
      <c r="F4214" s="268"/>
      <c r="G4214" s="277"/>
      <c r="H4214" s="362"/>
      <c r="I4214" s="362"/>
      <c r="J4214" s="362"/>
      <c r="K4214" s="362"/>
      <c r="L4214" s="362"/>
      <c r="M4214" s="362"/>
      <c r="N4214" s="362"/>
      <c r="O4214" s="362"/>
      <c r="P4214" s="362"/>
      <c r="Q4214" s="362"/>
      <c r="R4214" s="362"/>
      <c r="S4214" s="362"/>
      <c r="T4214" s="362"/>
      <c r="U4214" s="362"/>
      <c r="V4214" s="362"/>
      <c r="W4214" s="362"/>
      <c r="X4214" s="362"/>
      <c r="Y4214" s="362"/>
      <c r="Z4214" s="362"/>
      <c r="AA4214" s="323"/>
      <c r="AB4214" s="323"/>
      <c r="AC4214" s="323"/>
      <c r="AD4214" s="323"/>
      <c r="AE4214" s="323"/>
      <c r="AF4214" s="323"/>
      <c r="AG4214" s="323"/>
      <c r="AH4214" s="323"/>
      <c r="AI4214" s="323"/>
      <c r="AJ4214" s="323"/>
      <c r="AK4214" s="323"/>
      <c r="AL4214" s="323"/>
      <c r="AM4214" s="323"/>
      <c r="AN4214" s="323"/>
      <c r="AO4214" s="323"/>
      <c r="AP4214" s="323"/>
      <c r="AQ4214" s="323"/>
      <c r="AR4214" s="323"/>
      <c r="AS4214" s="323"/>
      <c r="AT4214" s="323"/>
      <c r="AU4214" s="323"/>
      <c r="AV4214" s="323"/>
      <c r="AW4214" s="323"/>
      <c r="AX4214" s="323"/>
      <c r="AY4214" s="323"/>
      <c r="AZ4214" s="323"/>
      <c r="BA4214" s="323"/>
      <c r="BB4214" s="323"/>
      <c r="BC4214" s="323"/>
      <c r="BD4214" s="323"/>
      <c r="BE4214" s="323"/>
      <c r="BF4214" s="323"/>
    </row>
    <row r="4215" spans="1:58" s="62" customFormat="1" ht="12.75" x14ac:dyDescent="0.2">
      <c r="A4215" s="270"/>
      <c r="B4215" s="358"/>
      <c r="C4215" s="358"/>
      <c r="D4215" s="268"/>
      <c r="E4215" s="268"/>
      <c r="F4215" s="268"/>
      <c r="G4215" s="277"/>
      <c r="H4215" s="362"/>
      <c r="I4215" s="362"/>
      <c r="J4215" s="362"/>
      <c r="K4215" s="362"/>
      <c r="L4215" s="362"/>
      <c r="M4215" s="362"/>
      <c r="N4215" s="362"/>
      <c r="O4215" s="362"/>
      <c r="P4215" s="362"/>
      <c r="Q4215" s="362"/>
      <c r="R4215" s="362"/>
      <c r="S4215" s="362"/>
      <c r="T4215" s="362"/>
      <c r="U4215" s="362"/>
      <c r="V4215" s="362"/>
      <c r="W4215" s="362"/>
      <c r="X4215" s="362"/>
      <c r="Y4215" s="362"/>
      <c r="Z4215" s="362"/>
      <c r="AA4215" s="323"/>
      <c r="AB4215" s="323"/>
      <c r="AC4215" s="323"/>
      <c r="AD4215" s="323"/>
      <c r="AE4215" s="323"/>
      <c r="AF4215" s="323"/>
      <c r="AG4215" s="323"/>
      <c r="AH4215" s="323"/>
      <c r="AI4215" s="323"/>
      <c r="AJ4215" s="323"/>
      <c r="AK4215" s="323"/>
      <c r="AL4215" s="323"/>
      <c r="AM4215" s="323"/>
      <c r="AN4215" s="323"/>
      <c r="AO4215" s="323"/>
      <c r="AP4215" s="323"/>
      <c r="AQ4215" s="323"/>
      <c r="AR4215" s="323"/>
      <c r="AS4215" s="323"/>
      <c r="AT4215" s="323"/>
      <c r="AU4215" s="323"/>
      <c r="AV4215" s="323"/>
      <c r="AW4215" s="323"/>
      <c r="AX4215" s="323"/>
      <c r="AY4215" s="323"/>
      <c r="AZ4215" s="323"/>
      <c r="BA4215" s="323"/>
      <c r="BB4215" s="323"/>
      <c r="BC4215" s="323"/>
      <c r="BD4215" s="323"/>
      <c r="BE4215" s="323"/>
      <c r="BF4215" s="323"/>
    </row>
    <row r="4216" spans="1:58" s="62" customFormat="1" ht="12.75" x14ac:dyDescent="0.2">
      <c r="A4216" s="270"/>
      <c r="B4216" s="358"/>
      <c r="C4216" s="358"/>
      <c r="D4216" s="268"/>
      <c r="E4216" s="268"/>
      <c r="F4216" s="268"/>
      <c r="G4216" s="277"/>
      <c r="H4216" s="362"/>
      <c r="I4216" s="362"/>
      <c r="J4216" s="362"/>
      <c r="K4216" s="362"/>
      <c r="L4216" s="362"/>
      <c r="M4216" s="362"/>
      <c r="N4216" s="362"/>
      <c r="O4216" s="362"/>
      <c r="P4216" s="362"/>
      <c r="Q4216" s="362"/>
      <c r="R4216" s="362"/>
      <c r="S4216" s="362"/>
      <c r="T4216" s="362"/>
      <c r="U4216" s="362"/>
      <c r="V4216" s="362"/>
      <c r="W4216" s="362"/>
      <c r="X4216" s="362"/>
      <c r="Y4216" s="362"/>
      <c r="Z4216" s="362"/>
      <c r="AA4216" s="323"/>
      <c r="AB4216" s="323"/>
      <c r="AC4216" s="323"/>
      <c r="AD4216" s="323"/>
      <c r="AE4216" s="323"/>
      <c r="AF4216" s="323"/>
      <c r="AG4216" s="323"/>
      <c r="AH4216" s="323"/>
      <c r="AI4216" s="323"/>
      <c r="AJ4216" s="323"/>
      <c r="AK4216" s="323"/>
      <c r="AL4216" s="323"/>
      <c r="AM4216" s="323"/>
      <c r="AN4216" s="323"/>
      <c r="AO4216" s="323"/>
      <c r="AP4216" s="323"/>
      <c r="AQ4216" s="323"/>
      <c r="AR4216" s="323"/>
      <c r="AS4216" s="323"/>
      <c r="AT4216" s="323"/>
      <c r="AU4216" s="323"/>
      <c r="AV4216" s="323"/>
      <c r="AW4216" s="323"/>
      <c r="AX4216" s="323"/>
      <c r="AY4216" s="323"/>
      <c r="AZ4216" s="323"/>
      <c r="BA4216" s="323"/>
      <c r="BB4216" s="323"/>
      <c r="BC4216" s="323"/>
      <c r="BD4216" s="323"/>
      <c r="BE4216" s="323"/>
      <c r="BF4216" s="323"/>
    </row>
    <row r="4217" spans="1:58" s="62" customFormat="1" ht="12.75" x14ac:dyDescent="0.2">
      <c r="A4217" s="270"/>
      <c r="B4217" s="358"/>
      <c r="C4217" s="358"/>
      <c r="D4217" s="268"/>
      <c r="E4217" s="268"/>
      <c r="F4217" s="268"/>
      <c r="G4217" s="277"/>
      <c r="H4217" s="362"/>
      <c r="I4217" s="362"/>
      <c r="J4217" s="362"/>
      <c r="K4217" s="362"/>
      <c r="L4217" s="362"/>
      <c r="M4217" s="362"/>
      <c r="N4217" s="362"/>
      <c r="O4217" s="362"/>
      <c r="P4217" s="362"/>
      <c r="Q4217" s="362"/>
      <c r="R4217" s="362"/>
      <c r="S4217" s="362"/>
      <c r="T4217" s="362"/>
      <c r="U4217" s="362"/>
      <c r="V4217" s="362"/>
      <c r="W4217" s="362"/>
      <c r="X4217" s="362"/>
      <c r="Y4217" s="362"/>
      <c r="Z4217" s="362"/>
      <c r="AA4217" s="323"/>
      <c r="AB4217" s="323"/>
      <c r="AC4217" s="323"/>
      <c r="AD4217" s="323"/>
      <c r="AE4217" s="323"/>
      <c r="AF4217" s="323"/>
      <c r="AG4217" s="323"/>
      <c r="AH4217" s="323"/>
      <c r="AI4217" s="323"/>
      <c r="AJ4217" s="323"/>
      <c r="AK4217" s="323"/>
      <c r="AL4217" s="323"/>
      <c r="AM4217" s="323"/>
      <c r="AN4217" s="323"/>
      <c r="AO4217" s="323"/>
      <c r="AP4217" s="323"/>
      <c r="AQ4217" s="323"/>
      <c r="AR4217" s="323"/>
      <c r="AS4217" s="323"/>
      <c r="AT4217" s="323"/>
      <c r="AU4217" s="323"/>
      <c r="AV4217" s="323"/>
      <c r="AW4217" s="323"/>
      <c r="AX4217" s="323"/>
      <c r="AY4217" s="323"/>
      <c r="AZ4217" s="323"/>
      <c r="BA4217" s="323"/>
      <c r="BB4217" s="323"/>
      <c r="BC4217" s="323"/>
      <c r="BD4217" s="323"/>
      <c r="BE4217" s="323"/>
      <c r="BF4217" s="323"/>
    </row>
    <row r="4218" spans="1:58" s="62" customFormat="1" ht="12.75" x14ac:dyDescent="0.2">
      <c r="A4218" s="270"/>
      <c r="B4218" s="358"/>
      <c r="C4218" s="358"/>
      <c r="D4218" s="268"/>
      <c r="E4218" s="268"/>
      <c r="F4218" s="268"/>
      <c r="G4218" s="277"/>
      <c r="H4218" s="362"/>
      <c r="I4218" s="362"/>
      <c r="J4218" s="362"/>
      <c r="K4218" s="362"/>
      <c r="L4218" s="362"/>
      <c r="M4218" s="362"/>
      <c r="N4218" s="362"/>
      <c r="O4218" s="362"/>
      <c r="P4218" s="362"/>
      <c r="Q4218" s="362"/>
      <c r="R4218" s="362"/>
      <c r="S4218" s="362"/>
      <c r="T4218" s="362"/>
      <c r="U4218" s="362"/>
      <c r="V4218" s="362"/>
      <c r="W4218" s="362"/>
      <c r="X4218" s="362"/>
      <c r="Y4218" s="362"/>
      <c r="Z4218" s="362"/>
      <c r="AA4218" s="323"/>
      <c r="AB4218" s="323"/>
      <c r="AC4218" s="323"/>
      <c r="AD4218" s="323"/>
      <c r="AE4218" s="323"/>
      <c r="AF4218" s="323"/>
      <c r="AG4218" s="323"/>
      <c r="AH4218" s="323"/>
      <c r="AI4218" s="323"/>
      <c r="AJ4218" s="323"/>
      <c r="AK4218" s="323"/>
      <c r="AL4218" s="323"/>
      <c r="AM4218" s="323"/>
      <c r="AN4218" s="323"/>
      <c r="AO4218" s="323"/>
      <c r="AP4218" s="323"/>
      <c r="AQ4218" s="323"/>
      <c r="AR4218" s="323"/>
      <c r="AS4218" s="323"/>
      <c r="AT4218" s="323"/>
      <c r="AU4218" s="323"/>
      <c r="AV4218" s="323"/>
      <c r="AW4218" s="323"/>
      <c r="AX4218" s="323"/>
      <c r="AY4218" s="323"/>
      <c r="AZ4218" s="323"/>
      <c r="BA4218" s="323"/>
      <c r="BB4218" s="323"/>
      <c r="BC4218" s="323"/>
      <c r="BD4218" s="323"/>
      <c r="BE4218" s="323"/>
      <c r="BF4218" s="323"/>
    </row>
    <row r="4219" spans="1:58" s="62" customFormat="1" ht="12.75" x14ac:dyDescent="0.2">
      <c r="A4219" s="270"/>
      <c r="B4219" s="358"/>
      <c r="C4219" s="358"/>
      <c r="D4219" s="268"/>
      <c r="E4219" s="268"/>
      <c r="F4219" s="268"/>
      <c r="G4219" s="277"/>
      <c r="H4219" s="362"/>
      <c r="I4219" s="362"/>
      <c r="J4219" s="362"/>
      <c r="K4219" s="362"/>
      <c r="L4219" s="362"/>
      <c r="M4219" s="362"/>
      <c r="N4219" s="362"/>
      <c r="O4219" s="362"/>
      <c r="P4219" s="362"/>
      <c r="Q4219" s="362"/>
      <c r="R4219" s="362"/>
      <c r="S4219" s="362"/>
      <c r="T4219" s="362"/>
      <c r="U4219" s="362"/>
      <c r="V4219" s="362"/>
      <c r="W4219" s="362"/>
      <c r="X4219" s="362"/>
      <c r="Y4219" s="362"/>
      <c r="Z4219" s="362"/>
      <c r="AA4219" s="323"/>
      <c r="AB4219" s="323"/>
      <c r="AC4219" s="323"/>
      <c r="AD4219" s="323"/>
      <c r="AE4219" s="323"/>
      <c r="AF4219" s="323"/>
      <c r="AG4219" s="323"/>
      <c r="AH4219" s="323"/>
      <c r="AI4219" s="323"/>
      <c r="AJ4219" s="323"/>
      <c r="AK4219" s="323"/>
      <c r="AL4219" s="323"/>
      <c r="AM4219" s="323"/>
      <c r="AN4219" s="323"/>
      <c r="AO4219" s="323"/>
      <c r="AP4219" s="323"/>
      <c r="AQ4219" s="323"/>
      <c r="AR4219" s="323"/>
      <c r="AS4219" s="323"/>
      <c r="AT4219" s="323"/>
      <c r="AU4219" s="323"/>
      <c r="AV4219" s="323"/>
      <c r="AW4219" s="323"/>
      <c r="AX4219" s="323"/>
      <c r="AY4219" s="323"/>
      <c r="AZ4219" s="323"/>
      <c r="BA4219" s="323"/>
      <c r="BB4219" s="323"/>
      <c r="BC4219" s="323"/>
      <c r="BD4219" s="323"/>
      <c r="BE4219" s="323"/>
      <c r="BF4219" s="323"/>
    </row>
    <row r="4220" spans="1:58" s="62" customFormat="1" ht="12.75" x14ac:dyDescent="0.2">
      <c r="A4220" s="270"/>
      <c r="B4220" s="358"/>
      <c r="C4220" s="358"/>
      <c r="D4220" s="268"/>
      <c r="E4220" s="268"/>
      <c r="F4220" s="268"/>
      <c r="G4220" s="277"/>
      <c r="H4220" s="362"/>
      <c r="I4220" s="362"/>
      <c r="J4220" s="362"/>
      <c r="K4220" s="362"/>
      <c r="L4220" s="362"/>
      <c r="M4220" s="362"/>
      <c r="N4220" s="362"/>
      <c r="O4220" s="362"/>
      <c r="P4220" s="362"/>
      <c r="Q4220" s="362"/>
      <c r="R4220" s="362"/>
      <c r="S4220" s="362"/>
      <c r="T4220" s="362"/>
      <c r="U4220" s="362"/>
      <c r="V4220" s="362"/>
      <c r="W4220" s="362"/>
      <c r="X4220" s="362"/>
      <c r="Y4220" s="362"/>
      <c r="Z4220" s="362"/>
      <c r="AA4220" s="323"/>
      <c r="AB4220" s="323"/>
      <c r="AC4220" s="323"/>
      <c r="AD4220" s="323"/>
      <c r="AE4220" s="323"/>
      <c r="AF4220" s="323"/>
      <c r="AG4220" s="323"/>
      <c r="AH4220" s="323"/>
      <c r="AI4220" s="323"/>
      <c r="AJ4220" s="323"/>
      <c r="AK4220" s="323"/>
      <c r="AL4220" s="323"/>
      <c r="AM4220" s="323"/>
      <c r="AN4220" s="323"/>
      <c r="AO4220" s="323"/>
      <c r="AP4220" s="323"/>
      <c r="AQ4220" s="323"/>
      <c r="AR4220" s="323"/>
      <c r="AS4220" s="323"/>
      <c r="AT4220" s="323"/>
      <c r="AU4220" s="323"/>
      <c r="AV4220" s="323"/>
      <c r="AW4220" s="323"/>
      <c r="AX4220" s="323"/>
      <c r="AY4220" s="323"/>
      <c r="AZ4220" s="323"/>
      <c r="BA4220" s="323"/>
      <c r="BB4220" s="323"/>
      <c r="BC4220" s="323"/>
      <c r="BD4220" s="323"/>
      <c r="BE4220" s="323"/>
      <c r="BF4220" s="323"/>
    </row>
    <row r="4221" spans="1:58" s="62" customFormat="1" ht="12.75" x14ac:dyDescent="0.2">
      <c r="A4221" s="270"/>
      <c r="B4221" s="358"/>
      <c r="C4221" s="358"/>
      <c r="D4221" s="268"/>
      <c r="E4221" s="268"/>
      <c r="F4221" s="268"/>
      <c r="G4221" s="277"/>
      <c r="H4221" s="362"/>
      <c r="I4221" s="362"/>
      <c r="J4221" s="362"/>
      <c r="K4221" s="362"/>
      <c r="L4221" s="362"/>
      <c r="M4221" s="362"/>
      <c r="N4221" s="362"/>
      <c r="O4221" s="362"/>
      <c r="P4221" s="362"/>
      <c r="Q4221" s="362"/>
      <c r="R4221" s="362"/>
      <c r="S4221" s="362"/>
      <c r="T4221" s="362"/>
      <c r="U4221" s="362"/>
      <c r="V4221" s="362"/>
      <c r="W4221" s="362"/>
      <c r="X4221" s="362"/>
      <c r="Y4221" s="362"/>
      <c r="Z4221" s="362"/>
      <c r="AA4221" s="323"/>
      <c r="AB4221" s="323"/>
      <c r="AC4221" s="323"/>
      <c r="AD4221" s="323"/>
      <c r="AE4221" s="323"/>
      <c r="AF4221" s="323"/>
      <c r="AG4221" s="323"/>
      <c r="AH4221" s="323"/>
      <c r="AI4221" s="323"/>
      <c r="AJ4221" s="323"/>
      <c r="AK4221" s="323"/>
      <c r="AL4221" s="323"/>
      <c r="AM4221" s="323"/>
      <c r="AN4221" s="323"/>
      <c r="AO4221" s="323"/>
      <c r="AP4221" s="323"/>
      <c r="AQ4221" s="323"/>
      <c r="AR4221" s="323"/>
      <c r="AS4221" s="323"/>
      <c r="AT4221" s="323"/>
      <c r="AU4221" s="323"/>
      <c r="AV4221" s="323"/>
      <c r="AW4221" s="323"/>
      <c r="AX4221" s="323"/>
      <c r="AY4221" s="323"/>
      <c r="AZ4221" s="323"/>
      <c r="BA4221" s="323"/>
      <c r="BB4221" s="323"/>
      <c r="BC4221" s="323"/>
      <c r="BD4221" s="323"/>
      <c r="BE4221" s="323"/>
      <c r="BF4221" s="323"/>
    </row>
    <row r="4222" spans="1:58" s="62" customFormat="1" ht="12.75" x14ac:dyDescent="0.2">
      <c r="A4222" s="270"/>
      <c r="B4222" s="358"/>
      <c r="C4222" s="358"/>
      <c r="D4222" s="268"/>
      <c r="E4222" s="268"/>
      <c r="F4222" s="268"/>
      <c r="G4222" s="277"/>
      <c r="H4222" s="362"/>
      <c r="I4222" s="362"/>
      <c r="J4222" s="362"/>
      <c r="K4222" s="362"/>
      <c r="L4222" s="362"/>
      <c r="M4222" s="362"/>
      <c r="N4222" s="362"/>
      <c r="O4222" s="362"/>
      <c r="P4222" s="362"/>
      <c r="Q4222" s="362"/>
      <c r="R4222" s="362"/>
      <c r="S4222" s="362"/>
      <c r="T4222" s="362"/>
      <c r="U4222" s="362"/>
      <c r="V4222" s="362"/>
      <c r="W4222" s="362"/>
      <c r="X4222" s="362"/>
      <c r="Y4222" s="362"/>
      <c r="Z4222" s="362"/>
      <c r="AA4222" s="323"/>
      <c r="AB4222" s="323"/>
      <c r="AC4222" s="323"/>
      <c r="AD4222" s="323"/>
      <c r="AE4222" s="323"/>
      <c r="AF4222" s="323"/>
      <c r="AG4222" s="323"/>
      <c r="AH4222" s="323"/>
      <c r="AI4222" s="323"/>
      <c r="AJ4222" s="323"/>
      <c r="AK4222" s="323"/>
      <c r="AL4222" s="323"/>
      <c r="AM4222" s="323"/>
      <c r="AN4222" s="323"/>
      <c r="AO4222" s="323"/>
      <c r="AP4222" s="323"/>
      <c r="AQ4222" s="323"/>
      <c r="AR4222" s="323"/>
      <c r="AS4222" s="323"/>
      <c r="AT4222" s="323"/>
      <c r="AU4222" s="323"/>
      <c r="AV4222" s="323"/>
      <c r="AW4222" s="323"/>
      <c r="AX4222" s="323"/>
      <c r="AY4222" s="323"/>
      <c r="AZ4222" s="323"/>
      <c r="BA4222" s="323"/>
      <c r="BB4222" s="323"/>
      <c r="BC4222" s="323"/>
      <c r="BD4222" s="323"/>
      <c r="BE4222" s="323"/>
      <c r="BF4222" s="323"/>
    </row>
    <row r="4223" spans="1:58" s="62" customFormat="1" ht="12.75" x14ac:dyDescent="0.2">
      <c r="A4223" s="270"/>
      <c r="B4223" s="358"/>
      <c r="C4223" s="358"/>
      <c r="D4223" s="268"/>
      <c r="E4223" s="268"/>
      <c r="F4223" s="268"/>
      <c r="G4223" s="277"/>
      <c r="H4223" s="362"/>
      <c r="I4223" s="362"/>
      <c r="J4223" s="362"/>
      <c r="K4223" s="362"/>
      <c r="L4223" s="362"/>
      <c r="M4223" s="362"/>
      <c r="N4223" s="362"/>
      <c r="O4223" s="362"/>
      <c r="P4223" s="362"/>
      <c r="Q4223" s="362"/>
      <c r="R4223" s="362"/>
      <c r="S4223" s="362"/>
      <c r="T4223" s="362"/>
      <c r="U4223" s="362"/>
      <c r="V4223" s="362"/>
      <c r="W4223" s="362"/>
      <c r="X4223" s="362"/>
      <c r="Y4223" s="362"/>
      <c r="Z4223" s="362"/>
      <c r="AA4223" s="323"/>
      <c r="AB4223" s="323"/>
      <c r="AC4223" s="323"/>
      <c r="AD4223" s="323"/>
      <c r="AE4223" s="323"/>
      <c r="AF4223" s="323"/>
      <c r="AG4223" s="323"/>
      <c r="AH4223" s="323"/>
      <c r="AI4223" s="323"/>
      <c r="AJ4223" s="323"/>
      <c r="AK4223" s="323"/>
      <c r="AL4223" s="323"/>
      <c r="AM4223" s="323"/>
      <c r="AN4223" s="323"/>
      <c r="AO4223" s="323"/>
      <c r="AP4223" s="323"/>
      <c r="AQ4223" s="323"/>
      <c r="AR4223" s="323"/>
      <c r="AS4223" s="323"/>
      <c r="AT4223" s="323"/>
      <c r="AU4223" s="323"/>
      <c r="AV4223" s="323"/>
      <c r="AW4223" s="323"/>
      <c r="AX4223" s="323"/>
      <c r="AY4223" s="323"/>
      <c r="AZ4223" s="323"/>
      <c r="BA4223" s="323"/>
      <c r="BB4223" s="323"/>
      <c r="BC4223" s="323"/>
      <c r="BD4223" s="323"/>
      <c r="BE4223" s="323"/>
      <c r="BF4223" s="323"/>
    </row>
    <row r="4224" spans="1:58" s="62" customFormat="1" ht="12.75" x14ac:dyDescent="0.2">
      <c r="A4224" s="270"/>
      <c r="B4224" s="358"/>
      <c r="C4224" s="358"/>
      <c r="D4224" s="268"/>
      <c r="E4224" s="268"/>
      <c r="F4224" s="268"/>
      <c r="G4224" s="277"/>
      <c r="H4224" s="362"/>
      <c r="I4224" s="362"/>
      <c r="J4224" s="362"/>
      <c r="K4224" s="362"/>
      <c r="L4224" s="362"/>
      <c r="M4224" s="362"/>
      <c r="N4224" s="362"/>
      <c r="O4224" s="362"/>
      <c r="P4224" s="362"/>
      <c r="Q4224" s="362"/>
      <c r="R4224" s="362"/>
      <c r="S4224" s="362"/>
      <c r="T4224" s="362"/>
      <c r="U4224" s="362"/>
      <c r="V4224" s="362"/>
      <c r="W4224" s="362"/>
      <c r="X4224" s="362"/>
      <c r="Y4224" s="362"/>
      <c r="Z4224" s="362"/>
      <c r="AA4224" s="323"/>
      <c r="AB4224" s="323"/>
      <c r="AC4224" s="323"/>
      <c r="AD4224" s="323"/>
      <c r="AE4224" s="323"/>
      <c r="AF4224" s="323"/>
      <c r="AG4224" s="323"/>
      <c r="AH4224" s="323"/>
      <c r="AI4224" s="323"/>
      <c r="AJ4224" s="323"/>
      <c r="AK4224" s="323"/>
      <c r="AL4224" s="323"/>
      <c r="AM4224" s="323"/>
      <c r="AN4224" s="323"/>
      <c r="AO4224" s="323"/>
      <c r="AP4224" s="323"/>
      <c r="AQ4224" s="323"/>
      <c r="AR4224" s="323"/>
      <c r="AS4224" s="323"/>
      <c r="AT4224" s="323"/>
      <c r="AU4224" s="323"/>
      <c r="AV4224" s="323"/>
      <c r="AW4224" s="323"/>
      <c r="AX4224" s="323"/>
      <c r="AY4224" s="323"/>
      <c r="AZ4224" s="323"/>
      <c r="BA4224" s="323"/>
      <c r="BB4224" s="323"/>
      <c r="BC4224" s="323"/>
      <c r="BD4224" s="323"/>
      <c r="BE4224" s="323"/>
      <c r="BF4224" s="323"/>
    </row>
    <row r="4225" spans="1:58" s="62" customFormat="1" ht="12.75" x14ac:dyDescent="0.2">
      <c r="A4225" s="270"/>
      <c r="B4225" s="358"/>
      <c r="C4225" s="358"/>
      <c r="D4225" s="268"/>
      <c r="E4225" s="268"/>
      <c r="F4225" s="268"/>
      <c r="G4225" s="277"/>
      <c r="H4225" s="362"/>
      <c r="I4225" s="362"/>
      <c r="J4225" s="362"/>
      <c r="K4225" s="362"/>
      <c r="L4225" s="362"/>
      <c r="M4225" s="362"/>
      <c r="N4225" s="362"/>
      <c r="O4225" s="362"/>
      <c r="P4225" s="362"/>
      <c r="Q4225" s="362"/>
      <c r="R4225" s="362"/>
      <c r="S4225" s="362"/>
      <c r="T4225" s="362"/>
      <c r="U4225" s="362"/>
      <c r="V4225" s="362"/>
      <c r="W4225" s="362"/>
      <c r="X4225" s="362"/>
      <c r="Y4225" s="362"/>
      <c r="Z4225" s="362"/>
      <c r="AA4225" s="323"/>
      <c r="AB4225" s="323"/>
      <c r="AC4225" s="323"/>
      <c r="AD4225" s="323"/>
      <c r="AE4225" s="323"/>
      <c r="AF4225" s="323"/>
      <c r="AG4225" s="323"/>
      <c r="AH4225" s="323"/>
      <c r="AI4225" s="323"/>
      <c r="AJ4225" s="323"/>
      <c r="AK4225" s="323"/>
      <c r="AL4225" s="323"/>
      <c r="AM4225" s="323"/>
      <c r="AN4225" s="323"/>
      <c r="AO4225" s="323"/>
      <c r="AP4225" s="323"/>
      <c r="AQ4225" s="323"/>
      <c r="AR4225" s="323"/>
      <c r="AS4225" s="323"/>
      <c r="AT4225" s="323"/>
      <c r="AU4225" s="323"/>
      <c r="AV4225" s="323"/>
      <c r="AW4225" s="323"/>
      <c r="AX4225" s="323"/>
      <c r="AY4225" s="323"/>
      <c r="AZ4225" s="323"/>
      <c r="BA4225" s="323"/>
      <c r="BB4225" s="323"/>
      <c r="BC4225" s="323"/>
      <c r="BD4225" s="323"/>
      <c r="BE4225" s="323"/>
      <c r="BF4225" s="323"/>
    </row>
    <row r="4226" spans="1:58" s="62" customFormat="1" ht="12.75" x14ac:dyDescent="0.2">
      <c r="A4226" s="270"/>
      <c r="B4226" s="358"/>
      <c r="C4226" s="358"/>
      <c r="D4226" s="268"/>
      <c r="E4226" s="268"/>
      <c r="F4226" s="268"/>
      <c r="G4226" s="277"/>
      <c r="H4226" s="362"/>
      <c r="I4226" s="362"/>
      <c r="J4226" s="362"/>
      <c r="K4226" s="362"/>
      <c r="L4226" s="362"/>
      <c r="M4226" s="362"/>
      <c r="N4226" s="362"/>
      <c r="O4226" s="362"/>
      <c r="P4226" s="362"/>
      <c r="Q4226" s="362"/>
      <c r="R4226" s="362"/>
      <c r="S4226" s="362"/>
      <c r="T4226" s="362"/>
      <c r="U4226" s="362"/>
      <c r="V4226" s="362"/>
      <c r="W4226" s="362"/>
      <c r="X4226" s="362"/>
      <c r="Y4226" s="362"/>
      <c r="Z4226" s="362"/>
      <c r="AA4226" s="323"/>
      <c r="AB4226" s="323"/>
      <c r="AC4226" s="323"/>
      <c r="AD4226" s="323"/>
      <c r="AE4226" s="323"/>
      <c r="AF4226" s="323"/>
      <c r="AG4226" s="323"/>
      <c r="AH4226" s="323"/>
      <c r="AI4226" s="323"/>
      <c r="AJ4226" s="323"/>
      <c r="AK4226" s="323"/>
      <c r="AL4226" s="323"/>
      <c r="AM4226" s="323"/>
      <c r="AN4226" s="323"/>
      <c r="AO4226" s="323"/>
      <c r="AP4226" s="323"/>
      <c r="AQ4226" s="323"/>
      <c r="AR4226" s="323"/>
      <c r="AS4226" s="323"/>
      <c r="AT4226" s="323"/>
      <c r="AU4226" s="323"/>
      <c r="AV4226" s="323"/>
      <c r="AW4226" s="323"/>
      <c r="AX4226" s="323"/>
      <c r="AY4226" s="323"/>
      <c r="AZ4226" s="323"/>
      <c r="BA4226" s="323"/>
      <c r="BB4226" s="323"/>
      <c r="BC4226" s="323"/>
      <c r="BD4226" s="323"/>
      <c r="BE4226" s="323"/>
      <c r="BF4226" s="323"/>
    </row>
    <row r="4227" spans="1:58" s="62" customFormat="1" ht="12.75" x14ac:dyDescent="0.2">
      <c r="A4227" s="270"/>
      <c r="B4227" s="358"/>
      <c r="C4227" s="358"/>
      <c r="D4227" s="268"/>
      <c r="E4227" s="268"/>
      <c r="F4227" s="268"/>
      <c r="G4227" s="277"/>
      <c r="H4227" s="362"/>
      <c r="I4227" s="362"/>
      <c r="J4227" s="362"/>
      <c r="K4227" s="362"/>
      <c r="L4227" s="362"/>
      <c r="M4227" s="362"/>
      <c r="N4227" s="362"/>
      <c r="O4227" s="362"/>
      <c r="P4227" s="362"/>
      <c r="Q4227" s="362"/>
      <c r="R4227" s="362"/>
      <c r="S4227" s="362"/>
      <c r="T4227" s="362"/>
      <c r="U4227" s="362"/>
      <c r="V4227" s="362"/>
      <c r="W4227" s="362"/>
      <c r="X4227" s="362"/>
      <c r="Y4227" s="362"/>
      <c r="Z4227" s="362"/>
      <c r="AA4227" s="323"/>
      <c r="AB4227" s="323"/>
      <c r="AC4227" s="323"/>
      <c r="AD4227" s="323"/>
      <c r="AE4227" s="323"/>
      <c r="AF4227" s="323"/>
      <c r="AG4227" s="323"/>
      <c r="AH4227" s="323"/>
      <c r="AI4227" s="323"/>
      <c r="AJ4227" s="323"/>
      <c r="AK4227" s="323"/>
      <c r="AL4227" s="323"/>
      <c r="AM4227" s="323"/>
      <c r="AN4227" s="323"/>
      <c r="AO4227" s="323"/>
      <c r="AP4227" s="323"/>
      <c r="AQ4227" s="323"/>
      <c r="AR4227" s="323"/>
      <c r="AS4227" s="323"/>
      <c r="AT4227" s="323"/>
      <c r="AU4227" s="323"/>
      <c r="AV4227" s="323"/>
      <c r="AW4227" s="323"/>
      <c r="AX4227" s="323"/>
      <c r="AY4227" s="323"/>
      <c r="AZ4227" s="323"/>
      <c r="BA4227" s="323"/>
      <c r="BB4227" s="323"/>
      <c r="BC4227" s="323"/>
      <c r="BD4227" s="323"/>
      <c r="BE4227" s="323"/>
      <c r="BF4227" s="323"/>
    </row>
    <row r="4228" spans="1:58" s="62" customFormat="1" ht="12.75" x14ac:dyDescent="0.2">
      <c r="A4228" s="270"/>
      <c r="B4228" s="358"/>
      <c r="C4228" s="358"/>
      <c r="D4228" s="268"/>
      <c r="E4228" s="268"/>
      <c r="F4228" s="268"/>
      <c r="G4228" s="277"/>
      <c r="H4228" s="362"/>
      <c r="I4228" s="362"/>
      <c r="J4228" s="362"/>
      <c r="K4228" s="362"/>
      <c r="L4228" s="362"/>
      <c r="M4228" s="362"/>
      <c r="N4228" s="362"/>
      <c r="O4228" s="362"/>
      <c r="P4228" s="362"/>
      <c r="Q4228" s="362"/>
      <c r="R4228" s="362"/>
      <c r="S4228" s="362"/>
      <c r="T4228" s="362"/>
      <c r="U4228" s="362"/>
      <c r="V4228" s="362"/>
      <c r="W4228" s="362"/>
      <c r="X4228" s="362"/>
      <c r="Y4228" s="362"/>
      <c r="Z4228" s="362"/>
      <c r="AA4228" s="323"/>
      <c r="AB4228" s="323"/>
      <c r="AC4228" s="323"/>
      <c r="AD4228" s="323"/>
      <c r="AE4228" s="323"/>
      <c r="AF4228" s="323"/>
      <c r="AG4228" s="323"/>
      <c r="AH4228" s="323"/>
      <c r="AI4228" s="323"/>
      <c r="AJ4228" s="323"/>
      <c r="AK4228" s="323"/>
      <c r="AL4228" s="323"/>
      <c r="AM4228" s="323"/>
      <c r="AN4228" s="323"/>
      <c r="AO4228" s="323"/>
      <c r="AP4228" s="323"/>
      <c r="AQ4228" s="323"/>
      <c r="AR4228" s="323"/>
      <c r="AS4228" s="323"/>
      <c r="AT4228" s="323"/>
      <c r="AU4228" s="323"/>
      <c r="AV4228" s="323"/>
      <c r="AW4228" s="323"/>
      <c r="AX4228" s="323"/>
      <c r="AY4228" s="323"/>
      <c r="AZ4228" s="323"/>
      <c r="BA4228" s="323"/>
      <c r="BB4228" s="323"/>
      <c r="BC4228" s="323"/>
      <c r="BD4228" s="323"/>
      <c r="BE4228" s="323"/>
      <c r="BF4228" s="323"/>
    </row>
    <row r="4229" spans="1:58" s="62" customFormat="1" ht="12.75" x14ac:dyDescent="0.2">
      <c r="A4229" s="270"/>
      <c r="B4229" s="358"/>
      <c r="C4229" s="358"/>
      <c r="D4229" s="268"/>
      <c r="E4229" s="268"/>
      <c r="F4229" s="268"/>
      <c r="G4229" s="277"/>
      <c r="H4229" s="362"/>
      <c r="I4229" s="362"/>
      <c r="J4229" s="362"/>
      <c r="K4229" s="362"/>
      <c r="L4229" s="362"/>
      <c r="M4229" s="362"/>
      <c r="N4229" s="362"/>
      <c r="O4229" s="362"/>
      <c r="P4229" s="362"/>
      <c r="Q4229" s="362"/>
      <c r="R4229" s="362"/>
      <c r="S4229" s="362"/>
      <c r="T4229" s="362"/>
      <c r="U4229" s="362"/>
      <c r="V4229" s="362"/>
      <c r="W4229" s="362"/>
      <c r="X4229" s="362"/>
      <c r="Y4229" s="362"/>
      <c r="Z4229" s="362"/>
      <c r="AA4229" s="323"/>
      <c r="AB4229" s="323"/>
      <c r="AC4229" s="323"/>
      <c r="AD4229" s="323"/>
      <c r="AE4229" s="323"/>
      <c r="AF4229" s="323"/>
      <c r="AG4229" s="323"/>
      <c r="AH4229" s="323"/>
      <c r="AI4229" s="323"/>
      <c r="AJ4229" s="323"/>
      <c r="AK4229" s="323"/>
      <c r="AL4229" s="323"/>
      <c r="AM4229" s="323"/>
      <c r="AN4229" s="323"/>
      <c r="AO4229" s="323"/>
      <c r="AP4229" s="323"/>
      <c r="AQ4229" s="323"/>
      <c r="AR4229" s="323"/>
      <c r="AS4229" s="323"/>
      <c r="AT4229" s="323"/>
      <c r="AU4229" s="323"/>
      <c r="AV4229" s="323"/>
      <c r="AW4229" s="323"/>
      <c r="AX4229" s="323"/>
      <c r="AY4229" s="323"/>
      <c r="AZ4229" s="323"/>
      <c r="BA4229" s="323"/>
      <c r="BB4229" s="323"/>
      <c r="BC4229" s="323"/>
      <c r="BD4229" s="323"/>
      <c r="BE4229" s="323"/>
      <c r="BF4229" s="323"/>
    </row>
    <row r="4230" spans="1:58" s="62" customFormat="1" ht="12.75" x14ac:dyDescent="0.2">
      <c r="A4230" s="270"/>
      <c r="B4230" s="358"/>
      <c r="C4230" s="358"/>
      <c r="D4230" s="268"/>
      <c r="E4230" s="268"/>
      <c r="F4230" s="268"/>
      <c r="G4230" s="277"/>
      <c r="H4230" s="362"/>
      <c r="I4230" s="362"/>
      <c r="J4230" s="362"/>
      <c r="K4230" s="362"/>
      <c r="L4230" s="362"/>
      <c r="M4230" s="362"/>
      <c r="N4230" s="362"/>
      <c r="O4230" s="362"/>
      <c r="P4230" s="362"/>
      <c r="Q4230" s="362"/>
      <c r="R4230" s="362"/>
      <c r="S4230" s="362"/>
      <c r="T4230" s="362"/>
      <c r="U4230" s="362"/>
      <c r="V4230" s="362"/>
      <c r="W4230" s="362"/>
      <c r="X4230" s="362"/>
      <c r="Y4230" s="362"/>
      <c r="Z4230" s="362"/>
      <c r="AA4230" s="323"/>
      <c r="AB4230" s="323"/>
      <c r="AC4230" s="323"/>
      <c r="AD4230" s="323"/>
      <c r="AE4230" s="323"/>
      <c r="AF4230" s="323"/>
      <c r="AG4230" s="323"/>
      <c r="AH4230" s="323"/>
      <c r="AI4230" s="323"/>
      <c r="AJ4230" s="323"/>
      <c r="AK4230" s="323"/>
      <c r="AL4230" s="323"/>
      <c r="AM4230" s="323"/>
      <c r="AN4230" s="323"/>
      <c r="AO4230" s="323"/>
      <c r="AP4230" s="323"/>
      <c r="AQ4230" s="323"/>
      <c r="AR4230" s="323"/>
      <c r="AS4230" s="323"/>
      <c r="AT4230" s="323"/>
      <c r="AU4230" s="323"/>
      <c r="AV4230" s="323"/>
      <c r="AW4230" s="323"/>
      <c r="AX4230" s="323"/>
      <c r="AY4230" s="323"/>
      <c r="AZ4230" s="323"/>
      <c r="BA4230" s="323"/>
      <c r="BB4230" s="323"/>
      <c r="BC4230" s="323"/>
      <c r="BD4230" s="323"/>
      <c r="BE4230" s="323"/>
      <c r="BF4230" s="323"/>
    </row>
    <row r="4231" spans="1:58" s="62" customFormat="1" ht="12.75" x14ac:dyDescent="0.2">
      <c r="A4231" s="270"/>
      <c r="B4231" s="358"/>
      <c r="C4231" s="358"/>
      <c r="D4231" s="268"/>
      <c r="E4231" s="268"/>
      <c r="F4231" s="268"/>
      <c r="G4231" s="277"/>
      <c r="H4231" s="362"/>
      <c r="I4231" s="362"/>
      <c r="J4231" s="362"/>
      <c r="K4231" s="362"/>
      <c r="L4231" s="362"/>
      <c r="M4231" s="362"/>
      <c r="N4231" s="362"/>
      <c r="O4231" s="362"/>
      <c r="P4231" s="362"/>
      <c r="Q4231" s="362"/>
      <c r="R4231" s="362"/>
      <c r="S4231" s="362"/>
      <c r="T4231" s="362"/>
      <c r="U4231" s="362"/>
      <c r="V4231" s="362"/>
      <c r="W4231" s="362"/>
      <c r="X4231" s="362"/>
      <c r="Y4231" s="362"/>
      <c r="Z4231" s="362"/>
      <c r="AA4231" s="323"/>
      <c r="AB4231" s="323"/>
      <c r="AC4231" s="323"/>
      <c r="AD4231" s="323"/>
      <c r="AE4231" s="323"/>
      <c r="AF4231" s="323"/>
      <c r="AG4231" s="323"/>
      <c r="AH4231" s="323"/>
      <c r="AI4231" s="323"/>
      <c r="AJ4231" s="323"/>
      <c r="AK4231" s="323"/>
      <c r="AL4231" s="323"/>
      <c r="AM4231" s="323"/>
      <c r="AN4231" s="323"/>
      <c r="AO4231" s="323"/>
      <c r="AP4231" s="323"/>
      <c r="AQ4231" s="323"/>
      <c r="AR4231" s="323"/>
      <c r="AS4231" s="323"/>
      <c r="AT4231" s="323"/>
      <c r="AU4231" s="323"/>
      <c r="AV4231" s="323"/>
      <c r="AW4231" s="323"/>
      <c r="AX4231" s="323"/>
      <c r="AY4231" s="323"/>
      <c r="AZ4231" s="323"/>
      <c r="BA4231" s="323"/>
      <c r="BB4231" s="323"/>
      <c r="BC4231" s="323"/>
      <c r="BD4231" s="323"/>
      <c r="BE4231" s="323"/>
      <c r="BF4231" s="323"/>
    </row>
    <row r="4232" spans="1:58" s="62" customFormat="1" ht="12.75" x14ac:dyDescent="0.2">
      <c r="A4232" s="270"/>
      <c r="B4232" s="358"/>
      <c r="C4232" s="358"/>
      <c r="D4232" s="268"/>
      <c r="E4232" s="268"/>
      <c r="F4232" s="268"/>
      <c r="G4232" s="277"/>
      <c r="H4232" s="362"/>
      <c r="I4232" s="362"/>
      <c r="J4232" s="362"/>
      <c r="K4232" s="362"/>
      <c r="L4232" s="362"/>
      <c r="M4232" s="362"/>
      <c r="N4232" s="362"/>
      <c r="O4232" s="362"/>
      <c r="P4232" s="362"/>
      <c r="Q4232" s="362"/>
      <c r="R4232" s="362"/>
      <c r="S4232" s="362"/>
      <c r="T4232" s="362"/>
      <c r="U4232" s="362"/>
      <c r="V4232" s="362"/>
      <c r="W4232" s="362"/>
      <c r="X4232" s="362"/>
      <c r="Y4232" s="362"/>
      <c r="Z4232" s="362"/>
      <c r="AA4232" s="323"/>
      <c r="AB4232" s="323"/>
      <c r="AC4232" s="323"/>
      <c r="AD4232" s="323"/>
      <c r="AE4232" s="323"/>
      <c r="AF4232" s="323"/>
      <c r="AG4232" s="323"/>
      <c r="AH4232" s="323"/>
      <c r="AI4232" s="323"/>
      <c r="AJ4232" s="323"/>
      <c r="AK4232" s="323"/>
      <c r="AL4232" s="323"/>
      <c r="AM4232" s="323"/>
      <c r="AN4232" s="323"/>
      <c r="AO4232" s="323"/>
      <c r="AP4232" s="323"/>
      <c r="AQ4232" s="323"/>
      <c r="AR4232" s="323"/>
      <c r="AS4232" s="323"/>
      <c r="AT4232" s="323"/>
      <c r="AU4232" s="323"/>
      <c r="AV4232" s="323"/>
      <c r="AW4232" s="323"/>
      <c r="AX4232" s="323"/>
      <c r="AY4232" s="323"/>
      <c r="AZ4232" s="323"/>
      <c r="BA4232" s="323"/>
      <c r="BB4232" s="323"/>
      <c r="BC4232" s="323"/>
      <c r="BD4232" s="323"/>
      <c r="BE4232" s="323"/>
      <c r="BF4232" s="323"/>
    </row>
    <row r="4233" spans="1:58" s="62" customFormat="1" ht="12.75" x14ac:dyDescent="0.2">
      <c r="A4233" s="270"/>
      <c r="B4233" s="358"/>
      <c r="C4233" s="358"/>
      <c r="D4233" s="268"/>
      <c r="E4233" s="268"/>
      <c r="F4233" s="268"/>
      <c r="G4233" s="277"/>
      <c r="H4233" s="362"/>
      <c r="I4233" s="362"/>
      <c r="J4233" s="362"/>
      <c r="K4233" s="362"/>
      <c r="L4233" s="362"/>
      <c r="M4233" s="362"/>
      <c r="N4233" s="362"/>
      <c r="O4233" s="362"/>
      <c r="P4233" s="362"/>
      <c r="Q4233" s="362"/>
      <c r="R4233" s="362"/>
      <c r="S4233" s="362"/>
      <c r="T4233" s="362"/>
      <c r="U4233" s="362"/>
      <c r="V4233" s="362"/>
      <c r="W4233" s="362"/>
      <c r="X4233" s="362"/>
      <c r="Y4233" s="362"/>
      <c r="Z4233" s="362"/>
      <c r="AA4233" s="323"/>
      <c r="AB4233" s="323"/>
      <c r="AC4233" s="323"/>
      <c r="AD4233" s="323"/>
      <c r="AE4233" s="323"/>
      <c r="AF4233" s="323"/>
      <c r="AG4233" s="323"/>
      <c r="AH4233" s="323"/>
      <c r="AI4233" s="323"/>
      <c r="AJ4233" s="323"/>
      <c r="AK4233" s="323"/>
      <c r="AL4233" s="323"/>
      <c r="AM4233" s="323"/>
      <c r="AN4233" s="323"/>
      <c r="AO4233" s="323"/>
      <c r="AP4233" s="323"/>
      <c r="AQ4233" s="323"/>
      <c r="AR4233" s="323"/>
      <c r="AS4233" s="323"/>
      <c r="AT4233" s="323"/>
      <c r="AU4233" s="323"/>
      <c r="AV4233" s="323"/>
      <c r="AW4233" s="323"/>
      <c r="AX4233" s="323"/>
      <c r="AY4233" s="323"/>
      <c r="AZ4233" s="323"/>
      <c r="BA4233" s="323"/>
      <c r="BB4233" s="323"/>
      <c r="BC4233" s="323"/>
      <c r="BD4233" s="323"/>
      <c r="BE4233" s="323"/>
      <c r="BF4233" s="323"/>
    </row>
    <row r="4234" spans="1:58" s="62" customFormat="1" ht="12.75" x14ac:dyDescent="0.2">
      <c r="A4234" s="270"/>
      <c r="B4234" s="358"/>
      <c r="C4234" s="358"/>
      <c r="D4234" s="268"/>
      <c r="E4234" s="268"/>
      <c r="F4234" s="268"/>
      <c r="G4234" s="277"/>
      <c r="H4234" s="362"/>
      <c r="I4234" s="362"/>
      <c r="J4234" s="362"/>
      <c r="K4234" s="362"/>
      <c r="L4234" s="362"/>
      <c r="M4234" s="362"/>
      <c r="N4234" s="362"/>
      <c r="O4234" s="362"/>
      <c r="P4234" s="362"/>
      <c r="Q4234" s="362"/>
      <c r="R4234" s="362"/>
      <c r="S4234" s="362"/>
      <c r="T4234" s="362"/>
      <c r="U4234" s="362"/>
      <c r="V4234" s="362"/>
      <c r="W4234" s="362"/>
      <c r="X4234" s="362"/>
      <c r="Y4234" s="362"/>
      <c r="Z4234" s="362"/>
      <c r="AA4234" s="323"/>
      <c r="AB4234" s="323"/>
      <c r="AC4234" s="323"/>
      <c r="AD4234" s="323"/>
      <c r="AE4234" s="323"/>
      <c r="AF4234" s="323"/>
      <c r="AG4234" s="323"/>
      <c r="AH4234" s="323"/>
      <c r="AI4234" s="323"/>
      <c r="AJ4234" s="323"/>
      <c r="AK4234" s="323"/>
      <c r="AL4234" s="323"/>
      <c r="AM4234" s="323"/>
      <c r="AN4234" s="323"/>
      <c r="AO4234" s="323"/>
      <c r="AP4234" s="323"/>
      <c r="AQ4234" s="323"/>
      <c r="AR4234" s="323"/>
      <c r="AS4234" s="323"/>
      <c r="AT4234" s="323"/>
      <c r="AU4234" s="323"/>
      <c r="AV4234" s="323"/>
      <c r="AW4234" s="323"/>
      <c r="AX4234" s="323"/>
      <c r="AY4234" s="323"/>
      <c r="AZ4234" s="323"/>
      <c r="BA4234" s="323"/>
      <c r="BB4234" s="323"/>
      <c r="BC4234" s="323"/>
      <c r="BD4234" s="323"/>
      <c r="BE4234" s="323"/>
      <c r="BF4234" s="323"/>
    </row>
    <row r="4235" spans="1:58" s="62" customFormat="1" ht="12.75" x14ac:dyDescent="0.2">
      <c r="A4235" s="270"/>
      <c r="B4235" s="358"/>
      <c r="C4235" s="358"/>
      <c r="D4235" s="268"/>
      <c r="E4235" s="268"/>
      <c r="F4235" s="268"/>
      <c r="G4235" s="277"/>
      <c r="H4235" s="362"/>
      <c r="I4235" s="362"/>
      <c r="J4235" s="362"/>
      <c r="K4235" s="362"/>
      <c r="L4235" s="362"/>
      <c r="M4235" s="362"/>
      <c r="N4235" s="362"/>
      <c r="O4235" s="362"/>
      <c r="P4235" s="362"/>
      <c r="Q4235" s="362"/>
      <c r="R4235" s="362"/>
      <c r="S4235" s="362"/>
      <c r="T4235" s="362"/>
      <c r="U4235" s="362"/>
      <c r="V4235" s="362"/>
      <c r="W4235" s="362"/>
      <c r="X4235" s="362"/>
      <c r="Y4235" s="362"/>
      <c r="Z4235" s="362"/>
      <c r="AA4235" s="323"/>
      <c r="AB4235" s="323"/>
      <c r="AC4235" s="323"/>
      <c r="AD4235" s="323"/>
      <c r="AE4235" s="323"/>
      <c r="AF4235" s="323"/>
      <c r="AG4235" s="323"/>
      <c r="AH4235" s="323"/>
      <c r="AI4235" s="323"/>
      <c r="AJ4235" s="323"/>
      <c r="AK4235" s="323"/>
      <c r="AL4235" s="323"/>
      <c r="AM4235" s="323"/>
      <c r="AN4235" s="323"/>
      <c r="AO4235" s="323"/>
      <c r="AP4235" s="323"/>
      <c r="AQ4235" s="323"/>
      <c r="AR4235" s="323"/>
      <c r="AS4235" s="323"/>
      <c r="AT4235" s="323"/>
      <c r="AU4235" s="323"/>
      <c r="AV4235" s="323"/>
      <c r="AW4235" s="323"/>
      <c r="AX4235" s="323"/>
      <c r="AY4235" s="323"/>
      <c r="AZ4235" s="323"/>
      <c r="BA4235" s="323"/>
      <c r="BB4235" s="323"/>
      <c r="BC4235" s="323"/>
      <c r="BD4235" s="323"/>
      <c r="BE4235" s="323"/>
      <c r="BF4235" s="323"/>
    </row>
    <row r="4236" spans="1:58" s="62" customFormat="1" ht="12.75" x14ac:dyDescent="0.2">
      <c r="A4236" s="270"/>
      <c r="B4236" s="358"/>
      <c r="C4236" s="358"/>
      <c r="D4236" s="268"/>
      <c r="E4236" s="268"/>
      <c r="F4236" s="268"/>
      <c r="G4236" s="277"/>
      <c r="H4236" s="362"/>
      <c r="I4236" s="362"/>
      <c r="J4236" s="362"/>
      <c r="K4236" s="362"/>
      <c r="L4236" s="362"/>
      <c r="M4236" s="362"/>
      <c r="N4236" s="362"/>
      <c r="O4236" s="362"/>
      <c r="P4236" s="362"/>
      <c r="Q4236" s="362"/>
      <c r="R4236" s="362"/>
      <c r="S4236" s="362"/>
      <c r="T4236" s="362"/>
      <c r="U4236" s="362"/>
      <c r="V4236" s="362"/>
      <c r="W4236" s="362"/>
      <c r="X4236" s="362"/>
      <c r="Y4236" s="362"/>
      <c r="Z4236" s="362"/>
      <c r="AA4236" s="323"/>
      <c r="AB4236" s="323"/>
      <c r="AC4236" s="323"/>
      <c r="AD4236" s="323"/>
      <c r="AE4236" s="323"/>
      <c r="AF4236" s="323"/>
      <c r="AG4236" s="323"/>
      <c r="AH4236" s="323"/>
      <c r="AI4236" s="323"/>
      <c r="AJ4236" s="323"/>
      <c r="AK4236" s="323"/>
      <c r="AL4236" s="323"/>
      <c r="AM4236" s="323"/>
      <c r="AN4236" s="323"/>
      <c r="AO4236" s="323"/>
      <c r="AP4236" s="323"/>
      <c r="AQ4236" s="323"/>
      <c r="AR4236" s="323"/>
      <c r="AS4236" s="323"/>
      <c r="AT4236" s="323"/>
      <c r="AU4236" s="323"/>
      <c r="AV4236" s="323"/>
      <c r="AW4236" s="323"/>
      <c r="AX4236" s="323"/>
      <c r="AY4236" s="323"/>
      <c r="AZ4236" s="323"/>
      <c r="BA4236" s="323"/>
      <c r="BB4236" s="323"/>
      <c r="BC4236" s="323"/>
      <c r="BD4236" s="323"/>
      <c r="BE4236" s="323"/>
      <c r="BF4236" s="323"/>
    </row>
    <row r="4237" spans="1:58" s="62" customFormat="1" ht="12.75" x14ac:dyDescent="0.2">
      <c r="A4237" s="270"/>
      <c r="B4237" s="358"/>
      <c r="C4237" s="358"/>
      <c r="D4237" s="268"/>
      <c r="E4237" s="268"/>
      <c r="F4237" s="268"/>
      <c r="G4237" s="277"/>
      <c r="H4237" s="362"/>
      <c r="I4237" s="362"/>
      <c r="J4237" s="362"/>
      <c r="K4237" s="362"/>
      <c r="L4237" s="362"/>
      <c r="M4237" s="362"/>
      <c r="N4237" s="362"/>
      <c r="O4237" s="362"/>
      <c r="P4237" s="362"/>
      <c r="Q4237" s="362"/>
      <c r="R4237" s="362"/>
      <c r="S4237" s="362"/>
      <c r="T4237" s="362"/>
      <c r="U4237" s="362"/>
      <c r="V4237" s="362"/>
      <c r="W4237" s="362"/>
      <c r="X4237" s="362"/>
      <c r="Y4237" s="362"/>
      <c r="Z4237" s="362"/>
      <c r="AA4237" s="323"/>
      <c r="AB4237" s="323"/>
      <c r="AC4237" s="323"/>
      <c r="AD4237" s="323"/>
      <c r="AE4237" s="323"/>
      <c r="AF4237" s="323"/>
      <c r="AG4237" s="323"/>
      <c r="AH4237" s="323"/>
      <c r="AI4237" s="323"/>
      <c r="AJ4237" s="323"/>
      <c r="AK4237" s="323"/>
      <c r="AL4237" s="323"/>
      <c r="AM4237" s="323"/>
      <c r="AN4237" s="323"/>
      <c r="AO4237" s="323"/>
      <c r="AP4237" s="323"/>
      <c r="AQ4237" s="323"/>
      <c r="AR4237" s="323"/>
      <c r="AS4237" s="323"/>
      <c r="AT4237" s="323"/>
      <c r="AU4237" s="323"/>
      <c r="AV4237" s="323"/>
      <c r="AW4237" s="323"/>
      <c r="AX4237" s="323"/>
      <c r="AY4237" s="323"/>
      <c r="AZ4237" s="323"/>
      <c r="BA4237" s="323"/>
      <c r="BB4237" s="323"/>
      <c r="BC4237" s="323"/>
      <c r="BD4237" s="323"/>
      <c r="BE4237" s="323"/>
      <c r="BF4237" s="323"/>
    </row>
    <row r="4238" spans="1:58" s="62" customFormat="1" ht="12.75" x14ac:dyDescent="0.2">
      <c r="A4238" s="270"/>
      <c r="B4238" s="358"/>
      <c r="C4238" s="358"/>
      <c r="D4238" s="268"/>
      <c r="E4238" s="268"/>
      <c r="F4238" s="268"/>
      <c r="G4238" s="277"/>
      <c r="H4238" s="362"/>
      <c r="I4238" s="362"/>
      <c r="J4238" s="362"/>
      <c r="K4238" s="362"/>
      <c r="L4238" s="362"/>
      <c r="M4238" s="362"/>
      <c r="N4238" s="362"/>
      <c r="O4238" s="362"/>
      <c r="P4238" s="362"/>
      <c r="Q4238" s="362"/>
      <c r="R4238" s="362"/>
      <c r="S4238" s="362"/>
      <c r="T4238" s="362"/>
      <c r="U4238" s="362"/>
      <c r="V4238" s="362"/>
      <c r="W4238" s="362"/>
      <c r="X4238" s="362"/>
      <c r="Y4238" s="362"/>
      <c r="Z4238" s="362"/>
      <c r="AA4238" s="323"/>
      <c r="AB4238" s="323"/>
      <c r="AC4238" s="323"/>
      <c r="AD4238" s="323"/>
      <c r="AE4238" s="323"/>
      <c r="AF4238" s="323"/>
      <c r="AG4238" s="323"/>
      <c r="AH4238" s="323"/>
      <c r="AI4238" s="323"/>
      <c r="AJ4238" s="323"/>
      <c r="AK4238" s="323"/>
      <c r="AL4238" s="323"/>
      <c r="AM4238" s="323"/>
      <c r="AN4238" s="323"/>
      <c r="AO4238" s="323"/>
      <c r="AP4238" s="323"/>
      <c r="AQ4238" s="323"/>
      <c r="AR4238" s="323"/>
      <c r="AS4238" s="323"/>
      <c r="AT4238" s="323"/>
      <c r="AU4238" s="323"/>
      <c r="AV4238" s="323"/>
      <c r="AW4238" s="323"/>
      <c r="AX4238" s="323"/>
      <c r="AY4238" s="323"/>
      <c r="AZ4238" s="323"/>
      <c r="BA4238" s="323"/>
      <c r="BB4238" s="323"/>
      <c r="BC4238" s="323"/>
      <c r="BD4238" s="323"/>
      <c r="BE4238" s="323"/>
      <c r="BF4238" s="323"/>
    </row>
    <row r="4239" spans="1:58" s="62" customFormat="1" ht="12.75" x14ac:dyDescent="0.2">
      <c r="A4239" s="270"/>
      <c r="B4239" s="358"/>
      <c r="C4239" s="358"/>
      <c r="D4239" s="268"/>
      <c r="E4239" s="268"/>
      <c r="F4239" s="268"/>
      <c r="G4239" s="277"/>
      <c r="H4239" s="362"/>
      <c r="I4239" s="362"/>
      <c r="J4239" s="362"/>
      <c r="K4239" s="362"/>
      <c r="L4239" s="362"/>
      <c r="M4239" s="362"/>
      <c r="N4239" s="362"/>
      <c r="O4239" s="362"/>
      <c r="P4239" s="362"/>
      <c r="Q4239" s="362"/>
      <c r="R4239" s="362"/>
      <c r="S4239" s="362"/>
      <c r="T4239" s="362"/>
      <c r="U4239" s="362"/>
      <c r="V4239" s="362"/>
      <c r="W4239" s="362"/>
      <c r="X4239" s="362"/>
      <c r="Y4239" s="362"/>
      <c r="Z4239" s="362"/>
      <c r="AA4239" s="323"/>
      <c r="AB4239" s="323"/>
      <c r="AC4239" s="323"/>
      <c r="AD4239" s="323"/>
      <c r="AE4239" s="323"/>
      <c r="AF4239" s="323"/>
      <c r="AG4239" s="323"/>
      <c r="AH4239" s="323"/>
      <c r="AI4239" s="323"/>
      <c r="AJ4239" s="323"/>
      <c r="AK4239" s="323"/>
      <c r="AL4239" s="323"/>
      <c r="AM4239" s="323"/>
      <c r="AN4239" s="323"/>
      <c r="AO4239" s="323"/>
      <c r="AP4239" s="323"/>
      <c r="AQ4239" s="323"/>
      <c r="AR4239" s="323"/>
      <c r="AS4239" s="323"/>
      <c r="AT4239" s="323"/>
      <c r="AU4239" s="323"/>
      <c r="AV4239" s="323"/>
      <c r="AW4239" s="323"/>
      <c r="AX4239" s="323"/>
      <c r="AY4239" s="323"/>
      <c r="AZ4239" s="323"/>
      <c r="BA4239" s="323"/>
      <c r="BB4239" s="323"/>
      <c r="BC4239" s="323"/>
      <c r="BD4239" s="323"/>
      <c r="BE4239" s="323"/>
      <c r="BF4239" s="323"/>
    </row>
    <row r="4240" spans="1:58" s="62" customFormat="1" ht="12.75" x14ac:dyDescent="0.2">
      <c r="A4240" s="270"/>
      <c r="B4240" s="358"/>
      <c r="C4240" s="358"/>
      <c r="D4240" s="268"/>
      <c r="E4240" s="268"/>
      <c r="F4240" s="268"/>
      <c r="G4240" s="277"/>
      <c r="H4240" s="362"/>
      <c r="I4240" s="362"/>
      <c r="J4240" s="362"/>
      <c r="K4240" s="362"/>
      <c r="L4240" s="362"/>
      <c r="M4240" s="362"/>
      <c r="N4240" s="362"/>
      <c r="O4240" s="362"/>
      <c r="P4240" s="362"/>
      <c r="Q4240" s="362"/>
      <c r="R4240" s="362"/>
      <c r="S4240" s="362"/>
      <c r="T4240" s="362"/>
      <c r="U4240" s="362"/>
      <c r="V4240" s="362"/>
      <c r="W4240" s="362"/>
      <c r="X4240" s="362"/>
      <c r="Y4240" s="362"/>
      <c r="Z4240" s="362"/>
      <c r="AA4240" s="323"/>
      <c r="AB4240" s="323"/>
      <c r="AC4240" s="323"/>
      <c r="AD4240" s="323"/>
      <c r="AE4240" s="323"/>
      <c r="AF4240" s="323"/>
      <c r="AG4240" s="323"/>
      <c r="AH4240" s="323"/>
      <c r="AI4240" s="323"/>
      <c r="AJ4240" s="323"/>
      <c r="AK4240" s="323"/>
      <c r="AL4240" s="323"/>
      <c r="AM4240" s="323"/>
      <c r="AN4240" s="323"/>
      <c r="AO4240" s="323"/>
      <c r="AP4240" s="323"/>
      <c r="AQ4240" s="323"/>
      <c r="AR4240" s="323"/>
      <c r="AS4240" s="323"/>
      <c r="AT4240" s="323"/>
      <c r="AU4240" s="323"/>
      <c r="AV4240" s="323"/>
      <c r="AW4240" s="323"/>
      <c r="AX4240" s="323"/>
      <c r="AY4240" s="323"/>
      <c r="AZ4240" s="323"/>
      <c r="BA4240" s="323"/>
      <c r="BB4240" s="323"/>
      <c r="BC4240" s="323"/>
      <c r="BD4240" s="323"/>
      <c r="BE4240" s="323"/>
      <c r="BF4240" s="323"/>
    </row>
    <row r="4241" spans="1:58" s="62" customFormat="1" ht="12.75" x14ac:dyDescent="0.2">
      <c r="A4241" s="270"/>
      <c r="B4241" s="358"/>
      <c r="C4241" s="358"/>
      <c r="D4241" s="268"/>
      <c r="E4241" s="268"/>
      <c r="F4241" s="268"/>
      <c r="G4241" s="277"/>
      <c r="H4241" s="362"/>
      <c r="I4241" s="362"/>
      <c r="J4241" s="362"/>
      <c r="K4241" s="362"/>
      <c r="L4241" s="362"/>
      <c r="M4241" s="362"/>
      <c r="N4241" s="362"/>
      <c r="O4241" s="362"/>
      <c r="P4241" s="362"/>
      <c r="Q4241" s="362"/>
      <c r="R4241" s="362"/>
      <c r="S4241" s="362"/>
      <c r="T4241" s="362"/>
      <c r="U4241" s="362"/>
      <c r="V4241" s="362"/>
      <c r="W4241" s="362"/>
      <c r="X4241" s="362"/>
      <c r="Y4241" s="362"/>
      <c r="Z4241" s="362"/>
      <c r="AA4241" s="323"/>
      <c r="AB4241" s="323"/>
      <c r="AC4241" s="323"/>
      <c r="AD4241" s="323"/>
      <c r="AE4241" s="323"/>
      <c r="AF4241" s="323"/>
      <c r="AG4241" s="323"/>
      <c r="AH4241" s="323"/>
      <c r="AI4241" s="323"/>
      <c r="AJ4241" s="323"/>
      <c r="AK4241" s="323"/>
      <c r="AL4241" s="323"/>
      <c r="AM4241" s="323"/>
      <c r="AN4241" s="323"/>
      <c r="AO4241" s="323"/>
      <c r="AP4241" s="323"/>
      <c r="AQ4241" s="323"/>
      <c r="AR4241" s="323"/>
      <c r="AS4241" s="323"/>
      <c r="AT4241" s="323"/>
      <c r="AU4241" s="323"/>
      <c r="AV4241" s="323"/>
      <c r="AW4241" s="323"/>
      <c r="AX4241" s="323"/>
      <c r="AY4241" s="323"/>
      <c r="AZ4241" s="323"/>
      <c r="BA4241" s="323"/>
      <c r="BB4241" s="323"/>
      <c r="BC4241" s="323"/>
      <c r="BD4241" s="323"/>
      <c r="BE4241" s="323"/>
      <c r="BF4241" s="323"/>
    </row>
    <row r="4242" spans="1:58" s="62" customFormat="1" ht="12.75" x14ac:dyDescent="0.2">
      <c r="A4242" s="270"/>
      <c r="B4242" s="358"/>
      <c r="C4242" s="358"/>
      <c r="D4242" s="268"/>
      <c r="E4242" s="268"/>
      <c r="F4242" s="268"/>
      <c r="G4242" s="277"/>
      <c r="H4242" s="362"/>
      <c r="I4242" s="362"/>
      <c r="J4242" s="362"/>
      <c r="K4242" s="362"/>
      <c r="L4242" s="362"/>
      <c r="M4242" s="362"/>
      <c r="N4242" s="362"/>
      <c r="O4242" s="362"/>
      <c r="P4242" s="362"/>
      <c r="Q4242" s="362"/>
      <c r="R4242" s="362"/>
      <c r="S4242" s="362"/>
      <c r="T4242" s="362"/>
      <c r="U4242" s="362"/>
      <c r="V4242" s="362"/>
      <c r="W4242" s="362"/>
      <c r="X4242" s="362"/>
      <c r="Y4242" s="362"/>
      <c r="Z4242" s="362"/>
      <c r="AA4242" s="323"/>
      <c r="AB4242" s="323"/>
      <c r="AC4242" s="323"/>
      <c r="AD4242" s="323"/>
      <c r="AE4242" s="323"/>
      <c r="AF4242" s="323"/>
      <c r="AG4242" s="323"/>
      <c r="AH4242" s="323"/>
      <c r="AI4242" s="323"/>
      <c r="AJ4242" s="323"/>
      <c r="AK4242" s="323"/>
      <c r="AL4242" s="323"/>
      <c r="AM4242" s="323"/>
      <c r="AN4242" s="323"/>
      <c r="AO4242" s="323"/>
      <c r="AP4242" s="323"/>
      <c r="AQ4242" s="323"/>
      <c r="AR4242" s="323"/>
      <c r="AS4242" s="323"/>
      <c r="AT4242" s="323"/>
      <c r="AU4242" s="323"/>
      <c r="AV4242" s="323"/>
      <c r="AW4242" s="323"/>
      <c r="AX4242" s="323"/>
      <c r="AY4242" s="323"/>
      <c r="AZ4242" s="323"/>
      <c r="BA4242" s="323"/>
      <c r="BB4242" s="323"/>
      <c r="BC4242" s="323"/>
      <c r="BD4242" s="323"/>
      <c r="BE4242" s="323"/>
      <c r="BF4242" s="323"/>
    </row>
    <row r="4243" spans="1:58" s="62" customFormat="1" ht="12.75" x14ac:dyDescent="0.2">
      <c r="A4243" s="270"/>
      <c r="B4243" s="358"/>
      <c r="C4243" s="358"/>
      <c r="D4243" s="268"/>
      <c r="E4243" s="268"/>
      <c r="F4243" s="268"/>
      <c r="G4243" s="277"/>
      <c r="H4243" s="362"/>
      <c r="I4243" s="362"/>
      <c r="J4243" s="362"/>
      <c r="K4243" s="362"/>
      <c r="L4243" s="362"/>
      <c r="M4243" s="362"/>
      <c r="N4243" s="362"/>
      <c r="O4243" s="362"/>
      <c r="P4243" s="362"/>
      <c r="Q4243" s="362"/>
      <c r="R4243" s="362"/>
      <c r="S4243" s="362"/>
      <c r="T4243" s="362"/>
      <c r="U4243" s="362"/>
      <c r="V4243" s="362"/>
      <c r="W4243" s="362"/>
      <c r="X4243" s="362"/>
      <c r="Y4243" s="362"/>
      <c r="Z4243" s="362"/>
      <c r="AA4243" s="323"/>
      <c r="AB4243" s="323"/>
      <c r="AC4243" s="323"/>
      <c r="AD4243" s="323"/>
      <c r="AE4243" s="323"/>
      <c r="AF4243" s="323"/>
      <c r="AG4243" s="323"/>
      <c r="AH4243" s="323"/>
      <c r="AI4243" s="323"/>
      <c r="AJ4243" s="323"/>
      <c r="AK4243" s="323"/>
      <c r="AL4243" s="323"/>
      <c r="AM4243" s="323"/>
      <c r="AN4243" s="323"/>
      <c r="AO4243" s="323"/>
      <c r="AP4243" s="323"/>
      <c r="AQ4243" s="323"/>
      <c r="AR4243" s="323"/>
      <c r="AS4243" s="323"/>
      <c r="AT4243" s="323"/>
      <c r="AU4243" s="323"/>
      <c r="AV4243" s="323"/>
      <c r="AW4243" s="323"/>
      <c r="AX4243" s="323"/>
      <c r="AY4243" s="323"/>
      <c r="AZ4243" s="323"/>
      <c r="BA4243" s="323"/>
      <c r="BB4243" s="323"/>
      <c r="BC4243" s="323"/>
      <c r="BD4243" s="323"/>
      <c r="BE4243" s="323"/>
      <c r="BF4243" s="323"/>
    </row>
    <row r="4244" spans="1:58" s="62" customFormat="1" ht="12.75" x14ac:dyDescent="0.2">
      <c r="A4244" s="270"/>
      <c r="B4244" s="358"/>
      <c r="C4244" s="358"/>
      <c r="D4244" s="268"/>
      <c r="E4244" s="268"/>
      <c r="F4244" s="268"/>
      <c r="G4244" s="277"/>
      <c r="H4244" s="362"/>
      <c r="I4244" s="362"/>
      <c r="J4244" s="362"/>
      <c r="K4244" s="362"/>
      <c r="L4244" s="362"/>
      <c r="M4244" s="362"/>
      <c r="N4244" s="362"/>
      <c r="O4244" s="362"/>
      <c r="P4244" s="362"/>
      <c r="Q4244" s="362"/>
      <c r="R4244" s="362"/>
      <c r="S4244" s="362"/>
      <c r="T4244" s="362"/>
      <c r="U4244" s="362"/>
      <c r="V4244" s="362"/>
      <c r="W4244" s="362"/>
      <c r="X4244" s="362"/>
      <c r="Y4244" s="362"/>
      <c r="Z4244" s="362"/>
      <c r="AA4244" s="323"/>
      <c r="AB4244" s="323"/>
      <c r="AC4244" s="323"/>
      <c r="AD4244" s="323"/>
      <c r="AE4244" s="323"/>
      <c r="AF4244" s="323"/>
      <c r="AG4244" s="323"/>
      <c r="AH4244" s="323"/>
      <c r="AI4244" s="323"/>
      <c r="AJ4244" s="323"/>
      <c r="AK4244" s="323"/>
      <c r="AL4244" s="323"/>
      <c r="AM4244" s="323"/>
      <c r="AN4244" s="323"/>
      <c r="AO4244" s="323"/>
      <c r="AP4244" s="323"/>
      <c r="AQ4244" s="323"/>
      <c r="AR4244" s="323"/>
      <c r="AS4244" s="323"/>
      <c r="AT4244" s="323"/>
      <c r="AU4244" s="323"/>
      <c r="AV4244" s="323"/>
      <c r="AW4244" s="323"/>
      <c r="AX4244" s="323"/>
      <c r="AY4244" s="323"/>
      <c r="AZ4244" s="323"/>
      <c r="BA4244" s="323"/>
      <c r="BB4244" s="323"/>
      <c r="BC4244" s="323"/>
      <c r="BD4244" s="323"/>
      <c r="BE4244" s="323"/>
      <c r="BF4244" s="323"/>
    </row>
    <row r="4245" spans="1:58" s="62" customFormat="1" ht="12.75" x14ac:dyDescent="0.2">
      <c r="A4245" s="270"/>
      <c r="B4245" s="358"/>
      <c r="C4245" s="358"/>
      <c r="D4245" s="268"/>
      <c r="E4245" s="268"/>
      <c r="F4245" s="268"/>
      <c r="G4245" s="277"/>
      <c r="H4245" s="362"/>
      <c r="I4245" s="362"/>
      <c r="J4245" s="362"/>
      <c r="K4245" s="362"/>
      <c r="L4245" s="362"/>
      <c r="M4245" s="362"/>
      <c r="N4245" s="362"/>
      <c r="O4245" s="362"/>
      <c r="P4245" s="362"/>
      <c r="Q4245" s="362"/>
      <c r="R4245" s="362"/>
      <c r="S4245" s="362"/>
      <c r="T4245" s="362"/>
      <c r="U4245" s="362"/>
      <c r="V4245" s="362"/>
      <c r="W4245" s="362"/>
      <c r="X4245" s="362"/>
      <c r="Y4245" s="362"/>
      <c r="Z4245" s="362"/>
      <c r="AA4245" s="323"/>
      <c r="AB4245" s="323"/>
      <c r="AC4245" s="323"/>
      <c r="AD4245" s="323"/>
      <c r="AE4245" s="323"/>
      <c r="AF4245" s="323"/>
      <c r="AG4245" s="323"/>
      <c r="AH4245" s="323"/>
      <c r="AI4245" s="323"/>
      <c r="AJ4245" s="323"/>
      <c r="AK4245" s="323"/>
      <c r="AL4245" s="323"/>
      <c r="AM4245" s="323"/>
      <c r="AN4245" s="323"/>
      <c r="AO4245" s="323"/>
      <c r="AP4245" s="323"/>
      <c r="AQ4245" s="323"/>
      <c r="AR4245" s="323"/>
      <c r="AS4245" s="323"/>
      <c r="AT4245" s="323"/>
      <c r="AU4245" s="323"/>
      <c r="AV4245" s="323"/>
      <c r="AW4245" s="323"/>
      <c r="AX4245" s="323"/>
      <c r="AY4245" s="323"/>
      <c r="AZ4245" s="323"/>
      <c r="BA4245" s="323"/>
      <c r="BB4245" s="323"/>
      <c r="BC4245" s="323"/>
      <c r="BD4245" s="323"/>
      <c r="BE4245" s="323"/>
      <c r="BF4245" s="323"/>
    </row>
    <row r="4246" spans="1:58" s="62" customFormat="1" ht="12.75" x14ac:dyDescent="0.2">
      <c r="A4246" s="270"/>
      <c r="B4246" s="358"/>
      <c r="C4246" s="358"/>
      <c r="D4246" s="268"/>
      <c r="E4246" s="268"/>
      <c r="F4246" s="268"/>
      <c r="G4246" s="277"/>
      <c r="H4246" s="362"/>
      <c r="I4246" s="362"/>
      <c r="J4246" s="362"/>
      <c r="K4246" s="362"/>
      <c r="L4246" s="362"/>
      <c r="M4246" s="362"/>
      <c r="N4246" s="362"/>
      <c r="O4246" s="362"/>
      <c r="P4246" s="362"/>
      <c r="Q4246" s="362"/>
      <c r="R4246" s="362"/>
      <c r="S4246" s="362"/>
      <c r="T4246" s="362"/>
      <c r="U4246" s="362"/>
      <c r="V4246" s="362"/>
      <c r="W4246" s="362"/>
      <c r="X4246" s="362"/>
      <c r="Y4246" s="362"/>
      <c r="Z4246" s="362"/>
      <c r="AA4246" s="323"/>
      <c r="AB4246" s="323"/>
      <c r="AC4246" s="323"/>
      <c r="AD4246" s="323"/>
      <c r="AE4246" s="323"/>
      <c r="AF4246" s="323"/>
      <c r="AG4246" s="323"/>
      <c r="AH4246" s="323"/>
      <c r="AI4246" s="323"/>
      <c r="AJ4246" s="323"/>
      <c r="AK4246" s="323"/>
      <c r="AL4246" s="323"/>
      <c r="AM4246" s="323"/>
      <c r="AN4246" s="323"/>
      <c r="AO4246" s="323"/>
      <c r="AP4246" s="323"/>
      <c r="AQ4246" s="323"/>
      <c r="AR4246" s="323"/>
      <c r="AS4246" s="323"/>
      <c r="AT4246" s="323"/>
      <c r="AU4246" s="323"/>
      <c r="AV4246" s="323"/>
      <c r="AW4246" s="323"/>
      <c r="AX4246" s="323"/>
      <c r="AY4246" s="323"/>
      <c r="AZ4246" s="323"/>
      <c r="BA4246" s="323"/>
      <c r="BB4246" s="323"/>
      <c r="BC4246" s="323"/>
      <c r="BD4246" s="323"/>
      <c r="BE4246" s="323"/>
      <c r="BF4246" s="323"/>
    </row>
    <row r="4247" spans="1:58" s="62" customFormat="1" ht="12.75" x14ac:dyDescent="0.2">
      <c r="A4247" s="270"/>
      <c r="B4247" s="358"/>
      <c r="C4247" s="358"/>
      <c r="D4247" s="268"/>
      <c r="E4247" s="268"/>
      <c r="F4247" s="268"/>
      <c r="G4247" s="277"/>
      <c r="H4247" s="362"/>
      <c r="I4247" s="362"/>
      <c r="J4247" s="362"/>
      <c r="K4247" s="362"/>
      <c r="L4247" s="362"/>
      <c r="M4247" s="362"/>
      <c r="N4247" s="362"/>
      <c r="O4247" s="362"/>
      <c r="P4247" s="362"/>
      <c r="Q4247" s="362"/>
      <c r="R4247" s="362"/>
      <c r="S4247" s="362"/>
      <c r="T4247" s="362"/>
      <c r="U4247" s="362"/>
      <c r="V4247" s="362"/>
      <c r="W4247" s="362"/>
      <c r="X4247" s="362"/>
      <c r="Y4247" s="362"/>
      <c r="Z4247" s="362"/>
      <c r="AA4247" s="323"/>
      <c r="AB4247" s="323"/>
      <c r="AC4247" s="323"/>
      <c r="AD4247" s="323"/>
      <c r="AE4247" s="323"/>
      <c r="AF4247" s="323"/>
      <c r="AG4247" s="323"/>
      <c r="AH4247" s="323"/>
      <c r="AI4247" s="323"/>
      <c r="AJ4247" s="323"/>
      <c r="AK4247" s="323"/>
      <c r="AL4247" s="323"/>
      <c r="AM4247" s="323"/>
      <c r="AN4247" s="323"/>
      <c r="AO4247" s="323"/>
      <c r="AP4247" s="323"/>
      <c r="AQ4247" s="323"/>
      <c r="AR4247" s="323"/>
      <c r="AS4247" s="323"/>
      <c r="AT4247" s="323"/>
      <c r="AU4247" s="323"/>
      <c r="AV4247" s="323"/>
      <c r="AW4247" s="323"/>
      <c r="AX4247" s="323"/>
      <c r="AY4247" s="323"/>
      <c r="AZ4247" s="323"/>
      <c r="BA4247" s="323"/>
      <c r="BB4247" s="323"/>
      <c r="BC4247" s="323"/>
      <c r="BD4247" s="323"/>
      <c r="BE4247" s="323"/>
      <c r="BF4247" s="323"/>
    </row>
    <row r="4248" spans="1:58" s="62" customFormat="1" ht="12.75" x14ac:dyDescent="0.2">
      <c r="A4248" s="270"/>
      <c r="B4248" s="358"/>
      <c r="C4248" s="358"/>
      <c r="D4248" s="268"/>
      <c r="E4248" s="268"/>
      <c r="F4248" s="268"/>
      <c r="G4248" s="277"/>
      <c r="H4248" s="362"/>
      <c r="I4248" s="362"/>
      <c r="J4248" s="362"/>
      <c r="K4248" s="362"/>
      <c r="L4248" s="362"/>
      <c r="M4248" s="362"/>
      <c r="N4248" s="362"/>
      <c r="O4248" s="362"/>
      <c r="P4248" s="362"/>
      <c r="Q4248" s="362"/>
      <c r="R4248" s="362"/>
      <c r="S4248" s="362"/>
      <c r="T4248" s="362"/>
      <c r="U4248" s="362"/>
      <c r="V4248" s="362"/>
      <c r="W4248" s="362"/>
      <c r="X4248" s="362"/>
      <c r="Y4248" s="362"/>
      <c r="Z4248" s="362"/>
      <c r="AA4248" s="323"/>
      <c r="AB4248" s="323"/>
      <c r="AC4248" s="323"/>
      <c r="AD4248" s="323"/>
      <c r="AE4248" s="323"/>
      <c r="AF4248" s="323"/>
      <c r="AG4248" s="323"/>
      <c r="AH4248" s="323"/>
      <c r="AI4248" s="323"/>
      <c r="AJ4248" s="323"/>
      <c r="AK4248" s="323"/>
      <c r="AL4248" s="323"/>
      <c r="AM4248" s="323"/>
      <c r="AN4248" s="323"/>
      <c r="AO4248" s="323"/>
      <c r="AP4248" s="323"/>
      <c r="AQ4248" s="323"/>
      <c r="AR4248" s="323"/>
      <c r="AS4248" s="323"/>
      <c r="AT4248" s="323"/>
      <c r="AU4248" s="323"/>
      <c r="AV4248" s="323"/>
      <c r="AW4248" s="323"/>
      <c r="AX4248" s="323"/>
      <c r="AY4248" s="323"/>
      <c r="AZ4248" s="323"/>
      <c r="BA4248" s="323"/>
      <c r="BB4248" s="323"/>
      <c r="BC4248" s="323"/>
      <c r="BD4248" s="323"/>
      <c r="BE4248" s="323"/>
      <c r="BF4248" s="323"/>
    </row>
    <row r="4249" spans="1:58" s="62" customFormat="1" ht="12.75" x14ac:dyDescent="0.2">
      <c r="A4249" s="270"/>
      <c r="B4249" s="358"/>
      <c r="C4249" s="358"/>
      <c r="D4249" s="268"/>
      <c r="E4249" s="268"/>
      <c r="F4249" s="268"/>
      <c r="G4249" s="277"/>
      <c r="H4249" s="362"/>
      <c r="I4249" s="362"/>
      <c r="J4249" s="362"/>
      <c r="K4249" s="362"/>
      <c r="L4249" s="362"/>
      <c r="M4249" s="362"/>
      <c r="N4249" s="362"/>
      <c r="O4249" s="362"/>
      <c r="P4249" s="362"/>
      <c r="Q4249" s="362"/>
      <c r="R4249" s="362"/>
      <c r="S4249" s="362"/>
      <c r="T4249" s="362"/>
      <c r="U4249" s="362"/>
      <c r="V4249" s="362"/>
      <c r="W4249" s="362"/>
      <c r="X4249" s="362"/>
      <c r="Y4249" s="362"/>
      <c r="Z4249" s="362"/>
      <c r="AA4249" s="323"/>
      <c r="AB4249" s="323"/>
      <c r="AC4249" s="323"/>
      <c r="AD4249" s="323"/>
      <c r="AE4249" s="323"/>
      <c r="AF4249" s="323"/>
      <c r="AG4249" s="323"/>
      <c r="AH4249" s="323"/>
      <c r="AI4249" s="323"/>
      <c r="AJ4249" s="323"/>
      <c r="AK4249" s="323"/>
      <c r="AL4249" s="323"/>
      <c r="AM4249" s="323"/>
      <c r="AN4249" s="323"/>
      <c r="AO4249" s="323"/>
      <c r="AP4249" s="323"/>
      <c r="AQ4249" s="323"/>
      <c r="AR4249" s="323"/>
      <c r="AS4249" s="323"/>
      <c r="AT4249" s="323"/>
      <c r="AU4249" s="323"/>
      <c r="AV4249" s="323"/>
      <c r="AW4249" s="323"/>
      <c r="AX4249" s="323"/>
      <c r="AY4249" s="323"/>
      <c r="AZ4249" s="323"/>
      <c r="BA4249" s="323"/>
      <c r="BB4249" s="323"/>
      <c r="BC4249" s="323"/>
      <c r="BD4249" s="323"/>
      <c r="BE4249" s="323"/>
      <c r="BF4249" s="323"/>
    </row>
    <row r="4250" spans="1:58" s="62" customFormat="1" ht="12.75" x14ac:dyDescent="0.2">
      <c r="A4250" s="270"/>
      <c r="B4250" s="358"/>
      <c r="C4250" s="358"/>
      <c r="D4250" s="268"/>
      <c r="E4250" s="268"/>
      <c r="F4250" s="268"/>
      <c r="G4250" s="277"/>
      <c r="H4250" s="362"/>
      <c r="I4250" s="362"/>
      <c r="J4250" s="362"/>
      <c r="K4250" s="362"/>
      <c r="L4250" s="362"/>
      <c r="M4250" s="362"/>
      <c r="N4250" s="362"/>
      <c r="O4250" s="362"/>
      <c r="P4250" s="362"/>
      <c r="Q4250" s="362"/>
      <c r="R4250" s="362"/>
      <c r="S4250" s="362"/>
      <c r="T4250" s="362"/>
      <c r="U4250" s="362"/>
      <c r="V4250" s="362"/>
      <c r="W4250" s="362"/>
      <c r="X4250" s="362"/>
      <c r="Y4250" s="362"/>
      <c r="Z4250" s="362"/>
      <c r="AA4250" s="323"/>
      <c r="AB4250" s="323"/>
      <c r="AC4250" s="323"/>
      <c r="AD4250" s="323"/>
      <c r="AE4250" s="323"/>
      <c r="AF4250" s="323"/>
      <c r="AG4250" s="323"/>
      <c r="AH4250" s="323"/>
      <c r="AI4250" s="323"/>
      <c r="AJ4250" s="323"/>
      <c r="AK4250" s="323"/>
      <c r="AL4250" s="323"/>
      <c r="AM4250" s="323"/>
      <c r="AN4250" s="323"/>
      <c r="AO4250" s="323"/>
      <c r="AP4250" s="323"/>
      <c r="AQ4250" s="323"/>
      <c r="AR4250" s="323"/>
      <c r="AS4250" s="323"/>
      <c r="AT4250" s="323"/>
      <c r="AU4250" s="323"/>
      <c r="AV4250" s="323"/>
      <c r="AW4250" s="323"/>
      <c r="AX4250" s="323"/>
      <c r="AY4250" s="323"/>
      <c r="AZ4250" s="323"/>
      <c r="BA4250" s="323"/>
      <c r="BB4250" s="323"/>
      <c r="BC4250" s="323"/>
      <c r="BD4250" s="323"/>
      <c r="BE4250" s="323"/>
      <c r="BF4250" s="323"/>
    </row>
    <row r="4251" spans="1:58" s="62" customFormat="1" ht="12.75" x14ac:dyDescent="0.2">
      <c r="A4251" s="270"/>
      <c r="B4251" s="358"/>
      <c r="C4251" s="358"/>
      <c r="D4251" s="268"/>
      <c r="E4251" s="268"/>
      <c r="F4251" s="268"/>
      <c r="G4251" s="277"/>
      <c r="H4251" s="362"/>
      <c r="I4251" s="362"/>
      <c r="J4251" s="362"/>
      <c r="K4251" s="362"/>
      <c r="L4251" s="362"/>
      <c r="M4251" s="362"/>
      <c r="N4251" s="362"/>
      <c r="O4251" s="362"/>
      <c r="P4251" s="362"/>
      <c r="Q4251" s="362"/>
      <c r="R4251" s="362"/>
      <c r="S4251" s="362"/>
      <c r="T4251" s="362"/>
      <c r="U4251" s="362"/>
      <c r="V4251" s="362"/>
      <c r="W4251" s="362"/>
      <c r="X4251" s="362"/>
      <c r="Y4251" s="362"/>
      <c r="Z4251" s="362"/>
      <c r="AA4251" s="323"/>
      <c r="AB4251" s="323"/>
      <c r="AC4251" s="323"/>
      <c r="AD4251" s="323"/>
      <c r="AE4251" s="323"/>
      <c r="AF4251" s="323"/>
      <c r="AG4251" s="323"/>
      <c r="AH4251" s="323"/>
      <c r="AI4251" s="323"/>
      <c r="AJ4251" s="323"/>
      <c r="AK4251" s="323"/>
      <c r="AL4251" s="323"/>
      <c r="AM4251" s="323"/>
      <c r="AN4251" s="323"/>
      <c r="AO4251" s="323"/>
      <c r="AP4251" s="323"/>
      <c r="AQ4251" s="323"/>
      <c r="AR4251" s="323"/>
      <c r="AS4251" s="323"/>
      <c r="AT4251" s="323"/>
      <c r="AU4251" s="323"/>
      <c r="AV4251" s="323"/>
      <c r="AW4251" s="323"/>
      <c r="AX4251" s="323"/>
      <c r="AY4251" s="323"/>
      <c r="AZ4251" s="323"/>
      <c r="BA4251" s="323"/>
      <c r="BB4251" s="323"/>
      <c r="BC4251" s="323"/>
      <c r="BD4251" s="323"/>
      <c r="BE4251" s="323"/>
      <c r="BF4251" s="323"/>
    </row>
    <row r="4252" spans="1:58" s="62" customFormat="1" ht="12.75" x14ac:dyDescent="0.2">
      <c r="A4252" s="270"/>
      <c r="B4252" s="358"/>
      <c r="C4252" s="358"/>
      <c r="D4252" s="268"/>
      <c r="E4252" s="268"/>
      <c r="F4252" s="268"/>
      <c r="G4252" s="277"/>
      <c r="H4252" s="362"/>
      <c r="I4252" s="362"/>
      <c r="J4252" s="362"/>
      <c r="K4252" s="362"/>
      <c r="L4252" s="362"/>
      <c r="M4252" s="362"/>
      <c r="N4252" s="362"/>
      <c r="O4252" s="362"/>
      <c r="P4252" s="362"/>
      <c r="Q4252" s="362"/>
      <c r="R4252" s="362"/>
      <c r="S4252" s="362"/>
      <c r="T4252" s="362"/>
      <c r="U4252" s="362"/>
      <c r="V4252" s="362"/>
      <c r="W4252" s="362"/>
      <c r="X4252" s="362"/>
      <c r="Y4252" s="362"/>
      <c r="Z4252" s="362"/>
      <c r="AA4252" s="323"/>
      <c r="AB4252" s="323"/>
      <c r="AC4252" s="323"/>
      <c r="AD4252" s="323"/>
      <c r="AE4252" s="323"/>
      <c r="AF4252" s="323"/>
      <c r="AG4252" s="323"/>
      <c r="AH4252" s="323"/>
      <c r="AI4252" s="323"/>
      <c r="AJ4252" s="323"/>
      <c r="AK4252" s="323"/>
      <c r="AL4252" s="323"/>
      <c r="AM4252" s="323"/>
      <c r="AN4252" s="323"/>
      <c r="AO4252" s="323"/>
      <c r="AP4252" s="323"/>
      <c r="AQ4252" s="323"/>
      <c r="AR4252" s="323"/>
      <c r="AS4252" s="323"/>
      <c r="AT4252" s="323"/>
      <c r="AU4252" s="323"/>
      <c r="AV4252" s="323"/>
      <c r="AW4252" s="323"/>
      <c r="AX4252" s="323"/>
      <c r="AY4252" s="323"/>
      <c r="AZ4252" s="323"/>
      <c r="BA4252" s="323"/>
      <c r="BB4252" s="323"/>
      <c r="BC4252" s="323"/>
      <c r="BD4252" s="323"/>
      <c r="BE4252" s="323"/>
      <c r="BF4252" s="323"/>
    </row>
    <row r="4253" spans="1:58" s="62" customFormat="1" ht="12.75" x14ac:dyDescent="0.2">
      <c r="A4253" s="270"/>
      <c r="B4253" s="358"/>
      <c r="C4253" s="358"/>
      <c r="D4253" s="268"/>
      <c r="E4253" s="268"/>
      <c r="F4253" s="268"/>
      <c r="G4253" s="277"/>
      <c r="H4253" s="362"/>
      <c r="I4253" s="362"/>
      <c r="J4253" s="362"/>
      <c r="K4253" s="362"/>
      <c r="L4253" s="362"/>
      <c r="M4253" s="362"/>
      <c r="N4253" s="362"/>
      <c r="O4253" s="362"/>
      <c r="P4253" s="362"/>
      <c r="Q4253" s="362"/>
      <c r="R4253" s="362"/>
      <c r="S4253" s="362"/>
      <c r="T4253" s="362"/>
      <c r="U4253" s="362"/>
      <c r="V4253" s="362"/>
      <c r="W4253" s="362"/>
      <c r="X4253" s="362"/>
      <c r="Y4253" s="362"/>
      <c r="Z4253" s="362"/>
      <c r="AA4253" s="323"/>
      <c r="AB4253" s="323"/>
      <c r="AC4253" s="323"/>
      <c r="AD4253" s="323"/>
      <c r="AE4253" s="323"/>
      <c r="AF4253" s="323"/>
      <c r="AG4253" s="323"/>
      <c r="AH4253" s="323"/>
      <c r="AI4253" s="323"/>
      <c r="AJ4253" s="323"/>
      <c r="AK4253" s="323"/>
      <c r="AL4253" s="323"/>
      <c r="AM4253" s="323"/>
      <c r="AN4253" s="323"/>
      <c r="AO4253" s="323"/>
      <c r="AP4253" s="323"/>
      <c r="AQ4253" s="323"/>
      <c r="AR4253" s="323"/>
      <c r="AS4253" s="323"/>
      <c r="AT4253" s="323"/>
      <c r="AU4253" s="323"/>
      <c r="AV4253" s="323"/>
      <c r="AW4253" s="323"/>
      <c r="AX4253" s="323"/>
      <c r="AY4253" s="323"/>
      <c r="AZ4253" s="323"/>
      <c r="BA4253" s="323"/>
      <c r="BB4253" s="323"/>
      <c r="BC4253" s="323"/>
      <c r="BD4253" s="323"/>
      <c r="BE4253" s="323"/>
      <c r="BF4253" s="323"/>
    </row>
    <row r="4254" spans="1:58" s="62" customFormat="1" ht="12.75" x14ac:dyDescent="0.2">
      <c r="A4254" s="270"/>
      <c r="B4254" s="358"/>
      <c r="C4254" s="358"/>
      <c r="D4254" s="268"/>
      <c r="E4254" s="268"/>
      <c r="F4254" s="268"/>
      <c r="G4254" s="277"/>
      <c r="H4254" s="362"/>
      <c r="I4254" s="362"/>
      <c r="J4254" s="362"/>
      <c r="K4254" s="362"/>
      <c r="L4254" s="362"/>
      <c r="M4254" s="362"/>
      <c r="N4254" s="362"/>
      <c r="O4254" s="362"/>
      <c r="P4254" s="362"/>
      <c r="Q4254" s="362"/>
      <c r="R4254" s="362"/>
      <c r="S4254" s="362"/>
      <c r="T4254" s="362"/>
      <c r="U4254" s="362"/>
      <c r="V4254" s="362"/>
      <c r="W4254" s="362"/>
      <c r="X4254" s="362"/>
      <c r="Y4254" s="362"/>
      <c r="Z4254" s="362"/>
      <c r="AA4254" s="323"/>
      <c r="AB4254" s="323"/>
      <c r="AC4254" s="323"/>
      <c r="AD4254" s="323"/>
      <c r="AE4254" s="323"/>
      <c r="AF4254" s="323"/>
      <c r="AG4254" s="323"/>
      <c r="AH4254" s="323"/>
      <c r="AI4254" s="323"/>
      <c r="AJ4254" s="323"/>
      <c r="AK4254" s="323"/>
      <c r="AL4254" s="323"/>
      <c r="AM4254" s="323"/>
      <c r="AN4254" s="323"/>
      <c r="AO4254" s="323"/>
      <c r="AP4254" s="323"/>
      <c r="AQ4254" s="323"/>
      <c r="AR4254" s="323"/>
      <c r="AS4254" s="323"/>
      <c r="AT4254" s="323"/>
      <c r="AU4254" s="323"/>
      <c r="AV4254" s="323"/>
      <c r="AW4254" s="323"/>
      <c r="AX4254" s="323"/>
      <c r="AY4254" s="323"/>
      <c r="AZ4254" s="323"/>
      <c r="BA4254" s="323"/>
      <c r="BB4254" s="323"/>
      <c r="BC4254" s="323"/>
      <c r="BD4254" s="323"/>
      <c r="BE4254" s="323"/>
      <c r="BF4254" s="323"/>
    </row>
    <row r="4255" spans="1:58" s="62" customFormat="1" ht="12.75" x14ac:dyDescent="0.2">
      <c r="A4255" s="270"/>
      <c r="B4255" s="358"/>
      <c r="C4255" s="358"/>
      <c r="D4255" s="268"/>
      <c r="E4255" s="268"/>
      <c r="F4255" s="268"/>
      <c r="G4255" s="277"/>
      <c r="H4255" s="362"/>
      <c r="I4255" s="362"/>
      <c r="J4255" s="362"/>
      <c r="K4255" s="362"/>
      <c r="L4255" s="362"/>
      <c r="M4255" s="362"/>
      <c r="N4255" s="362"/>
      <c r="O4255" s="362"/>
      <c r="P4255" s="362"/>
      <c r="Q4255" s="362"/>
      <c r="R4255" s="362"/>
      <c r="S4255" s="362"/>
      <c r="T4255" s="362"/>
      <c r="U4255" s="362"/>
      <c r="V4255" s="362"/>
      <c r="W4255" s="362"/>
      <c r="X4255" s="362"/>
      <c r="Y4255" s="362"/>
      <c r="Z4255" s="362"/>
      <c r="AA4255" s="323"/>
      <c r="AB4255" s="323"/>
      <c r="AC4255" s="323"/>
      <c r="AD4255" s="323"/>
      <c r="AE4255" s="323"/>
      <c r="AF4255" s="323"/>
      <c r="AG4255" s="323"/>
      <c r="AH4255" s="323"/>
      <c r="AI4255" s="323"/>
      <c r="AJ4255" s="323"/>
      <c r="AK4255" s="323"/>
      <c r="AL4255" s="323"/>
      <c r="AM4255" s="323"/>
      <c r="AN4255" s="323"/>
      <c r="AO4255" s="323"/>
      <c r="AP4255" s="323"/>
      <c r="AQ4255" s="323"/>
      <c r="AR4255" s="323"/>
      <c r="AS4255" s="323"/>
      <c r="AT4255" s="323"/>
      <c r="AU4255" s="323"/>
      <c r="AV4255" s="323"/>
      <c r="AW4255" s="323"/>
      <c r="AX4255" s="323"/>
      <c r="AY4255" s="323"/>
      <c r="AZ4255" s="323"/>
      <c r="BA4255" s="323"/>
      <c r="BB4255" s="323"/>
      <c r="BC4255" s="323"/>
      <c r="BD4255" s="323"/>
      <c r="BE4255" s="323"/>
      <c r="BF4255" s="323"/>
    </row>
    <row r="4256" spans="1:58" s="62" customFormat="1" ht="12.75" x14ac:dyDescent="0.2">
      <c r="A4256" s="270"/>
      <c r="B4256" s="358"/>
      <c r="C4256" s="358"/>
      <c r="D4256" s="268"/>
      <c r="E4256" s="268"/>
      <c r="F4256" s="268"/>
      <c r="G4256" s="277"/>
      <c r="H4256" s="362"/>
      <c r="I4256" s="362"/>
      <c r="J4256" s="362"/>
      <c r="K4256" s="362"/>
      <c r="L4256" s="362"/>
      <c r="M4256" s="362"/>
      <c r="N4256" s="362"/>
      <c r="O4256" s="362"/>
      <c r="P4256" s="362"/>
      <c r="Q4256" s="362"/>
      <c r="R4256" s="362"/>
      <c r="S4256" s="362"/>
      <c r="T4256" s="362"/>
      <c r="U4256" s="362"/>
      <c r="V4256" s="362"/>
      <c r="W4256" s="362"/>
      <c r="X4256" s="362"/>
      <c r="Y4256" s="362"/>
      <c r="Z4256" s="362"/>
      <c r="AA4256" s="323"/>
      <c r="AB4256" s="323"/>
      <c r="AC4256" s="323"/>
      <c r="AD4256" s="323"/>
      <c r="AE4256" s="323"/>
      <c r="AF4256" s="323"/>
      <c r="AG4256" s="323"/>
      <c r="AH4256" s="323"/>
      <c r="AI4256" s="323"/>
      <c r="AJ4256" s="323"/>
      <c r="AK4256" s="323"/>
      <c r="AL4256" s="323"/>
      <c r="AM4256" s="323"/>
      <c r="AN4256" s="323"/>
      <c r="AO4256" s="323"/>
      <c r="AP4256" s="323"/>
      <c r="AQ4256" s="323"/>
      <c r="AR4256" s="323"/>
      <c r="AS4256" s="323"/>
      <c r="AT4256" s="323"/>
      <c r="AU4256" s="323"/>
      <c r="AV4256" s="323"/>
      <c r="AW4256" s="323"/>
      <c r="AX4256" s="323"/>
      <c r="AY4256" s="323"/>
      <c r="AZ4256" s="323"/>
      <c r="BA4256" s="323"/>
      <c r="BB4256" s="323"/>
      <c r="BC4256" s="323"/>
      <c r="BD4256" s="323"/>
      <c r="BE4256" s="323"/>
      <c r="BF4256" s="323"/>
    </row>
    <row r="4257" spans="1:58" s="62" customFormat="1" ht="12.75" x14ac:dyDescent="0.2">
      <c r="A4257" s="270"/>
      <c r="B4257" s="358"/>
      <c r="C4257" s="358"/>
      <c r="D4257" s="268"/>
      <c r="E4257" s="268"/>
      <c r="F4257" s="268"/>
      <c r="G4257" s="277"/>
      <c r="H4257" s="362"/>
      <c r="I4257" s="362"/>
      <c r="J4257" s="362"/>
      <c r="K4257" s="362"/>
      <c r="L4257" s="362"/>
      <c r="M4257" s="362"/>
      <c r="N4257" s="362"/>
      <c r="O4257" s="362"/>
      <c r="P4257" s="362"/>
      <c r="Q4257" s="362"/>
      <c r="R4257" s="362"/>
      <c r="S4257" s="362"/>
      <c r="T4257" s="362"/>
      <c r="U4257" s="362"/>
      <c r="V4257" s="362"/>
      <c r="W4257" s="362"/>
      <c r="X4257" s="362"/>
      <c r="Y4257" s="362"/>
      <c r="Z4257" s="362"/>
      <c r="AA4257" s="323"/>
      <c r="AB4257" s="323"/>
      <c r="AC4257" s="323"/>
      <c r="AD4257" s="323"/>
      <c r="AE4257" s="323"/>
      <c r="AF4257" s="323"/>
      <c r="AG4257" s="323"/>
      <c r="AH4257" s="323"/>
      <c r="AI4257" s="323"/>
      <c r="AJ4257" s="323"/>
      <c r="AK4257" s="323"/>
      <c r="AL4257" s="323"/>
      <c r="AM4257" s="323"/>
      <c r="AN4257" s="323"/>
      <c r="AO4257" s="323"/>
      <c r="AP4257" s="323"/>
      <c r="AQ4257" s="323"/>
      <c r="AR4257" s="323"/>
      <c r="AS4257" s="323"/>
      <c r="AT4257" s="323"/>
      <c r="AU4257" s="323"/>
      <c r="AV4257" s="323"/>
      <c r="AW4257" s="323"/>
      <c r="AX4257" s="323"/>
      <c r="AY4257" s="323"/>
      <c r="AZ4257" s="323"/>
      <c r="BA4257" s="323"/>
      <c r="BB4257" s="323"/>
      <c r="BC4257" s="323"/>
      <c r="BD4257" s="323"/>
      <c r="BE4257" s="323"/>
      <c r="BF4257" s="323"/>
    </row>
    <row r="4258" spans="1:58" s="62" customFormat="1" ht="12.75" x14ac:dyDescent="0.2">
      <c r="A4258" s="270"/>
      <c r="B4258" s="358"/>
      <c r="C4258" s="358"/>
      <c r="D4258" s="268"/>
      <c r="E4258" s="268"/>
      <c r="F4258" s="268"/>
      <c r="G4258" s="277"/>
      <c r="H4258" s="362"/>
      <c r="I4258" s="362"/>
      <c r="J4258" s="362"/>
      <c r="K4258" s="362"/>
      <c r="L4258" s="362"/>
      <c r="M4258" s="362"/>
      <c r="N4258" s="362"/>
      <c r="O4258" s="362"/>
      <c r="P4258" s="362"/>
      <c r="Q4258" s="362"/>
      <c r="R4258" s="362"/>
      <c r="S4258" s="362"/>
      <c r="T4258" s="362"/>
      <c r="U4258" s="362"/>
      <c r="V4258" s="362"/>
      <c r="W4258" s="362"/>
      <c r="X4258" s="362"/>
      <c r="Y4258" s="362"/>
      <c r="Z4258" s="362"/>
      <c r="AA4258" s="323"/>
      <c r="AB4258" s="323"/>
      <c r="AC4258" s="323"/>
      <c r="AD4258" s="323"/>
      <c r="AE4258" s="323"/>
      <c r="AF4258" s="323"/>
      <c r="AG4258" s="323"/>
      <c r="AH4258" s="323"/>
      <c r="AI4258" s="323"/>
      <c r="AJ4258" s="323"/>
      <c r="AK4258" s="323"/>
      <c r="AL4258" s="323"/>
      <c r="AM4258" s="323"/>
      <c r="AN4258" s="323"/>
      <c r="AO4258" s="323"/>
      <c r="AP4258" s="323"/>
      <c r="AQ4258" s="323"/>
      <c r="AR4258" s="323"/>
      <c r="AS4258" s="323"/>
      <c r="AT4258" s="323"/>
      <c r="AU4258" s="323"/>
      <c r="AV4258" s="323"/>
      <c r="AW4258" s="323"/>
      <c r="AX4258" s="323"/>
      <c r="AY4258" s="323"/>
      <c r="AZ4258" s="323"/>
      <c r="BA4258" s="323"/>
      <c r="BB4258" s="323"/>
      <c r="BC4258" s="323"/>
      <c r="BD4258" s="323"/>
      <c r="BE4258" s="323"/>
      <c r="BF4258" s="323"/>
    </row>
    <row r="4259" spans="1:58" s="62" customFormat="1" ht="12.75" x14ac:dyDescent="0.2">
      <c r="A4259" s="270"/>
      <c r="B4259" s="358"/>
      <c r="C4259" s="358"/>
      <c r="D4259" s="268"/>
      <c r="E4259" s="268"/>
      <c r="F4259" s="268"/>
      <c r="G4259" s="277"/>
      <c r="H4259" s="362"/>
      <c r="I4259" s="362"/>
      <c r="J4259" s="362"/>
      <c r="K4259" s="362"/>
      <c r="L4259" s="362"/>
      <c r="M4259" s="362"/>
      <c r="N4259" s="362"/>
      <c r="O4259" s="362"/>
      <c r="P4259" s="362"/>
      <c r="Q4259" s="362"/>
      <c r="R4259" s="362"/>
      <c r="S4259" s="362"/>
      <c r="T4259" s="362"/>
      <c r="U4259" s="362"/>
      <c r="V4259" s="362"/>
      <c r="W4259" s="362"/>
      <c r="X4259" s="362"/>
      <c r="Y4259" s="362"/>
      <c r="Z4259" s="362"/>
      <c r="AA4259" s="323"/>
      <c r="AB4259" s="323"/>
      <c r="AC4259" s="323"/>
      <c r="AD4259" s="323"/>
      <c r="AE4259" s="323"/>
      <c r="AF4259" s="323"/>
      <c r="AG4259" s="323"/>
      <c r="AH4259" s="323"/>
      <c r="AI4259" s="323"/>
      <c r="AJ4259" s="323"/>
      <c r="AK4259" s="323"/>
      <c r="AL4259" s="323"/>
      <c r="AM4259" s="323"/>
      <c r="AN4259" s="323"/>
      <c r="AO4259" s="323"/>
      <c r="AP4259" s="323"/>
      <c r="AQ4259" s="323"/>
      <c r="AR4259" s="323"/>
      <c r="AS4259" s="323"/>
      <c r="AT4259" s="323"/>
      <c r="AU4259" s="323"/>
      <c r="AV4259" s="323"/>
      <c r="AW4259" s="323"/>
      <c r="AX4259" s="323"/>
      <c r="AY4259" s="323"/>
      <c r="AZ4259" s="323"/>
      <c r="BA4259" s="323"/>
      <c r="BB4259" s="323"/>
      <c r="BC4259" s="323"/>
      <c r="BD4259" s="323"/>
      <c r="BE4259" s="323"/>
      <c r="BF4259" s="323"/>
    </row>
    <row r="4260" spans="1:58" s="62" customFormat="1" ht="12.75" x14ac:dyDescent="0.2">
      <c r="A4260" s="270"/>
      <c r="B4260" s="358"/>
      <c r="C4260" s="358"/>
      <c r="D4260" s="268"/>
      <c r="E4260" s="268"/>
      <c r="F4260" s="268"/>
      <c r="G4260" s="277"/>
      <c r="H4260" s="362"/>
      <c r="I4260" s="362"/>
      <c r="J4260" s="362"/>
      <c r="K4260" s="362"/>
      <c r="L4260" s="362"/>
      <c r="M4260" s="362"/>
      <c r="N4260" s="362"/>
      <c r="O4260" s="362"/>
      <c r="P4260" s="362"/>
      <c r="Q4260" s="362"/>
      <c r="R4260" s="362"/>
      <c r="S4260" s="362"/>
      <c r="T4260" s="362"/>
      <c r="U4260" s="362"/>
      <c r="V4260" s="362"/>
      <c r="W4260" s="362"/>
      <c r="X4260" s="362"/>
      <c r="Y4260" s="362"/>
      <c r="Z4260" s="362"/>
      <c r="AA4260" s="323"/>
      <c r="AB4260" s="323"/>
      <c r="AC4260" s="323"/>
      <c r="AD4260" s="323"/>
      <c r="AE4260" s="323"/>
      <c r="AF4260" s="323"/>
      <c r="AG4260" s="323"/>
      <c r="AH4260" s="323"/>
      <c r="AI4260" s="323"/>
      <c r="AJ4260" s="323"/>
      <c r="AK4260" s="323"/>
      <c r="AL4260" s="323"/>
      <c r="AM4260" s="323"/>
      <c r="AN4260" s="323"/>
      <c r="AO4260" s="323"/>
      <c r="AP4260" s="323"/>
      <c r="AQ4260" s="323"/>
      <c r="AR4260" s="323"/>
      <c r="AS4260" s="323"/>
      <c r="AT4260" s="323"/>
      <c r="AU4260" s="323"/>
      <c r="AV4260" s="323"/>
      <c r="AW4260" s="323"/>
      <c r="AX4260" s="323"/>
      <c r="AY4260" s="323"/>
      <c r="AZ4260" s="323"/>
      <c r="BA4260" s="323"/>
      <c r="BB4260" s="323"/>
      <c r="BC4260" s="323"/>
      <c r="BD4260" s="323"/>
      <c r="BE4260" s="323"/>
      <c r="BF4260" s="323"/>
    </row>
    <row r="4261" spans="1:58" s="62" customFormat="1" ht="12.75" x14ac:dyDescent="0.2">
      <c r="A4261" s="270"/>
      <c r="B4261" s="358"/>
      <c r="C4261" s="358"/>
      <c r="D4261" s="268"/>
      <c r="E4261" s="268"/>
      <c r="F4261" s="268"/>
      <c r="G4261" s="277"/>
      <c r="H4261" s="362"/>
      <c r="I4261" s="362"/>
      <c r="J4261" s="362"/>
      <c r="K4261" s="362"/>
      <c r="L4261" s="362"/>
      <c r="M4261" s="362"/>
      <c r="N4261" s="362"/>
      <c r="O4261" s="362"/>
      <c r="P4261" s="362"/>
      <c r="Q4261" s="362"/>
      <c r="R4261" s="362"/>
      <c r="S4261" s="362"/>
      <c r="T4261" s="362"/>
      <c r="U4261" s="362"/>
      <c r="V4261" s="362"/>
      <c r="W4261" s="362"/>
      <c r="X4261" s="362"/>
      <c r="Y4261" s="362"/>
      <c r="Z4261" s="362"/>
      <c r="AA4261" s="323"/>
      <c r="AB4261" s="323"/>
      <c r="AC4261" s="323"/>
      <c r="AD4261" s="323"/>
      <c r="AE4261" s="323"/>
      <c r="AF4261" s="323"/>
      <c r="AG4261" s="323"/>
      <c r="AH4261" s="323"/>
      <c r="AI4261" s="323"/>
      <c r="AJ4261" s="323"/>
      <c r="AK4261" s="323"/>
      <c r="AL4261" s="323"/>
      <c r="AM4261" s="323"/>
      <c r="AN4261" s="323"/>
      <c r="AO4261" s="323"/>
      <c r="AP4261" s="323"/>
      <c r="AQ4261" s="323"/>
      <c r="AR4261" s="323"/>
      <c r="AS4261" s="323"/>
      <c r="AT4261" s="323"/>
      <c r="AU4261" s="323"/>
      <c r="AV4261" s="323"/>
      <c r="AW4261" s="323"/>
      <c r="AX4261" s="323"/>
      <c r="AY4261" s="323"/>
      <c r="AZ4261" s="323"/>
      <c r="BA4261" s="323"/>
      <c r="BB4261" s="323"/>
      <c r="BC4261" s="323"/>
      <c r="BD4261" s="323"/>
      <c r="BE4261" s="323"/>
      <c r="BF4261" s="323"/>
    </row>
    <row r="4262" spans="1:58" s="62" customFormat="1" ht="12.75" x14ac:dyDescent="0.2">
      <c r="A4262" s="270"/>
      <c r="B4262" s="358"/>
      <c r="C4262" s="358"/>
      <c r="D4262" s="268"/>
      <c r="E4262" s="268"/>
      <c r="F4262" s="268"/>
      <c r="G4262" s="277"/>
      <c r="H4262" s="362"/>
      <c r="I4262" s="362"/>
      <c r="J4262" s="362"/>
      <c r="K4262" s="362"/>
      <c r="L4262" s="362"/>
      <c r="M4262" s="362"/>
      <c r="N4262" s="362"/>
      <c r="O4262" s="362"/>
      <c r="P4262" s="362"/>
      <c r="Q4262" s="362"/>
      <c r="R4262" s="362"/>
      <c r="S4262" s="362"/>
      <c r="T4262" s="362"/>
      <c r="U4262" s="362"/>
      <c r="V4262" s="362"/>
      <c r="W4262" s="362"/>
      <c r="X4262" s="362"/>
      <c r="Y4262" s="362"/>
      <c r="Z4262" s="362"/>
      <c r="AA4262" s="323"/>
      <c r="AB4262" s="323"/>
      <c r="AC4262" s="323"/>
      <c r="AD4262" s="323"/>
      <c r="AE4262" s="323"/>
      <c r="AF4262" s="323"/>
      <c r="AG4262" s="323"/>
      <c r="AH4262" s="323"/>
      <c r="AI4262" s="323"/>
      <c r="AJ4262" s="323"/>
      <c r="AK4262" s="323"/>
      <c r="AL4262" s="323"/>
      <c r="AM4262" s="323"/>
      <c r="AN4262" s="323"/>
      <c r="AO4262" s="323"/>
      <c r="AP4262" s="323"/>
      <c r="AQ4262" s="323"/>
      <c r="AR4262" s="323"/>
      <c r="AS4262" s="323"/>
      <c r="AT4262" s="323"/>
      <c r="AU4262" s="323"/>
      <c r="AV4262" s="323"/>
      <c r="AW4262" s="323"/>
      <c r="AX4262" s="323"/>
      <c r="AY4262" s="323"/>
      <c r="AZ4262" s="323"/>
      <c r="BA4262" s="323"/>
      <c r="BB4262" s="323"/>
      <c r="BC4262" s="323"/>
      <c r="BD4262" s="323"/>
      <c r="BE4262" s="323"/>
      <c r="BF4262" s="323"/>
    </row>
    <row r="4263" spans="1:58" s="62" customFormat="1" ht="12.75" x14ac:dyDescent="0.2">
      <c r="A4263" s="270"/>
      <c r="B4263" s="358"/>
      <c r="C4263" s="358"/>
      <c r="D4263" s="268"/>
      <c r="E4263" s="268"/>
      <c r="F4263" s="268"/>
      <c r="G4263" s="277"/>
      <c r="H4263" s="362"/>
      <c r="I4263" s="362"/>
      <c r="J4263" s="362"/>
      <c r="K4263" s="362"/>
      <c r="L4263" s="362"/>
      <c r="M4263" s="362"/>
      <c r="N4263" s="362"/>
      <c r="O4263" s="362"/>
      <c r="P4263" s="362"/>
      <c r="Q4263" s="362"/>
      <c r="R4263" s="362"/>
      <c r="S4263" s="362"/>
      <c r="T4263" s="362"/>
      <c r="U4263" s="362"/>
      <c r="V4263" s="362"/>
      <c r="W4263" s="362"/>
      <c r="X4263" s="362"/>
      <c r="Y4263" s="362"/>
      <c r="Z4263" s="362"/>
      <c r="AA4263" s="323"/>
      <c r="AB4263" s="323"/>
      <c r="AC4263" s="323"/>
      <c r="AD4263" s="323"/>
      <c r="AE4263" s="323"/>
      <c r="AF4263" s="323"/>
      <c r="AG4263" s="323"/>
      <c r="AH4263" s="323"/>
      <c r="AI4263" s="323"/>
      <c r="AJ4263" s="323"/>
      <c r="AK4263" s="323"/>
      <c r="AL4263" s="323"/>
      <c r="AM4263" s="323"/>
      <c r="AN4263" s="323"/>
      <c r="AO4263" s="323"/>
      <c r="AP4263" s="323"/>
      <c r="AQ4263" s="323"/>
      <c r="AR4263" s="323"/>
      <c r="AS4263" s="323"/>
      <c r="AT4263" s="323"/>
      <c r="AU4263" s="323"/>
      <c r="AV4263" s="323"/>
      <c r="AW4263" s="323"/>
      <c r="AX4263" s="323"/>
      <c r="AY4263" s="323"/>
      <c r="AZ4263" s="323"/>
      <c r="BA4263" s="323"/>
      <c r="BB4263" s="323"/>
      <c r="BC4263" s="323"/>
      <c r="BD4263" s="323"/>
      <c r="BE4263" s="323"/>
      <c r="BF4263" s="323"/>
    </row>
    <row r="4264" spans="1:58" s="62" customFormat="1" ht="12.75" x14ac:dyDescent="0.2">
      <c r="A4264" s="270"/>
      <c r="B4264" s="358"/>
      <c r="C4264" s="358"/>
      <c r="D4264" s="268"/>
      <c r="E4264" s="268"/>
      <c r="F4264" s="268"/>
      <c r="G4264" s="277"/>
      <c r="H4264" s="362"/>
      <c r="I4264" s="362"/>
      <c r="J4264" s="362"/>
      <c r="K4264" s="362"/>
      <c r="L4264" s="362"/>
      <c r="M4264" s="362"/>
      <c r="N4264" s="362"/>
      <c r="O4264" s="362"/>
      <c r="P4264" s="362"/>
      <c r="Q4264" s="362"/>
      <c r="R4264" s="362"/>
      <c r="S4264" s="362"/>
      <c r="T4264" s="362"/>
      <c r="U4264" s="362"/>
      <c r="V4264" s="362"/>
      <c r="W4264" s="362"/>
      <c r="X4264" s="362"/>
      <c r="Y4264" s="362"/>
      <c r="Z4264" s="362"/>
      <c r="AA4264" s="323"/>
      <c r="AB4264" s="323"/>
      <c r="AC4264" s="323"/>
      <c r="AD4264" s="323"/>
      <c r="AE4264" s="323"/>
      <c r="AF4264" s="323"/>
      <c r="AG4264" s="323"/>
      <c r="AH4264" s="323"/>
      <c r="AI4264" s="323"/>
      <c r="AJ4264" s="323"/>
      <c r="AK4264" s="323"/>
      <c r="AL4264" s="323"/>
      <c r="AM4264" s="323"/>
      <c r="AN4264" s="323"/>
      <c r="AO4264" s="323"/>
      <c r="AP4264" s="323"/>
      <c r="AQ4264" s="323"/>
      <c r="AR4264" s="323"/>
      <c r="AS4264" s="323"/>
      <c r="AT4264" s="323"/>
      <c r="AU4264" s="323"/>
      <c r="AV4264" s="323"/>
      <c r="AW4264" s="323"/>
      <c r="AX4264" s="323"/>
      <c r="AY4264" s="323"/>
      <c r="AZ4264" s="323"/>
      <c r="BA4264" s="323"/>
      <c r="BB4264" s="323"/>
      <c r="BC4264" s="323"/>
      <c r="BD4264" s="323"/>
      <c r="BE4264" s="323"/>
      <c r="BF4264" s="323"/>
    </row>
    <row r="4265" spans="1:58" s="62" customFormat="1" ht="12.75" x14ac:dyDescent="0.2">
      <c r="A4265" s="270"/>
      <c r="B4265" s="358"/>
      <c r="C4265" s="358"/>
      <c r="D4265" s="268"/>
      <c r="E4265" s="268"/>
      <c r="F4265" s="268"/>
      <c r="G4265" s="277"/>
      <c r="H4265" s="362"/>
      <c r="I4265" s="362"/>
      <c r="J4265" s="362"/>
      <c r="K4265" s="362"/>
      <c r="L4265" s="362"/>
      <c r="M4265" s="362"/>
      <c r="N4265" s="362"/>
      <c r="O4265" s="362"/>
      <c r="P4265" s="362"/>
      <c r="Q4265" s="362"/>
      <c r="R4265" s="362"/>
      <c r="S4265" s="362"/>
      <c r="T4265" s="362"/>
      <c r="U4265" s="362"/>
      <c r="V4265" s="362"/>
      <c r="W4265" s="362"/>
      <c r="X4265" s="362"/>
      <c r="Y4265" s="362"/>
      <c r="Z4265" s="362"/>
      <c r="AA4265" s="323"/>
      <c r="AB4265" s="323"/>
      <c r="AC4265" s="323"/>
      <c r="AD4265" s="323"/>
      <c r="AE4265" s="323"/>
      <c r="AF4265" s="323"/>
      <c r="AG4265" s="323"/>
      <c r="AH4265" s="323"/>
      <c r="AI4265" s="323"/>
      <c r="AJ4265" s="323"/>
      <c r="AK4265" s="323"/>
      <c r="AL4265" s="323"/>
      <c r="AM4265" s="323"/>
      <c r="AN4265" s="323"/>
      <c r="AO4265" s="323"/>
      <c r="AP4265" s="323"/>
      <c r="AQ4265" s="323"/>
      <c r="AR4265" s="323"/>
      <c r="AS4265" s="323"/>
      <c r="AT4265" s="323"/>
      <c r="AU4265" s="323"/>
      <c r="AV4265" s="323"/>
      <c r="AW4265" s="323"/>
      <c r="AX4265" s="323"/>
      <c r="AY4265" s="323"/>
      <c r="AZ4265" s="323"/>
      <c r="BA4265" s="323"/>
      <c r="BB4265" s="323"/>
      <c r="BC4265" s="323"/>
      <c r="BD4265" s="323"/>
      <c r="BE4265" s="323"/>
      <c r="BF4265" s="323"/>
    </row>
    <row r="4266" spans="1:58" s="62" customFormat="1" ht="12.75" x14ac:dyDescent="0.2">
      <c r="A4266" s="270"/>
      <c r="B4266" s="358"/>
      <c r="C4266" s="358"/>
      <c r="D4266" s="268"/>
      <c r="E4266" s="268"/>
      <c r="F4266" s="268"/>
      <c r="G4266" s="277"/>
      <c r="H4266" s="362"/>
      <c r="I4266" s="362"/>
      <c r="J4266" s="362"/>
      <c r="K4266" s="362"/>
      <c r="L4266" s="362"/>
      <c r="M4266" s="362"/>
      <c r="N4266" s="362"/>
      <c r="O4266" s="362"/>
      <c r="P4266" s="362"/>
      <c r="Q4266" s="362"/>
      <c r="R4266" s="362"/>
      <c r="S4266" s="362"/>
      <c r="T4266" s="362"/>
      <c r="U4266" s="362"/>
      <c r="V4266" s="362"/>
      <c r="W4266" s="362"/>
      <c r="X4266" s="362"/>
      <c r="Y4266" s="362"/>
      <c r="Z4266" s="362"/>
      <c r="AA4266" s="323"/>
      <c r="AB4266" s="323"/>
      <c r="AC4266" s="323"/>
      <c r="AD4266" s="323"/>
      <c r="AE4266" s="323"/>
      <c r="AF4266" s="323"/>
      <c r="AG4266" s="323"/>
      <c r="AH4266" s="323"/>
      <c r="AI4266" s="323"/>
      <c r="AJ4266" s="323"/>
      <c r="AK4266" s="323"/>
      <c r="AL4266" s="323"/>
      <c r="AM4266" s="323"/>
      <c r="AN4266" s="323"/>
      <c r="AO4266" s="323"/>
      <c r="AP4266" s="323"/>
      <c r="AQ4266" s="323"/>
      <c r="AR4266" s="323"/>
      <c r="AS4266" s="323"/>
      <c r="AT4266" s="323"/>
      <c r="AU4266" s="323"/>
      <c r="AV4266" s="323"/>
      <c r="AW4266" s="323"/>
      <c r="AX4266" s="323"/>
      <c r="AY4266" s="323"/>
      <c r="AZ4266" s="323"/>
      <c r="BA4266" s="323"/>
      <c r="BB4266" s="323"/>
      <c r="BC4266" s="323"/>
      <c r="BD4266" s="323"/>
      <c r="BE4266" s="323"/>
      <c r="BF4266" s="323"/>
    </row>
    <row r="4267" spans="1:58" s="62" customFormat="1" ht="12.75" x14ac:dyDescent="0.2">
      <c r="A4267" s="270"/>
      <c r="B4267" s="358"/>
      <c r="C4267" s="358"/>
      <c r="D4267" s="268"/>
      <c r="E4267" s="268"/>
      <c r="F4267" s="268"/>
      <c r="G4267" s="277"/>
      <c r="H4267" s="362"/>
      <c r="I4267" s="362"/>
      <c r="J4267" s="362"/>
      <c r="K4267" s="362"/>
      <c r="L4267" s="362"/>
      <c r="M4267" s="362"/>
      <c r="N4267" s="362"/>
      <c r="O4267" s="362"/>
      <c r="P4267" s="362"/>
      <c r="Q4267" s="362"/>
      <c r="R4267" s="362"/>
      <c r="S4267" s="362"/>
      <c r="T4267" s="362"/>
      <c r="U4267" s="362"/>
      <c r="V4267" s="362"/>
      <c r="W4267" s="362"/>
      <c r="X4267" s="362"/>
      <c r="Y4267" s="362"/>
      <c r="Z4267" s="362"/>
      <c r="AA4267" s="323"/>
      <c r="AB4267" s="323"/>
      <c r="AC4267" s="323"/>
      <c r="AD4267" s="323"/>
      <c r="AE4267" s="323"/>
      <c r="AF4267" s="323"/>
      <c r="AG4267" s="323"/>
      <c r="AH4267" s="323"/>
      <c r="AI4267" s="323"/>
      <c r="AJ4267" s="323"/>
      <c r="AK4267" s="323"/>
      <c r="AL4267" s="323"/>
      <c r="AM4267" s="323"/>
      <c r="AN4267" s="323"/>
      <c r="AO4267" s="323"/>
      <c r="AP4267" s="323"/>
      <c r="AQ4267" s="323"/>
      <c r="AR4267" s="323"/>
      <c r="AS4267" s="323"/>
      <c r="AT4267" s="323"/>
      <c r="AU4267" s="323"/>
      <c r="AV4267" s="323"/>
      <c r="AW4267" s="323"/>
      <c r="AX4267" s="323"/>
      <c r="AY4267" s="323"/>
      <c r="AZ4267" s="323"/>
      <c r="BA4267" s="323"/>
      <c r="BB4267" s="323"/>
      <c r="BC4267" s="323"/>
      <c r="BD4267" s="323"/>
      <c r="BE4267" s="323"/>
      <c r="BF4267" s="323"/>
    </row>
    <row r="4268" spans="1:58" s="62" customFormat="1" ht="12.75" x14ac:dyDescent="0.2">
      <c r="A4268" s="270"/>
      <c r="B4268" s="358"/>
      <c r="C4268" s="358"/>
      <c r="D4268" s="268"/>
      <c r="E4268" s="268"/>
      <c r="F4268" s="268"/>
      <c r="G4268" s="277"/>
      <c r="H4268" s="362"/>
      <c r="I4268" s="362"/>
      <c r="J4268" s="362"/>
      <c r="K4268" s="362"/>
      <c r="L4268" s="362"/>
      <c r="M4268" s="362"/>
      <c r="N4268" s="362"/>
      <c r="O4268" s="362"/>
      <c r="P4268" s="362"/>
      <c r="Q4268" s="362"/>
      <c r="R4268" s="362"/>
      <c r="S4268" s="362"/>
      <c r="T4268" s="362"/>
      <c r="U4268" s="362"/>
      <c r="V4268" s="362"/>
      <c r="W4268" s="362"/>
      <c r="X4268" s="362"/>
      <c r="Y4268" s="362"/>
      <c r="Z4268" s="362"/>
      <c r="AA4268" s="323"/>
      <c r="AB4268" s="323"/>
      <c r="AC4268" s="323"/>
      <c r="AD4268" s="323"/>
      <c r="AE4268" s="323"/>
      <c r="AF4268" s="323"/>
      <c r="AG4268" s="323"/>
      <c r="AH4268" s="323"/>
      <c r="AI4268" s="323"/>
      <c r="AJ4268" s="323"/>
      <c r="AK4268" s="323"/>
      <c r="AL4268" s="323"/>
      <c r="AM4268" s="323"/>
      <c r="AN4268" s="323"/>
      <c r="AO4268" s="323"/>
      <c r="AP4268" s="323"/>
      <c r="AQ4268" s="323"/>
      <c r="AR4268" s="323"/>
      <c r="AS4268" s="323"/>
      <c r="AT4268" s="323"/>
      <c r="AU4268" s="323"/>
      <c r="AV4268" s="323"/>
      <c r="AW4268" s="323"/>
      <c r="AX4268" s="323"/>
      <c r="AY4268" s="323"/>
      <c r="AZ4268" s="323"/>
      <c r="BA4268" s="323"/>
      <c r="BB4268" s="323"/>
      <c r="BC4268" s="323"/>
      <c r="BD4268" s="323"/>
      <c r="BE4268" s="323"/>
      <c r="BF4268" s="323"/>
    </row>
    <row r="4269" spans="1:58" s="62" customFormat="1" ht="12.75" x14ac:dyDescent="0.2">
      <c r="A4269" s="270"/>
      <c r="B4269" s="358"/>
      <c r="C4269" s="358"/>
      <c r="D4269" s="268"/>
      <c r="E4269" s="268"/>
      <c r="F4269" s="268"/>
      <c r="G4269" s="277"/>
      <c r="H4269" s="362"/>
      <c r="I4269" s="362"/>
      <c r="J4269" s="362"/>
      <c r="K4269" s="362"/>
      <c r="L4269" s="362"/>
      <c r="M4269" s="362"/>
      <c r="N4269" s="362"/>
      <c r="O4269" s="362"/>
      <c r="P4269" s="362"/>
      <c r="Q4269" s="362"/>
      <c r="R4269" s="362"/>
      <c r="S4269" s="362"/>
      <c r="T4269" s="362"/>
      <c r="U4269" s="362"/>
      <c r="V4269" s="362"/>
      <c r="W4269" s="362"/>
      <c r="X4269" s="362"/>
      <c r="Y4269" s="362"/>
      <c r="Z4269" s="362"/>
      <c r="AA4269" s="323"/>
      <c r="AB4269" s="323"/>
      <c r="AC4269" s="323"/>
      <c r="AD4269" s="323"/>
      <c r="AE4269" s="323"/>
      <c r="AF4269" s="323"/>
      <c r="AG4269" s="323"/>
      <c r="AH4269" s="323"/>
      <c r="AI4269" s="323"/>
      <c r="AJ4269" s="323"/>
      <c r="AK4269" s="323"/>
      <c r="AL4269" s="323"/>
      <c r="AM4269" s="323"/>
      <c r="AN4269" s="323"/>
      <c r="AO4269" s="323"/>
      <c r="AP4269" s="323"/>
      <c r="AQ4269" s="323"/>
      <c r="AR4269" s="323"/>
      <c r="AS4269" s="323"/>
      <c r="AT4269" s="323"/>
      <c r="AU4269" s="323"/>
      <c r="AV4269" s="323"/>
      <c r="AW4269" s="323"/>
      <c r="AX4269" s="323"/>
      <c r="AY4269" s="323"/>
      <c r="AZ4269" s="323"/>
      <c r="BA4269" s="323"/>
      <c r="BB4269" s="323"/>
      <c r="BC4269" s="323"/>
      <c r="BD4269" s="323"/>
      <c r="BE4269" s="323"/>
      <c r="BF4269" s="323"/>
    </row>
    <row r="4270" spans="1:58" s="62" customFormat="1" ht="12.75" x14ac:dyDescent="0.2">
      <c r="A4270" s="270"/>
      <c r="B4270" s="358"/>
      <c r="C4270" s="358"/>
      <c r="D4270" s="268"/>
      <c r="E4270" s="268"/>
      <c r="F4270" s="268"/>
      <c r="G4270" s="277"/>
      <c r="H4270" s="362"/>
      <c r="I4270" s="362"/>
      <c r="J4270" s="362"/>
      <c r="K4270" s="362"/>
      <c r="L4270" s="362"/>
      <c r="M4270" s="362"/>
      <c r="N4270" s="362"/>
      <c r="O4270" s="362"/>
      <c r="P4270" s="362"/>
      <c r="Q4270" s="362"/>
      <c r="R4270" s="362"/>
      <c r="S4270" s="362"/>
      <c r="T4270" s="362"/>
      <c r="U4270" s="362"/>
      <c r="V4270" s="362"/>
      <c r="W4270" s="362"/>
      <c r="X4270" s="362"/>
      <c r="Y4270" s="362"/>
      <c r="Z4270" s="362"/>
      <c r="AA4270" s="323"/>
      <c r="AB4270" s="323"/>
      <c r="AC4270" s="323"/>
      <c r="AD4270" s="323"/>
      <c r="AE4270" s="323"/>
      <c r="AF4270" s="323"/>
      <c r="AG4270" s="323"/>
      <c r="AH4270" s="323"/>
      <c r="AI4270" s="323"/>
      <c r="AJ4270" s="323"/>
      <c r="AK4270" s="323"/>
      <c r="AL4270" s="323"/>
      <c r="AM4270" s="323"/>
      <c r="AN4270" s="323"/>
      <c r="AO4270" s="323"/>
      <c r="AP4270" s="323"/>
      <c r="AQ4270" s="323"/>
      <c r="AR4270" s="323"/>
      <c r="AS4270" s="323"/>
      <c r="AT4270" s="323"/>
      <c r="AU4270" s="323"/>
      <c r="AV4270" s="323"/>
      <c r="AW4270" s="323"/>
      <c r="AX4270" s="323"/>
      <c r="AY4270" s="323"/>
      <c r="AZ4270" s="323"/>
      <c r="BA4270" s="323"/>
      <c r="BB4270" s="323"/>
      <c r="BC4270" s="323"/>
      <c r="BD4270" s="323"/>
      <c r="BE4270" s="323"/>
      <c r="BF4270" s="323"/>
    </row>
    <row r="4271" spans="1:58" s="62" customFormat="1" ht="12.75" x14ac:dyDescent="0.2">
      <c r="A4271" s="270"/>
      <c r="B4271" s="358"/>
      <c r="C4271" s="358"/>
      <c r="D4271" s="268"/>
      <c r="E4271" s="268"/>
      <c r="F4271" s="268"/>
      <c r="G4271" s="277"/>
      <c r="H4271" s="362"/>
      <c r="I4271" s="362"/>
      <c r="J4271" s="362"/>
      <c r="K4271" s="362"/>
      <c r="L4271" s="362"/>
      <c r="M4271" s="362"/>
      <c r="N4271" s="362"/>
      <c r="O4271" s="362"/>
      <c r="P4271" s="362"/>
      <c r="Q4271" s="362"/>
      <c r="R4271" s="362"/>
      <c r="S4271" s="362"/>
      <c r="T4271" s="362"/>
      <c r="U4271" s="362"/>
      <c r="V4271" s="362"/>
      <c r="W4271" s="362"/>
      <c r="X4271" s="362"/>
      <c r="Y4271" s="362"/>
      <c r="Z4271" s="362"/>
      <c r="AA4271" s="323"/>
      <c r="AB4271" s="323"/>
      <c r="AC4271" s="323"/>
      <c r="AD4271" s="323"/>
      <c r="AE4271" s="323"/>
      <c r="AF4271" s="323"/>
      <c r="AG4271" s="323"/>
      <c r="AH4271" s="323"/>
      <c r="AI4271" s="323"/>
      <c r="AJ4271" s="323"/>
      <c r="AK4271" s="323"/>
      <c r="AL4271" s="323"/>
      <c r="AM4271" s="323"/>
      <c r="AN4271" s="323"/>
      <c r="AO4271" s="323"/>
      <c r="AP4271" s="323"/>
      <c r="AQ4271" s="323"/>
      <c r="AR4271" s="323"/>
      <c r="AS4271" s="323"/>
      <c r="AT4271" s="323"/>
      <c r="AU4271" s="323"/>
      <c r="AV4271" s="323"/>
      <c r="AW4271" s="323"/>
      <c r="AX4271" s="323"/>
      <c r="AY4271" s="323"/>
      <c r="AZ4271" s="323"/>
      <c r="BA4271" s="323"/>
      <c r="BB4271" s="323"/>
      <c r="BC4271" s="323"/>
      <c r="BD4271" s="323"/>
      <c r="BE4271" s="323"/>
      <c r="BF4271" s="323"/>
    </row>
    <row r="4272" spans="1:58" s="62" customFormat="1" ht="12.75" x14ac:dyDescent="0.2">
      <c r="A4272" s="270"/>
      <c r="B4272" s="358"/>
      <c r="C4272" s="358"/>
      <c r="D4272" s="268"/>
      <c r="E4272" s="268"/>
      <c r="F4272" s="268"/>
      <c r="G4272" s="277"/>
      <c r="H4272" s="362"/>
      <c r="I4272" s="362"/>
      <c r="J4272" s="362"/>
      <c r="K4272" s="362"/>
      <c r="L4272" s="362"/>
      <c r="M4272" s="362"/>
      <c r="N4272" s="362"/>
      <c r="O4272" s="362"/>
      <c r="P4272" s="362"/>
      <c r="Q4272" s="362"/>
      <c r="R4272" s="362"/>
      <c r="S4272" s="362"/>
      <c r="T4272" s="362"/>
      <c r="U4272" s="362"/>
      <c r="V4272" s="362"/>
      <c r="W4272" s="362"/>
      <c r="X4272" s="362"/>
      <c r="Y4272" s="362"/>
      <c r="Z4272" s="362"/>
      <c r="AA4272" s="323"/>
      <c r="AB4272" s="323"/>
      <c r="AC4272" s="323"/>
      <c r="AD4272" s="323"/>
      <c r="AE4272" s="323"/>
      <c r="AF4272" s="323"/>
      <c r="AG4272" s="323"/>
      <c r="AH4272" s="323"/>
      <c r="AI4272" s="323"/>
      <c r="AJ4272" s="323"/>
      <c r="AK4272" s="323"/>
      <c r="AL4272" s="323"/>
      <c r="AM4272" s="323"/>
      <c r="AN4272" s="323"/>
      <c r="AO4272" s="323"/>
      <c r="AP4272" s="323"/>
      <c r="AQ4272" s="323"/>
      <c r="AR4272" s="323"/>
      <c r="AS4272" s="323"/>
      <c r="AT4272" s="323"/>
      <c r="AU4272" s="323"/>
      <c r="AV4272" s="323"/>
      <c r="AW4272" s="323"/>
      <c r="AX4272" s="323"/>
      <c r="AY4272" s="323"/>
      <c r="AZ4272" s="323"/>
      <c r="BA4272" s="323"/>
      <c r="BB4272" s="323"/>
      <c r="BC4272" s="323"/>
      <c r="BD4272" s="323"/>
      <c r="BE4272" s="323"/>
      <c r="BF4272" s="323"/>
    </row>
    <row r="4273" spans="1:58" s="62" customFormat="1" ht="12.75" x14ac:dyDescent="0.2">
      <c r="A4273" s="270"/>
      <c r="B4273" s="358"/>
      <c r="C4273" s="358"/>
      <c r="D4273" s="268"/>
      <c r="E4273" s="268"/>
      <c r="F4273" s="268"/>
      <c r="G4273" s="277"/>
      <c r="H4273" s="362"/>
      <c r="I4273" s="362"/>
      <c r="J4273" s="362"/>
      <c r="K4273" s="362"/>
      <c r="L4273" s="362"/>
      <c r="M4273" s="362"/>
      <c r="N4273" s="362"/>
      <c r="O4273" s="362"/>
      <c r="P4273" s="362"/>
      <c r="Q4273" s="362"/>
      <c r="R4273" s="362"/>
      <c r="S4273" s="362"/>
      <c r="T4273" s="362"/>
      <c r="U4273" s="362"/>
      <c r="V4273" s="362"/>
      <c r="W4273" s="362"/>
      <c r="X4273" s="362"/>
      <c r="Y4273" s="362"/>
      <c r="Z4273" s="362"/>
      <c r="AA4273" s="323"/>
      <c r="AB4273" s="323"/>
      <c r="AC4273" s="323"/>
      <c r="AD4273" s="323"/>
      <c r="AE4273" s="323"/>
      <c r="AF4273" s="323"/>
      <c r="AG4273" s="323"/>
      <c r="AH4273" s="323"/>
      <c r="AI4273" s="323"/>
      <c r="AJ4273" s="323"/>
      <c r="AK4273" s="323"/>
      <c r="AL4273" s="323"/>
      <c r="AM4273" s="323"/>
      <c r="AN4273" s="323"/>
      <c r="AO4273" s="323"/>
      <c r="AP4273" s="323"/>
      <c r="AQ4273" s="323"/>
      <c r="AR4273" s="323"/>
      <c r="AS4273" s="323"/>
      <c r="AT4273" s="323"/>
      <c r="AU4273" s="323"/>
      <c r="AV4273" s="323"/>
      <c r="AW4273" s="323"/>
      <c r="AX4273" s="323"/>
      <c r="AY4273" s="323"/>
      <c r="AZ4273" s="323"/>
      <c r="BA4273" s="323"/>
      <c r="BB4273" s="323"/>
      <c r="BC4273" s="323"/>
      <c r="BD4273" s="323"/>
      <c r="BE4273" s="323"/>
      <c r="BF4273" s="323"/>
    </row>
    <row r="4274" spans="1:58" s="62" customFormat="1" ht="12.75" x14ac:dyDescent="0.2">
      <c r="A4274" s="270"/>
      <c r="B4274" s="358"/>
      <c r="C4274" s="358"/>
      <c r="D4274" s="268"/>
      <c r="E4274" s="268"/>
      <c r="F4274" s="268"/>
      <c r="G4274" s="277"/>
      <c r="H4274" s="362"/>
      <c r="I4274" s="362"/>
      <c r="J4274" s="362"/>
      <c r="K4274" s="362"/>
      <c r="L4274" s="362"/>
      <c r="M4274" s="362"/>
      <c r="N4274" s="362"/>
      <c r="O4274" s="362"/>
      <c r="P4274" s="362"/>
      <c r="Q4274" s="362"/>
      <c r="R4274" s="362"/>
      <c r="S4274" s="362"/>
      <c r="T4274" s="362"/>
      <c r="U4274" s="362"/>
      <c r="V4274" s="362"/>
      <c r="W4274" s="362"/>
      <c r="X4274" s="362"/>
      <c r="Y4274" s="362"/>
      <c r="Z4274" s="362"/>
      <c r="AA4274" s="323"/>
      <c r="AB4274" s="323"/>
      <c r="AC4274" s="323"/>
      <c r="AD4274" s="323"/>
      <c r="AE4274" s="323"/>
      <c r="AF4274" s="323"/>
      <c r="AG4274" s="323"/>
      <c r="AH4274" s="323"/>
      <c r="AI4274" s="323"/>
      <c r="AJ4274" s="323"/>
      <c r="AK4274" s="323"/>
      <c r="AL4274" s="323"/>
      <c r="AM4274" s="323"/>
      <c r="AN4274" s="323"/>
      <c r="AO4274" s="323"/>
      <c r="AP4274" s="323"/>
      <c r="AQ4274" s="323"/>
      <c r="AR4274" s="323"/>
      <c r="AS4274" s="323"/>
      <c r="AT4274" s="323"/>
      <c r="AU4274" s="323"/>
      <c r="AV4274" s="323"/>
      <c r="AW4274" s="323"/>
      <c r="AX4274" s="323"/>
      <c r="AY4274" s="323"/>
      <c r="AZ4274" s="323"/>
      <c r="BA4274" s="323"/>
      <c r="BB4274" s="323"/>
      <c r="BC4274" s="323"/>
      <c r="BD4274" s="323"/>
      <c r="BE4274" s="323"/>
      <c r="BF4274" s="323"/>
    </row>
    <row r="4275" spans="1:58" s="62" customFormat="1" ht="12.75" x14ac:dyDescent="0.2">
      <c r="A4275" s="270"/>
      <c r="B4275" s="358"/>
      <c r="C4275" s="358"/>
      <c r="D4275" s="268"/>
      <c r="E4275" s="268"/>
      <c r="F4275" s="268"/>
      <c r="G4275" s="277"/>
      <c r="H4275" s="362"/>
      <c r="I4275" s="362"/>
      <c r="J4275" s="362"/>
      <c r="K4275" s="362"/>
      <c r="L4275" s="362"/>
      <c r="M4275" s="362"/>
      <c r="N4275" s="362"/>
      <c r="O4275" s="362"/>
      <c r="P4275" s="362"/>
      <c r="Q4275" s="362"/>
      <c r="R4275" s="362"/>
      <c r="S4275" s="362"/>
      <c r="T4275" s="362"/>
      <c r="U4275" s="362"/>
      <c r="V4275" s="362"/>
      <c r="W4275" s="362"/>
      <c r="X4275" s="362"/>
      <c r="Y4275" s="362"/>
      <c r="Z4275" s="362"/>
      <c r="AA4275" s="323"/>
      <c r="AB4275" s="323"/>
      <c r="AC4275" s="323"/>
      <c r="AD4275" s="323"/>
      <c r="AE4275" s="323"/>
      <c r="AF4275" s="323"/>
      <c r="AG4275" s="323"/>
      <c r="AH4275" s="323"/>
      <c r="AI4275" s="323"/>
      <c r="AJ4275" s="323"/>
      <c r="AK4275" s="323"/>
      <c r="AL4275" s="323"/>
      <c r="AM4275" s="323"/>
      <c r="AN4275" s="323"/>
      <c r="AO4275" s="323"/>
      <c r="AP4275" s="323"/>
      <c r="AQ4275" s="323"/>
      <c r="AR4275" s="323"/>
      <c r="AS4275" s="323"/>
      <c r="AT4275" s="323"/>
      <c r="AU4275" s="323"/>
      <c r="AV4275" s="323"/>
      <c r="AW4275" s="323"/>
      <c r="AX4275" s="323"/>
      <c r="AY4275" s="323"/>
      <c r="AZ4275" s="323"/>
      <c r="BA4275" s="323"/>
      <c r="BB4275" s="323"/>
      <c r="BC4275" s="323"/>
      <c r="BD4275" s="323"/>
      <c r="BE4275" s="323"/>
      <c r="BF4275" s="323"/>
    </row>
    <row r="4276" spans="1:58" s="62" customFormat="1" ht="12.75" x14ac:dyDescent="0.2">
      <c r="A4276" s="270"/>
      <c r="B4276" s="358"/>
      <c r="C4276" s="358"/>
      <c r="D4276" s="268"/>
      <c r="E4276" s="268"/>
      <c r="F4276" s="268"/>
      <c r="G4276" s="277"/>
      <c r="H4276" s="362"/>
      <c r="I4276" s="362"/>
      <c r="J4276" s="362"/>
      <c r="K4276" s="362"/>
      <c r="L4276" s="362"/>
      <c r="M4276" s="362"/>
      <c r="N4276" s="362"/>
      <c r="O4276" s="362"/>
      <c r="P4276" s="362"/>
      <c r="Q4276" s="362"/>
      <c r="R4276" s="362"/>
      <c r="S4276" s="362"/>
      <c r="T4276" s="362"/>
      <c r="U4276" s="362"/>
      <c r="V4276" s="362"/>
      <c r="W4276" s="362"/>
      <c r="X4276" s="362"/>
      <c r="Y4276" s="362"/>
      <c r="Z4276" s="362"/>
      <c r="AA4276" s="323"/>
      <c r="AB4276" s="323"/>
      <c r="AC4276" s="323"/>
      <c r="AD4276" s="323"/>
      <c r="AE4276" s="323"/>
      <c r="AF4276" s="323"/>
      <c r="AG4276" s="323"/>
      <c r="AH4276" s="323"/>
      <c r="AI4276" s="323"/>
      <c r="AJ4276" s="323"/>
      <c r="AK4276" s="323"/>
      <c r="AL4276" s="323"/>
      <c r="AM4276" s="323"/>
      <c r="AN4276" s="323"/>
      <c r="AO4276" s="323"/>
      <c r="AP4276" s="323"/>
      <c r="AQ4276" s="323"/>
      <c r="AR4276" s="323"/>
      <c r="AS4276" s="323"/>
      <c r="AT4276" s="323"/>
      <c r="AU4276" s="323"/>
      <c r="AV4276" s="323"/>
      <c r="AW4276" s="323"/>
      <c r="AX4276" s="323"/>
      <c r="AY4276" s="323"/>
      <c r="AZ4276" s="323"/>
      <c r="BA4276" s="323"/>
      <c r="BB4276" s="323"/>
      <c r="BC4276" s="323"/>
      <c r="BD4276" s="323"/>
      <c r="BE4276" s="323"/>
      <c r="BF4276" s="323"/>
    </row>
    <row r="4277" spans="1:58" s="62" customFormat="1" ht="12.75" x14ac:dyDescent="0.2">
      <c r="A4277" s="270"/>
      <c r="B4277" s="358"/>
      <c r="C4277" s="358"/>
      <c r="D4277" s="268"/>
      <c r="E4277" s="268"/>
      <c r="F4277" s="268"/>
      <c r="G4277" s="277"/>
      <c r="H4277" s="362"/>
      <c r="I4277" s="362"/>
      <c r="J4277" s="362"/>
      <c r="K4277" s="362"/>
      <c r="L4277" s="362"/>
      <c r="M4277" s="362"/>
      <c r="N4277" s="362"/>
      <c r="O4277" s="362"/>
      <c r="P4277" s="362"/>
      <c r="Q4277" s="362"/>
      <c r="R4277" s="362"/>
      <c r="S4277" s="362"/>
      <c r="T4277" s="362"/>
      <c r="U4277" s="362"/>
      <c r="V4277" s="362"/>
      <c r="W4277" s="362"/>
      <c r="X4277" s="362"/>
      <c r="Y4277" s="362"/>
      <c r="Z4277" s="362"/>
      <c r="AA4277" s="323"/>
      <c r="AB4277" s="323"/>
      <c r="AC4277" s="323"/>
      <c r="AD4277" s="323"/>
      <c r="AE4277" s="323"/>
      <c r="AF4277" s="323"/>
      <c r="AG4277" s="323"/>
      <c r="AH4277" s="323"/>
      <c r="AI4277" s="323"/>
      <c r="AJ4277" s="323"/>
      <c r="AK4277" s="323"/>
      <c r="AL4277" s="323"/>
      <c r="AM4277" s="323"/>
      <c r="AN4277" s="323"/>
      <c r="AO4277" s="323"/>
      <c r="AP4277" s="323"/>
      <c r="AQ4277" s="323"/>
      <c r="AR4277" s="323"/>
      <c r="AS4277" s="323"/>
      <c r="AT4277" s="323"/>
      <c r="AU4277" s="323"/>
      <c r="AV4277" s="323"/>
      <c r="AW4277" s="323"/>
      <c r="AX4277" s="323"/>
      <c r="AY4277" s="323"/>
      <c r="AZ4277" s="323"/>
      <c r="BA4277" s="323"/>
      <c r="BB4277" s="323"/>
      <c r="BC4277" s="323"/>
      <c r="BD4277" s="323"/>
      <c r="BE4277" s="323"/>
      <c r="BF4277" s="323"/>
    </row>
    <row r="4278" spans="1:58" s="62" customFormat="1" ht="12.75" x14ac:dyDescent="0.2">
      <c r="A4278" s="270"/>
      <c r="B4278" s="358"/>
      <c r="C4278" s="358"/>
      <c r="D4278" s="268"/>
      <c r="E4278" s="268"/>
      <c r="F4278" s="268"/>
      <c r="G4278" s="277"/>
      <c r="H4278" s="362"/>
      <c r="I4278" s="362"/>
      <c r="J4278" s="362"/>
      <c r="K4278" s="362"/>
      <c r="L4278" s="362"/>
      <c r="M4278" s="362"/>
      <c r="N4278" s="362"/>
      <c r="O4278" s="362"/>
      <c r="P4278" s="362"/>
      <c r="Q4278" s="362"/>
      <c r="R4278" s="362"/>
      <c r="S4278" s="362"/>
      <c r="T4278" s="362"/>
      <c r="U4278" s="362"/>
      <c r="V4278" s="362"/>
      <c r="W4278" s="362"/>
      <c r="X4278" s="362"/>
      <c r="Y4278" s="362"/>
      <c r="Z4278" s="362"/>
      <c r="AA4278" s="323"/>
      <c r="AB4278" s="323"/>
      <c r="AC4278" s="323"/>
      <c r="AD4278" s="323"/>
      <c r="AE4278" s="323"/>
      <c r="AF4278" s="323"/>
      <c r="AG4278" s="323"/>
      <c r="AH4278" s="323"/>
      <c r="AI4278" s="323"/>
      <c r="AJ4278" s="323"/>
      <c r="AK4278" s="323"/>
      <c r="AL4278" s="323"/>
      <c r="AM4278" s="323"/>
      <c r="AN4278" s="323"/>
      <c r="AO4278" s="323"/>
      <c r="AP4278" s="323"/>
      <c r="AQ4278" s="323"/>
      <c r="AR4278" s="323"/>
      <c r="AS4278" s="323"/>
      <c r="AT4278" s="323"/>
      <c r="AU4278" s="323"/>
      <c r="AV4278" s="323"/>
      <c r="AW4278" s="323"/>
      <c r="AX4278" s="323"/>
      <c r="AY4278" s="323"/>
      <c r="AZ4278" s="323"/>
      <c r="BA4278" s="323"/>
      <c r="BB4278" s="323"/>
      <c r="BC4278" s="323"/>
      <c r="BD4278" s="323"/>
      <c r="BE4278" s="323"/>
      <c r="BF4278" s="323"/>
    </row>
    <row r="4279" spans="1:58" s="62" customFormat="1" ht="12.75" x14ac:dyDescent="0.2">
      <c r="A4279" s="270"/>
      <c r="B4279" s="358"/>
      <c r="C4279" s="358"/>
      <c r="D4279" s="268"/>
      <c r="E4279" s="268"/>
      <c r="F4279" s="268"/>
      <c r="G4279" s="277"/>
      <c r="H4279" s="362"/>
      <c r="I4279" s="362"/>
      <c r="J4279" s="362"/>
      <c r="K4279" s="362"/>
      <c r="L4279" s="362"/>
      <c r="M4279" s="362"/>
      <c r="N4279" s="362"/>
      <c r="O4279" s="362"/>
      <c r="P4279" s="362"/>
      <c r="Q4279" s="362"/>
      <c r="R4279" s="362"/>
      <c r="S4279" s="362"/>
      <c r="T4279" s="362"/>
      <c r="U4279" s="362"/>
      <c r="V4279" s="362"/>
      <c r="W4279" s="362"/>
      <c r="X4279" s="362"/>
      <c r="Y4279" s="362"/>
      <c r="Z4279" s="362"/>
      <c r="AA4279" s="323"/>
      <c r="AB4279" s="323"/>
      <c r="AC4279" s="323"/>
      <c r="AD4279" s="323"/>
      <c r="AE4279" s="323"/>
      <c r="AF4279" s="323"/>
      <c r="AG4279" s="323"/>
      <c r="AH4279" s="323"/>
      <c r="AI4279" s="323"/>
      <c r="AJ4279" s="323"/>
      <c r="AK4279" s="323"/>
      <c r="AL4279" s="323"/>
      <c r="AM4279" s="323"/>
      <c r="AN4279" s="323"/>
      <c r="AO4279" s="323"/>
      <c r="AP4279" s="323"/>
      <c r="AQ4279" s="323"/>
      <c r="AR4279" s="323"/>
      <c r="AS4279" s="323"/>
      <c r="AT4279" s="323"/>
      <c r="AU4279" s="323"/>
      <c r="AV4279" s="323"/>
      <c r="AW4279" s="323"/>
      <c r="AX4279" s="323"/>
      <c r="AY4279" s="323"/>
      <c r="AZ4279" s="323"/>
      <c r="BA4279" s="323"/>
      <c r="BB4279" s="323"/>
      <c r="BC4279" s="323"/>
      <c r="BD4279" s="323"/>
      <c r="BE4279" s="323"/>
      <c r="BF4279" s="323"/>
    </row>
    <row r="4280" spans="1:58" s="62" customFormat="1" ht="12.75" x14ac:dyDescent="0.2">
      <c r="A4280" s="270"/>
      <c r="B4280" s="358"/>
      <c r="C4280" s="358"/>
      <c r="D4280" s="268"/>
      <c r="E4280" s="268"/>
      <c r="F4280" s="268"/>
      <c r="G4280" s="277"/>
      <c r="H4280" s="362"/>
      <c r="I4280" s="362"/>
      <c r="J4280" s="362"/>
      <c r="K4280" s="362"/>
      <c r="L4280" s="362"/>
      <c r="M4280" s="362"/>
      <c r="N4280" s="362"/>
      <c r="O4280" s="362"/>
      <c r="P4280" s="362"/>
      <c r="Q4280" s="362"/>
      <c r="R4280" s="362"/>
      <c r="S4280" s="362"/>
      <c r="T4280" s="362"/>
      <c r="U4280" s="362"/>
      <c r="V4280" s="362"/>
      <c r="W4280" s="362"/>
      <c r="X4280" s="362"/>
      <c r="Y4280" s="362"/>
      <c r="Z4280" s="362"/>
      <c r="AA4280" s="323"/>
      <c r="AB4280" s="323"/>
      <c r="AC4280" s="323"/>
      <c r="AD4280" s="323"/>
      <c r="AE4280" s="323"/>
      <c r="AF4280" s="323"/>
      <c r="AG4280" s="323"/>
      <c r="AH4280" s="323"/>
      <c r="AI4280" s="323"/>
      <c r="AJ4280" s="323"/>
      <c r="AK4280" s="323"/>
      <c r="AL4280" s="323"/>
      <c r="AM4280" s="323"/>
      <c r="AN4280" s="323"/>
      <c r="AO4280" s="323"/>
      <c r="AP4280" s="323"/>
      <c r="AQ4280" s="323"/>
      <c r="AR4280" s="323"/>
      <c r="AS4280" s="323"/>
      <c r="AT4280" s="323"/>
      <c r="AU4280" s="323"/>
      <c r="AV4280" s="323"/>
      <c r="AW4280" s="323"/>
      <c r="AX4280" s="323"/>
      <c r="AY4280" s="323"/>
      <c r="AZ4280" s="323"/>
      <c r="BA4280" s="323"/>
      <c r="BB4280" s="323"/>
      <c r="BC4280" s="323"/>
      <c r="BD4280" s="323"/>
      <c r="BE4280" s="323"/>
      <c r="BF4280" s="323"/>
    </row>
    <row r="4281" spans="1:58" s="62" customFormat="1" ht="12.75" x14ac:dyDescent="0.2">
      <c r="A4281" s="270"/>
      <c r="B4281" s="358"/>
      <c r="C4281" s="358"/>
      <c r="D4281" s="268"/>
      <c r="E4281" s="268"/>
      <c r="F4281" s="268"/>
      <c r="G4281" s="277"/>
      <c r="H4281" s="362"/>
      <c r="I4281" s="362"/>
      <c r="J4281" s="362"/>
      <c r="K4281" s="362"/>
      <c r="L4281" s="362"/>
      <c r="M4281" s="362"/>
      <c r="N4281" s="362"/>
      <c r="O4281" s="362"/>
      <c r="P4281" s="362"/>
      <c r="Q4281" s="362"/>
      <c r="R4281" s="362"/>
      <c r="S4281" s="362"/>
      <c r="T4281" s="362"/>
      <c r="U4281" s="362"/>
      <c r="V4281" s="362"/>
      <c r="W4281" s="362"/>
      <c r="X4281" s="362"/>
      <c r="Y4281" s="362"/>
      <c r="Z4281" s="362"/>
      <c r="AA4281" s="323"/>
      <c r="AB4281" s="323"/>
      <c r="AC4281" s="323"/>
      <c r="AD4281" s="323"/>
      <c r="AE4281" s="323"/>
      <c r="AF4281" s="323"/>
      <c r="AG4281" s="323"/>
      <c r="AH4281" s="323"/>
      <c r="AI4281" s="323"/>
      <c r="AJ4281" s="323"/>
      <c r="AK4281" s="323"/>
      <c r="AL4281" s="323"/>
      <c r="AM4281" s="323"/>
      <c r="AN4281" s="323"/>
      <c r="AO4281" s="323"/>
      <c r="AP4281" s="323"/>
      <c r="AQ4281" s="323"/>
      <c r="AR4281" s="323"/>
      <c r="AS4281" s="323"/>
      <c r="AT4281" s="323"/>
      <c r="AU4281" s="323"/>
      <c r="AV4281" s="323"/>
      <c r="AW4281" s="323"/>
      <c r="AX4281" s="323"/>
      <c r="AY4281" s="323"/>
      <c r="AZ4281" s="323"/>
      <c r="BA4281" s="323"/>
      <c r="BB4281" s="323"/>
      <c r="BC4281" s="323"/>
      <c r="BD4281" s="323"/>
      <c r="BE4281" s="323"/>
      <c r="BF4281" s="323"/>
    </row>
    <row r="4282" spans="1:58" s="62" customFormat="1" ht="12.75" x14ac:dyDescent="0.2">
      <c r="A4282" s="270"/>
      <c r="B4282" s="358"/>
      <c r="C4282" s="358"/>
      <c r="D4282" s="268"/>
      <c r="E4282" s="268"/>
      <c r="F4282" s="268"/>
      <c r="G4282" s="277"/>
      <c r="H4282" s="362"/>
      <c r="I4282" s="362"/>
      <c r="J4282" s="362"/>
      <c r="K4282" s="362"/>
      <c r="L4282" s="362"/>
      <c r="M4282" s="362"/>
      <c r="N4282" s="362"/>
      <c r="O4282" s="362"/>
      <c r="P4282" s="362"/>
      <c r="Q4282" s="362"/>
      <c r="R4282" s="362"/>
      <c r="S4282" s="362"/>
      <c r="T4282" s="362"/>
      <c r="U4282" s="362"/>
      <c r="V4282" s="362"/>
      <c r="W4282" s="362"/>
      <c r="X4282" s="362"/>
      <c r="Y4282" s="362"/>
      <c r="Z4282" s="362"/>
      <c r="AA4282" s="323"/>
      <c r="AB4282" s="323"/>
      <c r="AC4282" s="323"/>
      <c r="AD4282" s="323"/>
      <c r="AE4282" s="323"/>
      <c r="AF4282" s="323"/>
      <c r="AG4282" s="323"/>
      <c r="AH4282" s="323"/>
      <c r="AI4282" s="323"/>
      <c r="AJ4282" s="323"/>
      <c r="AK4282" s="323"/>
      <c r="AL4282" s="323"/>
      <c r="AM4282" s="323"/>
      <c r="AN4282" s="323"/>
      <c r="AO4282" s="323"/>
      <c r="AP4282" s="323"/>
      <c r="AQ4282" s="323"/>
      <c r="AR4282" s="323"/>
      <c r="AS4282" s="323"/>
      <c r="AT4282" s="323"/>
      <c r="AU4282" s="323"/>
      <c r="AV4282" s="323"/>
      <c r="AW4282" s="323"/>
      <c r="AX4282" s="323"/>
      <c r="AY4282" s="323"/>
      <c r="AZ4282" s="323"/>
      <c r="BA4282" s="323"/>
      <c r="BB4282" s="323"/>
      <c r="BC4282" s="323"/>
      <c r="BD4282" s="323"/>
      <c r="BE4282" s="323"/>
      <c r="BF4282" s="323"/>
    </row>
    <row r="4283" spans="1:58" s="62" customFormat="1" ht="12.75" x14ac:dyDescent="0.2">
      <c r="A4283" s="270"/>
      <c r="B4283" s="358"/>
      <c r="C4283" s="358"/>
      <c r="D4283" s="268"/>
      <c r="E4283" s="268"/>
      <c r="F4283" s="268"/>
      <c r="G4283" s="277"/>
      <c r="H4283" s="362"/>
      <c r="I4283" s="362"/>
      <c r="J4283" s="362"/>
      <c r="K4283" s="362"/>
      <c r="L4283" s="362"/>
      <c r="M4283" s="362"/>
      <c r="N4283" s="362"/>
      <c r="O4283" s="362"/>
      <c r="P4283" s="362"/>
      <c r="Q4283" s="362"/>
      <c r="R4283" s="362"/>
      <c r="S4283" s="362"/>
      <c r="T4283" s="362"/>
      <c r="U4283" s="362"/>
      <c r="V4283" s="362"/>
      <c r="W4283" s="362"/>
      <c r="X4283" s="362"/>
      <c r="Y4283" s="362"/>
      <c r="Z4283" s="362"/>
      <c r="AA4283" s="323"/>
      <c r="AB4283" s="323"/>
      <c r="AC4283" s="323"/>
      <c r="AD4283" s="323"/>
      <c r="AE4283" s="323"/>
      <c r="AF4283" s="323"/>
      <c r="AG4283" s="323"/>
      <c r="AH4283" s="323"/>
      <c r="AI4283" s="323"/>
      <c r="AJ4283" s="323"/>
      <c r="AK4283" s="323"/>
      <c r="AL4283" s="323"/>
      <c r="AM4283" s="323"/>
      <c r="AN4283" s="323"/>
      <c r="AO4283" s="323"/>
      <c r="AP4283" s="323"/>
      <c r="AQ4283" s="323"/>
      <c r="AR4283" s="323"/>
      <c r="AS4283" s="323"/>
      <c r="AT4283" s="323"/>
      <c r="AU4283" s="323"/>
      <c r="AV4283" s="323"/>
      <c r="AW4283" s="323"/>
      <c r="AX4283" s="323"/>
      <c r="AY4283" s="323"/>
      <c r="AZ4283" s="323"/>
      <c r="BA4283" s="323"/>
      <c r="BB4283" s="323"/>
      <c r="BC4283" s="323"/>
      <c r="BD4283" s="323"/>
      <c r="BE4283" s="323"/>
      <c r="BF4283" s="323"/>
    </row>
    <row r="4284" spans="1:58" s="62" customFormat="1" ht="12.75" x14ac:dyDescent="0.2">
      <c r="A4284" s="270"/>
      <c r="B4284" s="358"/>
      <c r="C4284" s="358"/>
      <c r="D4284" s="268"/>
      <c r="E4284" s="268"/>
      <c r="F4284" s="268"/>
      <c r="G4284" s="277"/>
      <c r="H4284" s="362"/>
      <c r="I4284" s="362"/>
      <c r="J4284" s="362"/>
      <c r="K4284" s="362"/>
      <c r="L4284" s="362"/>
      <c r="M4284" s="362"/>
      <c r="N4284" s="362"/>
      <c r="O4284" s="362"/>
      <c r="P4284" s="362"/>
      <c r="Q4284" s="362"/>
      <c r="R4284" s="362"/>
      <c r="S4284" s="362"/>
      <c r="T4284" s="362"/>
      <c r="U4284" s="362"/>
      <c r="V4284" s="362"/>
      <c r="W4284" s="362"/>
      <c r="X4284" s="362"/>
      <c r="Y4284" s="362"/>
      <c r="Z4284" s="362"/>
      <c r="AA4284" s="323"/>
      <c r="AB4284" s="323"/>
      <c r="AC4284" s="323"/>
      <c r="AD4284" s="323"/>
      <c r="AE4284" s="323"/>
      <c r="AF4284" s="323"/>
      <c r="AG4284" s="323"/>
      <c r="AH4284" s="323"/>
      <c r="AI4284" s="323"/>
      <c r="AJ4284" s="323"/>
      <c r="AK4284" s="323"/>
      <c r="AL4284" s="323"/>
      <c r="AM4284" s="323"/>
      <c r="AN4284" s="323"/>
      <c r="AO4284" s="323"/>
      <c r="AP4284" s="323"/>
      <c r="AQ4284" s="323"/>
      <c r="AR4284" s="323"/>
      <c r="AS4284" s="323"/>
      <c r="AT4284" s="323"/>
      <c r="AU4284" s="323"/>
      <c r="AV4284" s="323"/>
      <c r="AW4284" s="323"/>
      <c r="AX4284" s="323"/>
      <c r="AY4284" s="323"/>
      <c r="AZ4284" s="323"/>
      <c r="BA4284" s="323"/>
      <c r="BB4284" s="323"/>
      <c r="BC4284" s="323"/>
      <c r="BD4284" s="323"/>
      <c r="BE4284" s="323"/>
      <c r="BF4284" s="323"/>
    </row>
    <row r="4285" spans="1:58" s="62" customFormat="1" ht="12.75" x14ac:dyDescent="0.2">
      <c r="A4285" s="270"/>
      <c r="B4285" s="358"/>
      <c r="C4285" s="358"/>
      <c r="D4285" s="268"/>
      <c r="E4285" s="268"/>
      <c r="F4285" s="268"/>
      <c r="G4285" s="277"/>
      <c r="H4285" s="362"/>
      <c r="I4285" s="362"/>
      <c r="J4285" s="362"/>
      <c r="K4285" s="362"/>
      <c r="L4285" s="362"/>
      <c r="M4285" s="362"/>
      <c r="N4285" s="362"/>
      <c r="O4285" s="362"/>
      <c r="P4285" s="362"/>
      <c r="Q4285" s="362"/>
      <c r="R4285" s="362"/>
      <c r="S4285" s="362"/>
      <c r="T4285" s="362"/>
      <c r="U4285" s="362"/>
      <c r="V4285" s="362"/>
      <c r="W4285" s="362"/>
      <c r="X4285" s="362"/>
      <c r="Y4285" s="362"/>
      <c r="Z4285" s="362"/>
      <c r="AA4285" s="323"/>
      <c r="AB4285" s="323"/>
      <c r="AC4285" s="323"/>
      <c r="AD4285" s="323"/>
      <c r="AE4285" s="323"/>
      <c r="AF4285" s="323"/>
      <c r="AG4285" s="323"/>
      <c r="AH4285" s="323"/>
      <c r="AI4285" s="323"/>
      <c r="AJ4285" s="323"/>
      <c r="AK4285" s="323"/>
      <c r="AL4285" s="323"/>
      <c r="AM4285" s="323"/>
      <c r="AN4285" s="323"/>
      <c r="AO4285" s="323"/>
      <c r="AP4285" s="323"/>
      <c r="AQ4285" s="323"/>
      <c r="AR4285" s="323"/>
      <c r="AS4285" s="323"/>
      <c r="AT4285" s="323"/>
      <c r="AU4285" s="323"/>
      <c r="AV4285" s="323"/>
      <c r="AW4285" s="323"/>
      <c r="AX4285" s="323"/>
      <c r="AY4285" s="323"/>
      <c r="AZ4285" s="323"/>
      <c r="BA4285" s="323"/>
      <c r="BB4285" s="323"/>
      <c r="BC4285" s="323"/>
      <c r="BD4285" s="323"/>
      <c r="BE4285" s="323"/>
      <c r="BF4285" s="323"/>
    </row>
    <row r="4286" spans="1:58" s="62" customFormat="1" ht="12.75" x14ac:dyDescent="0.2">
      <c r="A4286" s="270"/>
      <c r="B4286" s="358"/>
      <c r="C4286" s="358"/>
      <c r="D4286" s="268"/>
      <c r="E4286" s="268"/>
      <c r="F4286" s="268"/>
      <c r="G4286" s="277"/>
      <c r="H4286" s="362"/>
      <c r="I4286" s="362"/>
      <c r="J4286" s="362"/>
      <c r="K4286" s="362"/>
      <c r="L4286" s="362"/>
      <c r="M4286" s="362"/>
      <c r="N4286" s="362"/>
      <c r="O4286" s="362"/>
      <c r="P4286" s="362"/>
      <c r="Q4286" s="362"/>
      <c r="R4286" s="362"/>
      <c r="S4286" s="362"/>
      <c r="T4286" s="362"/>
      <c r="U4286" s="362"/>
      <c r="V4286" s="362"/>
      <c r="W4286" s="362"/>
      <c r="X4286" s="362"/>
      <c r="Y4286" s="362"/>
      <c r="Z4286" s="362"/>
      <c r="AA4286" s="323"/>
      <c r="AB4286" s="323"/>
      <c r="AC4286" s="323"/>
      <c r="AD4286" s="323"/>
      <c r="AE4286" s="323"/>
      <c r="AF4286" s="323"/>
      <c r="AG4286" s="323"/>
      <c r="AH4286" s="323"/>
      <c r="AI4286" s="323"/>
      <c r="AJ4286" s="323"/>
      <c r="AK4286" s="323"/>
      <c r="AL4286" s="323"/>
      <c r="AM4286" s="323"/>
      <c r="AN4286" s="323"/>
      <c r="AO4286" s="323"/>
      <c r="AP4286" s="323"/>
      <c r="AQ4286" s="323"/>
      <c r="AR4286" s="323"/>
      <c r="AS4286" s="323"/>
      <c r="AT4286" s="323"/>
      <c r="AU4286" s="323"/>
      <c r="AV4286" s="323"/>
      <c r="AW4286" s="323"/>
      <c r="AX4286" s="323"/>
      <c r="AY4286" s="323"/>
      <c r="AZ4286" s="323"/>
      <c r="BA4286" s="323"/>
      <c r="BB4286" s="323"/>
      <c r="BC4286" s="323"/>
      <c r="BD4286" s="323"/>
      <c r="BE4286" s="323"/>
      <c r="BF4286" s="323"/>
    </row>
    <row r="4287" spans="1:58" s="62" customFormat="1" ht="12.75" x14ac:dyDescent="0.2">
      <c r="A4287" s="270"/>
      <c r="B4287" s="358"/>
      <c r="C4287" s="358"/>
      <c r="D4287" s="268"/>
      <c r="E4287" s="268"/>
      <c r="F4287" s="268"/>
      <c r="G4287" s="277"/>
      <c r="H4287" s="362"/>
      <c r="I4287" s="362"/>
      <c r="J4287" s="362"/>
      <c r="K4287" s="362"/>
      <c r="L4287" s="362"/>
      <c r="M4287" s="362"/>
      <c r="N4287" s="362"/>
      <c r="O4287" s="362"/>
      <c r="P4287" s="362"/>
      <c r="Q4287" s="362"/>
      <c r="R4287" s="362"/>
      <c r="S4287" s="362"/>
      <c r="T4287" s="362"/>
      <c r="U4287" s="362"/>
      <c r="V4287" s="362"/>
      <c r="W4287" s="362"/>
      <c r="X4287" s="362"/>
      <c r="Y4287" s="362"/>
      <c r="Z4287" s="362"/>
      <c r="AA4287" s="323"/>
      <c r="AB4287" s="323"/>
      <c r="AC4287" s="323"/>
      <c r="AD4287" s="323"/>
      <c r="AE4287" s="323"/>
      <c r="AF4287" s="323"/>
      <c r="AG4287" s="323"/>
      <c r="AH4287" s="323"/>
      <c r="AI4287" s="323"/>
      <c r="AJ4287" s="323"/>
      <c r="AK4287" s="323"/>
      <c r="AL4287" s="323"/>
      <c r="AM4287" s="323"/>
      <c r="AN4287" s="323"/>
      <c r="AO4287" s="323"/>
      <c r="AP4287" s="323"/>
      <c r="AQ4287" s="323"/>
      <c r="AR4287" s="323"/>
      <c r="AS4287" s="323"/>
      <c r="AT4287" s="323"/>
      <c r="AU4287" s="323"/>
      <c r="AV4287" s="323"/>
      <c r="AW4287" s="323"/>
      <c r="AX4287" s="323"/>
      <c r="AY4287" s="323"/>
      <c r="AZ4287" s="323"/>
      <c r="BA4287" s="323"/>
      <c r="BB4287" s="323"/>
      <c r="BC4287" s="323"/>
      <c r="BD4287" s="323"/>
      <c r="BE4287" s="323"/>
      <c r="BF4287" s="323"/>
    </row>
    <row r="4288" spans="1:58" s="62" customFormat="1" ht="12.75" x14ac:dyDescent="0.2">
      <c r="A4288"/>
      <c r="B4288" s="277"/>
      <c r="C4288" s="277"/>
      <c r="D4288" s="277"/>
      <c r="E4288" s="277"/>
      <c r="F4288" s="277"/>
      <c r="G4288" s="277"/>
      <c r="H4288" s="362"/>
      <c r="I4288" s="362"/>
      <c r="J4288" s="362"/>
      <c r="K4288" s="362"/>
      <c r="L4288" s="362"/>
      <c r="M4288" s="362"/>
      <c r="N4288" s="362"/>
      <c r="O4288" s="362"/>
      <c r="P4288" s="362"/>
      <c r="Q4288" s="362"/>
    </row>
    <row r="4289" spans="1:17" s="62" customFormat="1" ht="12.75" x14ac:dyDescent="0.2">
      <c r="A4289"/>
      <c r="B4289" s="277"/>
      <c r="C4289" s="277"/>
      <c r="D4289" s="277"/>
      <c r="E4289" s="277"/>
      <c r="F4289" s="277"/>
      <c r="G4289" s="277"/>
      <c r="H4289" s="362"/>
      <c r="I4289" s="362"/>
      <c r="J4289" s="362"/>
      <c r="K4289" s="362"/>
      <c r="L4289" s="362"/>
      <c r="M4289" s="362"/>
      <c r="N4289" s="362"/>
      <c r="O4289" s="362"/>
      <c r="P4289" s="362"/>
      <c r="Q4289" s="362"/>
    </row>
    <row r="4290" spans="1:17" s="62" customFormat="1" ht="12.75" x14ac:dyDescent="0.2">
      <c r="A4290"/>
      <c r="B4290" s="277"/>
      <c r="C4290" s="277"/>
      <c r="D4290" s="277"/>
      <c r="E4290" s="277"/>
      <c r="F4290" s="277"/>
      <c r="G4290" s="277"/>
      <c r="H4290" s="362"/>
      <c r="I4290" s="362"/>
      <c r="J4290" s="362"/>
      <c r="K4290" s="362"/>
      <c r="L4290" s="362"/>
      <c r="M4290" s="362"/>
      <c r="N4290" s="362"/>
      <c r="O4290" s="362"/>
      <c r="P4290" s="362"/>
      <c r="Q4290" s="362"/>
    </row>
    <row r="4291" spans="1:17" s="62" customFormat="1" ht="12.75" x14ac:dyDescent="0.2">
      <c r="A4291"/>
      <c r="B4291" s="277"/>
      <c r="C4291" s="277"/>
      <c r="D4291" s="277"/>
      <c r="E4291" s="277"/>
      <c r="F4291" s="277"/>
      <c r="G4291" s="277"/>
      <c r="H4291" s="362"/>
      <c r="I4291" s="362"/>
      <c r="J4291" s="362"/>
      <c r="K4291" s="362"/>
      <c r="L4291" s="362"/>
      <c r="M4291" s="362"/>
      <c r="N4291" s="362"/>
      <c r="O4291" s="362"/>
      <c r="P4291" s="362"/>
      <c r="Q4291" s="362"/>
    </row>
    <row r="4292" spans="1:17" s="62" customFormat="1" ht="12.75" x14ac:dyDescent="0.2">
      <c r="A4292"/>
      <c r="B4292" s="277"/>
      <c r="C4292" s="277"/>
      <c r="D4292" s="277"/>
      <c r="E4292" s="277"/>
      <c r="F4292" s="277"/>
      <c r="G4292" s="277"/>
      <c r="H4292" s="362"/>
      <c r="I4292" s="362"/>
      <c r="J4292" s="362"/>
      <c r="K4292" s="362"/>
      <c r="L4292" s="362"/>
      <c r="M4292" s="362"/>
      <c r="N4292" s="362"/>
      <c r="O4292" s="362"/>
      <c r="P4292" s="362"/>
      <c r="Q4292" s="362"/>
    </row>
    <row r="4293" spans="1:17" s="62" customFormat="1" ht="12.75" x14ac:dyDescent="0.2">
      <c r="A4293"/>
      <c r="B4293" s="277"/>
      <c r="C4293" s="277"/>
      <c r="D4293" s="277"/>
      <c r="E4293" s="277"/>
      <c r="F4293" s="277"/>
      <c r="G4293" s="277"/>
      <c r="H4293" s="362"/>
      <c r="I4293" s="362"/>
      <c r="J4293" s="362"/>
      <c r="K4293" s="362"/>
      <c r="L4293" s="362"/>
      <c r="M4293" s="362"/>
      <c r="N4293" s="362"/>
      <c r="O4293" s="362"/>
      <c r="P4293" s="362"/>
      <c r="Q4293" s="362"/>
    </row>
    <row r="4294" spans="1:17" s="62" customFormat="1" ht="12.75" x14ac:dyDescent="0.2">
      <c r="A4294"/>
      <c r="B4294" s="277"/>
      <c r="C4294" s="277"/>
      <c r="D4294" s="277"/>
      <c r="E4294" s="277"/>
      <c r="F4294" s="277"/>
      <c r="G4294" s="277"/>
      <c r="H4294" s="362"/>
      <c r="I4294" s="362"/>
      <c r="J4294" s="362"/>
      <c r="K4294" s="362"/>
      <c r="L4294" s="362"/>
      <c r="M4294" s="362"/>
      <c r="N4294" s="362"/>
      <c r="O4294" s="362"/>
      <c r="P4294" s="362"/>
      <c r="Q4294" s="362"/>
    </row>
    <row r="4295" spans="1:17" s="62" customFormat="1" ht="12.75" x14ac:dyDescent="0.2">
      <c r="A4295"/>
      <c r="B4295" s="277"/>
      <c r="C4295" s="277"/>
      <c r="D4295" s="277"/>
      <c r="E4295" s="277"/>
      <c r="F4295" s="277"/>
      <c r="G4295" s="277"/>
      <c r="H4295" s="362"/>
      <c r="I4295" s="362"/>
      <c r="J4295" s="362"/>
      <c r="K4295" s="362"/>
      <c r="L4295" s="362"/>
      <c r="M4295" s="362"/>
      <c r="N4295" s="362"/>
      <c r="O4295" s="362"/>
      <c r="P4295" s="362"/>
      <c r="Q4295" s="362"/>
    </row>
    <row r="4296" spans="1:17" s="62" customFormat="1" ht="12.75" x14ac:dyDescent="0.2">
      <c r="A4296"/>
      <c r="B4296" s="277"/>
      <c r="C4296" s="277"/>
      <c r="D4296" s="277"/>
      <c r="E4296" s="277"/>
      <c r="F4296" s="277"/>
      <c r="G4296" s="277"/>
      <c r="H4296" s="362"/>
      <c r="I4296" s="362"/>
      <c r="J4296" s="362"/>
      <c r="K4296" s="362"/>
      <c r="L4296" s="362"/>
      <c r="M4296" s="362"/>
      <c r="N4296" s="362"/>
      <c r="O4296" s="362"/>
      <c r="P4296" s="362"/>
      <c r="Q4296" s="362"/>
    </row>
    <row r="4297" spans="1:17" s="62" customFormat="1" ht="12.75" x14ac:dyDescent="0.2">
      <c r="A4297"/>
      <c r="B4297" s="277"/>
      <c r="C4297" s="277"/>
      <c r="D4297" s="277"/>
      <c r="E4297" s="277"/>
      <c r="F4297" s="277"/>
      <c r="G4297" s="277"/>
      <c r="H4297" s="362"/>
      <c r="I4297" s="362"/>
      <c r="J4297" s="362"/>
      <c r="K4297" s="362"/>
      <c r="L4297" s="362"/>
      <c r="M4297" s="362"/>
      <c r="N4297" s="362"/>
      <c r="O4297" s="362"/>
      <c r="P4297" s="362"/>
      <c r="Q4297" s="362"/>
    </row>
    <row r="4298" spans="1:17" s="62" customFormat="1" ht="12.75" x14ac:dyDescent="0.2">
      <c r="A4298"/>
      <c r="B4298" s="277"/>
      <c r="C4298" s="277"/>
      <c r="D4298" s="277"/>
      <c r="E4298" s="277"/>
      <c r="F4298" s="277"/>
      <c r="G4298" s="277"/>
      <c r="H4298" s="362"/>
      <c r="I4298" s="362"/>
      <c r="J4298" s="362"/>
      <c r="K4298" s="362"/>
      <c r="L4298" s="362"/>
      <c r="M4298" s="362"/>
      <c r="N4298" s="362"/>
      <c r="O4298" s="362"/>
      <c r="P4298" s="362"/>
      <c r="Q4298" s="362"/>
    </row>
    <row r="4299" spans="1:17" s="62" customFormat="1" ht="12.75" x14ac:dyDescent="0.2">
      <c r="A4299"/>
      <c r="B4299" s="277"/>
      <c r="C4299" s="277"/>
      <c r="D4299" s="277"/>
      <c r="E4299" s="277"/>
      <c r="F4299" s="277"/>
      <c r="G4299" s="277"/>
      <c r="H4299" s="362"/>
      <c r="I4299" s="362"/>
      <c r="J4299" s="362"/>
      <c r="K4299" s="362"/>
      <c r="L4299" s="362"/>
      <c r="M4299" s="362"/>
      <c r="N4299" s="362"/>
      <c r="O4299" s="362"/>
      <c r="P4299" s="362"/>
      <c r="Q4299" s="362"/>
    </row>
    <row r="4300" spans="1:17" s="62" customFormat="1" ht="12.75" x14ac:dyDescent="0.2">
      <c r="A4300"/>
      <c r="B4300" s="277"/>
      <c r="C4300" s="277"/>
      <c r="D4300" s="277"/>
      <c r="E4300" s="277"/>
      <c r="F4300" s="277"/>
      <c r="G4300" s="277"/>
      <c r="H4300" s="362"/>
      <c r="I4300" s="362"/>
      <c r="J4300" s="362"/>
      <c r="K4300" s="362"/>
      <c r="L4300" s="362"/>
      <c r="M4300" s="362"/>
      <c r="N4300" s="362"/>
      <c r="O4300" s="362"/>
      <c r="P4300" s="362"/>
      <c r="Q4300" s="362"/>
    </row>
    <row r="4301" spans="1:17" s="62" customFormat="1" ht="12.75" x14ac:dyDescent="0.2">
      <c r="A4301"/>
      <c r="B4301" s="277"/>
      <c r="C4301" s="277"/>
      <c r="D4301" s="277"/>
      <c r="E4301" s="277"/>
      <c r="F4301" s="277"/>
      <c r="G4301" s="277"/>
      <c r="H4301" s="362"/>
      <c r="I4301" s="362"/>
      <c r="J4301" s="362"/>
      <c r="K4301" s="362"/>
      <c r="L4301" s="362"/>
      <c r="M4301" s="362"/>
      <c r="N4301" s="362"/>
      <c r="O4301" s="362"/>
      <c r="P4301" s="362"/>
      <c r="Q4301" s="362"/>
    </row>
    <row r="4302" spans="1:17" s="62" customFormat="1" ht="12.75" x14ac:dyDescent="0.2">
      <c r="A4302"/>
      <c r="B4302" s="277"/>
      <c r="C4302" s="277"/>
      <c r="D4302" s="277"/>
      <c r="E4302" s="277"/>
      <c r="F4302" s="277"/>
      <c r="G4302" s="277"/>
      <c r="H4302" s="362"/>
      <c r="I4302" s="362"/>
      <c r="J4302" s="362"/>
      <c r="K4302" s="362"/>
      <c r="L4302" s="362"/>
      <c r="M4302" s="362"/>
      <c r="N4302" s="362"/>
      <c r="O4302" s="362"/>
      <c r="P4302" s="362"/>
      <c r="Q4302" s="362"/>
    </row>
    <row r="4303" spans="1:17" s="62" customFormat="1" ht="12.75" x14ac:dyDescent="0.2">
      <c r="A4303"/>
      <c r="B4303" s="277"/>
      <c r="C4303" s="277"/>
      <c r="D4303" s="277"/>
      <c r="E4303" s="277"/>
      <c r="F4303" s="277"/>
      <c r="G4303" s="277"/>
      <c r="H4303" s="362"/>
      <c r="I4303" s="362"/>
      <c r="J4303" s="362"/>
      <c r="K4303" s="362"/>
      <c r="L4303" s="362"/>
      <c r="M4303" s="362"/>
      <c r="N4303" s="362"/>
      <c r="O4303" s="362"/>
      <c r="P4303" s="362"/>
      <c r="Q4303" s="362"/>
    </row>
    <row r="4304" spans="1:17" s="62" customFormat="1" ht="12.75" x14ac:dyDescent="0.2">
      <c r="A4304"/>
      <c r="B4304" s="277"/>
      <c r="C4304" s="277"/>
      <c r="D4304" s="277"/>
      <c r="E4304" s="277"/>
      <c r="F4304" s="277"/>
      <c r="G4304" s="277"/>
      <c r="H4304" s="362"/>
      <c r="I4304" s="362"/>
      <c r="J4304" s="362"/>
      <c r="K4304" s="362"/>
      <c r="L4304" s="362"/>
      <c r="M4304" s="362"/>
      <c r="N4304" s="362"/>
      <c r="O4304" s="362"/>
      <c r="P4304" s="362"/>
      <c r="Q4304" s="362"/>
    </row>
    <row r="4305" spans="1:17" s="62" customFormat="1" ht="12.75" x14ac:dyDescent="0.2">
      <c r="A4305"/>
      <c r="B4305" s="277"/>
      <c r="C4305" s="277"/>
      <c r="D4305" s="277"/>
      <c r="E4305" s="277"/>
      <c r="F4305" s="277"/>
      <c r="G4305" s="277"/>
      <c r="H4305" s="362"/>
      <c r="I4305" s="362"/>
      <c r="J4305" s="362"/>
      <c r="K4305" s="362"/>
      <c r="L4305" s="362"/>
      <c r="M4305" s="362"/>
      <c r="N4305" s="362"/>
      <c r="O4305" s="362"/>
      <c r="P4305" s="362"/>
      <c r="Q4305" s="362"/>
    </row>
    <row r="4306" spans="1:17" s="62" customFormat="1" ht="12.75" x14ac:dyDescent="0.2">
      <c r="A4306"/>
      <c r="B4306" s="277"/>
      <c r="C4306" s="277"/>
      <c r="D4306" s="277"/>
      <c r="E4306" s="277"/>
      <c r="F4306" s="277"/>
      <c r="G4306" s="277"/>
      <c r="H4306" s="362"/>
      <c r="I4306" s="362"/>
      <c r="J4306" s="362"/>
      <c r="K4306" s="362"/>
      <c r="L4306" s="362"/>
      <c r="M4306" s="362"/>
      <c r="N4306" s="362"/>
      <c r="O4306" s="362"/>
      <c r="P4306" s="362"/>
      <c r="Q4306" s="362"/>
    </row>
    <row r="4307" spans="1:17" s="62" customFormat="1" ht="12.75" x14ac:dyDescent="0.2">
      <c r="A4307"/>
      <c r="B4307" s="277"/>
      <c r="C4307" s="277"/>
      <c r="D4307" s="277"/>
      <c r="E4307" s="277"/>
      <c r="F4307" s="277"/>
      <c r="G4307" s="277"/>
      <c r="H4307" s="362"/>
      <c r="I4307" s="362"/>
      <c r="J4307" s="362"/>
      <c r="K4307" s="362"/>
      <c r="L4307" s="362"/>
      <c r="M4307" s="362"/>
      <c r="N4307" s="362"/>
      <c r="O4307" s="362"/>
      <c r="P4307" s="362"/>
      <c r="Q4307" s="362"/>
    </row>
    <row r="4308" spans="1:17" s="62" customFormat="1" ht="12.75" x14ac:dyDescent="0.2">
      <c r="A4308"/>
      <c r="B4308" s="277"/>
      <c r="C4308" s="277"/>
      <c r="D4308" s="277"/>
      <c r="E4308" s="277"/>
      <c r="F4308" s="277"/>
      <c r="G4308" s="277"/>
      <c r="H4308" s="362"/>
      <c r="I4308" s="362"/>
      <c r="J4308" s="362"/>
      <c r="K4308" s="362"/>
      <c r="L4308" s="362"/>
      <c r="M4308" s="362"/>
      <c r="N4308" s="362"/>
      <c r="O4308" s="362"/>
      <c r="P4308" s="362"/>
      <c r="Q4308" s="362"/>
    </row>
    <row r="4309" spans="1:17" s="62" customFormat="1" ht="12.75" x14ac:dyDescent="0.2">
      <c r="A4309"/>
      <c r="B4309" s="277"/>
      <c r="C4309" s="277"/>
      <c r="D4309" s="277"/>
      <c r="E4309" s="277"/>
      <c r="F4309" s="277"/>
      <c r="G4309" s="277"/>
      <c r="H4309" s="362"/>
      <c r="I4309" s="362"/>
      <c r="J4309" s="362"/>
      <c r="K4309" s="362"/>
      <c r="L4309" s="362"/>
      <c r="M4309" s="362"/>
      <c r="N4309" s="362"/>
      <c r="O4309" s="362"/>
      <c r="P4309" s="362"/>
      <c r="Q4309" s="362"/>
    </row>
    <row r="4310" spans="1:17" s="62" customFormat="1" ht="12.75" x14ac:dyDescent="0.2">
      <c r="A4310"/>
      <c r="B4310" s="277"/>
      <c r="C4310" s="277"/>
      <c r="D4310" s="277"/>
      <c r="E4310" s="277"/>
      <c r="F4310" s="277"/>
      <c r="G4310" s="277"/>
      <c r="H4310" s="362"/>
      <c r="I4310" s="362"/>
      <c r="J4310" s="362"/>
      <c r="K4310" s="362"/>
      <c r="L4310" s="362"/>
      <c r="M4310" s="362"/>
      <c r="N4310" s="362"/>
      <c r="O4310" s="362"/>
      <c r="P4310" s="362"/>
      <c r="Q4310" s="362"/>
    </row>
    <row r="4311" spans="1:17" s="62" customFormat="1" ht="12.75" x14ac:dyDescent="0.2">
      <c r="A4311"/>
      <c r="B4311" s="277"/>
      <c r="C4311" s="277"/>
      <c r="D4311" s="277"/>
      <c r="E4311" s="277"/>
      <c r="F4311" s="277"/>
      <c r="G4311" s="277"/>
      <c r="H4311" s="362"/>
      <c r="I4311" s="362"/>
      <c r="J4311" s="362"/>
      <c r="K4311" s="362"/>
      <c r="L4311" s="362"/>
      <c r="M4311" s="362"/>
      <c r="N4311" s="362"/>
      <c r="O4311" s="362"/>
      <c r="P4311" s="362"/>
      <c r="Q4311" s="362"/>
    </row>
    <row r="4312" spans="1:17" s="62" customFormat="1" ht="12.75" x14ac:dyDescent="0.2">
      <c r="A4312"/>
      <c r="B4312" s="277"/>
      <c r="C4312" s="277"/>
      <c r="D4312" s="277"/>
      <c r="E4312" s="277"/>
      <c r="F4312" s="277"/>
      <c r="G4312" s="277"/>
      <c r="H4312" s="362"/>
      <c r="I4312" s="362"/>
      <c r="J4312" s="362"/>
      <c r="K4312" s="362"/>
      <c r="L4312" s="362"/>
      <c r="M4312" s="362"/>
      <c r="N4312" s="362"/>
      <c r="O4312" s="362"/>
      <c r="P4312" s="362"/>
      <c r="Q4312" s="362"/>
    </row>
    <row r="4313" spans="1:17" s="62" customFormat="1" ht="12.75" x14ac:dyDescent="0.2">
      <c r="A4313"/>
      <c r="B4313" s="277"/>
      <c r="C4313" s="277"/>
      <c r="D4313" s="277"/>
      <c r="E4313" s="277"/>
      <c r="F4313" s="277"/>
      <c r="G4313" s="277"/>
      <c r="H4313" s="362"/>
      <c r="I4313" s="362"/>
      <c r="J4313" s="362"/>
      <c r="K4313" s="362"/>
      <c r="L4313" s="362"/>
      <c r="M4313" s="362"/>
      <c r="N4313" s="362"/>
      <c r="O4313" s="362"/>
      <c r="P4313" s="362"/>
      <c r="Q4313" s="362"/>
    </row>
    <row r="4314" spans="1:17" s="62" customFormat="1" ht="12.75" x14ac:dyDescent="0.2">
      <c r="A4314"/>
      <c r="B4314" s="277"/>
      <c r="C4314" s="277"/>
      <c r="D4314" s="277"/>
      <c r="E4314" s="277"/>
      <c r="F4314" s="277"/>
      <c r="G4314" s="277"/>
      <c r="H4314" s="362"/>
      <c r="I4314" s="362"/>
      <c r="J4314" s="362"/>
      <c r="K4314" s="362"/>
      <c r="L4314" s="362"/>
      <c r="M4314" s="362"/>
      <c r="N4314" s="362"/>
      <c r="O4314" s="362"/>
      <c r="P4314" s="362"/>
      <c r="Q4314" s="362"/>
    </row>
    <row r="4315" spans="1:17" s="62" customFormat="1" ht="12.75" x14ac:dyDescent="0.2">
      <c r="A4315"/>
      <c r="B4315" s="277"/>
      <c r="C4315" s="277"/>
      <c r="D4315" s="277"/>
      <c r="E4315" s="277"/>
      <c r="F4315" s="277"/>
      <c r="G4315" s="277"/>
      <c r="H4315" s="362"/>
      <c r="I4315" s="362"/>
      <c r="J4315" s="362"/>
      <c r="K4315" s="362"/>
      <c r="L4315" s="362"/>
      <c r="M4315" s="362"/>
      <c r="N4315" s="362"/>
      <c r="O4315" s="362"/>
      <c r="P4315" s="362"/>
      <c r="Q4315" s="362"/>
    </row>
    <row r="4316" spans="1:17" s="62" customFormat="1" ht="12.75" x14ac:dyDescent="0.2">
      <c r="A4316"/>
      <c r="B4316" s="277"/>
      <c r="C4316" s="277"/>
      <c r="D4316" s="277"/>
      <c r="E4316" s="277"/>
      <c r="F4316" s="277"/>
      <c r="G4316" s="277"/>
      <c r="H4316" s="362"/>
      <c r="I4316" s="362"/>
      <c r="J4316" s="362"/>
      <c r="K4316" s="362"/>
      <c r="L4316" s="362"/>
      <c r="M4316" s="362"/>
      <c r="N4316" s="362"/>
      <c r="O4316" s="362"/>
      <c r="P4316" s="362"/>
      <c r="Q4316" s="362"/>
    </row>
    <row r="4317" spans="1:17" s="62" customFormat="1" ht="12.75" x14ac:dyDescent="0.2">
      <c r="A4317"/>
      <c r="B4317" s="277"/>
      <c r="C4317" s="277"/>
      <c r="D4317" s="277"/>
      <c r="E4317" s="277"/>
      <c r="F4317" s="277"/>
      <c r="G4317" s="277"/>
      <c r="H4317" s="362"/>
      <c r="I4317" s="362"/>
      <c r="J4317" s="362"/>
      <c r="K4317" s="362"/>
      <c r="L4317" s="362"/>
      <c r="M4317" s="362"/>
      <c r="N4317" s="362"/>
      <c r="O4317" s="362"/>
      <c r="P4317" s="362"/>
      <c r="Q4317" s="362"/>
    </row>
    <row r="4318" spans="1:17" s="62" customFormat="1" ht="12.75" x14ac:dyDescent="0.2">
      <c r="A4318"/>
      <c r="B4318" s="277"/>
      <c r="C4318" s="277"/>
      <c r="D4318" s="277"/>
      <c r="E4318" s="277"/>
      <c r="F4318" s="277"/>
      <c r="G4318" s="277"/>
      <c r="H4318" s="362"/>
      <c r="I4318" s="362"/>
      <c r="J4318" s="362"/>
      <c r="K4318" s="362"/>
      <c r="L4318" s="362"/>
      <c r="M4318" s="362"/>
      <c r="N4318" s="362"/>
      <c r="O4318" s="362"/>
      <c r="P4318" s="362"/>
      <c r="Q4318" s="362"/>
    </row>
    <row r="4319" spans="1:17" s="62" customFormat="1" ht="12.75" x14ac:dyDescent="0.2">
      <c r="A4319"/>
      <c r="B4319" s="277"/>
      <c r="C4319" s="277"/>
      <c r="D4319" s="277"/>
      <c r="E4319" s="277"/>
      <c r="F4319" s="277"/>
      <c r="G4319" s="277"/>
      <c r="H4319" s="362"/>
      <c r="I4319" s="362"/>
      <c r="J4319" s="362"/>
      <c r="K4319" s="362"/>
      <c r="L4319" s="362"/>
      <c r="M4319" s="362"/>
      <c r="N4319" s="362"/>
      <c r="O4319" s="362"/>
      <c r="P4319" s="362"/>
      <c r="Q4319" s="362"/>
    </row>
    <row r="4320" spans="1:17" s="62" customFormat="1" ht="12.75" x14ac:dyDescent="0.2">
      <c r="A4320"/>
      <c r="B4320" s="277"/>
      <c r="C4320" s="277"/>
      <c r="D4320" s="277"/>
      <c r="E4320" s="277"/>
      <c r="F4320" s="277"/>
      <c r="G4320" s="277"/>
      <c r="H4320" s="362"/>
      <c r="I4320" s="362"/>
      <c r="J4320" s="362"/>
      <c r="K4320" s="362"/>
      <c r="L4320" s="362"/>
      <c r="M4320" s="362"/>
      <c r="N4320" s="362"/>
      <c r="O4320" s="362"/>
      <c r="P4320" s="362"/>
      <c r="Q4320" s="362"/>
    </row>
    <row r="4321" spans="1:17" s="62" customFormat="1" ht="12.75" x14ac:dyDescent="0.2">
      <c r="A4321"/>
      <c r="B4321" s="277"/>
      <c r="C4321" s="277"/>
      <c r="D4321" s="277"/>
      <c r="E4321" s="277"/>
      <c r="F4321" s="277"/>
      <c r="G4321" s="277"/>
      <c r="H4321" s="362"/>
      <c r="I4321" s="362"/>
      <c r="J4321" s="362"/>
      <c r="K4321" s="362"/>
      <c r="L4321" s="362"/>
      <c r="M4321" s="362"/>
      <c r="N4321" s="362"/>
      <c r="O4321" s="362"/>
      <c r="P4321" s="362"/>
      <c r="Q4321" s="362"/>
    </row>
    <row r="4322" spans="1:17" s="62" customFormat="1" ht="12.75" x14ac:dyDescent="0.2">
      <c r="A4322"/>
      <c r="B4322" s="277"/>
      <c r="C4322" s="277"/>
      <c r="D4322" s="277"/>
      <c r="E4322" s="277"/>
      <c r="F4322" s="277"/>
      <c r="G4322" s="277"/>
      <c r="H4322" s="362"/>
      <c r="I4322" s="362"/>
      <c r="J4322" s="362"/>
      <c r="K4322" s="362"/>
      <c r="L4322" s="362"/>
      <c r="M4322" s="362"/>
      <c r="N4322" s="362"/>
      <c r="O4322" s="362"/>
      <c r="P4322" s="362"/>
      <c r="Q4322" s="362"/>
    </row>
    <row r="4323" spans="1:17" s="62" customFormat="1" ht="12.75" x14ac:dyDescent="0.2">
      <c r="A4323"/>
      <c r="B4323" s="277"/>
      <c r="C4323" s="277"/>
      <c r="D4323" s="277"/>
      <c r="E4323" s="277"/>
      <c r="F4323" s="277"/>
      <c r="G4323" s="277"/>
      <c r="H4323" s="362"/>
      <c r="I4323" s="362"/>
      <c r="J4323" s="362"/>
      <c r="K4323" s="362"/>
      <c r="L4323" s="362"/>
      <c r="M4323" s="362"/>
      <c r="N4323" s="362"/>
      <c r="O4323" s="362"/>
      <c r="P4323" s="362"/>
      <c r="Q4323" s="362"/>
    </row>
    <row r="4324" spans="1:17" s="62" customFormat="1" ht="12.75" x14ac:dyDescent="0.2">
      <c r="A4324"/>
      <c r="B4324" s="277"/>
      <c r="C4324" s="277"/>
      <c r="D4324" s="277"/>
      <c r="E4324" s="277"/>
      <c r="F4324" s="277"/>
      <c r="G4324" s="277"/>
      <c r="H4324" s="362"/>
      <c r="I4324" s="362"/>
      <c r="J4324" s="362"/>
      <c r="K4324" s="362"/>
      <c r="L4324" s="362"/>
      <c r="M4324" s="362"/>
      <c r="N4324" s="362"/>
      <c r="O4324" s="362"/>
      <c r="P4324" s="362"/>
      <c r="Q4324" s="362"/>
    </row>
    <row r="4325" spans="1:17" s="62" customFormat="1" ht="12.75" x14ac:dyDescent="0.2">
      <c r="A4325"/>
      <c r="B4325" s="277"/>
      <c r="C4325" s="277"/>
      <c r="D4325" s="277"/>
      <c r="E4325" s="277"/>
      <c r="F4325" s="277"/>
      <c r="G4325" s="277"/>
      <c r="H4325" s="362"/>
      <c r="I4325" s="362"/>
      <c r="J4325" s="362"/>
      <c r="K4325" s="362"/>
      <c r="L4325" s="362"/>
      <c r="M4325" s="362"/>
      <c r="N4325" s="362"/>
      <c r="O4325" s="362"/>
      <c r="P4325" s="362"/>
      <c r="Q4325" s="362"/>
    </row>
    <row r="4326" spans="1:17" s="62" customFormat="1" ht="12.75" x14ac:dyDescent="0.2">
      <c r="A4326"/>
      <c r="B4326" s="277"/>
      <c r="C4326" s="277"/>
      <c r="D4326" s="277"/>
      <c r="E4326" s="277"/>
      <c r="F4326" s="277"/>
      <c r="G4326" s="277"/>
      <c r="H4326" s="362"/>
      <c r="I4326" s="362"/>
      <c r="J4326" s="362"/>
      <c r="K4326" s="362"/>
      <c r="L4326" s="362"/>
      <c r="M4326" s="362"/>
      <c r="N4326" s="362"/>
      <c r="O4326" s="362"/>
      <c r="P4326" s="362"/>
      <c r="Q4326" s="362"/>
    </row>
    <row r="4327" spans="1:17" s="62" customFormat="1" ht="12.75" x14ac:dyDescent="0.2">
      <c r="A4327"/>
      <c r="B4327" s="277"/>
      <c r="C4327" s="277"/>
      <c r="D4327" s="277"/>
      <c r="E4327" s="277"/>
      <c r="F4327" s="277"/>
      <c r="G4327" s="277"/>
      <c r="H4327" s="362"/>
      <c r="I4327" s="362"/>
      <c r="J4327" s="362"/>
      <c r="K4327" s="362"/>
      <c r="L4327" s="362"/>
      <c r="M4327" s="362"/>
      <c r="N4327" s="362"/>
      <c r="O4327" s="362"/>
      <c r="P4327" s="362"/>
      <c r="Q4327" s="362"/>
    </row>
    <row r="4328" spans="1:17" s="62" customFormat="1" ht="12.75" x14ac:dyDescent="0.2">
      <c r="A4328"/>
      <c r="B4328" s="277"/>
      <c r="C4328" s="277"/>
      <c r="D4328" s="277"/>
      <c r="E4328" s="277"/>
      <c r="F4328" s="277"/>
      <c r="G4328" s="277"/>
      <c r="H4328" s="362"/>
      <c r="I4328" s="362"/>
      <c r="J4328" s="362"/>
      <c r="K4328" s="362"/>
      <c r="L4328" s="362"/>
      <c r="M4328" s="362"/>
      <c r="N4328" s="362"/>
      <c r="O4328" s="362"/>
      <c r="P4328" s="362"/>
      <c r="Q4328" s="362"/>
    </row>
    <row r="4329" spans="1:17" s="62" customFormat="1" ht="12.75" x14ac:dyDescent="0.2">
      <c r="A4329"/>
      <c r="B4329" s="277"/>
      <c r="C4329" s="277"/>
      <c r="D4329" s="277"/>
      <c r="E4329" s="277"/>
      <c r="F4329" s="277"/>
      <c r="G4329" s="277"/>
      <c r="H4329" s="362"/>
      <c r="I4329" s="362"/>
      <c r="J4329" s="362"/>
      <c r="K4329" s="362"/>
      <c r="L4329" s="362"/>
      <c r="M4329" s="362"/>
      <c r="N4329" s="362"/>
      <c r="O4329" s="362"/>
      <c r="P4329" s="362"/>
      <c r="Q4329" s="362"/>
    </row>
    <row r="4330" spans="1:17" s="62" customFormat="1" ht="12.75" x14ac:dyDescent="0.2">
      <c r="A4330"/>
      <c r="B4330" s="277"/>
      <c r="C4330" s="277"/>
      <c r="D4330" s="277"/>
      <c r="E4330" s="277"/>
      <c r="F4330" s="277"/>
      <c r="G4330" s="277"/>
      <c r="H4330" s="362"/>
      <c r="I4330" s="362"/>
      <c r="J4330" s="362"/>
      <c r="K4330" s="362"/>
      <c r="L4330" s="362"/>
      <c r="M4330" s="362"/>
      <c r="N4330" s="362"/>
      <c r="O4330" s="362"/>
      <c r="P4330" s="362"/>
      <c r="Q4330" s="362"/>
    </row>
    <row r="4331" spans="1:17" s="62" customFormat="1" ht="12.75" x14ac:dyDescent="0.2">
      <c r="A4331"/>
      <c r="B4331" s="277"/>
      <c r="C4331" s="277"/>
      <c r="D4331" s="277"/>
      <c r="E4331" s="277"/>
      <c r="F4331" s="277"/>
      <c r="G4331" s="277"/>
      <c r="H4331" s="362"/>
      <c r="I4331" s="362"/>
      <c r="J4331" s="362"/>
      <c r="K4331" s="362"/>
      <c r="L4331" s="362"/>
      <c r="M4331" s="362"/>
      <c r="N4331" s="362"/>
      <c r="O4331" s="362"/>
      <c r="P4331" s="362"/>
      <c r="Q4331" s="362"/>
    </row>
    <row r="4332" spans="1:17" s="62" customFormat="1" ht="12.75" x14ac:dyDescent="0.2">
      <c r="A4332"/>
      <c r="B4332" s="277"/>
      <c r="C4332" s="277"/>
      <c r="D4332" s="277"/>
      <c r="E4332" s="277"/>
      <c r="F4332" s="277"/>
      <c r="G4332" s="277"/>
      <c r="H4332" s="362"/>
      <c r="I4332" s="362"/>
      <c r="J4332" s="362"/>
      <c r="K4332" s="362"/>
      <c r="L4332" s="362"/>
      <c r="M4332" s="362"/>
      <c r="N4332" s="362"/>
      <c r="O4332" s="362"/>
      <c r="P4332" s="362"/>
      <c r="Q4332" s="362"/>
    </row>
    <row r="4333" spans="1:17" s="62" customFormat="1" ht="12.75" x14ac:dyDescent="0.2">
      <c r="A4333"/>
      <c r="B4333" s="277"/>
      <c r="C4333" s="277"/>
      <c r="D4333" s="277"/>
      <c r="E4333" s="277"/>
      <c r="F4333" s="277"/>
      <c r="G4333" s="277"/>
      <c r="H4333" s="362"/>
      <c r="I4333" s="362"/>
      <c r="J4333" s="362"/>
      <c r="K4333" s="362"/>
      <c r="L4333" s="362"/>
      <c r="M4333" s="362"/>
      <c r="N4333" s="362"/>
      <c r="O4333" s="362"/>
      <c r="P4333" s="362"/>
      <c r="Q4333" s="362"/>
    </row>
    <row r="4334" spans="1:17" s="62" customFormat="1" ht="12.75" x14ac:dyDescent="0.2">
      <c r="A4334"/>
      <c r="B4334" s="277"/>
      <c r="C4334" s="277"/>
      <c r="D4334" s="277"/>
      <c r="E4334" s="277"/>
      <c r="F4334" s="277"/>
      <c r="G4334" s="277"/>
      <c r="H4334" s="362"/>
      <c r="I4334" s="362"/>
      <c r="J4334" s="362"/>
      <c r="K4334" s="362"/>
      <c r="L4334" s="362"/>
      <c r="M4334" s="362"/>
      <c r="N4334" s="362"/>
      <c r="O4334" s="362"/>
      <c r="P4334" s="362"/>
      <c r="Q4334" s="362"/>
    </row>
    <row r="4335" spans="1:17" s="62" customFormat="1" ht="12.75" x14ac:dyDescent="0.2">
      <c r="A4335"/>
      <c r="B4335" s="277"/>
      <c r="C4335" s="277"/>
      <c r="D4335" s="277"/>
      <c r="E4335" s="277"/>
      <c r="F4335" s="277"/>
      <c r="G4335" s="277"/>
      <c r="H4335" s="362"/>
      <c r="I4335" s="362"/>
      <c r="J4335" s="362"/>
      <c r="K4335" s="362"/>
      <c r="L4335" s="362"/>
      <c r="M4335" s="362"/>
      <c r="N4335" s="362"/>
      <c r="O4335" s="362"/>
      <c r="P4335" s="362"/>
      <c r="Q4335" s="362"/>
    </row>
    <row r="4336" spans="1:17" s="62" customFormat="1" ht="12.75" x14ac:dyDescent="0.2">
      <c r="A4336"/>
      <c r="B4336" s="277"/>
      <c r="C4336" s="277"/>
      <c r="D4336" s="277"/>
      <c r="E4336" s="277"/>
      <c r="F4336" s="277"/>
      <c r="G4336" s="277"/>
      <c r="H4336" s="362"/>
      <c r="I4336" s="362"/>
      <c r="J4336" s="362"/>
      <c r="K4336" s="362"/>
      <c r="L4336" s="362"/>
      <c r="M4336" s="362"/>
      <c r="N4336" s="362"/>
      <c r="O4336" s="362"/>
      <c r="P4336" s="362"/>
      <c r="Q4336" s="362"/>
    </row>
    <row r="4337" spans="1:17" s="62" customFormat="1" ht="12.75" x14ac:dyDescent="0.2">
      <c r="A4337"/>
      <c r="B4337" s="277"/>
      <c r="C4337" s="277"/>
      <c r="D4337" s="277"/>
      <c r="E4337" s="277"/>
      <c r="F4337" s="277"/>
      <c r="G4337" s="277"/>
      <c r="H4337" s="362"/>
      <c r="I4337" s="362"/>
      <c r="J4337" s="362"/>
      <c r="K4337" s="362"/>
      <c r="L4337" s="362"/>
      <c r="M4337" s="362"/>
      <c r="N4337" s="362"/>
      <c r="O4337" s="362"/>
      <c r="P4337" s="362"/>
      <c r="Q4337" s="362"/>
    </row>
    <row r="4338" spans="1:17" s="62" customFormat="1" ht="12.75" x14ac:dyDescent="0.2">
      <c r="A4338"/>
      <c r="B4338" s="277"/>
      <c r="C4338" s="277"/>
      <c r="D4338" s="277"/>
      <c r="E4338" s="277"/>
      <c r="F4338" s="277"/>
      <c r="G4338" s="277"/>
      <c r="H4338" s="362"/>
      <c r="I4338" s="362"/>
      <c r="J4338" s="362"/>
      <c r="K4338" s="362"/>
      <c r="L4338" s="362"/>
      <c r="M4338" s="362"/>
      <c r="N4338" s="362"/>
      <c r="O4338" s="362"/>
      <c r="P4338" s="362"/>
      <c r="Q4338" s="362"/>
    </row>
    <row r="4339" spans="1:17" s="62" customFormat="1" ht="12.75" x14ac:dyDescent="0.2">
      <c r="A4339"/>
      <c r="B4339" s="277"/>
      <c r="C4339" s="277"/>
      <c r="D4339" s="277"/>
      <c r="E4339" s="277"/>
      <c r="F4339" s="277"/>
      <c r="G4339" s="277"/>
      <c r="H4339" s="362"/>
      <c r="I4339" s="362"/>
      <c r="J4339" s="362"/>
      <c r="K4339" s="362"/>
      <c r="L4339" s="362"/>
      <c r="M4339" s="362"/>
      <c r="N4339" s="362"/>
      <c r="O4339" s="362"/>
      <c r="P4339" s="362"/>
      <c r="Q4339" s="362"/>
    </row>
    <row r="4340" spans="1:17" s="62" customFormat="1" ht="12.75" x14ac:dyDescent="0.2">
      <c r="A4340"/>
      <c r="B4340" s="277"/>
      <c r="C4340" s="277"/>
      <c r="D4340" s="277"/>
      <c r="E4340" s="277"/>
      <c r="F4340" s="277"/>
      <c r="G4340" s="277"/>
      <c r="H4340" s="362"/>
      <c r="I4340" s="362"/>
      <c r="J4340" s="362"/>
      <c r="K4340" s="362"/>
      <c r="L4340" s="362"/>
      <c r="M4340" s="362"/>
      <c r="N4340" s="362"/>
      <c r="O4340" s="362"/>
      <c r="P4340" s="362"/>
      <c r="Q4340" s="362"/>
    </row>
    <row r="4341" spans="1:17" s="62" customFormat="1" ht="12.75" x14ac:dyDescent="0.2">
      <c r="A4341"/>
      <c r="B4341" s="277"/>
      <c r="C4341" s="277"/>
      <c r="D4341" s="277"/>
      <c r="E4341" s="277"/>
      <c r="F4341" s="277"/>
      <c r="G4341" s="277"/>
      <c r="H4341" s="362"/>
      <c r="I4341" s="362"/>
      <c r="J4341" s="362"/>
      <c r="K4341" s="362"/>
      <c r="L4341" s="362"/>
      <c r="M4341" s="362"/>
      <c r="N4341" s="362"/>
      <c r="O4341" s="362"/>
      <c r="P4341" s="362"/>
      <c r="Q4341" s="362"/>
    </row>
    <row r="4342" spans="1:17" s="62" customFormat="1" ht="12.75" x14ac:dyDescent="0.2">
      <c r="A4342"/>
      <c r="B4342" s="277"/>
      <c r="C4342" s="277"/>
      <c r="D4342" s="277"/>
      <c r="E4342" s="277"/>
      <c r="F4342" s="277"/>
      <c r="G4342" s="277"/>
      <c r="H4342" s="362"/>
      <c r="I4342" s="362"/>
      <c r="J4342" s="362"/>
      <c r="K4342" s="362"/>
      <c r="L4342" s="362"/>
      <c r="M4342" s="362"/>
      <c r="N4342" s="362"/>
      <c r="O4342" s="362"/>
      <c r="P4342" s="362"/>
      <c r="Q4342" s="362"/>
    </row>
    <row r="4343" spans="1:17" s="62" customFormat="1" ht="12.75" x14ac:dyDescent="0.2">
      <c r="A4343"/>
      <c r="B4343" s="277"/>
      <c r="C4343" s="277"/>
      <c r="D4343" s="277"/>
      <c r="E4343" s="277"/>
      <c r="F4343" s="277"/>
      <c r="G4343" s="277"/>
      <c r="H4343" s="362"/>
      <c r="I4343" s="362"/>
      <c r="J4343" s="362"/>
      <c r="K4343" s="362"/>
      <c r="L4343" s="362"/>
      <c r="M4343" s="362"/>
      <c r="N4343" s="362"/>
      <c r="O4343" s="362"/>
      <c r="P4343" s="362"/>
      <c r="Q4343" s="362"/>
    </row>
    <row r="4344" spans="1:17" s="62" customFormat="1" ht="12.75" x14ac:dyDescent="0.2">
      <c r="A4344"/>
      <c r="B4344" s="277"/>
      <c r="C4344" s="277"/>
      <c r="D4344" s="277"/>
      <c r="E4344" s="277"/>
      <c r="F4344" s="277"/>
      <c r="G4344" s="277"/>
      <c r="H4344" s="362"/>
      <c r="I4344" s="362"/>
      <c r="J4344" s="362"/>
      <c r="K4344" s="362"/>
      <c r="L4344" s="362"/>
      <c r="M4344" s="362"/>
      <c r="N4344" s="362"/>
      <c r="O4344" s="362"/>
      <c r="P4344" s="362"/>
      <c r="Q4344" s="362"/>
    </row>
    <row r="4345" spans="1:17" s="62" customFormat="1" ht="12.75" x14ac:dyDescent="0.2">
      <c r="A4345"/>
      <c r="B4345" s="277"/>
      <c r="C4345" s="277"/>
      <c r="D4345" s="277"/>
      <c r="E4345" s="277"/>
      <c r="F4345" s="277"/>
      <c r="G4345" s="277"/>
      <c r="H4345" s="362"/>
      <c r="I4345" s="362"/>
      <c r="J4345" s="362"/>
      <c r="K4345" s="362"/>
      <c r="L4345" s="362"/>
      <c r="M4345" s="362"/>
      <c r="N4345" s="362"/>
      <c r="O4345" s="362"/>
      <c r="P4345" s="362"/>
      <c r="Q4345" s="362"/>
    </row>
    <row r="4346" spans="1:17" s="62" customFormat="1" ht="12.75" x14ac:dyDescent="0.2">
      <c r="A4346"/>
      <c r="B4346" s="277"/>
      <c r="C4346" s="277"/>
      <c r="D4346" s="277"/>
      <c r="E4346" s="277"/>
      <c r="F4346" s="277"/>
      <c r="G4346" s="277"/>
      <c r="H4346" s="362"/>
      <c r="I4346" s="362"/>
      <c r="J4346" s="362"/>
      <c r="K4346" s="362"/>
      <c r="L4346" s="362"/>
      <c r="M4346" s="362"/>
      <c r="N4346" s="362"/>
      <c r="O4346" s="362"/>
      <c r="P4346" s="362"/>
      <c r="Q4346" s="362"/>
    </row>
    <row r="4347" spans="1:17" s="62" customFormat="1" ht="12.75" x14ac:dyDescent="0.2">
      <c r="A4347"/>
      <c r="B4347" s="277"/>
      <c r="C4347" s="277"/>
      <c r="D4347" s="277"/>
      <c r="E4347" s="277"/>
      <c r="F4347" s="277"/>
      <c r="G4347" s="277"/>
      <c r="H4347" s="362"/>
      <c r="I4347" s="362"/>
      <c r="J4347" s="362"/>
      <c r="K4347" s="362"/>
      <c r="L4347" s="362"/>
      <c r="M4347" s="362"/>
      <c r="N4347" s="362"/>
      <c r="O4347" s="362"/>
      <c r="P4347" s="362"/>
      <c r="Q4347" s="362"/>
    </row>
    <row r="4348" spans="1:17" s="62" customFormat="1" ht="12.75" x14ac:dyDescent="0.2">
      <c r="A4348"/>
      <c r="B4348" s="277"/>
      <c r="C4348" s="277"/>
      <c r="D4348" s="277"/>
      <c r="E4348" s="277"/>
      <c r="F4348" s="277"/>
      <c r="G4348" s="277"/>
      <c r="H4348" s="362"/>
      <c r="I4348" s="362"/>
      <c r="J4348" s="362"/>
      <c r="K4348" s="362"/>
      <c r="L4348" s="362"/>
      <c r="M4348" s="362"/>
      <c r="N4348" s="362"/>
      <c r="O4348" s="362"/>
      <c r="P4348" s="362"/>
      <c r="Q4348" s="362"/>
    </row>
    <row r="4349" spans="1:17" s="62" customFormat="1" ht="12.75" x14ac:dyDescent="0.2">
      <c r="A4349"/>
      <c r="B4349" s="277"/>
      <c r="C4349" s="277"/>
      <c r="D4349" s="277"/>
      <c r="E4349" s="277"/>
      <c r="F4349" s="277"/>
      <c r="G4349" s="277"/>
      <c r="H4349" s="362"/>
      <c r="I4349" s="362"/>
      <c r="J4349" s="362"/>
      <c r="K4349" s="362"/>
      <c r="L4349" s="362"/>
      <c r="M4349" s="362"/>
      <c r="N4349" s="362"/>
      <c r="O4349" s="362"/>
      <c r="P4349" s="362"/>
      <c r="Q4349" s="362"/>
    </row>
    <row r="4350" spans="1:17" s="62" customFormat="1" ht="12.75" x14ac:dyDescent="0.2">
      <c r="A4350"/>
      <c r="B4350" s="277"/>
      <c r="C4350" s="277"/>
      <c r="D4350" s="277"/>
      <c r="E4350" s="277"/>
      <c r="F4350" s="277"/>
      <c r="G4350" s="277"/>
      <c r="H4350" s="362"/>
      <c r="I4350" s="362"/>
      <c r="J4350" s="362"/>
      <c r="K4350" s="362"/>
      <c r="L4350" s="362"/>
      <c r="M4350" s="362"/>
      <c r="N4350" s="362"/>
      <c r="O4350" s="362"/>
      <c r="P4350" s="362"/>
      <c r="Q4350" s="362"/>
    </row>
    <row r="4351" spans="1:17" s="62" customFormat="1" ht="12.75" x14ac:dyDescent="0.2">
      <c r="A4351"/>
      <c r="B4351" s="277"/>
      <c r="C4351" s="277"/>
      <c r="D4351" s="277"/>
      <c r="E4351" s="277"/>
      <c r="F4351" s="277"/>
      <c r="G4351" s="277"/>
      <c r="H4351" s="362"/>
      <c r="I4351" s="362"/>
      <c r="J4351" s="362"/>
      <c r="K4351" s="362"/>
      <c r="L4351" s="362"/>
      <c r="M4351" s="362"/>
      <c r="N4351" s="362"/>
      <c r="O4351" s="362"/>
      <c r="P4351" s="362"/>
      <c r="Q4351" s="362"/>
    </row>
    <row r="4352" spans="1:17" s="62" customFormat="1" ht="12.75" x14ac:dyDescent="0.2">
      <c r="A4352"/>
      <c r="B4352" s="277"/>
      <c r="C4352" s="277"/>
      <c r="D4352" s="277"/>
      <c r="E4352" s="277"/>
      <c r="F4352" s="277"/>
      <c r="G4352" s="277"/>
      <c r="H4352" s="362"/>
      <c r="I4352" s="362"/>
      <c r="J4352" s="362"/>
      <c r="K4352" s="362"/>
      <c r="L4352" s="362"/>
      <c r="M4352" s="362"/>
      <c r="N4352" s="362"/>
      <c r="O4352" s="362"/>
      <c r="P4352" s="362"/>
      <c r="Q4352" s="362"/>
    </row>
    <row r="4353" spans="1:17" s="62" customFormat="1" ht="12.75" x14ac:dyDescent="0.2">
      <c r="A4353"/>
      <c r="B4353" s="277"/>
      <c r="C4353" s="277"/>
      <c r="D4353" s="277"/>
      <c r="E4353" s="277"/>
      <c r="F4353" s="277"/>
      <c r="G4353" s="277"/>
      <c r="H4353" s="362"/>
      <c r="I4353" s="362"/>
      <c r="J4353" s="362"/>
      <c r="K4353" s="362"/>
      <c r="L4353" s="362"/>
      <c r="M4353" s="362"/>
      <c r="N4353" s="362"/>
      <c r="O4353" s="362"/>
      <c r="P4353" s="362"/>
      <c r="Q4353" s="362"/>
    </row>
    <row r="4354" spans="1:17" s="62" customFormat="1" ht="12.75" x14ac:dyDescent="0.2">
      <c r="A4354"/>
      <c r="B4354" s="277"/>
      <c r="C4354" s="277"/>
      <c r="D4354" s="277"/>
      <c r="E4354" s="277"/>
      <c r="F4354" s="277"/>
      <c r="G4354" s="277"/>
      <c r="H4354" s="362"/>
      <c r="I4354" s="362"/>
      <c r="J4354" s="362"/>
      <c r="K4354" s="362"/>
      <c r="L4354" s="362"/>
      <c r="M4354" s="362"/>
      <c r="N4354" s="362"/>
      <c r="O4354" s="362"/>
      <c r="P4354" s="362"/>
      <c r="Q4354" s="362"/>
    </row>
    <row r="4355" spans="1:17" s="62" customFormat="1" ht="12.75" x14ac:dyDescent="0.2">
      <c r="A4355"/>
      <c r="B4355" s="277"/>
      <c r="C4355" s="277"/>
      <c r="D4355" s="277"/>
      <c r="E4355" s="277"/>
      <c r="F4355" s="277"/>
      <c r="G4355" s="277"/>
      <c r="H4355" s="362"/>
      <c r="I4355" s="362"/>
      <c r="J4355" s="362"/>
      <c r="K4355" s="362"/>
      <c r="L4355" s="362"/>
      <c r="M4355" s="362"/>
      <c r="N4355" s="362"/>
      <c r="O4355" s="362"/>
      <c r="P4355" s="362"/>
      <c r="Q4355" s="362"/>
    </row>
    <row r="4356" spans="1:17" s="62" customFormat="1" ht="12.75" x14ac:dyDescent="0.2">
      <c r="A4356"/>
      <c r="B4356" s="277"/>
      <c r="C4356" s="277"/>
      <c r="D4356" s="277"/>
      <c r="E4356" s="277"/>
      <c r="F4356" s="277"/>
      <c r="G4356" s="277"/>
      <c r="H4356" s="362"/>
      <c r="I4356" s="362"/>
      <c r="J4356" s="362"/>
      <c r="K4356" s="362"/>
      <c r="L4356" s="362"/>
      <c r="M4356" s="362"/>
      <c r="N4356" s="362"/>
      <c r="O4356" s="362"/>
      <c r="P4356" s="362"/>
      <c r="Q4356" s="362"/>
    </row>
    <row r="4357" spans="1:17" s="62" customFormat="1" ht="12.75" x14ac:dyDescent="0.2">
      <c r="A4357"/>
      <c r="B4357" s="277"/>
      <c r="C4357" s="277"/>
      <c r="D4357" s="277"/>
      <c r="E4357" s="277"/>
      <c r="F4357" s="277"/>
      <c r="G4357" s="277"/>
      <c r="H4357" s="362"/>
      <c r="I4357" s="362"/>
      <c r="J4357" s="362"/>
      <c r="K4357" s="362"/>
      <c r="L4357" s="362"/>
      <c r="M4357" s="362"/>
      <c r="N4357" s="362"/>
      <c r="O4357" s="362"/>
      <c r="P4357" s="362"/>
      <c r="Q4357" s="362"/>
    </row>
    <row r="4358" spans="1:17" s="62" customFormat="1" ht="12.75" x14ac:dyDescent="0.2">
      <c r="A4358"/>
      <c r="B4358" s="277"/>
      <c r="C4358" s="277"/>
      <c r="D4358" s="277"/>
      <c r="E4358" s="277"/>
      <c r="F4358" s="277"/>
      <c r="G4358" s="277"/>
      <c r="H4358" s="362"/>
      <c r="I4358" s="362"/>
      <c r="J4358" s="362"/>
      <c r="K4358" s="362"/>
      <c r="L4358" s="362"/>
      <c r="M4358" s="362"/>
      <c r="N4358" s="362"/>
      <c r="O4358" s="362"/>
      <c r="P4358" s="362"/>
      <c r="Q4358" s="362"/>
    </row>
    <row r="4359" spans="1:17" s="62" customFormat="1" ht="12.75" x14ac:dyDescent="0.2">
      <c r="A4359"/>
      <c r="B4359" s="277"/>
      <c r="C4359" s="277"/>
      <c r="D4359" s="277"/>
      <c r="E4359" s="277"/>
      <c r="F4359" s="277"/>
      <c r="G4359" s="277"/>
      <c r="H4359" s="362"/>
      <c r="I4359" s="362"/>
      <c r="J4359" s="362"/>
      <c r="K4359" s="362"/>
      <c r="L4359" s="362"/>
      <c r="M4359" s="362"/>
      <c r="N4359" s="362"/>
      <c r="O4359" s="362"/>
      <c r="P4359" s="362"/>
      <c r="Q4359" s="362"/>
    </row>
    <row r="4360" spans="1:17" s="62" customFormat="1" ht="12.75" x14ac:dyDescent="0.2">
      <c r="A4360"/>
      <c r="B4360" s="277"/>
      <c r="C4360" s="277"/>
      <c r="D4360" s="277"/>
      <c r="E4360" s="277"/>
      <c r="F4360" s="277"/>
      <c r="G4360" s="277"/>
      <c r="H4360" s="362"/>
      <c r="I4360" s="362"/>
      <c r="J4360" s="362"/>
      <c r="K4360" s="362"/>
      <c r="L4360" s="362"/>
      <c r="M4360" s="362"/>
      <c r="N4360" s="362"/>
      <c r="O4360" s="362"/>
      <c r="P4360" s="362"/>
      <c r="Q4360" s="362"/>
    </row>
    <row r="4361" spans="1:17" s="62" customFormat="1" ht="12.75" x14ac:dyDescent="0.2">
      <c r="A4361"/>
      <c r="B4361" s="277"/>
      <c r="C4361" s="277"/>
      <c r="D4361" s="277"/>
      <c r="E4361" s="277"/>
      <c r="F4361" s="277"/>
      <c r="G4361" s="277"/>
      <c r="H4361" s="362"/>
      <c r="I4361" s="362"/>
      <c r="J4361" s="362"/>
      <c r="K4361" s="362"/>
      <c r="L4361" s="362"/>
      <c r="M4361" s="362"/>
      <c r="N4361" s="362"/>
      <c r="O4361" s="362"/>
      <c r="P4361" s="362"/>
      <c r="Q4361" s="362"/>
    </row>
    <row r="4362" spans="1:17" s="62" customFormat="1" ht="12.75" x14ac:dyDescent="0.2">
      <c r="A4362"/>
      <c r="B4362" s="277"/>
      <c r="C4362" s="277"/>
      <c r="D4362" s="277"/>
      <c r="E4362" s="277"/>
      <c r="F4362" s="277"/>
      <c r="G4362" s="277"/>
      <c r="H4362" s="362"/>
      <c r="I4362" s="362"/>
      <c r="J4362" s="362"/>
      <c r="K4362" s="362"/>
      <c r="L4362" s="362"/>
      <c r="M4362" s="362"/>
      <c r="N4362" s="362"/>
      <c r="O4362" s="362"/>
      <c r="P4362" s="362"/>
      <c r="Q4362" s="362"/>
    </row>
    <row r="4363" spans="1:17" s="62" customFormat="1" ht="12.75" x14ac:dyDescent="0.2">
      <c r="A4363"/>
      <c r="B4363" s="277"/>
      <c r="C4363" s="277"/>
      <c r="D4363" s="277"/>
      <c r="E4363" s="277"/>
      <c r="F4363" s="277"/>
      <c r="G4363" s="277"/>
      <c r="H4363" s="362"/>
      <c r="I4363" s="362"/>
      <c r="J4363" s="362"/>
      <c r="K4363" s="362"/>
      <c r="L4363" s="362"/>
      <c r="M4363" s="362"/>
      <c r="N4363" s="362"/>
      <c r="O4363" s="362"/>
      <c r="P4363" s="362"/>
      <c r="Q4363" s="362"/>
    </row>
    <row r="4364" spans="1:17" s="62" customFormat="1" ht="12.75" x14ac:dyDescent="0.2">
      <c r="A4364"/>
      <c r="B4364" s="277"/>
      <c r="C4364" s="277"/>
      <c r="D4364" s="277"/>
      <c r="E4364" s="277"/>
      <c r="F4364" s="277"/>
      <c r="G4364" s="277"/>
      <c r="H4364" s="362"/>
      <c r="I4364" s="362"/>
      <c r="J4364" s="362"/>
      <c r="K4364" s="362"/>
      <c r="L4364" s="362"/>
      <c r="M4364" s="362"/>
      <c r="N4364" s="362"/>
      <c r="O4364" s="362"/>
      <c r="P4364" s="362"/>
      <c r="Q4364" s="362"/>
    </row>
    <row r="4365" spans="1:17" s="62" customFormat="1" ht="12.75" x14ac:dyDescent="0.2">
      <c r="A4365"/>
      <c r="B4365" s="277"/>
      <c r="C4365" s="277"/>
      <c r="D4365" s="277"/>
      <c r="E4365" s="277"/>
      <c r="F4365" s="277"/>
      <c r="G4365" s="277"/>
      <c r="H4365" s="362"/>
      <c r="I4365" s="362"/>
      <c r="J4365" s="362"/>
      <c r="K4365" s="362"/>
      <c r="L4365" s="362"/>
      <c r="M4365" s="362"/>
      <c r="N4365" s="362"/>
      <c r="O4365" s="362"/>
      <c r="P4365" s="362"/>
      <c r="Q4365" s="362"/>
    </row>
    <row r="4366" spans="1:17" s="62" customFormat="1" ht="12.75" x14ac:dyDescent="0.2">
      <c r="A4366"/>
      <c r="B4366" s="277"/>
      <c r="C4366" s="277"/>
      <c r="D4366" s="277"/>
      <c r="E4366" s="277"/>
      <c r="F4366" s="277"/>
      <c r="G4366" s="277"/>
      <c r="H4366" s="362"/>
      <c r="I4366" s="362"/>
      <c r="J4366" s="362"/>
      <c r="K4366" s="362"/>
      <c r="L4366" s="362"/>
      <c r="M4366" s="362"/>
      <c r="N4366" s="362"/>
      <c r="O4366" s="362"/>
      <c r="P4366" s="362"/>
      <c r="Q4366" s="362"/>
    </row>
    <row r="4367" spans="1:17" s="62" customFormat="1" ht="12.75" x14ac:dyDescent="0.2">
      <c r="A4367"/>
      <c r="B4367" s="277"/>
      <c r="C4367" s="277"/>
      <c r="D4367" s="277"/>
      <c r="E4367" s="277"/>
      <c r="F4367" s="277"/>
      <c r="G4367" s="277"/>
      <c r="H4367" s="362"/>
      <c r="I4367" s="362"/>
      <c r="J4367" s="362"/>
      <c r="K4367" s="362"/>
      <c r="L4367" s="362"/>
      <c r="M4367" s="362"/>
      <c r="N4367" s="362"/>
      <c r="O4367" s="362"/>
      <c r="P4367" s="362"/>
      <c r="Q4367" s="362"/>
    </row>
    <row r="4368" spans="1:17" s="62" customFormat="1" ht="12.75" x14ac:dyDescent="0.2">
      <c r="A4368"/>
      <c r="B4368" s="277"/>
      <c r="C4368" s="277"/>
      <c r="D4368" s="277"/>
      <c r="E4368" s="277"/>
      <c r="F4368" s="277"/>
      <c r="G4368" s="277"/>
      <c r="H4368" s="362"/>
      <c r="I4368" s="362"/>
      <c r="J4368" s="362"/>
      <c r="K4368" s="362"/>
      <c r="L4368" s="362"/>
      <c r="M4368" s="362"/>
      <c r="N4368" s="362"/>
      <c r="O4368" s="362"/>
      <c r="P4368" s="362"/>
      <c r="Q4368" s="362"/>
    </row>
    <row r="4369" spans="1:17" s="62" customFormat="1" ht="12.75" x14ac:dyDescent="0.2">
      <c r="A4369"/>
      <c r="B4369" s="277"/>
      <c r="C4369" s="277"/>
      <c r="D4369" s="277"/>
      <c r="E4369" s="277"/>
      <c r="F4369" s="277"/>
      <c r="G4369" s="277"/>
      <c r="H4369" s="362"/>
      <c r="I4369" s="362"/>
      <c r="J4369" s="362"/>
      <c r="K4369" s="362"/>
      <c r="L4369" s="362"/>
      <c r="M4369" s="362"/>
      <c r="N4369" s="362"/>
      <c r="O4369" s="362"/>
      <c r="P4369" s="362"/>
      <c r="Q4369" s="362"/>
    </row>
    <row r="4370" spans="1:17" s="62" customFormat="1" ht="12.75" x14ac:dyDescent="0.2">
      <c r="A4370"/>
      <c r="B4370" s="277"/>
      <c r="C4370" s="277"/>
      <c r="D4370" s="277"/>
      <c r="E4370" s="277"/>
      <c r="F4370" s="277"/>
      <c r="G4370" s="277"/>
      <c r="H4370" s="362"/>
      <c r="I4370" s="362"/>
      <c r="J4370" s="362"/>
      <c r="K4370" s="362"/>
      <c r="L4370" s="362"/>
      <c r="M4370" s="362"/>
      <c r="N4370" s="362"/>
      <c r="O4370" s="362"/>
      <c r="P4370" s="362"/>
      <c r="Q4370" s="362"/>
    </row>
    <row r="4371" spans="1:17" s="62" customFormat="1" ht="12.75" x14ac:dyDescent="0.2">
      <c r="A4371"/>
      <c r="B4371" s="277"/>
      <c r="C4371" s="277"/>
      <c r="D4371" s="277"/>
      <c r="E4371" s="277"/>
      <c r="F4371" s="277"/>
      <c r="G4371" s="277"/>
      <c r="H4371" s="362"/>
      <c r="I4371" s="362"/>
      <c r="J4371" s="362"/>
      <c r="K4371" s="362"/>
      <c r="L4371" s="362"/>
      <c r="M4371" s="362"/>
      <c r="N4371" s="362"/>
      <c r="O4371" s="362"/>
      <c r="P4371" s="362"/>
      <c r="Q4371" s="362"/>
    </row>
    <row r="4372" spans="1:17" s="62" customFormat="1" ht="12.75" x14ac:dyDescent="0.2">
      <c r="A4372"/>
      <c r="B4372" s="277"/>
      <c r="C4372" s="277"/>
      <c r="D4372" s="277"/>
      <c r="E4372" s="277"/>
      <c r="F4372" s="277"/>
      <c r="G4372" s="277"/>
      <c r="H4372" s="362"/>
      <c r="I4372" s="362"/>
      <c r="J4372" s="362"/>
      <c r="K4372" s="362"/>
      <c r="L4372" s="362"/>
      <c r="M4372" s="362"/>
      <c r="N4372" s="362"/>
      <c r="O4372" s="362"/>
      <c r="P4372" s="362"/>
      <c r="Q4372" s="362"/>
    </row>
    <row r="4373" spans="1:17" s="62" customFormat="1" ht="12.75" x14ac:dyDescent="0.2">
      <c r="A4373"/>
      <c r="B4373" s="277"/>
      <c r="C4373" s="277"/>
      <c r="D4373" s="277"/>
      <c r="E4373" s="277"/>
      <c r="F4373" s="277"/>
      <c r="G4373" s="277"/>
      <c r="H4373" s="362"/>
      <c r="I4373" s="362"/>
      <c r="J4373" s="362"/>
      <c r="K4373" s="362"/>
      <c r="L4373" s="362"/>
      <c r="M4373" s="362"/>
      <c r="N4373" s="362"/>
      <c r="O4373" s="362"/>
      <c r="P4373" s="362"/>
      <c r="Q4373" s="362"/>
    </row>
    <row r="4374" spans="1:17" s="62" customFormat="1" ht="12.75" x14ac:dyDescent="0.2">
      <c r="A4374"/>
      <c r="B4374" s="277"/>
      <c r="C4374" s="277"/>
      <c r="D4374" s="277"/>
      <c r="E4374" s="277"/>
      <c r="F4374" s="277"/>
      <c r="G4374" s="277"/>
      <c r="H4374" s="362"/>
      <c r="I4374" s="362"/>
      <c r="J4374" s="362"/>
      <c r="K4374" s="362"/>
      <c r="L4374" s="362"/>
      <c r="M4374" s="362"/>
      <c r="N4374" s="362"/>
      <c r="O4374" s="362"/>
      <c r="P4374" s="362"/>
      <c r="Q4374" s="362"/>
    </row>
    <row r="4375" spans="1:17" s="62" customFormat="1" ht="12.75" x14ac:dyDescent="0.2">
      <c r="A4375"/>
      <c r="B4375" s="277"/>
      <c r="C4375" s="277"/>
      <c r="D4375" s="277"/>
      <c r="E4375" s="277"/>
      <c r="F4375" s="277"/>
      <c r="G4375" s="277"/>
      <c r="H4375" s="362"/>
      <c r="I4375" s="362"/>
      <c r="J4375" s="362"/>
      <c r="K4375" s="362"/>
      <c r="L4375" s="362"/>
      <c r="M4375" s="362"/>
      <c r="N4375" s="362"/>
      <c r="O4375" s="362"/>
      <c r="P4375" s="362"/>
      <c r="Q4375" s="362"/>
    </row>
    <row r="4376" spans="1:17" s="62" customFormat="1" ht="12.75" x14ac:dyDescent="0.2">
      <c r="A4376"/>
      <c r="B4376" s="277"/>
      <c r="C4376" s="277"/>
      <c r="D4376" s="277"/>
      <c r="E4376" s="277"/>
      <c r="F4376" s="277"/>
      <c r="G4376" s="277"/>
      <c r="H4376" s="362"/>
      <c r="I4376" s="362"/>
      <c r="J4376" s="362"/>
      <c r="K4376" s="362"/>
      <c r="L4376" s="362"/>
      <c r="M4376" s="362"/>
      <c r="N4376" s="362"/>
      <c r="O4376" s="362"/>
      <c r="P4376" s="362"/>
      <c r="Q4376" s="362"/>
    </row>
    <row r="4377" spans="1:17" s="62" customFormat="1" ht="12.75" x14ac:dyDescent="0.2">
      <c r="A4377"/>
      <c r="B4377" s="277"/>
      <c r="C4377" s="277"/>
      <c r="D4377" s="277"/>
      <c r="E4377" s="277"/>
      <c r="F4377" s="277"/>
      <c r="G4377" s="277"/>
      <c r="H4377" s="362"/>
      <c r="I4377" s="362"/>
      <c r="J4377" s="362"/>
      <c r="K4377" s="362"/>
      <c r="L4377" s="362"/>
      <c r="M4377" s="362"/>
      <c r="N4377" s="362"/>
      <c r="O4377" s="362"/>
      <c r="P4377" s="362"/>
      <c r="Q4377" s="362"/>
    </row>
    <row r="4378" spans="1:17" s="62" customFormat="1" ht="12.75" x14ac:dyDescent="0.2">
      <c r="A4378"/>
      <c r="B4378" s="277"/>
      <c r="C4378" s="277"/>
      <c r="D4378" s="277"/>
      <c r="E4378" s="277"/>
      <c r="F4378" s="277"/>
      <c r="G4378" s="277"/>
      <c r="H4378" s="362"/>
      <c r="I4378" s="362"/>
      <c r="J4378" s="362"/>
      <c r="K4378" s="362"/>
      <c r="L4378" s="362"/>
      <c r="M4378" s="362"/>
      <c r="N4378" s="362"/>
      <c r="O4378" s="362"/>
      <c r="P4378" s="362"/>
      <c r="Q4378" s="362"/>
    </row>
    <row r="4379" spans="1:17" s="62" customFormat="1" ht="12.75" x14ac:dyDescent="0.2">
      <c r="A4379"/>
      <c r="B4379" s="277"/>
      <c r="C4379" s="277"/>
      <c r="D4379" s="277"/>
      <c r="E4379" s="277"/>
      <c r="F4379" s="277"/>
      <c r="G4379" s="277"/>
      <c r="H4379" s="362"/>
      <c r="I4379" s="362"/>
      <c r="J4379" s="362"/>
      <c r="K4379" s="362"/>
      <c r="L4379" s="362"/>
      <c r="M4379" s="362"/>
      <c r="N4379" s="362"/>
      <c r="O4379" s="362"/>
      <c r="P4379" s="362"/>
      <c r="Q4379" s="362"/>
    </row>
    <row r="4380" spans="1:17" s="62" customFormat="1" ht="12.75" x14ac:dyDescent="0.2">
      <c r="A4380"/>
      <c r="B4380" s="277"/>
      <c r="C4380" s="277"/>
      <c r="D4380" s="277"/>
      <c r="E4380" s="277"/>
      <c r="F4380" s="277"/>
      <c r="G4380" s="277"/>
      <c r="H4380" s="362"/>
      <c r="I4380" s="362"/>
      <c r="J4380" s="362"/>
      <c r="K4380" s="362"/>
      <c r="L4380" s="362"/>
      <c r="M4380" s="362"/>
      <c r="N4380" s="362"/>
      <c r="O4380" s="362"/>
      <c r="P4380" s="362"/>
      <c r="Q4380" s="362"/>
    </row>
    <row r="4381" spans="1:17" s="62" customFormat="1" ht="12.75" x14ac:dyDescent="0.2">
      <c r="A4381"/>
      <c r="B4381" s="277"/>
      <c r="C4381" s="277"/>
      <c r="D4381" s="277"/>
      <c r="E4381" s="277"/>
      <c r="F4381" s="277"/>
      <c r="G4381" s="277"/>
      <c r="H4381" s="362"/>
      <c r="I4381" s="362"/>
      <c r="J4381" s="362"/>
      <c r="K4381" s="362"/>
      <c r="L4381" s="362"/>
      <c r="M4381" s="362"/>
      <c r="N4381" s="362"/>
      <c r="O4381" s="362"/>
      <c r="P4381" s="362"/>
      <c r="Q4381" s="362"/>
    </row>
    <row r="4382" spans="1:17" s="62" customFormat="1" ht="12.75" x14ac:dyDescent="0.2">
      <c r="A4382"/>
      <c r="B4382" s="277"/>
      <c r="C4382" s="277"/>
      <c r="D4382" s="277"/>
      <c r="E4382" s="277"/>
      <c r="F4382" s="277"/>
      <c r="G4382" s="277"/>
      <c r="H4382" s="362"/>
      <c r="I4382" s="362"/>
      <c r="J4382" s="362"/>
      <c r="K4382" s="362"/>
      <c r="L4382" s="362"/>
      <c r="M4382" s="362"/>
      <c r="N4382" s="362"/>
      <c r="O4382" s="362"/>
      <c r="P4382" s="362"/>
      <c r="Q4382" s="362"/>
    </row>
    <row r="4383" spans="1:17" s="62" customFormat="1" ht="12.75" x14ac:dyDescent="0.2">
      <c r="A4383"/>
      <c r="B4383" s="277"/>
      <c r="C4383" s="277"/>
      <c r="D4383" s="277"/>
      <c r="E4383" s="277"/>
      <c r="F4383" s="277"/>
      <c r="G4383" s="277"/>
      <c r="H4383" s="362"/>
      <c r="I4383" s="362"/>
      <c r="J4383" s="362"/>
      <c r="K4383" s="362"/>
      <c r="L4383" s="362"/>
      <c r="M4383" s="362"/>
      <c r="N4383" s="362"/>
      <c r="O4383" s="362"/>
      <c r="P4383" s="362"/>
      <c r="Q4383" s="362"/>
    </row>
    <row r="4384" spans="1:17" s="62" customFormat="1" ht="12.75" x14ac:dyDescent="0.2">
      <c r="A4384"/>
      <c r="B4384" s="277"/>
      <c r="C4384" s="277"/>
      <c r="D4384" s="277"/>
      <c r="E4384" s="277"/>
      <c r="F4384" s="277"/>
      <c r="G4384" s="277"/>
      <c r="H4384" s="362"/>
      <c r="I4384" s="362"/>
      <c r="J4384" s="362"/>
      <c r="K4384" s="362"/>
      <c r="L4384" s="362"/>
      <c r="M4384" s="362"/>
      <c r="N4384" s="362"/>
      <c r="O4384" s="362"/>
      <c r="P4384" s="362"/>
      <c r="Q4384" s="362"/>
    </row>
    <row r="4385" spans="1:17" s="62" customFormat="1" ht="12.75" x14ac:dyDescent="0.2">
      <c r="A4385"/>
      <c r="B4385" s="277"/>
      <c r="C4385" s="277"/>
      <c r="D4385" s="277"/>
      <c r="E4385" s="277"/>
      <c r="F4385" s="277"/>
      <c r="G4385" s="277"/>
      <c r="H4385" s="362"/>
      <c r="I4385" s="362"/>
      <c r="J4385" s="362"/>
      <c r="K4385" s="362"/>
      <c r="L4385" s="362"/>
      <c r="M4385" s="362"/>
      <c r="N4385" s="362"/>
      <c r="O4385" s="362"/>
      <c r="P4385" s="362"/>
      <c r="Q4385" s="362"/>
    </row>
    <row r="4386" spans="1:17" s="62" customFormat="1" ht="12.75" x14ac:dyDescent="0.2">
      <c r="A4386"/>
      <c r="B4386" s="277"/>
      <c r="C4386" s="277"/>
      <c r="D4386" s="277"/>
      <c r="E4386" s="277"/>
      <c r="F4386" s="277"/>
      <c r="G4386" s="277"/>
      <c r="H4386" s="362"/>
      <c r="I4386" s="362"/>
      <c r="J4386" s="362"/>
      <c r="K4386" s="362"/>
      <c r="L4386" s="362"/>
      <c r="M4386" s="362"/>
      <c r="N4386" s="362"/>
      <c r="O4386" s="362"/>
      <c r="P4386" s="362"/>
      <c r="Q4386" s="362"/>
    </row>
    <row r="4387" spans="1:17" s="62" customFormat="1" ht="12.75" x14ac:dyDescent="0.2">
      <c r="A4387"/>
      <c r="B4387" s="277"/>
      <c r="C4387" s="277"/>
      <c r="D4387" s="277"/>
      <c r="E4387" s="277"/>
      <c r="F4387" s="277"/>
      <c r="G4387" s="277"/>
      <c r="H4387" s="362"/>
      <c r="I4387" s="362"/>
      <c r="J4387" s="362"/>
      <c r="K4387" s="362"/>
      <c r="L4387" s="362"/>
      <c r="M4387" s="362"/>
      <c r="N4387" s="362"/>
      <c r="O4387" s="362"/>
      <c r="P4387" s="362"/>
      <c r="Q4387" s="362"/>
    </row>
    <row r="4388" spans="1:17" s="62" customFormat="1" ht="12.75" x14ac:dyDescent="0.2">
      <c r="A4388"/>
      <c r="B4388" s="277"/>
      <c r="C4388" s="277"/>
      <c r="D4388" s="277"/>
      <c r="E4388" s="277"/>
      <c r="F4388" s="277"/>
      <c r="G4388" s="277"/>
      <c r="H4388" s="362"/>
      <c r="I4388" s="362"/>
      <c r="J4388" s="362"/>
      <c r="K4388" s="362"/>
      <c r="L4388" s="362"/>
      <c r="M4388" s="362"/>
      <c r="N4388" s="362"/>
      <c r="O4388" s="362"/>
      <c r="P4388" s="362"/>
      <c r="Q4388" s="362"/>
    </row>
    <row r="4389" spans="1:17" s="62" customFormat="1" ht="12.75" x14ac:dyDescent="0.2">
      <c r="A4389"/>
      <c r="B4389" s="277"/>
      <c r="C4389" s="277"/>
      <c r="D4389" s="277"/>
      <c r="E4389" s="277"/>
      <c r="F4389" s="277"/>
      <c r="G4389" s="277"/>
      <c r="H4389" s="362"/>
      <c r="I4389" s="362"/>
      <c r="J4389" s="362"/>
      <c r="K4389" s="362"/>
      <c r="L4389" s="362"/>
      <c r="M4389" s="362"/>
      <c r="N4389" s="362"/>
      <c r="O4389" s="362"/>
      <c r="P4389" s="362"/>
      <c r="Q4389" s="362"/>
    </row>
    <row r="4390" spans="1:17" s="62" customFormat="1" ht="12.75" x14ac:dyDescent="0.2">
      <c r="A4390"/>
      <c r="B4390" s="277"/>
      <c r="C4390" s="277"/>
      <c r="D4390" s="277"/>
      <c r="E4390" s="277"/>
      <c r="F4390" s="277"/>
      <c r="G4390" s="277"/>
      <c r="H4390" s="362"/>
      <c r="I4390" s="362"/>
      <c r="J4390" s="362"/>
      <c r="K4390" s="362"/>
      <c r="L4390" s="362"/>
      <c r="M4390" s="362"/>
      <c r="N4390" s="362"/>
      <c r="O4390" s="362"/>
      <c r="P4390" s="362"/>
      <c r="Q4390" s="362"/>
    </row>
    <row r="4391" spans="1:17" s="62" customFormat="1" ht="12.75" x14ac:dyDescent="0.2">
      <c r="A4391"/>
      <c r="B4391" s="277"/>
      <c r="C4391" s="277"/>
      <c r="D4391" s="277"/>
      <c r="E4391" s="277"/>
      <c r="F4391" s="277"/>
      <c r="G4391" s="277"/>
      <c r="H4391" s="362"/>
      <c r="I4391" s="362"/>
      <c r="J4391" s="362"/>
      <c r="K4391" s="362"/>
      <c r="L4391" s="362"/>
      <c r="M4391" s="362"/>
      <c r="N4391" s="362"/>
      <c r="O4391" s="362"/>
      <c r="P4391" s="362"/>
      <c r="Q4391" s="362"/>
    </row>
    <row r="4392" spans="1:17" s="62" customFormat="1" ht="12.75" x14ac:dyDescent="0.2">
      <c r="A4392"/>
      <c r="B4392" s="277"/>
      <c r="C4392" s="277"/>
      <c r="D4392" s="277"/>
      <c r="E4392" s="277"/>
      <c r="F4392" s="277"/>
      <c r="G4392" s="277"/>
      <c r="H4392" s="362"/>
      <c r="I4392" s="362"/>
      <c r="J4392" s="362"/>
      <c r="K4392" s="362"/>
      <c r="L4392" s="362"/>
      <c r="M4392" s="362"/>
      <c r="N4392" s="362"/>
      <c r="O4392" s="362"/>
      <c r="P4392" s="362"/>
      <c r="Q4392" s="362"/>
    </row>
    <row r="4393" spans="1:17" s="62" customFormat="1" ht="12.75" x14ac:dyDescent="0.2">
      <c r="A4393"/>
      <c r="B4393" s="277"/>
      <c r="C4393" s="277"/>
      <c r="D4393" s="277"/>
      <c r="E4393" s="277"/>
      <c r="F4393" s="277"/>
      <c r="G4393" s="277"/>
      <c r="H4393" s="362"/>
      <c r="I4393" s="362"/>
      <c r="J4393" s="362"/>
      <c r="K4393" s="362"/>
      <c r="L4393" s="362"/>
      <c r="M4393" s="362"/>
      <c r="N4393" s="362"/>
      <c r="O4393" s="362"/>
      <c r="P4393" s="362"/>
      <c r="Q4393" s="362"/>
    </row>
    <row r="4394" spans="1:17" s="62" customFormat="1" ht="12.75" x14ac:dyDescent="0.2">
      <c r="A4394"/>
      <c r="B4394" s="277"/>
      <c r="C4394" s="277"/>
      <c r="D4394" s="277"/>
      <c r="E4394" s="277"/>
      <c r="F4394" s="277"/>
      <c r="G4394" s="277"/>
      <c r="H4394" s="362"/>
      <c r="I4394" s="362"/>
      <c r="J4394" s="362"/>
      <c r="K4394" s="362"/>
      <c r="L4394" s="362"/>
      <c r="M4394" s="362"/>
      <c r="N4394" s="362"/>
      <c r="O4394" s="362"/>
      <c r="P4394" s="362"/>
      <c r="Q4394" s="362"/>
    </row>
    <row r="4395" spans="1:17" s="62" customFormat="1" ht="12.75" x14ac:dyDescent="0.2">
      <c r="A4395"/>
      <c r="B4395" s="277"/>
      <c r="C4395" s="277"/>
      <c r="D4395" s="277"/>
      <c r="E4395" s="277"/>
      <c r="F4395" s="277"/>
      <c r="G4395" s="277"/>
      <c r="H4395" s="362"/>
      <c r="I4395" s="362"/>
      <c r="J4395" s="362"/>
      <c r="K4395" s="362"/>
      <c r="L4395" s="362"/>
      <c r="M4395" s="362"/>
      <c r="N4395" s="362"/>
      <c r="O4395" s="362"/>
      <c r="P4395" s="362"/>
      <c r="Q4395" s="362"/>
    </row>
    <row r="4396" spans="1:17" s="62" customFormat="1" ht="12.75" x14ac:dyDescent="0.2">
      <c r="A4396"/>
      <c r="B4396" s="277"/>
      <c r="C4396" s="277"/>
      <c r="D4396" s="277"/>
      <c r="E4396" s="277"/>
      <c r="F4396" s="277"/>
      <c r="G4396" s="277"/>
      <c r="H4396" s="362"/>
      <c r="I4396" s="362"/>
      <c r="J4396" s="362"/>
      <c r="K4396" s="362"/>
      <c r="L4396" s="362"/>
      <c r="M4396" s="362"/>
      <c r="N4396" s="362"/>
      <c r="O4396" s="362"/>
      <c r="P4396" s="362"/>
      <c r="Q4396" s="362"/>
    </row>
    <row r="4397" spans="1:17" s="62" customFormat="1" ht="12.75" x14ac:dyDescent="0.2">
      <c r="A4397"/>
      <c r="B4397" s="277"/>
      <c r="C4397" s="277"/>
      <c r="D4397" s="277"/>
      <c r="E4397" s="277"/>
      <c r="F4397" s="277"/>
      <c r="G4397" s="277"/>
      <c r="H4397" s="362"/>
      <c r="I4397" s="362"/>
      <c r="J4397" s="362"/>
      <c r="K4397" s="362"/>
      <c r="L4397" s="362"/>
      <c r="M4397" s="362"/>
      <c r="N4397" s="362"/>
      <c r="O4397" s="362"/>
      <c r="P4397" s="362"/>
      <c r="Q4397" s="362"/>
    </row>
    <row r="4398" spans="1:17" s="62" customFormat="1" ht="12.75" x14ac:dyDescent="0.2">
      <c r="A4398"/>
      <c r="B4398" s="277"/>
      <c r="C4398" s="277"/>
      <c r="D4398" s="277"/>
      <c r="E4398" s="277"/>
      <c r="F4398" s="277"/>
      <c r="G4398" s="277"/>
      <c r="H4398" s="362"/>
      <c r="I4398" s="362"/>
      <c r="J4398" s="362"/>
      <c r="K4398" s="362"/>
      <c r="L4398" s="362"/>
      <c r="M4398" s="362"/>
      <c r="N4398" s="362"/>
      <c r="O4398" s="362"/>
      <c r="P4398" s="362"/>
      <c r="Q4398" s="362"/>
    </row>
    <row r="4399" spans="1:17" s="62" customFormat="1" ht="12.75" x14ac:dyDescent="0.2">
      <c r="A4399"/>
      <c r="B4399" s="277"/>
      <c r="C4399" s="277"/>
      <c r="D4399" s="277"/>
      <c r="E4399" s="277"/>
      <c r="F4399" s="277"/>
      <c r="G4399" s="277"/>
      <c r="H4399" s="362"/>
      <c r="I4399" s="362"/>
      <c r="J4399" s="362"/>
      <c r="K4399" s="362"/>
      <c r="L4399" s="362"/>
      <c r="M4399" s="362"/>
      <c r="N4399" s="362"/>
      <c r="O4399" s="362"/>
      <c r="P4399" s="362"/>
      <c r="Q4399" s="362"/>
    </row>
    <row r="4400" spans="1:17" s="62" customFormat="1" ht="12.75" x14ac:dyDescent="0.2">
      <c r="A4400"/>
      <c r="B4400" s="277"/>
      <c r="C4400" s="277"/>
      <c r="D4400" s="277"/>
      <c r="E4400" s="277"/>
      <c r="F4400" s="277"/>
      <c r="G4400" s="277"/>
      <c r="H4400" s="362"/>
      <c r="I4400" s="362"/>
      <c r="J4400" s="362"/>
      <c r="K4400" s="362"/>
      <c r="L4400" s="362"/>
      <c r="M4400" s="362"/>
      <c r="N4400" s="362"/>
      <c r="O4400" s="362"/>
      <c r="P4400" s="362"/>
      <c r="Q4400" s="362"/>
    </row>
    <row r="4401" spans="1:17" s="62" customFormat="1" ht="12.75" x14ac:dyDescent="0.2">
      <c r="A4401"/>
      <c r="B4401" s="277"/>
      <c r="C4401" s="277"/>
      <c r="D4401" s="277"/>
      <c r="E4401" s="277"/>
      <c r="F4401" s="277"/>
      <c r="G4401" s="277"/>
      <c r="H4401" s="362"/>
      <c r="I4401" s="362"/>
      <c r="J4401" s="362"/>
      <c r="K4401" s="362"/>
      <c r="L4401" s="362"/>
      <c r="M4401" s="362"/>
      <c r="N4401" s="362"/>
      <c r="O4401" s="362"/>
      <c r="P4401" s="362"/>
      <c r="Q4401" s="362"/>
    </row>
    <row r="4402" spans="1:17" s="62" customFormat="1" ht="12.75" x14ac:dyDescent="0.2">
      <c r="A4402"/>
      <c r="B4402" s="277"/>
      <c r="C4402" s="277"/>
      <c r="D4402" s="277"/>
      <c r="E4402" s="277"/>
      <c r="F4402" s="277"/>
      <c r="G4402" s="277"/>
      <c r="H4402" s="362"/>
      <c r="I4402" s="362"/>
      <c r="J4402" s="362"/>
      <c r="K4402" s="362"/>
      <c r="L4402" s="362"/>
      <c r="M4402" s="362"/>
      <c r="N4402" s="362"/>
      <c r="O4402" s="362"/>
      <c r="P4402" s="362"/>
      <c r="Q4402" s="362"/>
    </row>
    <row r="4403" spans="1:17" s="62" customFormat="1" ht="12.75" x14ac:dyDescent="0.2">
      <c r="A4403"/>
      <c r="B4403" s="277"/>
      <c r="C4403" s="277"/>
      <c r="D4403" s="277"/>
      <c r="E4403" s="277"/>
      <c r="F4403" s="277"/>
      <c r="G4403" s="277"/>
      <c r="H4403" s="362"/>
      <c r="I4403" s="362"/>
      <c r="J4403" s="362"/>
      <c r="K4403" s="362"/>
      <c r="L4403" s="362"/>
      <c r="M4403" s="362"/>
      <c r="N4403" s="362"/>
      <c r="O4403" s="362"/>
      <c r="P4403" s="362"/>
      <c r="Q4403" s="362"/>
    </row>
    <row r="4404" spans="1:17" s="62" customFormat="1" ht="12.75" x14ac:dyDescent="0.2">
      <c r="A4404"/>
      <c r="B4404" s="277"/>
      <c r="C4404" s="277"/>
      <c r="D4404" s="277"/>
      <c r="E4404" s="277"/>
      <c r="F4404" s="277"/>
      <c r="G4404" s="277"/>
      <c r="H4404" s="362"/>
      <c r="I4404" s="362"/>
      <c r="J4404" s="362"/>
      <c r="K4404" s="362"/>
      <c r="L4404" s="362"/>
      <c r="M4404" s="362"/>
      <c r="N4404" s="362"/>
      <c r="O4404" s="362"/>
      <c r="P4404" s="362"/>
      <c r="Q4404" s="362"/>
    </row>
    <row r="4405" spans="1:17" s="62" customFormat="1" ht="12.75" x14ac:dyDescent="0.2">
      <c r="A4405"/>
      <c r="B4405" s="277"/>
      <c r="C4405" s="277"/>
      <c r="D4405" s="277"/>
      <c r="E4405" s="277"/>
      <c r="F4405" s="277"/>
      <c r="G4405" s="277"/>
      <c r="H4405" s="362"/>
      <c r="I4405" s="362"/>
      <c r="J4405" s="362"/>
      <c r="K4405" s="362"/>
      <c r="L4405" s="362"/>
      <c r="M4405" s="362"/>
      <c r="N4405" s="362"/>
      <c r="O4405" s="362"/>
      <c r="P4405" s="362"/>
      <c r="Q4405" s="362"/>
    </row>
    <row r="4406" spans="1:17" s="62" customFormat="1" ht="12.75" x14ac:dyDescent="0.2">
      <c r="A4406"/>
      <c r="B4406" s="277"/>
      <c r="C4406" s="277"/>
      <c r="D4406" s="277"/>
      <c r="E4406" s="277"/>
      <c r="F4406" s="277"/>
      <c r="G4406" s="277"/>
      <c r="H4406" s="362"/>
      <c r="I4406" s="362"/>
      <c r="J4406" s="362"/>
      <c r="K4406" s="362"/>
      <c r="L4406" s="362"/>
      <c r="M4406" s="362"/>
      <c r="N4406" s="362"/>
      <c r="O4406" s="362"/>
      <c r="P4406" s="362"/>
      <c r="Q4406" s="362"/>
    </row>
    <row r="4407" spans="1:17" s="62" customFormat="1" ht="12.75" x14ac:dyDescent="0.2">
      <c r="A4407"/>
      <c r="B4407" s="277"/>
      <c r="C4407" s="277"/>
      <c r="D4407" s="277"/>
      <c r="E4407" s="277"/>
      <c r="F4407" s="277"/>
      <c r="G4407" s="277"/>
      <c r="H4407" s="362"/>
      <c r="I4407" s="362"/>
      <c r="J4407" s="362"/>
      <c r="K4407" s="362"/>
      <c r="L4407" s="362"/>
      <c r="M4407" s="362"/>
      <c r="N4407" s="362"/>
      <c r="O4407" s="362"/>
      <c r="P4407" s="362"/>
      <c r="Q4407" s="362"/>
    </row>
    <row r="4408" spans="1:17" s="62" customFormat="1" ht="12.75" x14ac:dyDescent="0.2">
      <c r="A4408"/>
      <c r="B4408" s="277"/>
      <c r="C4408" s="277"/>
      <c r="D4408" s="277"/>
      <c r="E4408" s="277"/>
      <c r="F4408" s="277"/>
      <c r="G4408" s="277"/>
      <c r="H4408" s="362"/>
      <c r="I4408" s="362"/>
      <c r="J4408" s="362"/>
      <c r="K4408" s="362"/>
      <c r="L4408" s="362"/>
      <c r="M4408" s="362"/>
      <c r="N4408" s="362"/>
      <c r="O4408" s="362"/>
      <c r="P4408" s="362"/>
      <c r="Q4408" s="362"/>
    </row>
    <row r="4409" spans="1:17" s="62" customFormat="1" ht="12.75" x14ac:dyDescent="0.2">
      <c r="A4409"/>
      <c r="B4409" s="277"/>
      <c r="C4409" s="277"/>
      <c r="D4409" s="277"/>
      <c r="E4409" s="277"/>
      <c r="F4409" s="277"/>
      <c r="G4409" s="277"/>
      <c r="H4409" s="362"/>
      <c r="I4409" s="362"/>
      <c r="J4409" s="362"/>
      <c r="K4409" s="362"/>
      <c r="L4409" s="362"/>
      <c r="M4409" s="362"/>
      <c r="N4409" s="362"/>
      <c r="O4409" s="362"/>
      <c r="P4409" s="362"/>
      <c r="Q4409" s="362"/>
    </row>
    <row r="4410" spans="1:17" s="62" customFormat="1" ht="12.75" x14ac:dyDescent="0.2">
      <c r="A4410"/>
      <c r="B4410" s="277"/>
      <c r="C4410" s="277"/>
      <c r="D4410" s="277"/>
      <c r="E4410" s="277"/>
      <c r="F4410" s="277"/>
      <c r="G4410" s="277"/>
      <c r="H4410" s="362"/>
      <c r="I4410" s="362"/>
      <c r="J4410" s="362"/>
      <c r="K4410" s="362"/>
      <c r="L4410" s="362"/>
      <c r="M4410" s="362"/>
      <c r="N4410" s="362"/>
      <c r="O4410" s="362"/>
      <c r="P4410" s="362"/>
      <c r="Q4410" s="362"/>
    </row>
    <row r="4411" spans="1:17" s="62" customFormat="1" ht="12.75" x14ac:dyDescent="0.2">
      <c r="A4411"/>
      <c r="B4411" s="277"/>
      <c r="C4411" s="277"/>
      <c r="D4411" s="277"/>
      <c r="E4411" s="277"/>
      <c r="F4411" s="277"/>
      <c r="G4411" s="277"/>
      <c r="H4411" s="362"/>
      <c r="I4411" s="362"/>
      <c r="J4411" s="362"/>
      <c r="K4411" s="362"/>
      <c r="L4411" s="362"/>
      <c r="M4411" s="362"/>
      <c r="N4411" s="362"/>
      <c r="O4411" s="362"/>
      <c r="P4411" s="362"/>
      <c r="Q4411" s="362"/>
    </row>
    <row r="4412" spans="1:17" s="62" customFormat="1" ht="12.75" x14ac:dyDescent="0.2">
      <c r="A4412"/>
      <c r="B4412" s="277"/>
      <c r="C4412" s="277"/>
      <c r="D4412" s="277"/>
      <c r="E4412" s="277"/>
      <c r="F4412" s="277"/>
      <c r="G4412" s="277"/>
      <c r="H4412" s="362"/>
      <c r="I4412" s="362"/>
      <c r="J4412" s="362"/>
      <c r="K4412" s="362"/>
      <c r="L4412" s="362"/>
      <c r="M4412" s="362"/>
      <c r="N4412" s="362"/>
      <c r="O4412" s="362"/>
      <c r="P4412" s="362"/>
      <c r="Q4412" s="362"/>
    </row>
    <row r="4413" spans="1:17" s="62" customFormat="1" ht="12.75" x14ac:dyDescent="0.2">
      <c r="A4413"/>
      <c r="B4413" s="277"/>
      <c r="C4413" s="277"/>
      <c r="D4413" s="277"/>
      <c r="E4413" s="277"/>
      <c r="F4413" s="277"/>
      <c r="G4413" s="277"/>
      <c r="H4413" s="362"/>
      <c r="I4413" s="362"/>
      <c r="J4413" s="362"/>
      <c r="K4413" s="362"/>
      <c r="L4413" s="362"/>
      <c r="M4413" s="362"/>
      <c r="N4413" s="362"/>
      <c r="O4413" s="362"/>
      <c r="P4413" s="362"/>
      <c r="Q4413" s="362"/>
    </row>
    <row r="4414" spans="1:17" s="62" customFormat="1" ht="12.75" x14ac:dyDescent="0.2">
      <c r="A4414"/>
      <c r="B4414" s="277"/>
      <c r="C4414" s="277"/>
      <c r="D4414" s="277"/>
      <c r="E4414" s="277"/>
      <c r="F4414" s="277"/>
      <c r="G4414" s="277"/>
      <c r="H4414" s="362"/>
      <c r="I4414" s="362"/>
      <c r="J4414" s="362"/>
      <c r="K4414" s="362"/>
      <c r="L4414" s="362"/>
      <c r="M4414" s="362"/>
      <c r="N4414" s="362"/>
      <c r="O4414" s="362"/>
      <c r="P4414" s="362"/>
      <c r="Q4414" s="362"/>
    </row>
    <row r="4415" spans="1:17" s="62" customFormat="1" ht="12.75" x14ac:dyDescent="0.2">
      <c r="A4415"/>
      <c r="B4415" s="277"/>
      <c r="C4415" s="277"/>
      <c r="D4415" s="277"/>
      <c r="E4415" s="277"/>
      <c r="F4415" s="277"/>
      <c r="G4415" s="277"/>
      <c r="H4415" s="362"/>
      <c r="I4415" s="362"/>
      <c r="J4415" s="362"/>
      <c r="K4415" s="362"/>
      <c r="L4415" s="362"/>
      <c r="M4415" s="362"/>
      <c r="N4415" s="362"/>
      <c r="O4415" s="362"/>
      <c r="P4415" s="362"/>
      <c r="Q4415" s="362"/>
    </row>
    <row r="4416" spans="1:17" s="62" customFormat="1" ht="12.75" x14ac:dyDescent="0.2">
      <c r="A4416"/>
      <c r="B4416" s="277"/>
      <c r="C4416" s="277"/>
      <c r="D4416" s="277"/>
      <c r="E4416" s="277"/>
      <c r="F4416" s="277"/>
      <c r="G4416" s="277"/>
      <c r="H4416" s="362"/>
      <c r="I4416" s="362"/>
      <c r="J4416" s="362"/>
      <c r="K4416" s="362"/>
      <c r="L4416" s="362"/>
      <c r="M4416" s="362"/>
      <c r="N4416" s="362"/>
      <c r="O4416" s="362"/>
      <c r="P4416" s="362"/>
      <c r="Q4416" s="362"/>
    </row>
    <row r="4417" spans="1:17" s="62" customFormat="1" ht="12.75" x14ac:dyDescent="0.2">
      <c r="A4417"/>
      <c r="B4417" s="277"/>
      <c r="C4417" s="277"/>
      <c r="D4417" s="277"/>
      <c r="E4417" s="277"/>
      <c r="F4417" s="277"/>
      <c r="G4417" s="277"/>
      <c r="H4417" s="362"/>
      <c r="I4417" s="362"/>
      <c r="J4417" s="362"/>
      <c r="K4417" s="362"/>
      <c r="L4417" s="362"/>
      <c r="M4417" s="362"/>
      <c r="N4417" s="362"/>
      <c r="O4417" s="362"/>
      <c r="P4417" s="362"/>
      <c r="Q4417" s="362"/>
    </row>
    <row r="4418" spans="1:17" s="62" customFormat="1" ht="12.75" x14ac:dyDescent="0.2">
      <c r="A4418"/>
      <c r="B4418" s="277"/>
      <c r="C4418" s="277"/>
      <c r="D4418" s="277"/>
      <c r="E4418" s="277"/>
      <c r="F4418" s="277"/>
      <c r="G4418" s="277"/>
      <c r="H4418" s="362"/>
      <c r="I4418" s="362"/>
      <c r="J4418" s="362"/>
      <c r="K4418" s="362"/>
      <c r="L4418" s="362"/>
      <c r="M4418" s="362"/>
      <c r="N4418" s="362"/>
      <c r="O4418" s="362"/>
      <c r="P4418" s="362"/>
      <c r="Q4418" s="362"/>
    </row>
    <row r="4419" spans="1:17" s="62" customFormat="1" ht="12.75" x14ac:dyDescent="0.2">
      <c r="A4419"/>
      <c r="B4419" s="277"/>
      <c r="C4419" s="277"/>
      <c r="D4419" s="277"/>
      <c r="E4419" s="277"/>
      <c r="F4419" s="277"/>
      <c r="G4419" s="277"/>
      <c r="H4419" s="362"/>
      <c r="I4419" s="362"/>
      <c r="J4419" s="362"/>
      <c r="K4419" s="362"/>
      <c r="L4419" s="362"/>
      <c r="M4419" s="362"/>
      <c r="N4419" s="362"/>
      <c r="O4419" s="362"/>
      <c r="P4419" s="362"/>
      <c r="Q4419" s="362"/>
    </row>
    <row r="4420" spans="1:17" s="62" customFormat="1" ht="12.75" x14ac:dyDescent="0.2">
      <c r="A4420"/>
      <c r="B4420" s="277"/>
      <c r="C4420" s="277"/>
      <c r="D4420" s="277"/>
      <c r="E4420" s="277"/>
      <c r="F4420" s="277"/>
      <c r="G4420" s="277"/>
      <c r="H4420" s="362"/>
      <c r="I4420" s="362"/>
      <c r="J4420" s="362"/>
      <c r="K4420" s="362"/>
      <c r="L4420" s="362"/>
      <c r="M4420" s="362"/>
      <c r="N4420" s="362"/>
      <c r="O4420" s="362"/>
      <c r="P4420" s="362"/>
      <c r="Q4420" s="362"/>
    </row>
    <row r="4421" spans="1:17" s="62" customFormat="1" ht="12.75" x14ac:dyDescent="0.2">
      <c r="A4421"/>
      <c r="B4421" s="277"/>
      <c r="C4421" s="277"/>
      <c r="D4421" s="277"/>
      <c r="E4421" s="277"/>
      <c r="F4421" s="277"/>
      <c r="G4421" s="277"/>
      <c r="H4421" s="362"/>
      <c r="I4421" s="362"/>
      <c r="J4421" s="362"/>
      <c r="K4421" s="362"/>
      <c r="L4421" s="362"/>
      <c r="M4421" s="362"/>
      <c r="N4421" s="362"/>
      <c r="O4421" s="362"/>
      <c r="P4421" s="362"/>
      <c r="Q4421" s="362"/>
    </row>
    <row r="4422" spans="1:17" s="62" customFormat="1" ht="12.75" x14ac:dyDescent="0.2">
      <c r="A4422"/>
      <c r="B4422" s="277"/>
      <c r="C4422" s="277"/>
      <c r="D4422" s="277"/>
      <c r="E4422" s="277"/>
      <c r="F4422" s="277"/>
      <c r="G4422" s="277"/>
      <c r="H4422" s="362"/>
      <c r="I4422" s="362"/>
      <c r="J4422" s="362"/>
      <c r="K4422" s="362"/>
      <c r="L4422" s="362"/>
      <c r="M4422" s="362"/>
      <c r="N4422" s="362"/>
      <c r="O4422" s="362"/>
      <c r="P4422" s="362"/>
      <c r="Q4422" s="362"/>
    </row>
    <row r="4423" spans="1:17" s="62" customFormat="1" ht="12.75" x14ac:dyDescent="0.2">
      <c r="A4423"/>
      <c r="B4423" s="277"/>
      <c r="C4423" s="277"/>
      <c r="D4423" s="277"/>
      <c r="E4423" s="277"/>
      <c r="F4423" s="277"/>
      <c r="G4423" s="277"/>
      <c r="H4423" s="362"/>
      <c r="I4423" s="362"/>
      <c r="J4423" s="362"/>
      <c r="K4423" s="362"/>
      <c r="L4423" s="362"/>
      <c r="M4423" s="362"/>
      <c r="N4423" s="362"/>
      <c r="O4423" s="362"/>
      <c r="P4423" s="362"/>
      <c r="Q4423" s="362"/>
    </row>
    <row r="4424" spans="1:17" s="62" customFormat="1" ht="12.75" x14ac:dyDescent="0.2">
      <c r="A4424"/>
      <c r="B4424" s="277"/>
      <c r="C4424" s="277"/>
      <c r="D4424" s="277"/>
      <c r="E4424" s="277"/>
      <c r="F4424" s="277"/>
      <c r="G4424" s="277"/>
      <c r="H4424" s="362"/>
      <c r="I4424" s="362"/>
      <c r="J4424" s="362"/>
      <c r="K4424" s="362"/>
      <c r="L4424" s="362"/>
      <c r="M4424" s="362"/>
      <c r="N4424" s="362"/>
      <c r="O4424" s="362"/>
      <c r="P4424" s="362"/>
      <c r="Q4424" s="362"/>
    </row>
    <row r="4425" spans="1:17" s="62" customFormat="1" ht="12.75" x14ac:dyDescent="0.2">
      <c r="A4425"/>
      <c r="B4425" s="277"/>
      <c r="C4425" s="277"/>
      <c r="D4425" s="277"/>
      <c r="E4425" s="277"/>
      <c r="F4425" s="277"/>
      <c r="G4425" s="277"/>
      <c r="H4425" s="362"/>
      <c r="I4425" s="362"/>
      <c r="J4425" s="362"/>
      <c r="K4425" s="362"/>
      <c r="L4425" s="362"/>
      <c r="M4425" s="362"/>
      <c r="N4425" s="362"/>
      <c r="O4425" s="362"/>
      <c r="P4425" s="362"/>
      <c r="Q4425" s="362"/>
    </row>
    <row r="4426" spans="1:17" s="62" customFormat="1" ht="12.75" x14ac:dyDescent="0.2">
      <c r="A4426"/>
      <c r="B4426" s="277"/>
      <c r="C4426" s="277"/>
      <c r="D4426" s="277"/>
      <c r="E4426" s="277"/>
      <c r="F4426" s="277"/>
      <c r="G4426" s="277"/>
      <c r="H4426" s="362"/>
      <c r="I4426" s="362"/>
      <c r="J4426" s="362"/>
      <c r="K4426" s="362"/>
      <c r="L4426" s="362"/>
      <c r="M4426" s="362"/>
      <c r="N4426" s="362"/>
      <c r="O4426" s="362"/>
      <c r="P4426" s="362"/>
      <c r="Q4426" s="362"/>
    </row>
    <row r="4427" spans="1:17" s="62" customFormat="1" ht="12.75" x14ac:dyDescent="0.2">
      <c r="A4427"/>
      <c r="B4427" s="277"/>
      <c r="C4427" s="277"/>
      <c r="D4427" s="277"/>
      <c r="E4427" s="277"/>
      <c r="F4427" s="277"/>
      <c r="G4427" s="277"/>
      <c r="H4427" s="362"/>
      <c r="I4427" s="362"/>
      <c r="J4427" s="362"/>
      <c r="K4427" s="362"/>
      <c r="L4427" s="362"/>
      <c r="M4427" s="362"/>
      <c r="N4427" s="362"/>
      <c r="O4427" s="362"/>
      <c r="P4427" s="362"/>
      <c r="Q4427" s="362"/>
    </row>
    <row r="4428" spans="1:17" s="62" customFormat="1" ht="12.75" x14ac:dyDescent="0.2">
      <c r="A4428"/>
      <c r="B4428" s="277"/>
      <c r="C4428" s="277"/>
      <c r="D4428" s="277"/>
      <c r="E4428" s="277"/>
      <c r="F4428" s="277"/>
      <c r="G4428" s="277"/>
      <c r="H4428" s="362"/>
      <c r="I4428" s="362"/>
      <c r="J4428" s="362"/>
      <c r="K4428" s="362"/>
      <c r="L4428" s="362"/>
      <c r="M4428" s="362"/>
      <c r="N4428" s="362"/>
      <c r="O4428" s="362"/>
      <c r="P4428" s="362"/>
      <c r="Q4428" s="362"/>
    </row>
    <row r="4429" spans="1:17" s="62" customFormat="1" ht="12.75" x14ac:dyDescent="0.2">
      <c r="A4429"/>
      <c r="B4429" s="277"/>
      <c r="C4429" s="277"/>
      <c r="D4429" s="277"/>
      <c r="E4429" s="277"/>
      <c r="F4429" s="277"/>
      <c r="G4429" s="277"/>
      <c r="H4429" s="362"/>
      <c r="I4429" s="362"/>
      <c r="J4429" s="362"/>
      <c r="K4429" s="362"/>
      <c r="L4429" s="362"/>
      <c r="M4429" s="362"/>
      <c r="N4429" s="362"/>
      <c r="O4429" s="362"/>
      <c r="P4429" s="362"/>
      <c r="Q4429" s="362"/>
    </row>
    <row r="4430" spans="1:17" s="62" customFormat="1" ht="12.75" x14ac:dyDescent="0.2">
      <c r="A4430"/>
      <c r="B4430" s="277"/>
      <c r="C4430" s="277"/>
      <c r="D4430" s="277"/>
      <c r="E4430" s="277"/>
      <c r="F4430" s="277"/>
      <c r="G4430" s="277"/>
      <c r="H4430" s="362"/>
      <c r="I4430" s="362"/>
      <c r="J4430" s="362"/>
      <c r="K4430" s="362"/>
      <c r="L4430" s="362"/>
      <c r="M4430" s="362"/>
      <c r="N4430" s="362"/>
      <c r="O4430" s="362"/>
      <c r="P4430" s="362"/>
      <c r="Q4430" s="362"/>
    </row>
    <row r="4431" spans="1:17" s="62" customFormat="1" ht="12.75" x14ac:dyDescent="0.2">
      <c r="A4431"/>
      <c r="B4431" s="277"/>
      <c r="C4431" s="277"/>
      <c r="D4431" s="277"/>
      <c r="E4431" s="277"/>
      <c r="F4431" s="277"/>
      <c r="G4431" s="277"/>
      <c r="H4431" s="362"/>
      <c r="I4431" s="362"/>
      <c r="J4431" s="362"/>
      <c r="K4431" s="362"/>
      <c r="L4431" s="362"/>
      <c r="M4431" s="362"/>
      <c r="N4431" s="362"/>
      <c r="O4431" s="362"/>
      <c r="P4431" s="362"/>
      <c r="Q4431" s="362"/>
    </row>
    <row r="4432" spans="1:17" s="62" customFormat="1" ht="12.75" x14ac:dyDescent="0.2">
      <c r="A4432"/>
      <c r="B4432" s="277"/>
      <c r="C4432" s="277"/>
      <c r="D4432" s="277"/>
      <c r="E4432" s="277"/>
      <c r="F4432" s="277"/>
      <c r="G4432" s="277"/>
      <c r="H4432" s="362"/>
      <c r="I4432" s="362"/>
      <c r="J4432" s="362"/>
      <c r="K4432" s="362"/>
      <c r="L4432" s="362"/>
      <c r="M4432" s="362"/>
      <c r="N4432" s="362"/>
      <c r="O4432" s="362"/>
      <c r="P4432" s="362"/>
      <c r="Q4432" s="362"/>
    </row>
    <row r="4433" spans="1:6" s="62" customFormat="1" ht="13.5" customHeight="1" x14ac:dyDescent="0.2">
      <c r="A4433"/>
      <c r="B4433" s="277"/>
      <c r="C4433" s="277"/>
      <c r="D4433" s="277"/>
      <c r="E4433" s="277"/>
      <c r="F4433" s="277"/>
    </row>
    <row r="4434" spans="1:6" s="62" customFormat="1" ht="13.5" customHeight="1" x14ac:dyDescent="0.2">
      <c r="A4434"/>
      <c r="B4434" s="277"/>
      <c r="C4434" s="277"/>
      <c r="D4434" s="277"/>
      <c r="E4434" s="277"/>
      <c r="F4434" s="277"/>
    </row>
    <row r="4435" spans="1:6" s="62" customFormat="1" ht="13.5" customHeight="1" x14ac:dyDescent="0.2">
      <c r="A4435"/>
      <c r="B4435" s="277"/>
      <c r="C4435" s="277"/>
      <c r="D4435" s="277"/>
      <c r="E4435" s="277"/>
      <c r="F4435" s="277"/>
    </row>
    <row r="4436" spans="1:6" s="62" customFormat="1" ht="13.5" customHeight="1" x14ac:dyDescent="0.2">
      <c r="A4436"/>
      <c r="B4436" s="277"/>
      <c r="C4436" s="277"/>
      <c r="D4436" s="277"/>
      <c r="E4436" s="277"/>
      <c r="F4436" s="277"/>
    </row>
    <row r="4437" spans="1:6" s="62" customFormat="1" ht="13.5" customHeight="1" x14ac:dyDescent="0.2">
      <c r="A4437"/>
      <c r="B4437" s="277"/>
      <c r="C4437" s="277"/>
      <c r="D4437" s="277"/>
      <c r="E4437" s="277"/>
      <c r="F4437" s="277"/>
    </row>
    <row r="4438" spans="1:6" s="62" customFormat="1" ht="13.5" customHeight="1" x14ac:dyDescent="0.2">
      <c r="A4438"/>
      <c r="B4438" s="277"/>
      <c r="C4438" s="277"/>
      <c r="D4438" s="277"/>
      <c r="E4438" s="277"/>
      <c r="F4438" s="277"/>
    </row>
    <row r="4439" spans="1:6" s="62" customFormat="1" ht="13.5" customHeight="1" x14ac:dyDescent="0.2">
      <c r="A4439"/>
      <c r="B4439" s="277"/>
      <c r="C4439" s="277"/>
      <c r="D4439" s="277"/>
      <c r="E4439" s="277"/>
      <c r="F4439" s="277"/>
    </row>
    <row r="4440" spans="1:6" s="62" customFormat="1" ht="13.5" customHeight="1" x14ac:dyDescent="0.2">
      <c r="A4440"/>
      <c r="B4440" s="277"/>
      <c r="C4440" s="277"/>
      <c r="D4440" s="277"/>
      <c r="E4440" s="277"/>
      <c r="F4440" s="277"/>
    </row>
    <row r="4441" spans="1:6" s="62" customFormat="1" ht="13.5" customHeight="1" x14ac:dyDescent="0.2">
      <c r="A4441"/>
      <c r="B4441" s="277"/>
      <c r="C4441" s="277"/>
      <c r="D4441" s="277"/>
      <c r="E4441" s="277"/>
      <c r="F4441" s="277"/>
    </row>
    <row r="4442" spans="1:6" s="62" customFormat="1" ht="13.5" customHeight="1" x14ac:dyDescent="0.2">
      <c r="A4442"/>
      <c r="B4442" s="277"/>
      <c r="C4442" s="277"/>
      <c r="D4442" s="277"/>
      <c r="E4442" s="277"/>
      <c r="F4442" s="277"/>
    </row>
    <row r="4443" spans="1:6" s="62" customFormat="1" ht="13.5" customHeight="1" x14ac:dyDescent="0.2">
      <c r="A4443"/>
      <c r="B4443" s="277"/>
      <c r="C4443" s="277"/>
      <c r="D4443" s="277"/>
      <c r="E4443" s="277"/>
      <c r="F4443" s="277"/>
    </row>
    <row r="4444" spans="1:6" s="62" customFormat="1" ht="13.5" customHeight="1" x14ac:dyDescent="0.2">
      <c r="A4444"/>
      <c r="B4444" s="277"/>
      <c r="C4444" s="277"/>
      <c r="D4444" s="277"/>
      <c r="E4444" s="277"/>
      <c r="F4444" s="277"/>
    </row>
    <row r="4445" spans="1:6" s="62" customFormat="1" ht="13.5" customHeight="1" x14ac:dyDescent="0.2">
      <c r="A4445"/>
      <c r="B4445" s="277"/>
      <c r="C4445" s="277"/>
      <c r="D4445" s="277"/>
      <c r="E4445" s="277"/>
      <c r="F4445" s="277"/>
    </row>
    <row r="4446" spans="1:6" s="62" customFormat="1" ht="13.5" customHeight="1" x14ac:dyDescent="0.25">
      <c r="A4446" s="8"/>
      <c r="B4446" s="264"/>
      <c r="C4446" s="264"/>
      <c r="D4446" s="264"/>
      <c r="E4446" s="264"/>
      <c r="F4446" s="264"/>
    </row>
    <row r="4447" spans="1:6" s="62" customFormat="1" ht="13.5" customHeight="1" x14ac:dyDescent="0.25">
      <c r="A4447" s="8"/>
      <c r="B4447" s="264"/>
      <c r="C4447" s="264"/>
      <c r="D4447" s="264"/>
      <c r="E4447" s="264"/>
      <c r="F4447" s="264"/>
    </row>
    <row r="4448" spans="1:6" s="62" customFormat="1" ht="13.5" customHeight="1" x14ac:dyDescent="0.25">
      <c r="A4448" s="8"/>
      <c r="B4448" s="264"/>
      <c r="C4448" s="264"/>
      <c r="D4448" s="264"/>
      <c r="E4448" s="264"/>
      <c r="F4448" s="264"/>
    </row>
    <row r="4449" spans="1:6" s="62" customFormat="1" ht="13.5" customHeight="1" x14ac:dyDescent="0.25">
      <c r="A4449" s="8"/>
      <c r="B4449" s="264"/>
      <c r="C4449" s="264"/>
      <c r="D4449" s="264"/>
      <c r="E4449" s="264"/>
      <c r="F4449" s="264"/>
    </row>
    <row r="4450" spans="1:6" s="62" customFormat="1" ht="13.5" customHeight="1" x14ac:dyDescent="0.25">
      <c r="A4450" s="8"/>
      <c r="B4450" s="264"/>
      <c r="C4450" s="264"/>
      <c r="D4450" s="264"/>
      <c r="E4450" s="264"/>
      <c r="F4450" s="264"/>
    </row>
    <row r="4451" spans="1:6" s="62" customFormat="1" ht="13.5" customHeight="1" x14ac:dyDescent="0.25">
      <c r="A4451" s="8"/>
      <c r="B4451" s="264"/>
      <c r="C4451" s="264"/>
      <c r="D4451" s="264"/>
      <c r="E4451" s="264"/>
      <c r="F4451" s="264"/>
    </row>
    <row r="4452" spans="1:6" s="62" customFormat="1" ht="13.5" customHeight="1" x14ac:dyDescent="0.25">
      <c r="A4452" s="8"/>
      <c r="B4452" s="264"/>
      <c r="C4452" s="264"/>
      <c r="D4452" s="264"/>
      <c r="E4452" s="264"/>
      <c r="F4452" s="264"/>
    </row>
    <row r="4453" spans="1:6" s="62" customFormat="1" ht="13.5" customHeight="1" x14ac:dyDescent="0.25">
      <c r="A4453" s="8"/>
      <c r="B4453" s="264"/>
      <c r="C4453" s="264"/>
      <c r="D4453" s="264"/>
      <c r="E4453" s="264"/>
      <c r="F4453" s="264"/>
    </row>
    <row r="4454" spans="1:6" s="62" customFormat="1" ht="13.5" customHeight="1" x14ac:dyDescent="0.25">
      <c r="A4454" s="8"/>
      <c r="B4454" s="264"/>
      <c r="C4454" s="264"/>
      <c r="D4454" s="264"/>
      <c r="E4454" s="264"/>
      <c r="F4454" s="264"/>
    </row>
    <row r="4455" spans="1:6" s="62" customFormat="1" ht="13.5" customHeight="1" x14ac:dyDescent="0.25">
      <c r="A4455" s="8"/>
      <c r="B4455" s="264"/>
      <c r="C4455" s="264"/>
      <c r="D4455" s="264"/>
      <c r="E4455" s="264"/>
      <c r="F4455" s="264"/>
    </row>
    <row r="4456" spans="1:6" s="62" customFormat="1" ht="13.5" customHeight="1" x14ac:dyDescent="0.25">
      <c r="A4456" s="8"/>
      <c r="B4456" s="264"/>
      <c r="C4456" s="264"/>
      <c r="D4456" s="264"/>
      <c r="E4456" s="264"/>
      <c r="F4456" s="264"/>
    </row>
    <row r="4457" spans="1:6" s="62" customFormat="1" ht="13.5" customHeight="1" x14ac:dyDescent="0.25">
      <c r="A4457" s="8"/>
      <c r="B4457" s="264"/>
      <c r="C4457" s="264"/>
      <c r="D4457" s="264"/>
      <c r="E4457" s="264"/>
      <c r="F4457" s="264"/>
    </row>
    <row r="4458" spans="1:6" s="62" customFormat="1" ht="13.5" customHeight="1" x14ac:dyDescent="0.25">
      <c r="A4458" s="8"/>
      <c r="B4458" s="264"/>
      <c r="C4458" s="264"/>
      <c r="D4458" s="264"/>
      <c r="E4458" s="264"/>
      <c r="F4458" s="264"/>
    </row>
    <row r="4459" spans="1:6" s="62" customFormat="1" ht="13.5" customHeight="1" x14ac:dyDescent="0.25">
      <c r="A4459" s="8"/>
      <c r="B4459" s="264"/>
      <c r="C4459" s="264"/>
      <c r="D4459" s="264"/>
      <c r="E4459" s="264"/>
      <c r="F4459" s="264"/>
    </row>
    <row r="4460" spans="1:6" s="62" customFormat="1" ht="13.5" customHeight="1" x14ac:dyDescent="0.25">
      <c r="A4460" s="8"/>
      <c r="B4460" s="264"/>
      <c r="C4460" s="264"/>
      <c r="D4460" s="264"/>
      <c r="E4460" s="264"/>
      <c r="F4460" s="264"/>
    </row>
    <row r="4461" spans="1:6" s="62" customFormat="1" ht="13.5" customHeight="1" x14ac:dyDescent="0.25">
      <c r="A4461" s="8"/>
      <c r="B4461" s="264"/>
      <c r="C4461" s="264"/>
      <c r="D4461" s="264"/>
      <c r="E4461" s="264"/>
      <c r="F4461" s="264"/>
    </row>
    <row r="4462" spans="1:6" s="62" customFormat="1" ht="13.5" customHeight="1" x14ac:dyDescent="0.25">
      <c r="A4462" s="8"/>
      <c r="B4462" s="264"/>
      <c r="C4462" s="264"/>
      <c r="D4462" s="264"/>
      <c r="E4462" s="264"/>
      <c r="F4462" s="264"/>
    </row>
    <row r="4463" spans="1:6" s="62" customFormat="1" ht="13.5" customHeight="1" x14ac:dyDescent="0.25">
      <c r="A4463" s="8"/>
      <c r="B4463" s="264"/>
      <c r="C4463" s="264"/>
      <c r="D4463" s="264"/>
      <c r="E4463" s="264"/>
      <c r="F4463" s="264"/>
    </row>
    <row r="4464" spans="1:6" s="62" customFormat="1" ht="13.5" customHeight="1" x14ac:dyDescent="0.25">
      <c r="A4464" s="8"/>
      <c r="B4464" s="264"/>
      <c r="C4464" s="264"/>
      <c r="D4464" s="264"/>
      <c r="E4464" s="264"/>
      <c r="F4464" s="264"/>
    </row>
    <row r="4465" spans="1:6" s="62" customFormat="1" ht="13.5" customHeight="1" x14ac:dyDescent="0.25">
      <c r="A4465" s="8"/>
      <c r="B4465" s="264"/>
      <c r="C4465" s="264"/>
      <c r="D4465" s="264"/>
      <c r="E4465" s="264"/>
      <c r="F4465" s="264"/>
    </row>
    <row r="4466" spans="1:6" s="62" customFormat="1" ht="13.5" customHeight="1" x14ac:dyDescent="0.25">
      <c r="A4466" s="8"/>
      <c r="B4466" s="264"/>
      <c r="C4466" s="264"/>
      <c r="D4466" s="264"/>
      <c r="E4466" s="264"/>
      <c r="F4466" s="264"/>
    </row>
    <row r="4467" spans="1:6" s="62" customFormat="1" ht="13.5" customHeight="1" x14ac:dyDescent="0.25">
      <c r="A4467" s="8"/>
      <c r="B4467" s="264"/>
      <c r="C4467" s="264"/>
      <c r="D4467" s="264"/>
      <c r="E4467" s="264"/>
      <c r="F4467" s="264"/>
    </row>
    <row r="4468" spans="1:6" s="62" customFormat="1" ht="13.5" customHeight="1" x14ac:dyDescent="0.25">
      <c r="A4468" s="8"/>
      <c r="B4468" s="264"/>
      <c r="C4468" s="264"/>
      <c r="D4468" s="264"/>
      <c r="E4468" s="264"/>
      <c r="F4468" s="264"/>
    </row>
    <row r="4469" spans="1:6" s="62" customFormat="1" ht="13.5" customHeight="1" x14ac:dyDescent="0.25">
      <c r="A4469" s="8"/>
      <c r="B4469" s="264"/>
      <c r="C4469" s="264"/>
      <c r="D4469" s="264"/>
      <c r="E4469" s="264"/>
      <c r="F4469" s="264"/>
    </row>
    <row r="4470" spans="1:6" s="62" customFormat="1" ht="13.5" customHeight="1" x14ac:dyDescent="0.25">
      <c r="A4470" s="8"/>
      <c r="B4470" s="264"/>
      <c r="C4470" s="264"/>
      <c r="D4470" s="264"/>
      <c r="E4470" s="264"/>
      <c r="F4470" s="264"/>
    </row>
    <row r="4471" spans="1:6" s="62" customFormat="1" ht="13.5" customHeight="1" x14ac:dyDescent="0.25">
      <c r="A4471" s="8"/>
      <c r="B4471" s="264"/>
      <c r="C4471" s="264"/>
      <c r="D4471" s="264"/>
      <c r="E4471" s="264"/>
      <c r="F4471" s="264"/>
    </row>
    <row r="4472" spans="1:6" s="62" customFormat="1" ht="13.5" customHeight="1" x14ac:dyDescent="0.25">
      <c r="A4472" s="8"/>
      <c r="B4472" s="264"/>
      <c r="C4472" s="264"/>
      <c r="D4472" s="264"/>
      <c r="E4472" s="264"/>
      <c r="F4472" s="264"/>
    </row>
    <row r="4473" spans="1:6" s="62" customFormat="1" ht="13.5" customHeight="1" x14ac:dyDescent="0.25">
      <c r="A4473" s="8"/>
      <c r="B4473" s="264"/>
      <c r="C4473" s="264"/>
      <c r="D4473" s="264"/>
      <c r="E4473" s="264"/>
      <c r="F4473" s="264"/>
    </row>
    <row r="4474" spans="1:6" s="62" customFormat="1" ht="13.5" customHeight="1" x14ac:dyDescent="0.25">
      <c r="A4474" s="8"/>
      <c r="B4474" s="264"/>
      <c r="C4474" s="264"/>
      <c r="D4474" s="264"/>
      <c r="E4474" s="264"/>
      <c r="F4474" s="264"/>
    </row>
    <row r="4475" spans="1:6" s="62" customFormat="1" ht="13.5" customHeight="1" x14ac:dyDescent="0.25">
      <c r="A4475" s="8"/>
      <c r="B4475" s="264"/>
      <c r="C4475" s="264"/>
      <c r="D4475" s="264"/>
      <c r="E4475" s="264"/>
      <c r="F4475" s="264"/>
    </row>
    <row r="4476" spans="1:6" s="62" customFormat="1" ht="13.5" customHeight="1" x14ac:dyDescent="0.25">
      <c r="A4476" s="8"/>
      <c r="B4476" s="264"/>
      <c r="C4476" s="264"/>
      <c r="D4476" s="264"/>
      <c r="E4476" s="264"/>
      <c r="F4476" s="264"/>
    </row>
    <row r="4477" spans="1:6" s="62" customFormat="1" ht="13.5" customHeight="1" x14ac:dyDescent="0.25">
      <c r="A4477" s="8"/>
      <c r="B4477" s="264"/>
      <c r="C4477" s="264"/>
      <c r="D4477" s="264"/>
      <c r="E4477" s="264"/>
      <c r="F4477" s="264"/>
    </row>
    <row r="4478" spans="1:6" s="62" customFormat="1" ht="13.5" customHeight="1" x14ac:dyDescent="0.25">
      <c r="A4478" s="8"/>
      <c r="B4478" s="264"/>
      <c r="C4478" s="264"/>
      <c r="D4478" s="264"/>
      <c r="E4478" s="264"/>
      <c r="F4478" s="264"/>
    </row>
    <row r="4479" spans="1:6" s="62" customFormat="1" ht="13.5" customHeight="1" x14ac:dyDescent="0.25">
      <c r="A4479" s="8"/>
      <c r="B4479" s="264"/>
      <c r="C4479" s="264"/>
      <c r="D4479" s="264"/>
      <c r="E4479" s="264"/>
      <c r="F4479" s="264"/>
    </row>
    <row r="4480" spans="1:6" s="62" customFormat="1" ht="13.5" customHeight="1" x14ac:dyDescent="0.25">
      <c r="A4480" s="8"/>
      <c r="B4480" s="264"/>
      <c r="C4480" s="264"/>
      <c r="D4480" s="264"/>
      <c r="E4480" s="264"/>
      <c r="F4480" s="264"/>
    </row>
    <row r="4481" spans="1:6" s="62" customFormat="1" ht="13.5" customHeight="1" x14ac:dyDescent="0.25">
      <c r="A4481" s="8"/>
      <c r="B4481" s="264"/>
      <c r="C4481" s="264"/>
      <c r="D4481" s="264"/>
      <c r="E4481" s="264"/>
      <c r="F4481" s="264"/>
    </row>
    <row r="4482" spans="1:6" s="62" customFormat="1" ht="13.5" customHeight="1" x14ac:dyDescent="0.25">
      <c r="A4482" s="8"/>
      <c r="B4482" s="264"/>
      <c r="C4482" s="264"/>
      <c r="D4482" s="264"/>
      <c r="E4482" s="264"/>
      <c r="F4482" s="264"/>
    </row>
    <row r="4483" spans="1:6" s="62" customFormat="1" ht="13.5" customHeight="1" x14ac:dyDescent="0.25">
      <c r="A4483" s="8"/>
      <c r="B4483" s="264"/>
      <c r="C4483" s="264"/>
      <c r="D4483" s="264"/>
      <c r="E4483" s="264"/>
      <c r="F4483" s="264"/>
    </row>
    <row r="4484" spans="1:6" s="62" customFormat="1" ht="13.5" customHeight="1" x14ac:dyDescent="0.25">
      <c r="A4484" s="8"/>
      <c r="B4484" s="264"/>
      <c r="C4484" s="264"/>
      <c r="D4484" s="264"/>
      <c r="E4484" s="264"/>
      <c r="F4484" s="264"/>
    </row>
    <row r="4485" spans="1:6" s="62" customFormat="1" ht="13.5" customHeight="1" x14ac:dyDescent="0.25">
      <c r="A4485" s="8"/>
      <c r="B4485" s="264"/>
      <c r="C4485" s="264"/>
      <c r="D4485" s="264"/>
      <c r="E4485" s="264"/>
      <c r="F4485" s="264"/>
    </row>
    <row r="4486" spans="1:6" s="62" customFormat="1" ht="13.5" customHeight="1" x14ac:dyDescent="0.25">
      <c r="A4486" s="8"/>
      <c r="B4486" s="264"/>
      <c r="C4486" s="264"/>
      <c r="D4486" s="264"/>
      <c r="E4486" s="264"/>
      <c r="F4486" s="264"/>
    </row>
    <row r="4487" spans="1:6" s="62" customFormat="1" ht="13.5" customHeight="1" x14ac:dyDescent="0.25">
      <c r="A4487" s="8"/>
      <c r="B4487" s="264"/>
      <c r="C4487" s="264"/>
      <c r="D4487" s="264"/>
      <c r="E4487" s="264"/>
      <c r="F4487" s="264"/>
    </row>
    <row r="4488" spans="1:6" s="62" customFormat="1" ht="13.5" customHeight="1" x14ac:dyDescent="0.25">
      <c r="A4488" s="8"/>
      <c r="B4488" s="264"/>
      <c r="C4488" s="264"/>
      <c r="D4488" s="264"/>
      <c r="E4488" s="264"/>
      <c r="F4488" s="264"/>
    </row>
    <row r="4489" spans="1:6" s="62" customFormat="1" ht="13.5" customHeight="1" x14ac:dyDescent="0.25">
      <c r="A4489" s="8"/>
      <c r="B4489" s="264"/>
      <c r="C4489" s="264"/>
      <c r="D4489" s="264"/>
      <c r="E4489" s="264"/>
      <c r="F4489" s="264"/>
    </row>
    <row r="4490" spans="1:6" s="62" customFormat="1" ht="13.5" customHeight="1" x14ac:dyDescent="0.25">
      <c r="A4490" s="8"/>
      <c r="B4490" s="264"/>
      <c r="C4490" s="264"/>
      <c r="D4490" s="264"/>
      <c r="E4490" s="264"/>
      <c r="F4490" s="264"/>
    </row>
    <row r="4491" spans="1:6" s="62" customFormat="1" ht="13.5" customHeight="1" x14ac:dyDescent="0.25">
      <c r="A4491" s="8"/>
      <c r="B4491" s="264"/>
      <c r="C4491" s="264"/>
      <c r="D4491" s="264"/>
      <c r="E4491" s="264"/>
      <c r="F4491" s="264"/>
    </row>
    <row r="4492" spans="1:6" s="62" customFormat="1" ht="13.5" customHeight="1" x14ac:dyDescent="0.25">
      <c r="A4492" s="8"/>
      <c r="B4492" s="264"/>
      <c r="C4492" s="264"/>
      <c r="D4492" s="264"/>
      <c r="E4492" s="264"/>
      <c r="F4492" s="264"/>
    </row>
    <row r="4493" spans="1:6" s="62" customFormat="1" ht="13.5" customHeight="1" x14ac:dyDescent="0.25">
      <c r="A4493" s="8"/>
      <c r="B4493" s="264"/>
      <c r="C4493" s="264"/>
      <c r="D4493" s="264"/>
      <c r="E4493" s="264"/>
      <c r="F4493" s="264"/>
    </row>
    <row r="4494" spans="1:6" s="62" customFormat="1" ht="13.5" customHeight="1" x14ac:dyDescent="0.25">
      <c r="A4494" s="8"/>
      <c r="B4494" s="264"/>
      <c r="C4494" s="264"/>
      <c r="D4494" s="264"/>
      <c r="E4494" s="264"/>
      <c r="F4494" s="264"/>
    </row>
    <row r="4495" spans="1:6" s="62" customFormat="1" ht="13.5" customHeight="1" x14ac:dyDescent="0.25">
      <c r="A4495" s="8"/>
      <c r="B4495" s="264"/>
      <c r="C4495" s="264"/>
      <c r="D4495" s="264"/>
      <c r="E4495" s="264"/>
      <c r="F4495" s="264"/>
    </row>
    <row r="4496" spans="1:6" s="62" customFormat="1" ht="13.5" customHeight="1" x14ac:dyDescent="0.25">
      <c r="A4496" s="8"/>
      <c r="B4496" s="264"/>
      <c r="C4496" s="264"/>
      <c r="D4496" s="264"/>
      <c r="E4496" s="264"/>
      <c r="F4496" s="264"/>
    </row>
    <row r="4497" spans="1:6" s="62" customFormat="1" ht="13.5" customHeight="1" x14ac:dyDescent="0.25">
      <c r="A4497" s="8"/>
      <c r="B4497" s="264"/>
      <c r="C4497" s="264"/>
      <c r="D4497" s="264"/>
      <c r="E4497" s="264"/>
      <c r="F4497" s="264"/>
    </row>
    <row r="4498" spans="1:6" s="62" customFormat="1" ht="13.5" customHeight="1" x14ac:dyDescent="0.25">
      <c r="A4498" s="8"/>
      <c r="B4498" s="264"/>
      <c r="C4498" s="264"/>
      <c r="D4498" s="264"/>
      <c r="E4498" s="264"/>
      <c r="F4498" s="264"/>
    </row>
    <row r="4499" spans="1:6" s="62" customFormat="1" ht="13.5" customHeight="1" x14ac:dyDescent="0.25">
      <c r="A4499" s="8"/>
      <c r="B4499" s="264"/>
      <c r="C4499" s="264"/>
      <c r="D4499" s="264"/>
      <c r="E4499" s="264"/>
      <c r="F4499" s="264"/>
    </row>
    <row r="4500" spans="1:6" s="62" customFormat="1" ht="13.5" customHeight="1" x14ac:dyDescent="0.25">
      <c r="A4500" s="8"/>
      <c r="B4500" s="264"/>
      <c r="C4500" s="264"/>
      <c r="D4500" s="264"/>
      <c r="E4500" s="264"/>
      <c r="F4500" s="264"/>
    </row>
    <row r="4501" spans="1:6" s="62" customFormat="1" ht="13.5" customHeight="1" x14ac:dyDescent="0.25">
      <c r="A4501" s="8"/>
      <c r="B4501" s="264"/>
      <c r="C4501" s="264"/>
      <c r="D4501" s="264"/>
      <c r="E4501" s="264"/>
      <c r="F4501" s="264"/>
    </row>
    <row r="4502" spans="1:6" s="62" customFormat="1" ht="13.5" customHeight="1" x14ac:dyDescent="0.25">
      <c r="A4502" s="8"/>
      <c r="B4502" s="264"/>
      <c r="C4502" s="264"/>
      <c r="D4502" s="264"/>
      <c r="E4502" s="264"/>
      <c r="F4502" s="264"/>
    </row>
    <row r="4503" spans="1:6" s="62" customFormat="1" ht="13.5" customHeight="1" x14ac:dyDescent="0.25">
      <c r="A4503" s="8"/>
      <c r="B4503" s="264"/>
      <c r="C4503" s="264"/>
      <c r="D4503" s="264"/>
      <c r="E4503" s="264"/>
      <c r="F4503" s="264"/>
    </row>
    <row r="4504" spans="1:6" s="62" customFormat="1" ht="13.5" customHeight="1" x14ac:dyDescent="0.25">
      <c r="A4504" s="8"/>
      <c r="B4504" s="264"/>
      <c r="C4504" s="264"/>
      <c r="D4504" s="264"/>
      <c r="E4504" s="264"/>
      <c r="F4504" s="264"/>
    </row>
    <row r="4505" spans="1:6" s="62" customFormat="1" ht="13.5" customHeight="1" x14ac:dyDescent="0.25">
      <c r="A4505" s="8"/>
      <c r="B4505" s="264"/>
      <c r="C4505" s="264"/>
      <c r="D4505" s="264"/>
      <c r="E4505" s="264"/>
      <c r="F4505" s="264"/>
    </row>
    <row r="4506" spans="1:6" s="62" customFormat="1" ht="13.5" customHeight="1" x14ac:dyDescent="0.25">
      <c r="A4506" s="8"/>
      <c r="B4506" s="264"/>
      <c r="C4506" s="264"/>
      <c r="D4506" s="264"/>
      <c r="E4506" s="264"/>
      <c r="F4506" s="264"/>
    </row>
    <row r="4507" spans="1:6" s="62" customFormat="1" ht="13.5" customHeight="1" x14ac:dyDescent="0.25">
      <c r="A4507" s="8"/>
      <c r="B4507" s="264"/>
      <c r="C4507" s="264"/>
      <c r="D4507" s="264"/>
      <c r="E4507" s="264"/>
      <c r="F4507" s="264"/>
    </row>
    <row r="4508" spans="1:6" s="62" customFormat="1" ht="13.5" customHeight="1" x14ac:dyDescent="0.25">
      <c r="A4508" s="8"/>
      <c r="B4508" s="264"/>
      <c r="C4508" s="264"/>
      <c r="D4508" s="264"/>
      <c r="E4508" s="264"/>
      <c r="F4508" s="264"/>
    </row>
    <row r="4509" spans="1:6" s="62" customFormat="1" ht="13.5" customHeight="1" x14ac:dyDescent="0.25">
      <c r="A4509" s="8"/>
      <c r="B4509" s="264"/>
      <c r="C4509" s="264"/>
      <c r="D4509" s="264"/>
      <c r="E4509" s="264"/>
      <c r="F4509" s="264"/>
    </row>
    <row r="4510" spans="1:6" s="62" customFormat="1" ht="13.5" customHeight="1" x14ac:dyDescent="0.25">
      <c r="A4510" s="8"/>
      <c r="B4510" s="264"/>
      <c r="C4510" s="264"/>
      <c r="D4510" s="264"/>
      <c r="E4510" s="264"/>
      <c r="F4510" s="264"/>
    </row>
    <row r="4511" spans="1:6" s="62" customFormat="1" ht="13.5" customHeight="1" x14ac:dyDescent="0.25">
      <c r="A4511" s="8"/>
      <c r="B4511" s="264"/>
      <c r="C4511" s="264"/>
      <c r="D4511" s="264"/>
      <c r="E4511" s="264"/>
      <c r="F4511" s="264"/>
    </row>
    <row r="4512" spans="1:6" s="62" customFormat="1" ht="13.5" customHeight="1" x14ac:dyDescent="0.25">
      <c r="A4512" s="8"/>
      <c r="B4512" s="264"/>
      <c r="C4512" s="264"/>
      <c r="D4512" s="264"/>
      <c r="E4512" s="264"/>
      <c r="F4512" s="264"/>
    </row>
    <row r="4513" spans="1:6" s="62" customFormat="1" ht="13.5" customHeight="1" x14ac:dyDescent="0.25">
      <c r="A4513" s="8"/>
      <c r="B4513" s="264"/>
      <c r="C4513" s="264"/>
      <c r="D4513" s="264"/>
      <c r="E4513" s="264"/>
      <c r="F4513" s="264"/>
    </row>
    <row r="4514" spans="1:6" s="62" customFormat="1" ht="13.5" customHeight="1" x14ac:dyDescent="0.25">
      <c r="A4514" s="8"/>
      <c r="B4514" s="264"/>
      <c r="C4514" s="264"/>
      <c r="D4514" s="264"/>
      <c r="E4514" s="264"/>
      <c r="F4514" s="264"/>
    </row>
    <row r="4515" spans="1:6" s="62" customFormat="1" ht="13.5" customHeight="1" x14ac:dyDescent="0.25">
      <c r="A4515" s="8"/>
      <c r="B4515" s="264"/>
      <c r="C4515" s="264"/>
      <c r="D4515" s="264"/>
      <c r="E4515" s="264"/>
      <c r="F4515" s="264"/>
    </row>
    <row r="4516" spans="1:6" s="62" customFormat="1" ht="13.5" customHeight="1" x14ac:dyDescent="0.25">
      <c r="A4516" s="8"/>
      <c r="B4516" s="264"/>
      <c r="C4516" s="264"/>
      <c r="D4516" s="264"/>
      <c r="E4516" s="264"/>
      <c r="F4516" s="264"/>
    </row>
    <row r="4517" spans="1:6" s="62" customFormat="1" ht="13.5" customHeight="1" x14ac:dyDescent="0.25">
      <c r="A4517" s="8"/>
      <c r="B4517" s="264"/>
      <c r="C4517" s="264"/>
      <c r="D4517" s="264"/>
      <c r="E4517" s="264"/>
      <c r="F4517" s="264"/>
    </row>
    <row r="4518" spans="1:6" s="62" customFormat="1" ht="13.5" customHeight="1" x14ac:dyDescent="0.25">
      <c r="A4518" s="8"/>
      <c r="B4518" s="264"/>
      <c r="C4518" s="264"/>
      <c r="D4518" s="264"/>
      <c r="E4518" s="264"/>
      <c r="F4518" s="264"/>
    </row>
    <row r="4519" spans="1:6" s="62" customFormat="1" ht="13.5" customHeight="1" x14ac:dyDescent="0.25">
      <c r="A4519" s="8"/>
      <c r="B4519" s="264"/>
      <c r="C4519" s="264"/>
      <c r="D4519" s="264"/>
      <c r="E4519" s="264"/>
      <c r="F4519" s="264"/>
    </row>
    <row r="4520" spans="1:6" s="62" customFormat="1" ht="13.5" customHeight="1" x14ac:dyDescent="0.25">
      <c r="A4520" s="8"/>
      <c r="B4520" s="264"/>
      <c r="C4520" s="264"/>
      <c r="D4520" s="264"/>
      <c r="E4520" s="264"/>
      <c r="F4520" s="264"/>
    </row>
    <row r="4521" spans="1:6" s="62" customFormat="1" ht="13.5" customHeight="1" x14ac:dyDescent="0.25">
      <c r="A4521" s="8"/>
      <c r="B4521" s="264"/>
      <c r="C4521" s="264"/>
      <c r="D4521" s="264"/>
      <c r="E4521" s="264"/>
      <c r="F4521" s="264"/>
    </row>
    <row r="4522" spans="1:6" s="62" customFormat="1" ht="13.5" customHeight="1" x14ac:dyDescent="0.25">
      <c r="A4522" s="8"/>
      <c r="B4522" s="264"/>
      <c r="C4522" s="264"/>
      <c r="D4522" s="264"/>
      <c r="E4522" s="264"/>
      <c r="F4522" s="264"/>
    </row>
    <row r="4523" spans="1:6" s="62" customFormat="1" ht="13.5" customHeight="1" x14ac:dyDescent="0.25">
      <c r="A4523" s="8"/>
      <c r="B4523" s="264"/>
      <c r="C4523" s="264"/>
      <c r="D4523" s="264"/>
      <c r="E4523" s="264"/>
      <c r="F4523" s="264"/>
    </row>
    <row r="4524" spans="1:6" s="62" customFormat="1" ht="13.5" customHeight="1" x14ac:dyDescent="0.25">
      <c r="A4524" s="8"/>
      <c r="B4524" s="264"/>
      <c r="C4524" s="264"/>
      <c r="D4524" s="264"/>
      <c r="E4524" s="264"/>
      <c r="F4524" s="264"/>
    </row>
    <row r="4525" spans="1:6" s="62" customFormat="1" ht="13.5" customHeight="1" x14ac:dyDescent="0.25">
      <c r="A4525" s="8"/>
      <c r="B4525" s="264"/>
      <c r="C4525" s="264"/>
      <c r="D4525" s="264"/>
      <c r="E4525" s="264"/>
      <c r="F4525" s="264"/>
    </row>
    <row r="4526" spans="1:6" s="62" customFormat="1" ht="13.5" customHeight="1" x14ac:dyDescent="0.25">
      <c r="A4526" s="8"/>
      <c r="B4526" s="264"/>
      <c r="C4526" s="264"/>
      <c r="D4526" s="264"/>
      <c r="E4526" s="264"/>
      <c r="F4526" s="264"/>
    </row>
    <row r="4527" spans="1:6" s="62" customFormat="1" ht="13.5" customHeight="1" x14ac:dyDescent="0.25">
      <c r="A4527" s="8"/>
      <c r="B4527" s="264"/>
      <c r="C4527" s="264"/>
      <c r="D4527" s="264"/>
      <c r="E4527" s="264"/>
      <c r="F4527" s="264"/>
    </row>
    <row r="4528" spans="1:6" s="62" customFormat="1" ht="13.5" customHeight="1" x14ac:dyDescent="0.25">
      <c r="A4528" s="8"/>
      <c r="B4528" s="264"/>
      <c r="C4528" s="264"/>
      <c r="D4528" s="264"/>
      <c r="E4528" s="264"/>
      <c r="F4528" s="264"/>
    </row>
    <row r="4529" spans="1:6" s="62" customFormat="1" ht="13.5" customHeight="1" x14ac:dyDescent="0.25">
      <c r="A4529" s="8"/>
      <c r="B4529" s="264"/>
      <c r="C4529" s="264"/>
      <c r="D4529" s="264"/>
      <c r="E4529" s="264"/>
      <c r="F4529" s="264"/>
    </row>
    <row r="4530" spans="1:6" s="62" customFormat="1" ht="13.5" customHeight="1" x14ac:dyDescent="0.25">
      <c r="A4530" s="8"/>
      <c r="B4530" s="264"/>
      <c r="C4530" s="264"/>
      <c r="D4530" s="264"/>
      <c r="E4530" s="264"/>
      <c r="F4530" s="264"/>
    </row>
    <row r="4531" spans="1:6" s="62" customFormat="1" ht="13.5" customHeight="1" x14ac:dyDescent="0.25">
      <c r="A4531" s="8"/>
      <c r="B4531" s="264"/>
      <c r="C4531" s="264"/>
      <c r="D4531" s="264"/>
      <c r="E4531" s="264"/>
      <c r="F4531" s="264"/>
    </row>
    <row r="4532" spans="1:6" s="62" customFormat="1" ht="13.5" customHeight="1" x14ac:dyDescent="0.25">
      <c r="A4532" s="8"/>
      <c r="B4532" s="264"/>
      <c r="C4532" s="264"/>
      <c r="D4532" s="264"/>
      <c r="E4532" s="264"/>
      <c r="F4532" s="264"/>
    </row>
    <row r="4533" spans="1:6" s="62" customFormat="1" ht="13.5" customHeight="1" x14ac:dyDescent="0.25">
      <c r="A4533" s="8"/>
      <c r="B4533" s="264"/>
      <c r="C4533" s="264"/>
      <c r="D4533" s="264"/>
      <c r="E4533" s="264"/>
      <c r="F4533" s="264"/>
    </row>
    <row r="4534" spans="1:6" s="62" customFormat="1" ht="13.5" customHeight="1" x14ac:dyDescent="0.25">
      <c r="A4534" s="8"/>
      <c r="B4534" s="264"/>
      <c r="C4534" s="264"/>
      <c r="D4534" s="264"/>
      <c r="E4534" s="264"/>
      <c r="F4534" s="264"/>
    </row>
    <row r="4535" spans="1:6" s="62" customFormat="1" ht="13.5" customHeight="1" x14ac:dyDescent="0.25">
      <c r="A4535" s="8"/>
      <c r="B4535" s="264"/>
      <c r="C4535" s="264"/>
      <c r="D4535" s="264"/>
      <c r="E4535" s="264"/>
      <c r="F4535" s="264"/>
    </row>
    <row r="4536" spans="1:6" s="62" customFormat="1" ht="13.5" customHeight="1" x14ac:dyDescent="0.25">
      <c r="A4536" s="8"/>
      <c r="B4536" s="264"/>
      <c r="C4536" s="264"/>
      <c r="D4536" s="264"/>
      <c r="E4536" s="264"/>
      <c r="F4536" s="264"/>
    </row>
    <row r="4537" spans="1:6" s="62" customFormat="1" ht="13.5" customHeight="1" x14ac:dyDescent="0.25">
      <c r="A4537" s="8"/>
      <c r="B4537" s="264"/>
      <c r="C4537" s="264"/>
      <c r="D4537" s="264"/>
      <c r="E4537" s="264"/>
      <c r="F4537" s="264"/>
    </row>
    <row r="4538" spans="1:6" s="62" customFormat="1" ht="13.5" customHeight="1" x14ac:dyDescent="0.25">
      <c r="A4538" s="8"/>
      <c r="B4538" s="264"/>
      <c r="C4538" s="264"/>
      <c r="D4538" s="264"/>
      <c r="E4538" s="264"/>
      <c r="F4538" s="264"/>
    </row>
    <row r="4539" spans="1:6" s="62" customFormat="1" ht="13.5" customHeight="1" x14ac:dyDescent="0.25">
      <c r="A4539" s="8"/>
      <c r="B4539" s="264"/>
      <c r="C4539" s="264"/>
      <c r="D4539" s="264"/>
      <c r="E4539" s="264"/>
      <c r="F4539" s="264"/>
    </row>
    <row r="4540" spans="1:6" s="62" customFormat="1" ht="13.5" customHeight="1" x14ac:dyDescent="0.25">
      <c r="A4540" s="8"/>
      <c r="B4540" s="264"/>
      <c r="C4540" s="264"/>
      <c r="D4540" s="264"/>
      <c r="E4540" s="264"/>
      <c r="F4540" s="264"/>
    </row>
    <row r="4541" spans="1:6" s="62" customFormat="1" ht="13.5" customHeight="1" x14ac:dyDescent="0.25">
      <c r="A4541" s="8"/>
      <c r="B4541" s="264"/>
      <c r="C4541" s="264"/>
      <c r="D4541" s="264"/>
      <c r="E4541" s="264"/>
      <c r="F4541" s="264"/>
    </row>
    <row r="4542" spans="1:6" s="62" customFormat="1" ht="13.5" customHeight="1" x14ac:dyDescent="0.25">
      <c r="A4542" s="8"/>
      <c r="B4542" s="264"/>
      <c r="C4542" s="264"/>
      <c r="D4542" s="264"/>
      <c r="E4542" s="264"/>
      <c r="F4542" s="264"/>
    </row>
    <row r="4543" spans="1:6" s="62" customFormat="1" ht="13.5" customHeight="1" x14ac:dyDescent="0.25">
      <c r="A4543" s="8"/>
      <c r="B4543" s="264"/>
      <c r="C4543" s="264"/>
      <c r="D4543" s="264"/>
      <c r="E4543" s="264"/>
      <c r="F4543" s="264"/>
    </row>
    <row r="4544" spans="1:6" s="62" customFormat="1" ht="13.5" customHeight="1" x14ac:dyDescent="0.25">
      <c r="A4544" s="8"/>
      <c r="B4544" s="264"/>
      <c r="C4544" s="264"/>
      <c r="D4544" s="264"/>
      <c r="E4544" s="264"/>
      <c r="F4544" s="264"/>
    </row>
    <row r="4545" spans="1:6" s="62" customFormat="1" ht="13.5" customHeight="1" x14ac:dyDescent="0.25">
      <c r="A4545" s="8"/>
      <c r="B4545" s="264"/>
      <c r="C4545" s="264"/>
      <c r="D4545" s="264"/>
      <c r="E4545" s="264"/>
      <c r="F4545" s="264"/>
    </row>
    <row r="4546" spans="1:6" s="62" customFormat="1" ht="13.5" customHeight="1" x14ac:dyDescent="0.25">
      <c r="A4546" s="8"/>
      <c r="B4546" s="264"/>
      <c r="C4546" s="264"/>
      <c r="D4546" s="264"/>
      <c r="E4546" s="264"/>
      <c r="F4546" s="264"/>
    </row>
    <row r="4547" spans="1:6" s="62" customFormat="1" ht="13.5" customHeight="1" x14ac:dyDescent="0.25">
      <c r="A4547" s="8"/>
      <c r="B4547" s="264"/>
      <c r="C4547" s="264"/>
      <c r="D4547" s="264"/>
      <c r="E4547" s="264"/>
      <c r="F4547" s="264"/>
    </row>
    <row r="4548" spans="1:6" s="62" customFormat="1" ht="13.5" customHeight="1" x14ac:dyDescent="0.25">
      <c r="A4548" s="8"/>
      <c r="B4548" s="264"/>
      <c r="C4548" s="264"/>
      <c r="D4548" s="264"/>
      <c r="E4548" s="264"/>
      <c r="F4548" s="264"/>
    </row>
    <row r="4549" spans="1:6" s="62" customFormat="1" ht="13.5" customHeight="1" x14ac:dyDescent="0.25">
      <c r="A4549" s="8"/>
      <c r="B4549" s="264"/>
      <c r="C4549" s="264"/>
      <c r="D4549" s="264"/>
      <c r="E4549" s="264"/>
      <c r="F4549" s="264"/>
    </row>
    <row r="4550" spans="1:6" s="62" customFormat="1" ht="13.5" customHeight="1" x14ac:dyDescent="0.25">
      <c r="A4550" s="8"/>
      <c r="B4550" s="264"/>
      <c r="C4550" s="264"/>
      <c r="D4550" s="264"/>
      <c r="E4550" s="264"/>
      <c r="F4550" s="264"/>
    </row>
    <row r="4551" spans="1:6" s="62" customFormat="1" ht="13.5" customHeight="1" x14ac:dyDescent="0.25">
      <c r="A4551" s="8"/>
      <c r="B4551" s="264"/>
      <c r="C4551" s="264"/>
      <c r="D4551" s="264"/>
      <c r="E4551" s="264"/>
      <c r="F4551" s="264"/>
    </row>
    <row r="4552" spans="1:6" s="62" customFormat="1" ht="13.5" customHeight="1" x14ac:dyDescent="0.25">
      <c r="A4552" s="8"/>
      <c r="B4552" s="264"/>
      <c r="C4552" s="264"/>
      <c r="D4552" s="264"/>
      <c r="E4552" s="264"/>
      <c r="F4552" s="264"/>
    </row>
    <row r="4553" spans="1:6" s="62" customFormat="1" ht="13.5" customHeight="1" x14ac:dyDescent="0.25">
      <c r="A4553" s="8"/>
      <c r="B4553" s="264"/>
      <c r="C4553" s="264"/>
      <c r="D4553" s="264"/>
      <c r="E4553" s="264"/>
      <c r="F4553" s="264"/>
    </row>
    <row r="4554" spans="1:6" s="62" customFormat="1" ht="13.5" customHeight="1" x14ac:dyDescent="0.25">
      <c r="A4554" s="8"/>
      <c r="B4554" s="264"/>
      <c r="C4554" s="264"/>
      <c r="D4554" s="264"/>
      <c r="E4554" s="264"/>
      <c r="F4554" s="264"/>
    </row>
    <row r="4555" spans="1:6" s="62" customFormat="1" ht="13.5" customHeight="1" x14ac:dyDescent="0.25">
      <c r="A4555" s="8"/>
      <c r="B4555" s="264"/>
      <c r="C4555" s="264"/>
      <c r="D4555" s="264"/>
      <c r="E4555" s="264"/>
      <c r="F4555" s="264"/>
    </row>
    <row r="4556" spans="1:6" s="62" customFormat="1" ht="13.5" customHeight="1" x14ac:dyDescent="0.25">
      <c r="A4556" s="8"/>
      <c r="B4556" s="264"/>
      <c r="C4556" s="264"/>
      <c r="D4556" s="264"/>
      <c r="E4556" s="264"/>
      <c r="F4556" s="264"/>
    </row>
    <row r="4557" spans="1:6" s="62" customFormat="1" ht="13.5" customHeight="1" x14ac:dyDescent="0.25">
      <c r="A4557" s="8"/>
      <c r="B4557" s="264"/>
      <c r="C4557" s="264"/>
      <c r="D4557" s="264"/>
      <c r="E4557" s="264"/>
      <c r="F4557" s="264"/>
    </row>
    <row r="4558" spans="1:6" s="62" customFormat="1" ht="13.5" customHeight="1" x14ac:dyDescent="0.25">
      <c r="A4558" s="8"/>
      <c r="B4558" s="264"/>
      <c r="C4558" s="264"/>
      <c r="D4558" s="264"/>
      <c r="E4558" s="264"/>
      <c r="F4558" s="264"/>
    </row>
    <row r="4559" spans="1:6" s="62" customFormat="1" ht="13.5" customHeight="1" x14ac:dyDescent="0.25">
      <c r="A4559" s="8"/>
      <c r="B4559" s="264"/>
      <c r="C4559" s="264"/>
      <c r="D4559" s="264"/>
      <c r="E4559" s="264"/>
      <c r="F4559" s="264"/>
    </row>
    <row r="4560" spans="1:6" s="62" customFormat="1" ht="13.5" customHeight="1" x14ac:dyDescent="0.25">
      <c r="A4560" s="8"/>
      <c r="B4560" s="264"/>
      <c r="C4560" s="264"/>
      <c r="D4560" s="264"/>
      <c r="E4560" s="264"/>
      <c r="F4560" s="264"/>
    </row>
    <row r="4561" spans="1:6" s="62" customFormat="1" ht="13.5" customHeight="1" x14ac:dyDescent="0.25">
      <c r="A4561" s="8"/>
      <c r="B4561" s="264"/>
      <c r="C4561" s="264"/>
      <c r="D4561" s="264"/>
      <c r="E4561" s="264"/>
      <c r="F4561" s="264"/>
    </row>
    <row r="4562" spans="1:6" s="62" customFormat="1" ht="13.5" customHeight="1" x14ac:dyDescent="0.25">
      <c r="A4562" s="8"/>
      <c r="B4562" s="264"/>
      <c r="C4562" s="264"/>
      <c r="D4562" s="264"/>
      <c r="E4562" s="264"/>
      <c r="F4562" s="264"/>
    </row>
    <row r="4563" spans="1:6" s="62" customFormat="1" ht="13.5" customHeight="1" x14ac:dyDescent="0.25">
      <c r="A4563" s="8"/>
      <c r="B4563" s="264"/>
      <c r="C4563" s="264"/>
      <c r="D4563" s="264"/>
      <c r="E4563" s="264"/>
      <c r="F4563" s="264"/>
    </row>
    <row r="4564" spans="1:6" s="62" customFormat="1" ht="13.5" customHeight="1" x14ac:dyDescent="0.25">
      <c r="A4564" s="8"/>
      <c r="B4564" s="264"/>
      <c r="C4564" s="264"/>
      <c r="D4564" s="264"/>
      <c r="E4564" s="264"/>
      <c r="F4564" s="264"/>
    </row>
    <row r="4565" spans="1:6" s="62" customFormat="1" ht="13.5" customHeight="1" x14ac:dyDescent="0.25">
      <c r="A4565" s="8"/>
      <c r="B4565" s="264"/>
      <c r="C4565" s="264"/>
      <c r="D4565" s="264"/>
      <c r="E4565" s="264"/>
      <c r="F4565" s="264"/>
    </row>
    <row r="4566" spans="1:6" s="62" customFormat="1" ht="13.5" customHeight="1" x14ac:dyDescent="0.25">
      <c r="A4566" s="8"/>
      <c r="B4566" s="264"/>
      <c r="C4566" s="264"/>
      <c r="D4566" s="264"/>
      <c r="E4566" s="264"/>
      <c r="F4566" s="264"/>
    </row>
    <row r="4567" spans="1:6" s="62" customFormat="1" ht="13.5" customHeight="1" x14ac:dyDescent="0.25">
      <c r="A4567" s="8"/>
      <c r="B4567" s="264"/>
      <c r="C4567" s="264"/>
      <c r="D4567" s="264"/>
      <c r="E4567" s="264"/>
      <c r="F4567" s="264"/>
    </row>
    <row r="4568" spans="1:6" s="62" customFormat="1" ht="13.5" customHeight="1" x14ac:dyDescent="0.25">
      <c r="A4568" s="8"/>
      <c r="B4568" s="264"/>
      <c r="C4568" s="264"/>
      <c r="D4568" s="264"/>
      <c r="E4568" s="264"/>
      <c r="F4568" s="264"/>
    </row>
    <row r="4569" spans="1:6" s="62" customFormat="1" ht="13.5" customHeight="1" x14ac:dyDescent="0.25">
      <c r="A4569" s="8"/>
      <c r="B4569" s="264"/>
      <c r="C4569" s="264"/>
      <c r="D4569" s="264"/>
      <c r="E4569" s="264"/>
      <c r="F4569" s="264"/>
    </row>
    <row r="4570" spans="1:6" s="62" customFormat="1" ht="13.5" customHeight="1" x14ac:dyDescent="0.25">
      <c r="A4570" s="8"/>
      <c r="B4570" s="264"/>
      <c r="C4570" s="264"/>
      <c r="D4570" s="264"/>
      <c r="E4570" s="264"/>
      <c r="F4570" s="264"/>
    </row>
    <row r="4571" spans="1:6" s="62" customFormat="1" ht="13.5" customHeight="1" x14ac:dyDescent="0.25">
      <c r="A4571" s="8"/>
      <c r="B4571" s="264"/>
      <c r="C4571" s="264"/>
      <c r="D4571" s="264"/>
      <c r="E4571" s="264"/>
      <c r="F4571" s="264"/>
    </row>
    <row r="4572" spans="1:6" s="62" customFormat="1" ht="13.5" customHeight="1" x14ac:dyDescent="0.25">
      <c r="A4572" s="8"/>
      <c r="B4572" s="264"/>
      <c r="C4572" s="264"/>
      <c r="D4572" s="264"/>
      <c r="E4572" s="264"/>
      <c r="F4572" s="264"/>
    </row>
    <row r="4573" spans="1:6" s="62" customFormat="1" ht="13.5" customHeight="1" x14ac:dyDescent="0.25">
      <c r="A4573" s="8"/>
      <c r="B4573" s="264"/>
      <c r="C4573" s="264"/>
      <c r="D4573" s="264"/>
      <c r="E4573" s="264"/>
      <c r="F4573" s="264"/>
    </row>
    <row r="4574" spans="1:6" s="62" customFormat="1" ht="13.5" customHeight="1" x14ac:dyDescent="0.25">
      <c r="A4574" s="8"/>
      <c r="B4574" s="264"/>
      <c r="C4574" s="264"/>
      <c r="D4574" s="264"/>
      <c r="E4574" s="264"/>
      <c r="F4574" s="264"/>
    </row>
    <row r="4575" spans="1:6" s="62" customFormat="1" ht="13.5" customHeight="1" x14ac:dyDescent="0.25">
      <c r="A4575" s="8"/>
      <c r="B4575" s="264"/>
      <c r="C4575" s="264"/>
      <c r="D4575" s="264"/>
      <c r="E4575" s="264"/>
      <c r="F4575" s="264"/>
    </row>
    <row r="4576" spans="1:6" s="62" customFormat="1" ht="13.5" customHeight="1" x14ac:dyDescent="0.25">
      <c r="A4576" s="8"/>
      <c r="B4576" s="264"/>
      <c r="C4576" s="264"/>
      <c r="D4576" s="264"/>
      <c r="E4576" s="264"/>
      <c r="F4576" s="264"/>
    </row>
    <row r="4577" spans="1:6" s="62" customFormat="1" ht="13.5" customHeight="1" x14ac:dyDescent="0.25">
      <c r="A4577" s="8"/>
      <c r="B4577" s="264"/>
      <c r="C4577" s="264"/>
      <c r="D4577" s="264"/>
      <c r="E4577" s="264"/>
      <c r="F4577" s="264"/>
    </row>
    <row r="4578" spans="1:6" s="62" customFormat="1" ht="13.5" customHeight="1" x14ac:dyDescent="0.25">
      <c r="A4578" s="8"/>
      <c r="B4578" s="264"/>
      <c r="C4578" s="264"/>
      <c r="D4578" s="264"/>
      <c r="E4578" s="264"/>
      <c r="F4578" s="264"/>
    </row>
    <row r="4579" spans="1:6" s="62" customFormat="1" ht="13.5" customHeight="1" x14ac:dyDescent="0.25">
      <c r="A4579" s="8"/>
      <c r="B4579" s="264"/>
      <c r="C4579" s="264"/>
      <c r="D4579" s="264"/>
      <c r="E4579" s="264"/>
      <c r="F4579" s="264"/>
    </row>
    <row r="4580" spans="1:6" s="62" customFormat="1" ht="13.5" customHeight="1" x14ac:dyDescent="0.25">
      <c r="A4580" s="8"/>
      <c r="B4580" s="264"/>
      <c r="C4580" s="264"/>
      <c r="D4580" s="264"/>
      <c r="E4580" s="264"/>
      <c r="F4580" s="264"/>
    </row>
    <row r="4581" spans="1:6" s="62" customFormat="1" ht="13.5" customHeight="1" x14ac:dyDescent="0.25">
      <c r="A4581" s="8"/>
      <c r="B4581" s="264"/>
      <c r="C4581" s="264"/>
      <c r="D4581" s="264"/>
      <c r="E4581" s="264"/>
      <c r="F4581" s="264"/>
    </row>
    <row r="4582" spans="1:6" s="62" customFormat="1" ht="13.5" customHeight="1" x14ac:dyDescent="0.25">
      <c r="A4582" s="8"/>
      <c r="B4582" s="264"/>
      <c r="C4582" s="264"/>
      <c r="D4582" s="264"/>
      <c r="E4582" s="264"/>
      <c r="F4582" s="264"/>
    </row>
    <row r="4583" spans="1:6" s="62" customFormat="1" ht="13.5" customHeight="1" x14ac:dyDescent="0.25">
      <c r="A4583" s="8"/>
      <c r="B4583" s="264"/>
      <c r="C4583" s="264"/>
      <c r="D4583" s="264"/>
      <c r="E4583" s="264"/>
      <c r="F4583" s="264"/>
    </row>
    <row r="4584" spans="1:6" s="62" customFormat="1" ht="13.5" customHeight="1" x14ac:dyDescent="0.25">
      <c r="A4584" s="8"/>
      <c r="B4584" s="264"/>
      <c r="C4584" s="264"/>
      <c r="D4584" s="264"/>
      <c r="E4584" s="264"/>
      <c r="F4584" s="264"/>
    </row>
    <row r="4585" spans="1:6" s="62" customFormat="1" ht="13.5" customHeight="1" x14ac:dyDescent="0.25">
      <c r="A4585" s="8"/>
      <c r="B4585" s="264"/>
      <c r="C4585" s="264"/>
      <c r="D4585" s="264"/>
      <c r="E4585" s="264"/>
      <c r="F4585" s="264"/>
    </row>
    <row r="4586" spans="1:6" s="62" customFormat="1" ht="13.5" customHeight="1" x14ac:dyDescent="0.25">
      <c r="A4586" s="8"/>
      <c r="B4586" s="264"/>
      <c r="C4586" s="264"/>
      <c r="D4586" s="264"/>
      <c r="E4586" s="264"/>
      <c r="F4586" s="264"/>
    </row>
    <row r="4587" spans="1:6" s="62" customFormat="1" ht="13.5" customHeight="1" x14ac:dyDescent="0.25">
      <c r="A4587" s="8"/>
      <c r="B4587" s="264"/>
      <c r="C4587" s="264"/>
      <c r="D4587" s="264"/>
      <c r="E4587" s="264"/>
      <c r="F4587" s="264"/>
    </row>
    <row r="4588" spans="1:6" s="62" customFormat="1" ht="13.5" customHeight="1" x14ac:dyDescent="0.25">
      <c r="A4588" s="8"/>
      <c r="B4588" s="264"/>
      <c r="C4588" s="264"/>
      <c r="D4588" s="264"/>
      <c r="E4588" s="264"/>
      <c r="F4588" s="264"/>
    </row>
    <row r="4589" spans="1:6" s="62" customFormat="1" ht="13.5" customHeight="1" x14ac:dyDescent="0.25">
      <c r="A4589" s="8"/>
      <c r="B4589" s="264"/>
      <c r="C4589" s="264"/>
      <c r="D4589" s="264"/>
      <c r="E4589" s="264"/>
      <c r="F4589" s="264"/>
    </row>
    <row r="4590" spans="1:6" s="62" customFormat="1" ht="13.5" customHeight="1" x14ac:dyDescent="0.25">
      <c r="A4590" s="8"/>
      <c r="B4590" s="264"/>
      <c r="C4590" s="264"/>
      <c r="D4590" s="264"/>
      <c r="E4590" s="264"/>
      <c r="F4590" s="264"/>
    </row>
    <row r="4591" spans="1:6" s="62" customFormat="1" ht="13.5" customHeight="1" x14ac:dyDescent="0.25">
      <c r="A4591" s="8"/>
      <c r="B4591" s="264"/>
      <c r="C4591" s="264"/>
      <c r="D4591" s="264"/>
      <c r="E4591" s="264"/>
      <c r="F4591" s="264"/>
    </row>
    <row r="4592" spans="1:6" s="62" customFormat="1" ht="13.5" customHeight="1" x14ac:dyDescent="0.25">
      <c r="A4592" s="8"/>
      <c r="B4592" s="264"/>
      <c r="C4592" s="264"/>
      <c r="D4592" s="264"/>
      <c r="E4592" s="264"/>
      <c r="F4592" s="264"/>
    </row>
    <row r="4593" spans="1:6" s="62" customFormat="1" ht="13.5" customHeight="1" x14ac:dyDescent="0.25">
      <c r="A4593" s="8"/>
      <c r="B4593" s="264"/>
      <c r="C4593" s="264"/>
      <c r="D4593" s="264"/>
      <c r="E4593" s="264"/>
      <c r="F4593" s="264"/>
    </row>
    <row r="4594" spans="1:6" s="62" customFormat="1" ht="13.5" customHeight="1" x14ac:dyDescent="0.25">
      <c r="A4594" s="8"/>
      <c r="B4594" s="264"/>
      <c r="C4594" s="264"/>
      <c r="D4594" s="264"/>
      <c r="E4594" s="264"/>
      <c r="F4594" s="264"/>
    </row>
    <row r="4595" spans="1:6" s="62" customFormat="1" ht="13.5" customHeight="1" x14ac:dyDescent="0.25">
      <c r="A4595" s="8"/>
      <c r="B4595" s="264"/>
      <c r="C4595" s="264"/>
      <c r="D4595" s="264"/>
      <c r="E4595" s="264"/>
      <c r="F4595" s="264"/>
    </row>
    <row r="4596" spans="1:6" s="62" customFormat="1" ht="13.5" customHeight="1" x14ac:dyDescent="0.25">
      <c r="A4596" s="8"/>
      <c r="B4596" s="264"/>
      <c r="C4596" s="264"/>
      <c r="D4596" s="264"/>
      <c r="E4596" s="264"/>
      <c r="F4596" s="264"/>
    </row>
    <row r="4597" spans="1:6" s="62" customFormat="1" ht="13.5" customHeight="1" x14ac:dyDescent="0.25">
      <c r="A4597" s="8"/>
      <c r="B4597" s="264"/>
      <c r="C4597" s="264"/>
      <c r="D4597" s="264"/>
      <c r="E4597" s="264"/>
      <c r="F4597" s="264"/>
    </row>
    <row r="4598" spans="1:6" s="62" customFormat="1" ht="13.5" customHeight="1" x14ac:dyDescent="0.25">
      <c r="A4598" s="8"/>
      <c r="B4598" s="264"/>
      <c r="C4598" s="264"/>
      <c r="D4598" s="264"/>
      <c r="E4598" s="264"/>
      <c r="F4598" s="264"/>
    </row>
    <row r="4599" spans="1:6" s="62" customFormat="1" ht="13.5" customHeight="1" x14ac:dyDescent="0.25">
      <c r="A4599" s="8"/>
      <c r="B4599" s="264"/>
      <c r="C4599" s="264"/>
      <c r="D4599" s="264"/>
      <c r="E4599" s="264"/>
      <c r="F4599" s="264"/>
    </row>
    <row r="4600" spans="1:6" s="62" customFormat="1" ht="13.5" customHeight="1" x14ac:dyDescent="0.25">
      <c r="A4600" s="8"/>
      <c r="B4600" s="264"/>
      <c r="C4600" s="264"/>
      <c r="D4600" s="264"/>
      <c r="E4600" s="264"/>
      <c r="F4600" s="264"/>
    </row>
    <row r="4601" spans="1:6" s="62" customFormat="1" ht="13.5" customHeight="1" x14ac:dyDescent="0.25">
      <c r="A4601" s="8"/>
      <c r="B4601" s="264"/>
      <c r="C4601" s="264"/>
      <c r="D4601" s="264"/>
      <c r="E4601" s="264"/>
      <c r="F4601" s="264"/>
    </row>
    <row r="4602" spans="1:6" s="62" customFormat="1" ht="13.5" customHeight="1" x14ac:dyDescent="0.25">
      <c r="A4602" s="8"/>
      <c r="B4602" s="264"/>
      <c r="C4602" s="264"/>
      <c r="D4602" s="264"/>
      <c r="E4602" s="264"/>
      <c r="F4602" s="264"/>
    </row>
    <row r="4603" spans="1:6" s="62" customFormat="1" ht="13.5" customHeight="1" x14ac:dyDescent="0.25">
      <c r="A4603" s="8"/>
      <c r="B4603" s="264"/>
      <c r="C4603" s="264"/>
      <c r="D4603" s="264"/>
      <c r="E4603" s="264"/>
      <c r="F4603" s="264"/>
    </row>
    <row r="4604" spans="1:6" s="62" customFormat="1" ht="13.5" customHeight="1" x14ac:dyDescent="0.25">
      <c r="A4604" s="8"/>
      <c r="B4604" s="264"/>
      <c r="C4604" s="264"/>
      <c r="D4604" s="264"/>
      <c r="E4604" s="264"/>
      <c r="F4604" s="264"/>
    </row>
    <row r="4605" spans="1:6" s="62" customFormat="1" ht="13.5" customHeight="1" x14ac:dyDescent="0.25">
      <c r="A4605" s="8"/>
      <c r="B4605" s="264"/>
      <c r="C4605" s="264"/>
      <c r="D4605" s="264"/>
      <c r="E4605" s="264"/>
      <c r="F4605" s="264"/>
    </row>
    <row r="4606" spans="1:6" s="62" customFormat="1" ht="13.5" customHeight="1" x14ac:dyDescent="0.25">
      <c r="A4606" s="8"/>
      <c r="B4606" s="264"/>
      <c r="C4606" s="264"/>
      <c r="D4606" s="264"/>
      <c r="E4606" s="264"/>
      <c r="F4606" s="264"/>
    </row>
    <row r="4607" spans="1:6" s="62" customFormat="1" ht="13.5" customHeight="1" x14ac:dyDescent="0.25">
      <c r="A4607" s="8"/>
      <c r="B4607" s="264"/>
      <c r="C4607" s="264"/>
      <c r="D4607" s="264"/>
      <c r="E4607" s="264"/>
      <c r="F4607" s="264"/>
    </row>
    <row r="4608" spans="1:6" s="62" customFormat="1" ht="13.5" customHeight="1" x14ac:dyDescent="0.25">
      <c r="A4608" s="8"/>
      <c r="B4608" s="264"/>
      <c r="C4608" s="264"/>
      <c r="D4608" s="264"/>
      <c r="E4608" s="264"/>
      <c r="F4608" s="264"/>
    </row>
    <row r="4609" spans="1:6" s="62" customFormat="1" ht="13.5" customHeight="1" x14ac:dyDescent="0.25">
      <c r="A4609" s="8"/>
      <c r="B4609" s="264"/>
      <c r="C4609" s="264"/>
      <c r="D4609" s="264"/>
      <c r="E4609" s="264"/>
      <c r="F4609" s="264"/>
    </row>
    <row r="4610" spans="1:6" s="62" customFormat="1" ht="13.5" customHeight="1" x14ac:dyDescent="0.25">
      <c r="A4610" s="8"/>
      <c r="B4610" s="264"/>
      <c r="C4610" s="264"/>
      <c r="D4610" s="264"/>
      <c r="E4610" s="264"/>
      <c r="F4610" s="264"/>
    </row>
    <row r="4611" spans="1:6" s="62" customFormat="1" ht="13.5" customHeight="1" x14ac:dyDescent="0.25">
      <c r="A4611" s="8"/>
      <c r="B4611" s="264"/>
      <c r="C4611" s="264"/>
      <c r="D4611" s="264"/>
      <c r="E4611" s="264"/>
      <c r="F4611" s="264"/>
    </row>
    <row r="4612" spans="1:6" s="62" customFormat="1" ht="13.5" customHeight="1" x14ac:dyDescent="0.25">
      <c r="A4612" s="8"/>
      <c r="B4612" s="264"/>
      <c r="C4612" s="264"/>
      <c r="D4612" s="264"/>
      <c r="E4612" s="264"/>
      <c r="F4612" s="264"/>
    </row>
    <row r="4613" spans="1:6" s="62" customFormat="1" ht="13.5" customHeight="1" x14ac:dyDescent="0.25">
      <c r="A4613" s="8"/>
      <c r="B4613" s="264"/>
      <c r="C4613" s="264"/>
      <c r="D4613" s="264"/>
      <c r="E4613" s="264"/>
      <c r="F4613" s="264"/>
    </row>
    <row r="4614" spans="1:6" s="62" customFormat="1" ht="13.5" customHeight="1" x14ac:dyDescent="0.25">
      <c r="A4614" s="8"/>
      <c r="B4614" s="264"/>
      <c r="C4614" s="264"/>
      <c r="D4614" s="264"/>
      <c r="E4614" s="264"/>
      <c r="F4614" s="264"/>
    </row>
    <row r="4615" spans="1:6" s="62" customFormat="1" ht="13.5" customHeight="1" x14ac:dyDescent="0.25">
      <c r="A4615" s="8"/>
      <c r="B4615" s="264"/>
      <c r="C4615" s="264"/>
      <c r="D4615" s="264"/>
      <c r="E4615" s="264"/>
      <c r="F4615" s="264"/>
    </row>
    <row r="4616" spans="1:6" s="62" customFormat="1" ht="13.5" customHeight="1" x14ac:dyDescent="0.25">
      <c r="A4616" s="8"/>
      <c r="B4616" s="264"/>
      <c r="C4616" s="264"/>
      <c r="D4616" s="264"/>
      <c r="E4616" s="264"/>
      <c r="F4616" s="264"/>
    </row>
    <row r="4617" spans="1:6" s="62" customFormat="1" ht="13.5" customHeight="1" x14ac:dyDescent="0.25">
      <c r="A4617" s="8"/>
      <c r="B4617" s="264"/>
      <c r="C4617" s="264"/>
      <c r="D4617" s="264"/>
      <c r="E4617" s="264"/>
      <c r="F4617" s="264"/>
    </row>
    <row r="4618" spans="1:6" s="62" customFormat="1" ht="13.5" customHeight="1" x14ac:dyDescent="0.25">
      <c r="A4618" s="8"/>
      <c r="B4618" s="264"/>
      <c r="C4618" s="264"/>
      <c r="D4618" s="264"/>
      <c r="E4618" s="264"/>
      <c r="F4618" s="264"/>
    </row>
    <row r="4619" spans="1:6" s="62" customFormat="1" ht="13.5" customHeight="1" x14ac:dyDescent="0.25">
      <c r="A4619" s="8"/>
      <c r="B4619" s="264"/>
      <c r="C4619" s="264"/>
      <c r="D4619" s="264"/>
      <c r="E4619" s="264"/>
      <c r="F4619" s="264"/>
    </row>
    <row r="4620" spans="1:6" s="62" customFormat="1" ht="13.5" customHeight="1" x14ac:dyDescent="0.25">
      <c r="A4620" s="8"/>
      <c r="B4620" s="264"/>
      <c r="C4620" s="264"/>
      <c r="D4620" s="264"/>
      <c r="E4620" s="264"/>
      <c r="F4620" s="264"/>
    </row>
    <row r="4621" spans="1:6" s="62" customFormat="1" ht="13.5" customHeight="1" x14ac:dyDescent="0.25">
      <c r="A4621" s="8"/>
      <c r="B4621" s="264"/>
      <c r="C4621" s="264"/>
      <c r="D4621" s="264"/>
      <c r="E4621" s="264"/>
      <c r="F4621" s="264"/>
    </row>
    <row r="4622" spans="1:6" s="62" customFormat="1" ht="13.5" customHeight="1" x14ac:dyDescent="0.25">
      <c r="A4622" s="8"/>
      <c r="B4622" s="264"/>
      <c r="C4622" s="264"/>
      <c r="D4622" s="264"/>
      <c r="E4622" s="264"/>
      <c r="F4622" s="264"/>
    </row>
    <row r="4623" spans="1:6" s="62" customFormat="1" ht="13.5" customHeight="1" x14ac:dyDescent="0.25">
      <c r="A4623" s="8"/>
      <c r="B4623" s="264"/>
      <c r="C4623" s="264"/>
      <c r="D4623" s="264"/>
      <c r="E4623" s="264"/>
      <c r="F4623" s="264"/>
    </row>
    <row r="4624" spans="1:6" s="62" customFormat="1" ht="13.5" customHeight="1" x14ac:dyDescent="0.25">
      <c r="A4624" s="8"/>
      <c r="B4624" s="264"/>
      <c r="C4624" s="264"/>
      <c r="D4624" s="264"/>
      <c r="E4624" s="264"/>
      <c r="F4624" s="264"/>
    </row>
    <row r="4625" spans="1:6" s="62" customFormat="1" ht="13.5" customHeight="1" x14ac:dyDescent="0.25">
      <c r="A4625" s="8"/>
      <c r="B4625" s="264"/>
      <c r="C4625" s="264"/>
      <c r="D4625" s="264"/>
      <c r="E4625" s="264"/>
      <c r="F4625" s="264"/>
    </row>
    <row r="4626" spans="1:6" s="62" customFormat="1" ht="13.5" customHeight="1" x14ac:dyDescent="0.25">
      <c r="A4626" s="8"/>
      <c r="B4626" s="264"/>
      <c r="C4626" s="264"/>
      <c r="D4626" s="264"/>
      <c r="E4626" s="264"/>
      <c r="F4626" s="264"/>
    </row>
    <row r="4627" spans="1:6" s="62" customFormat="1" ht="13.5" customHeight="1" x14ac:dyDescent="0.25">
      <c r="A4627" s="8"/>
      <c r="B4627" s="264"/>
      <c r="C4627" s="264"/>
      <c r="D4627" s="264"/>
      <c r="E4627" s="264"/>
      <c r="F4627" s="264"/>
    </row>
    <row r="4628" spans="1:6" s="62" customFormat="1" ht="13.5" customHeight="1" x14ac:dyDescent="0.25">
      <c r="A4628" s="8"/>
      <c r="B4628" s="264"/>
      <c r="C4628" s="264"/>
      <c r="D4628" s="264"/>
      <c r="E4628" s="264"/>
      <c r="F4628" s="264"/>
    </row>
    <row r="4629" spans="1:6" s="62" customFormat="1" ht="13.5" customHeight="1" x14ac:dyDescent="0.25">
      <c r="A4629" s="8"/>
      <c r="B4629" s="264"/>
      <c r="C4629" s="264"/>
      <c r="D4629" s="264"/>
      <c r="E4629" s="264"/>
      <c r="F4629" s="264"/>
    </row>
    <row r="4630" spans="1:6" s="62" customFormat="1" ht="13.5" customHeight="1" x14ac:dyDescent="0.25">
      <c r="A4630" s="8"/>
      <c r="B4630" s="264"/>
      <c r="C4630" s="264"/>
      <c r="D4630" s="264"/>
      <c r="E4630" s="264"/>
      <c r="F4630" s="264"/>
    </row>
    <row r="4631" spans="1:6" s="62" customFormat="1" ht="13.5" customHeight="1" x14ac:dyDescent="0.25">
      <c r="A4631" s="8"/>
      <c r="B4631" s="264"/>
      <c r="C4631" s="264"/>
      <c r="D4631" s="264"/>
      <c r="E4631" s="264"/>
      <c r="F4631" s="264"/>
    </row>
    <row r="4632" spans="1:6" s="62" customFormat="1" ht="13.5" customHeight="1" x14ac:dyDescent="0.25">
      <c r="A4632" s="8"/>
      <c r="B4632" s="264"/>
      <c r="C4632" s="264"/>
      <c r="D4632" s="264"/>
      <c r="E4632" s="264"/>
      <c r="F4632" s="264"/>
    </row>
    <row r="4633" spans="1:6" s="62" customFormat="1" ht="13.5" customHeight="1" x14ac:dyDescent="0.25">
      <c r="A4633" s="8"/>
      <c r="B4633" s="264"/>
      <c r="C4633" s="264"/>
      <c r="D4633" s="264"/>
      <c r="E4633" s="264"/>
      <c r="F4633" s="264"/>
    </row>
    <row r="4634" spans="1:6" s="62" customFormat="1" ht="13.5" customHeight="1" x14ac:dyDescent="0.25">
      <c r="A4634" s="8"/>
      <c r="B4634" s="264"/>
      <c r="C4634" s="264"/>
      <c r="D4634" s="264"/>
      <c r="E4634" s="264"/>
      <c r="F4634" s="264"/>
    </row>
    <row r="4635" spans="1:6" s="62" customFormat="1" ht="13.5" customHeight="1" x14ac:dyDescent="0.25">
      <c r="A4635" s="8"/>
      <c r="B4635" s="264"/>
      <c r="C4635" s="264"/>
      <c r="D4635" s="264"/>
      <c r="E4635" s="264"/>
      <c r="F4635" s="264"/>
    </row>
    <row r="4636" spans="1:6" s="62" customFormat="1" ht="13.5" customHeight="1" x14ac:dyDescent="0.25">
      <c r="A4636" s="8"/>
      <c r="B4636" s="264"/>
      <c r="C4636" s="264"/>
      <c r="D4636" s="264"/>
      <c r="E4636" s="264"/>
      <c r="F4636" s="264"/>
    </row>
    <row r="4637" spans="1:6" s="62" customFormat="1" ht="13.5" customHeight="1" x14ac:dyDescent="0.25">
      <c r="A4637" s="8"/>
      <c r="B4637" s="264"/>
      <c r="C4637" s="264"/>
      <c r="D4637" s="264"/>
      <c r="E4637" s="264"/>
      <c r="F4637" s="264"/>
    </row>
    <row r="4638" spans="1:6" s="62" customFormat="1" ht="13.5" customHeight="1" x14ac:dyDescent="0.25">
      <c r="A4638" s="8"/>
      <c r="B4638" s="264"/>
      <c r="C4638" s="264"/>
      <c r="D4638" s="264"/>
      <c r="E4638" s="264"/>
      <c r="F4638" s="264"/>
    </row>
    <row r="4639" spans="1:6" s="62" customFormat="1" ht="13.5" customHeight="1" x14ac:dyDescent="0.25">
      <c r="A4639" s="8"/>
      <c r="B4639" s="264"/>
      <c r="C4639" s="264"/>
      <c r="D4639" s="264"/>
      <c r="E4639" s="264"/>
      <c r="F4639" s="264"/>
    </row>
    <row r="4640" spans="1:6" s="62" customFormat="1" ht="13.5" customHeight="1" x14ac:dyDescent="0.25">
      <c r="A4640" s="8"/>
      <c r="B4640" s="264"/>
      <c r="C4640" s="264"/>
      <c r="D4640" s="264"/>
      <c r="E4640" s="264"/>
      <c r="F4640" s="264"/>
    </row>
    <row r="4641" spans="1:6" s="62" customFormat="1" ht="13.5" customHeight="1" x14ac:dyDescent="0.25">
      <c r="A4641" s="8"/>
      <c r="B4641" s="264"/>
      <c r="C4641" s="264"/>
      <c r="D4641" s="264"/>
      <c r="E4641" s="264"/>
      <c r="F4641" s="264"/>
    </row>
    <row r="4642" spans="1:6" s="62" customFormat="1" ht="13.5" customHeight="1" x14ac:dyDescent="0.25">
      <c r="A4642" s="8"/>
      <c r="B4642" s="264"/>
      <c r="C4642" s="264"/>
      <c r="D4642" s="264"/>
      <c r="E4642" s="264"/>
      <c r="F4642" s="264"/>
    </row>
    <row r="4643" spans="1:6" s="62" customFormat="1" ht="13.5" customHeight="1" x14ac:dyDescent="0.25">
      <c r="A4643" s="8"/>
      <c r="B4643" s="264"/>
      <c r="C4643" s="264"/>
      <c r="D4643" s="264"/>
      <c r="E4643" s="264"/>
      <c r="F4643" s="264"/>
    </row>
    <row r="4644" spans="1:6" s="62" customFormat="1" ht="13.5" customHeight="1" x14ac:dyDescent="0.25">
      <c r="A4644" s="8"/>
      <c r="B4644" s="264"/>
      <c r="C4644" s="264"/>
      <c r="D4644" s="264"/>
      <c r="E4644" s="264"/>
      <c r="F4644" s="264"/>
    </row>
    <row r="4645" spans="1:6" s="62" customFormat="1" ht="13.5" customHeight="1" x14ac:dyDescent="0.25">
      <c r="A4645" s="8"/>
      <c r="B4645" s="264"/>
      <c r="C4645" s="264"/>
      <c r="D4645" s="264"/>
      <c r="E4645" s="264"/>
      <c r="F4645" s="264"/>
    </row>
    <row r="4646" spans="1:6" s="62" customFormat="1" ht="13.5" customHeight="1" x14ac:dyDescent="0.25">
      <c r="A4646" s="8"/>
      <c r="B4646" s="264"/>
      <c r="C4646" s="264"/>
      <c r="D4646" s="264"/>
      <c r="E4646" s="264"/>
      <c r="F4646" s="264"/>
    </row>
    <row r="4647" spans="1:6" s="62" customFormat="1" ht="13.5" customHeight="1" x14ac:dyDescent="0.25">
      <c r="A4647" s="8"/>
      <c r="B4647" s="264"/>
      <c r="C4647" s="264"/>
      <c r="D4647" s="264"/>
      <c r="E4647" s="264"/>
      <c r="F4647" s="264"/>
    </row>
    <row r="4648" spans="1:6" s="62" customFormat="1" ht="13.5" customHeight="1" x14ac:dyDescent="0.25">
      <c r="A4648" s="8"/>
      <c r="B4648" s="264"/>
      <c r="C4648" s="264"/>
      <c r="D4648" s="264"/>
      <c r="E4648" s="264"/>
      <c r="F4648" s="264"/>
    </row>
    <row r="4649" spans="1:6" s="62" customFormat="1" ht="13.5" customHeight="1" x14ac:dyDescent="0.25">
      <c r="A4649" s="8"/>
      <c r="B4649" s="264"/>
      <c r="C4649" s="264"/>
      <c r="D4649" s="264"/>
      <c r="E4649" s="264"/>
      <c r="F4649" s="264"/>
    </row>
    <row r="4650" spans="1:6" s="62" customFormat="1" ht="13.5" customHeight="1" x14ac:dyDescent="0.25">
      <c r="A4650" s="8"/>
      <c r="B4650" s="264"/>
      <c r="C4650" s="264"/>
      <c r="D4650" s="264"/>
      <c r="E4650" s="264"/>
      <c r="F4650" s="264"/>
    </row>
    <row r="4651" spans="1:6" s="62" customFormat="1" ht="13.5" customHeight="1" x14ac:dyDescent="0.25">
      <c r="A4651" s="8"/>
      <c r="B4651" s="264"/>
      <c r="C4651" s="264"/>
      <c r="D4651" s="264"/>
      <c r="E4651" s="264"/>
      <c r="F4651" s="264"/>
    </row>
    <row r="4652" spans="1:6" s="62" customFormat="1" ht="13.5" customHeight="1" x14ac:dyDescent="0.25">
      <c r="A4652" s="8"/>
      <c r="B4652" s="264"/>
      <c r="C4652" s="264"/>
      <c r="D4652" s="264"/>
      <c r="E4652" s="264"/>
      <c r="F4652" s="264"/>
    </row>
    <row r="4653" spans="1:6" s="62" customFormat="1" ht="13.5" customHeight="1" x14ac:dyDescent="0.25">
      <c r="A4653" s="8"/>
      <c r="B4653" s="264"/>
      <c r="C4653" s="264"/>
      <c r="D4653" s="264"/>
      <c r="E4653" s="264"/>
      <c r="F4653" s="264"/>
    </row>
    <row r="4654" spans="1:6" s="62" customFormat="1" ht="13.5" customHeight="1" x14ac:dyDescent="0.25">
      <c r="A4654" s="8"/>
      <c r="B4654" s="264"/>
      <c r="C4654" s="264"/>
      <c r="D4654" s="264"/>
      <c r="E4654" s="264"/>
      <c r="F4654" s="264"/>
    </row>
    <row r="4655" spans="1:6" s="62" customFormat="1" ht="13.5" customHeight="1" x14ac:dyDescent="0.25">
      <c r="A4655" s="8"/>
      <c r="B4655" s="264"/>
      <c r="C4655" s="264"/>
      <c r="D4655" s="264"/>
      <c r="E4655" s="264"/>
      <c r="F4655" s="264"/>
    </row>
    <row r="4656" spans="1:6" s="62" customFormat="1" ht="13.5" customHeight="1" x14ac:dyDescent="0.25">
      <c r="A4656" s="8"/>
      <c r="B4656" s="264"/>
      <c r="C4656" s="264"/>
      <c r="D4656" s="264"/>
      <c r="E4656" s="264"/>
      <c r="F4656" s="264"/>
    </row>
    <row r="4657" spans="1:6" s="62" customFormat="1" ht="13.5" customHeight="1" x14ac:dyDescent="0.25">
      <c r="A4657" s="8"/>
      <c r="B4657" s="264"/>
      <c r="C4657" s="264"/>
      <c r="D4657" s="264"/>
      <c r="E4657" s="264"/>
      <c r="F4657" s="264"/>
    </row>
    <row r="4658" spans="1:6" s="62" customFormat="1" ht="13.5" customHeight="1" x14ac:dyDescent="0.25">
      <c r="A4658" s="8"/>
      <c r="B4658" s="264"/>
      <c r="C4658" s="264"/>
      <c r="D4658" s="264"/>
      <c r="E4658" s="264"/>
      <c r="F4658" s="264"/>
    </row>
    <row r="4659" spans="1:6" s="62" customFormat="1" ht="13.5" customHeight="1" x14ac:dyDescent="0.25">
      <c r="A4659" s="8"/>
      <c r="B4659" s="264"/>
      <c r="C4659" s="264"/>
      <c r="D4659" s="264"/>
      <c r="E4659" s="264"/>
      <c r="F4659" s="264"/>
    </row>
    <row r="4660" spans="1:6" s="62" customFormat="1" ht="13.5" customHeight="1" x14ac:dyDescent="0.25">
      <c r="A4660" s="8"/>
      <c r="B4660" s="264"/>
      <c r="C4660" s="264"/>
      <c r="D4660" s="264"/>
      <c r="E4660" s="264"/>
      <c r="F4660" s="264"/>
    </row>
    <row r="4661" spans="1:6" s="62" customFormat="1" ht="13.5" customHeight="1" x14ac:dyDescent="0.25">
      <c r="A4661" s="8"/>
      <c r="B4661" s="264"/>
      <c r="C4661" s="264"/>
      <c r="D4661" s="264"/>
      <c r="E4661" s="264"/>
      <c r="F4661" s="264"/>
    </row>
    <row r="4662" spans="1:6" s="62" customFormat="1" ht="13.5" customHeight="1" x14ac:dyDescent="0.25">
      <c r="A4662" s="8"/>
      <c r="B4662" s="264"/>
      <c r="C4662" s="264"/>
      <c r="D4662" s="264"/>
      <c r="E4662" s="264"/>
      <c r="F4662" s="264"/>
    </row>
    <row r="4663" spans="1:6" s="62" customFormat="1" ht="13.5" customHeight="1" x14ac:dyDescent="0.25">
      <c r="A4663" s="8"/>
      <c r="B4663" s="264"/>
      <c r="C4663" s="264"/>
      <c r="D4663" s="264"/>
      <c r="E4663" s="264"/>
      <c r="F4663" s="264"/>
    </row>
    <row r="4664" spans="1:6" s="62" customFormat="1" ht="13.5" customHeight="1" x14ac:dyDescent="0.25">
      <c r="A4664" s="8"/>
      <c r="B4664" s="264"/>
      <c r="C4664" s="264"/>
      <c r="D4664" s="264"/>
      <c r="E4664" s="264"/>
      <c r="F4664" s="264"/>
    </row>
    <row r="4665" spans="1:6" s="62" customFormat="1" ht="13.5" customHeight="1" x14ac:dyDescent="0.25">
      <c r="A4665" s="8"/>
      <c r="B4665" s="264"/>
      <c r="C4665" s="264"/>
      <c r="D4665" s="264"/>
      <c r="E4665" s="264"/>
      <c r="F4665" s="264"/>
    </row>
    <row r="4666" spans="1:6" s="62" customFormat="1" ht="13.5" customHeight="1" x14ac:dyDescent="0.25">
      <c r="A4666" s="8"/>
      <c r="B4666" s="264"/>
      <c r="C4666" s="264"/>
      <c r="D4666" s="264"/>
      <c r="E4666" s="264"/>
      <c r="F4666" s="264"/>
    </row>
    <row r="4667" spans="1:6" s="62" customFormat="1" ht="13.5" customHeight="1" x14ac:dyDescent="0.25">
      <c r="A4667" s="8"/>
      <c r="B4667" s="264"/>
      <c r="C4667" s="264"/>
      <c r="D4667" s="264"/>
      <c r="E4667" s="264"/>
      <c r="F4667" s="264"/>
    </row>
    <row r="4668" spans="1:6" s="62" customFormat="1" ht="13.5" customHeight="1" x14ac:dyDescent="0.25">
      <c r="A4668" s="8"/>
      <c r="B4668" s="264"/>
      <c r="C4668" s="264"/>
      <c r="D4668" s="264"/>
      <c r="E4668" s="264"/>
      <c r="F4668" s="264"/>
    </row>
    <row r="4669" spans="1:6" s="62" customFormat="1" ht="13.5" customHeight="1" x14ac:dyDescent="0.25">
      <c r="A4669" s="8"/>
      <c r="B4669" s="264"/>
      <c r="C4669" s="264"/>
      <c r="D4669" s="264"/>
      <c r="E4669" s="264"/>
      <c r="F4669" s="264"/>
    </row>
    <row r="4670" spans="1:6" s="62" customFormat="1" ht="13.5" customHeight="1" x14ac:dyDescent="0.25">
      <c r="A4670" s="8"/>
      <c r="B4670" s="264"/>
      <c r="C4670" s="264"/>
      <c r="D4670" s="264"/>
      <c r="E4670" s="264"/>
      <c r="F4670" s="264"/>
    </row>
    <row r="4671" spans="1:6" s="62" customFormat="1" ht="13.5" customHeight="1" x14ac:dyDescent="0.25">
      <c r="A4671" s="8"/>
      <c r="B4671" s="264"/>
      <c r="C4671" s="264"/>
      <c r="D4671" s="264"/>
      <c r="E4671" s="264"/>
      <c r="F4671" s="264"/>
    </row>
    <row r="4672" spans="1:6" s="62" customFormat="1" ht="13.5" customHeight="1" x14ac:dyDescent="0.25">
      <c r="A4672" s="8"/>
      <c r="B4672" s="264"/>
      <c r="C4672" s="264"/>
      <c r="D4672" s="264"/>
      <c r="E4672" s="264"/>
      <c r="F4672" s="264"/>
    </row>
    <row r="4673" spans="1:6" s="62" customFormat="1" ht="13.5" customHeight="1" x14ac:dyDescent="0.25">
      <c r="A4673" s="8"/>
      <c r="B4673" s="264"/>
      <c r="C4673" s="264"/>
      <c r="D4673" s="264"/>
      <c r="E4673" s="264"/>
      <c r="F4673" s="264"/>
    </row>
    <row r="4674" spans="1:6" s="62" customFormat="1" ht="13.5" customHeight="1" x14ac:dyDescent="0.25">
      <c r="A4674" s="8"/>
      <c r="B4674" s="264"/>
      <c r="C4674" s="264"/>
      <c r="D4674" s="264"/>
      <c r="E4674" s="264"/>
      <c r="F4674" s="264"/>
    </row>
    <row r="4675" spans="1:6" s="62" customFormat="1" ht="13.5" customHeight="1" x14ac:dyDescent="0.25">
      <c r="A4675" s="8"/>
      <c r="B4675" s="264"/>
      <c r="C4675" s="264"/>
      <c r="D4675" s="264"/>
      <c r="E4675" s="264"/>
      <c r="F4675" s="264"/>
    </row>
    <row r="4676" spans="1:6" s="62" customFormat="1" ht="13.5" customHeight="1" x14ac:dyDescent="0.25">
      <c r="A4676" s="8"/>
      <c r="B4676" s="264"/>
      <c r="C4676" s="264"/>
      <c r="D4676" s="264"/>
      <c r="E4676" s="264"/>
      <c r="F4676" s="264"/>
    </row>
    <row r="4677" spans="1:6" s="62" customFormat="1" ht="13.5" customHeight="1" x14ac:dyDescent="0.25">
      <c r="A4677" s="8"/>
      <c r="B4677" s="264"/>
      <c r="C4677" s="264"/>
      <c r="D4677" s="264"/>
      <c r="E4677" s="264"/>
      <c r="F4677" s="264"/>
    </row>
    <row r="4678" spans="1:6" s="62" customFormat="1" ht="13.5" customHeight="1" x14ac:dyDescent="0.25">
      <c r="A4678" s="8"/>
      <c r="B4678" s="264"/>
      <c r="C4678" s="264"/>
      <c r="D4678" s="264"/>
      <c r="E4678" s="264"/>
      <c r="F4678" s="264"/>
    </row>
    <row r="4679" spans="1:6" s="62" customFormat="1" ht="13.5" customHeight="1" x14ac:dyDescent="0.25">
      <c r="A4679" s="8"/>
      <c r="B4679" s="264"/>
      <c r="C4679" s="264"/>
      <c r="D4679" s="264"/>
      <c r="E4679" s="264"/>
      <c r="F4679" s="264"/>
    </row>
    <row r="4680" spans="1:6" s="62" customFormat="1" ht="13.5" customHeight="1" x14ac:dyDescent="0.25">
      <c r="A4680" s="8"/>
      <c r="B4680" s="264"/>
      <c r="C4680" s="264"/>
      <c r="D4680" s="264"/>
      <c r="E4680" s="264"/>
      <c r="F4680" s="264"/>
    </row>
    <row r="4681" spans="1:6" s="62" customFormat="1" ht="13.5" customHeight="1" x14ac:dyDescent="0.25">
      <c r="A4681" s="8"/>
      <c r="B4681" s="264"/>
      <c r="C4681" s="264"/>
      <c r="D4681" s="264"/>
      <c r="E4681" s="264"/>
      <c r="F4681" s="264"/>
    </row>
    <row r="4682" spans="1:6" s="62" customFormat="1" ht="13.5" customHeight="1" x14ac:dyDescent="0.25">
      <c r="A4682" s="8"/>
      <c r="B4682" s="264"/>
      <c r="C4682" s="264"/>
      <c r="D4682" s="264"/>
      <c r="E4682" s="264"/>
      <c r="F4682" s="264"/>
    </row>
    <row r="4683" spans="1:6" s="62" customFormat="1" ht="13.5" customHeight="1" x14ac:dyDescent="0.25">
      <c r="A4683" s="8"/>
      <c r="B4683" s="264"/>
      <c r="C4683" s="264"/>
      <c r="D4683" s="264"/>
      <c r="E4683" s="264"/>
      <c r="F4683" s="264"/>
    </row>
    <row r="4684" spans="1:6" s="62" customFormat="1" ht="13.5" customHeight="1" x14ac:dyDescent="0.25">
      <c r="A4684" s="8"/>
      <c r="B4684" s="264"/>
      <c r="C4684" s="264"/>
      <c r="D4684" s="264"/>
      <c r="E4684" s="264"/>
      <c r="F4684" s="264"/>
    </row>
    <row r="4685" spans="1:6" s="62" customFormat="1" ht="13.5" customHeight="1" x14ac:dyDescent="0.25">
      <c r="A4685" s="8"/>
      <c r="B4685" s="264"/>
      <c r="C4685" s="264"/>
      <c r="D4685" s="264"/>
      <c r="E4685" s="264"/>
      <c r="F4685" s="264"/>
    </row>
    <row r="4686" spans="1:6" s="62" customFormat="1" ht="13.5" customHeight="1" x14ac:dyDescent="0.25">
      <c r="A4686" s="8"/>
      <c r="B4686" s="264"/>
      <c r="C4686" s="264"/>
      <c r="D4686" s="264"/>
      <c r="E4686" s="264"/>
      <c r="F4686" s="264"/>
    </row>
    <row r="4687" spans="1:6" s="62" customFormat="1" ht="13.5" customHeight="1" x14ac:dyDescent="0.25">
      <c r="A4687" s="8"/>
      <c r="B4687" s="264"/>
      <c r="C4687" s="264"/>
      <c r="D4687" s="264"/>
      <c r="E4687" s="264"/>
      <c r="F4687" s="264"/>
    </row>
    <row r="4688" spans="1:6" s="62" customFormat="1" ht="13.5" customHeight="1" x14ac:dyDescent="0.25">
      <c r="A4688" s="8"/>
      <c r="B4688" s="264"/>
      <c r="C4688" s="264"/>
      <c r="D4688" s="264"/>
      <c r="E4688" s="264"/>
      <c r="F4688" s="264"/>
    </row>
    <row r="4689" spans="1:6" s="62" customFormat="1" ht="13.5" customHeight="1" x14ac:dyDescent="0.25">
      <c r="A4689" s="8"/>
      <c r="B4689" s="264"/>
      <c r="C4689" s="264"/>
      <c r="D4689" s="264"/>
      <c r="E4689" s="264"/>
      <c r="F4689" s="264"/>
    </row>
    <row r="4690" spans="1:6" s="62" customFormat="1" ht="13.5" customHeight="1" x14ac:dyDescent="0.25">
      <c r="A4690" s="8"/>
      <c r="B4690" s="264"/>
      <c r="C4690" s="264"/>
      <c r="D4690" s="264"/>
      <c r="E4690" s="264"/>
      <c r="F4690" s="264"/>
    </row>
    <row r="4691" spans="1:6" s="62" customFormat="1" ht="13.5" customHeight="1" x14ac:dyDescent="0.25">
      <c r="A4691" s="8"/>
      <c r="B4691" s="264"/>
      <c r="C4691" s="264"/>
      <c r="D4691" s="264"/>
      <c r="E4691" s="264"/>
      <c r="F4691" s="264"/>
    </row>
    <row r="4692" spans="1:6" s="62" customFormat="1" ht="13.5" customHeight="1" x14ac:dyDescent="0.25">
      <c r="A4692" s="8"/>
      <c r="B4692" s="264"/>
      <c r="C4692" s="264"/>
      <c r="D4692" s="264"/>
      <c r="E4692" s="264"/>
      <c r="F4692" s="264"/>
    </row>
    <row r="4693" spans="1:6" s="62" customFormat="1" ht="13.5" customHeight="1" x14ac:dyDescent="0.25">
      <c r="A4693" s="8"/>
      <c r="B4693" s="264"/>
      <c r="C4693" s="264"/>
      <c r="D4693" s="264"/>
      <c r="E4693" s="264"/>
      <c r="F4693" s="264"/>
    </row>
    <row r="4694" spans="1:6" s="62" customFormat="1" ht="13.5" customHeight="1" x14ac:dyDescent="0.25">
      <c r="A4694" s="8"/>
      <c r="B4694" s="264"/>
      <c r="C4694" s="264"/>
      <c r="D4694" s="264"/>
      <c r="E4694" s="264"/>
      <c r="F4694" s="264"/>
    </row>
    <row r="4695" spans="1:6" s="62" customFormat="1" ht="13.5" customHeight="1" x14ac:dyDescent="0.25">
      <c r="A4695" s="8"/>
      <c r="B4695" s="264"/>
      <c r="C4695" s="264"/>
      <c r="D4695" s="264"/>
      <c r="E4695" s="264"/>
      <c r="F4695" s="264"/>
    </row>
    <row r="4696" spans="1:6" s="62" customFormat="1" ht="13.5" customHeight="1" x14ac:dyDescent="0.25">
      <c r="A4696" s="8"/>
      <c r="B4696" s="264"/>
      <c r="C4696" s="264"/>
      <c r="D4696" s="264"/>
      <c r="E4696" s="264"/>
      <c r="F4696" s="264"/>
    </row>
    <row r="4697" spans="1:6" s="62" customFormat="1" ht="13.5" customHeight="1" x14ac:dyDescent="0.25">
      <c r="A4697" s="8"/>
      <c r="B4697" s="264"/>
      <c r="C4697" s="264"/>
      <c r="D4697" s="264"/>
      <c r="E4697" s="264"/>
      <c r="F4697" s="264"/>
    </row>
    <row r="4698" spans="1:6" s="62" customFormat="1" ht="13.5" customHeight="1" x14ac:dyDescent="0.25">
      <c r="A4698" s="8"/>
      <c r="B4698" s="264"/>
      <c r="C4698" s="264"/>
      <c r="D4698" s="264"/>
      <c r="E4698" s="264"/>
      <c r="F4698" s="264"/>
    </row>
    <row r="4699" spans="1:6" s="62" customFormat="1" ht="13.5" customHeight="1" x14ac:dyDescent="0.25">
      <c r="A4699" s="8"/>
      <c r="B4699" s="264"/>
      <c r="C4699" s="264"/>
      <c r="D4699" s="264"/>
      <c r="E4699" s="264"/>
      <c r="F4699" s="264"/>
    </row>
    <row r="4700" spans="1:6" s="62" customFormat="1" ht="13.5" customHeight="1" x14ac:dyDescent="0.25">
      <c r="A4700" s="8"/>
      <c r="B4700" s="264"/>
      <c r="C4700" s="264"/>
      <c r="D4700" s="264"/>
      <c r="E4700" s="264"/>
      <c r="F4700" s="264"/>
    </row>
    <row r="4701" spans="1:6" s="62" customFormat="1" ht="13.5" customHeight="1" x14ac:dyDescent="0.25">
      <c r="A4701" s="8"/>
      <c r="B4701" s="264"/>
      <c r="C4701" s="264"/>
      <c r="D4701" s="264"/>
      <c r="E4701" s="264"/>
      <c r="F4701" s="264"/>
    </row>
    <row r="4702" spans="1:6" s="62" customFormat="1" ht="13.5" customHeight="1" x14ac:dyDescent="0.25">
      <c r="A4702" s="8"/>
      <c r="B4702" s="264"/>
      <c r="C4702" s="264"/>
      <c r="D4702" s="264"/>
      <c r="E4702" s="264"/>
      <c r="F4702" s="264"/>
    </row>
    <row r="4703" spans="1:6" s="62" customFormat="1" ht="13.5" customHeight="1" x14ac:dyDescent="0.25">
      <c r="A4703" s="8"/>
      <c r="B4703" s="264"/>
      <c r="C4703" s="264"/>
      <c r="D4703" s="264"/>
      <c r="E4703" s="264"/>
      <c r="F4703" s="264"/>
    </row>
    <row r="4704" spans="1:6" s="62" customFormat="1" ht="13.5" customHeight="1" x14ac:dyDescent="0.25">
      <c r="A4704" s="8"/>
      <c r="B4704" s="264"/>
      <c r="C4704" s="264"/>
      <c r="D4704" s="264"/>
      <c r="E4704" s="264"/>
      <c r="F4704" s="264"/>
    </row>
    <row r="4705" spans="1:6" s="62" customFormat="1" ht="13.5" customHeight="1" x14ac:dyDescent="0.25">
      <c r="A4705" s="8"/>
      <c r="B4705" s="264"/>
      <c r="C4705" s="264"/>
      <c r="D4705" s="264"/>
      <c r="E4705" s="264"/>
      <c r="F4705" s="264"/>
    </row>
    <row r="4706" spans="1:6" s="62" customFormat="1" ht="13.5" customHeight="1" x14ac:dyDescent="0.25">
      <c r="A4706" s="8"/>
      <c r="B4706" s="264"/>
      <c r="C4706" s="264"/>
      <c r="D4706" s="264"/>
      <c r="E4706" s="264"/>
      <c r="F4706" s="264"/>
    </row>
    <row r="4707" spans="1:6" s="62" customFormat="1" ht="13.5" customHeight="1" x14ac:dyDescent="0.25">
      <c r="A4707" s="8"/>
      <c r="B4707" s="264"/>
      <c r="C4707" s="264"/>
      <c r="D4707" s="264"/>
      <c r="E4707" s="264"/>
      <c r="F4707" s="264"/>
    </row>
    <row r="4708" spans="1:6" s="62" customFormat="1" ht="13.5" customHeight="1" x14ac:dyDescent="0.25">
      <c r="A4708" s="8"/>
      <c r="B4708" s="264"/>
      <c r="C4708" s="264"/>
      <c r="D4708" s="264"/>
      <c r="E4708" s="264"/>
      <c r="F4708" s="264"/>
    </row>
    <row r="4709" spans="1:6" s="62" customFormat="1" ht="13.5" customHeight="1" x14ac:dyDescent="0.25">
      <c r="A4709" s="8"/>
      <c r="B4709" s="264"/>
      <c r="C4709" s="264"/>
      <c r="D4709" s="264"/>
      <c r="E4709" s="264"/>
      <c r="F4709" s="264"/>
    </row>
    <row r="4710" spans="1:6" s="62" customFormat="1" ht="13.5" customHeight="1" x14ac:dyDescent="0.25">
      <c r="A4710" s="8"/>
      <c r="B4710" s="264"/>
      <c r="C4710" s="264"/>
      <c r="D4710" s="264"/>
      <c r="E4710" s="264"/>
      <c r="F4710" s="264"/>
    </row>
    <row r="4711" spans="1:6" s="62" customFormat="1" ht="13.5" customHeight="1" x14ac:dyDescent="0.25">
      <c r="A4711" s="8"/>
      <c r="B4711" s="264"/>
      <c r="C4711" s="264"/>
      <c r="D4711" s="264"/>
      <c r="E4711" s="264"/>
      <c r="F4711" s="264"/>
    </row>
    <row r="4712" spans="1:6" s="62" customFormat="1" ht="13.5" customHeight="1" x14ac:dyDescent="0.25">
      <c r="A4712" s="8"/>
      <c r="B4712" s="264"/>
      <c r="C4712" s="264"/>
      <c r="D4712" s="264"/>
      <c r="E4712" s="264"/>
      <c r="F4712" s="264"/>
    </row>
    <row r="4713" spans="1:6" s="62" customFormat="1" ht="13.5" customHeight="1" x14ac:dyDescent="0.25">
      <c r="A4713" s="8"/>
      <c r="B4713" s="264"/>
      <c r="C4713" s="264"/>
      <c r="D4713" s="264"/>
      <c r="E4713" s="264"/>
      <c r="F4713" s="264"/>
    </row>
    <row r="4714" spans="1:6" s="62" customFormat="1" ht="13.5" customHeight="1" x14ac:dyDescent="0.25">
      <c r="A4714" s="8"/>
      <c r="B4714" s="264"/>
      <c r="C4714" s="264"/>
      <c r="D4714" s="264"/>
      <c r="E4714" s="264"/>
      <c r="F4714" s="264"/>
    </row>
    <row r="4715" spans="1:6" s="62" customFormat="1" ht="13.5" customHeight="1" x14ac:dyDescent="0.25">
      <c r="A4715" s="8"/>
      <c r="B4715" s="264"/>
      <c r="C4715" s="264"/>
      <c r="D4715" s="264"/>
      <c r="E4715" s="264"/>
      <c r="F4715" s="264"/>
    </row>
    <row r="4716" spans="1:6" s="62" customFormat="1" ht="13.5" customHeight="1" x14ac:dyDescent="0.25">
      <c r="A4716" s="8"/>
      <c r="B4716" s="264"/>
      <c r="C4716" s="264"/>
      <c r="D4716" s="264"/>
      <c r="E4716" s="264"/>
      <c r="F4716" s="264"/>
    </row>
    <row r="4717" spans="1:6" s="62" customFormat="1" ht="13.5" customHeight="1" x14ac:dyDescent="0.25">
      <c r="A4717" s="8"/>
      <c r="B4717" s="264"/>
      <c r="C4717" s="264"/>
      <c r="D4717" s="264"/>
      <c r="E4717" s="264"/>
      <c r="F4717" s="264"/>
    </row>
    <row r="4718" spans="1:6" s="62" customFormat="1" ht="13.5" customHeight="1" x14ac:dyDescent="0.25">
      <c r="A4718" s="8"/>
      <c r="B4718" s="264"/>
      <c r="C4718" s="264"/>
      <c r="D4718" s="264"/>
      <c r="E4718" s="264"/>
      <c r="F4718" s="264"/>
    </row>
    <row r="4719" spans="1:6" s="62" customFormat="1" ht="13.5" customHeight="1" x14ac:dyDescent="0.25">
      <c r="A4719" s="8"/>
      <c r="B4719" s="264"/>
      <c r="C4719" s="264"/>
      <c r="D4719" s="264"/>
      <c r="E4719" s="264"/>
      <c r="F4719" s="264"/>
    </row>
    <row r="4720" spans="1:6" s="62" customFormat="1" ht="13.5" customHeight="1" x14ac:dyDescent="0.25">
      <c r="A4720" s="8"/>
      <c r="B4720" s="264"/>
      <c r="C4720" s="264"/>
      <c r="D4720" s="264"/>
      <c r="E4720" s="264"/>
      <c r="F4720" s="264"/>
    </row>
    <row r="4721" spans="1:249" s="62" customFormat="1" ht="13.5" customHeight="1" x14ac:dyDescent="0.25">
      <c r="A4721" s="8"/>
      <c r="B4721" s="264"/>
      <c r="C4721" s="264"/>
      <c r="D4721" s="264"/>
      <c r="E4721" s="264"/>
      <c r="F4721" s="264"/>
    </row>
    <row r="4722" spans="1:249" s="62" customFormat="1" ht="13.5" customHeight="1" x14ac:dyDescent="0.25">
      <c r="A4722" s="8"/>
      <c r="B4722" s="264"/>
      <c r="C4722" s="264"/>
      <c r="D4722" s="264"/>
      <c r="E4722" s="264"/>
      <c r="F4722" s="264"/>
    </row>
    <row r="4723" spans="1:249" s="62" customFormat="1" ht="13.5" customHeight="1" x14ac:dyDescent="0.25">
      <c r="A4723" s="8"/>
      <c r="B4723" s="264"/>
      <c r="C4723" s="264"/>
      <c r="D4723" s="264"/>
      <c r="E4723" s="264"/>
      <c r="F4723" s="264"/>
    </row>
    <row r="4724" spans="1:249" s="62" customFormat="1" ht="13.5" customHeight="1" x14ac:dyDescent="0.25">
      <c r="A4724" s="8"/>
      <c r="B4724" s="264"/>
      <c r="C4724" s="264"/>
      <c r="D4724" s="264"/>
      <c r="E4724" s="264"/>
      <c r="F4724" s="264"/>
    </row>
    <row r="4725" spans="1:249" s="62" customFormat="1" ht="13.5" customHeight="1" x14ac:dyDescent="0.25">
      <c r="A4725" s="8"/>
      <c r="B4725" s="264"/>
      <c r="C4725" s="264"/>
      <c r="D4725" s="264"/>
      <c r="E4725" s="264"/>
      <c r="F4725" s="264"/>
    </row>
    <row r="4726" spans="1:249" s="62" customFormat="1" ht="13.5" customHeight="1" x14ac:dyDescent="0.25">
      <c r="A4726" s="8"/>
      <c r="B4726" s="264"/>
      <c r="C4726" s="264"/>
      <c r="D4726" s="264"/>
      <c r="E4726" s="264"/>
      <c r="F4726" s="264"/>
    </row>
    <row r="4727" spans="1:249" s="62" customFormat="1" ht="13.5" customHeight="1" x14ac:dyDescent="0.25">
      <c r="A4727" s="8"/>
      <c r="B4727" s="264"/>
      <c r="C4727" s="264"/>
      <c r="D4727" s="264"/>
      <c r="E4727" s="264"/>
      <c r="F4727" s="264"/>
    </row>
    <row r="4728" spans="1:249" s="62" customFormat="1" ht="13.5" customHeight="1" x14ac:dyDescent="0.25">
      <c r="A4728" s="8"/>
      <c r="B4728" s="264"/>
      <c r="C4728" s="264"/>
      <c r="D4728" s="264"/>
      <c r="E4728" s="264"/>
      <c r="F4728" s="264"/>
    </row>
    <row r="4729" spans="1:249" s="62" customFormat="1" ht="13.5" customHeight="1" x14ac:dyDescent="0.25">
      <c r="A4729" s="8"/>
      <c r="B4729" s="264"/>
      <c r="C4729" s="264"/>
      <c r="D4729" s="264"/>
      <c r="E4729" s="264"/>
      <c r="F4729" s="264"/>
    </row>
    <row r="4730" spans="1:249" s="62" customFormat="1" ht="13.5" customHeight="1" x14ac:dyDescent="0.25">
      <c r="A4730" s="8"/>
      <c r="B4730" s="264"/>
      <c r="C4730" s="264"/>
      <c r="D4730" s="264"/>
      <c r="E4730" s="264"/>
      <c r="F4730" s="264"/>
    </row>
    <row r="4731" spans="1:249" s="62" customFormat="1" ht="13.5" customHeight="1" x14ac:dyDescent="0.25">
      <c r="A4731" s="8"/>
      <c r="B4731" s="264"/>
      <c r="C4731" s="264"/>
      <c r="D4731" s="264"/>
      <c r="E4731" s="264"/>
      <c r="F4731" s="264"/>
    </row>
    <row r="4732" spans="1:249" s="62" customFormat="1" ht="15.75" customHeight="1" x14ac:dyDescent="0.25">
      <c r="A4732" s="8"/>
      <c r="B4732" s="264"/>
      <c r="C4732" s="264"/>
      <c r="D4732" s="264"/>
      <c r="E4732" s="264"/>
      <c r="F4732" s="264"/>
    </row>
    <row r="4734" spans="1:249" s="62" customFormat="1" ht="15.75" customHeight="1" x14ac:dyDescent="0.25">
      <c r="A4734" s="8"/>
      <c r="B4734" s="264"/>
      <c r="C4734" s="264"/>
      <c r="D4734" s="264"/>
      <c r="E4734" s="264"/>
      <c r="F4734" s="264"/>
      <c r="AA4734" s="145"/>
      <c r="AB4734" s="145"/>
      <c r="AC4734" s="145"/>
      <c r="AD4734" s="145"/>
      <c r="AE4734" s="145"/>
      <c r="AF4734" s="145"/>
      <c r="AG4734" s="145"/>
      <c r="AH4734" s="145"/>
      <c r="AI4734" s="145"/>
      <c r="AJ4734" s="145"/>
      <c r="AK4734" s="145"/>
      <c r="AL4734" s="145"/>
      <c r="AM4734" s="145"/>
      <c r="AN4734" s="145"/>
      <c r="AO4734" s="145"/>
      <c r="AP4734" s="145"/>
      <c r="AQ4734" s="145"/>
      <c r="AR4734" s="145"/>
      <c r="AS4734" s="145"/>
      <c r="AT4734" s="145"/>
      <c r="AU4734" s="145"/>
      <c r="AV4734" s="145"/>
      <c r="AW4734" s="145"/>
      <c r="AX4734" s="145"/>
      <c r="AY4734" s="145"/>
      <c r="AZ4734" s="145"/>
      <c r="BA4734" s="145"/>
      <c r="BB4734" s="145"/>
      <c r="BC4734" s="145"/>
      <c r="BD4734" s="145"/>
      <c r="BE4734" s="145"/>
      <c r="BF4734" s="145"/>
      <c r="BG4734" s="145"/>
      <c r="BH4734" s="145"/>
      <c r="BI4734" s="145"/>
      <c r="BJ4734" s="145"/>
      <c r="BK4734" s="145"/>
      <c r="BL4734" s="145"/>
      <c r="BM4734" s="145"/>
      <c r="BN4734" s="145"/>
      <c r="BO4734" s="145"/>
      <c r="BP4734" s="145"/>
      <c r="BQ4734" s="145"/>
      <c r="BR4734" s="145"/>
      <c r="BS4734" s="145"/>
      <c r="BT4734" s="145"/>
      <c r="BU4734" s="145"/>
      <c r="BV4734" s="145"/>
      <c r="BW4734" s="145"/>
      <c r="BX4734" s="145"/>
      <c r="BY4734" s="145"/>
      <c r="BZ4734" s="145"/>
      <c r="CA4734" s="145"/>
      <c r="CB4734" s="145"/>
      <c r="CC4734" s="145"/>
      <c r="CD4734" s="145"/>
      <c r="CE4734" s="145"/>
      <c r="CF4734" s="145"/>
      <c r="CG4734" s="145"/>
      <c r="CH4734" s="145"/>
      <c r="CI4734" s="145"/>
      <c r="CJ4734" s="145"/>
      <c r="CK4734" s="145"/>
      <c r="CL4734" s="145"/>
      <c r="CM4734" s="145"/>
      <c r="CN4734" s="145"/>
      <c r="CO4734" s="145"/>
      <c r="CP4734" s="145"/>
      <c r="CQ4734" s="145"/>
      <c r="CR4734" s="145"/>
      <c r="CS4734" s="145"/>
      <c r="CT4734" s="145"/>
      <c r="CU4734" s="145"/>
      <c r="CV4734" s="145"/>
      <c r="CW4734" s="145"/>
      <c r="CX4734" s="145"/>
      <c r="CY4734" s="145"/>
      <c r="CZ4734" s="145"/>
      <c r="DA4734" s="145"/>
      <c r="DB4734" s="145"/>
      <c r="DC4734" s="145"/>
      <c r="DD4734" s="145"/>
      <c r="DE4734" s="145"/>
      <c r="DF4734" s="145"/>
      <c r="DG4734" s="145"/>
      <c r="DH4734" s="145"/>
      <c r="DI4734" s="145"/>
      <c r="DJ4734" s="145"/>
      <c r="DK4734" s="145"/>
      <c r="DL4734" s="145"/>
      <c r="DM4734" s="145"/>
      <c r="DN4734" s="145"/>
      <c r="DO4734" s="145"/>
      <c r="DP4734" s="145"/>
      <c r="DQ4734" s="145"/>
      <c r="DR4734" s="145"/>
      <c r="DS4734" s="145"/>
      <c r="DT4734" s="145"/>
      <c r="DU4734" s="145"/>
      <c r="DV4734" s="145"/>
      <c r="DW4734" s="145"/>
      <c r="DX4734" s="145"/>
      <c r="DY4734" s="145"/>
      <c r="DZ4734" s="145"/>
      <c r="EA4734" s="145"/>
      <c r="EB4734" s="145"/>
      <c r="EC4734" s="145"/>
      <c r="ED4734" s="145"/>
      <c r="EE4734" s="145"/>
      <c r="EF4734" s="145"/>
      <c r="EG4734" s="145"/>
      <c r="EH4734" s="145"/>
      <c r="EI4734" s="145"/>
      <c r="EJ4734" s="145"/>
      <c r="EK4734" s="145"/>
      <c r="EL4734" s="145"/>
      <c r="EM4734" s="145"/>
      <c r="EN4734" s="145"/>
      <c r="EO4734" s="145"/>
      <c r="EP4734" s="145"/>
      <c r="EQ4734" s="145"/>
      <c r="ER4734" s="145"/>
      <c r="ES4734" s="145"/>
      <c r="ET4734" s="145"/>
      <c r="EU4734" s="145"/>
      <c r="EV4734" s="145"/>
      <c r="EW4734" s="145"/>
      <c r="EX4734" s="145"/>
      <c r="EY4734" s="145"/>
      <c r="EZ4734" s="145"/>
      <c r="FA4734" s="145"/>
      <c r="FB4734" s="145"/>
      <c r="FC4734" s="145"/>
      <c r="FD4734" s="145"/>
      <c r="FE4734" s="145"/>
      <c r="FF4734" s="145"/>
      <c r="FG4734" s="145"/>
      <c r="FH4734" s="145"/>
      <c r="FI4734" s="145"/>
      <c r="FJ4734" s="145"/>
      <c r="FK4734" s="145"/>
      <c r="FL4734" s="145"/>
      <c r="FM4734" s="145"/>
      <c r="FN4734" s="145"/>
      <c r="FO4734" s="145"/>
      <c r="FP4734" s="145"/>
      <c r="FQ4734" s="145"/>
      <c r="FR4734" s="145"/>
      <c r="FS4734" s="145"/>
      <c r="FT4734" s="145"/>
      <c r="FU4734" s="145"/>
      <c r="FV4734" s="145"/>
      <c r="FW4734" s="145"/>
      <c r="FX4734" s="145"/>
      <c r="FY4734" s="145"/>
      <c r="FZ4734" s="145"/>
      <c r="GA4734" s="145"/>
      <c r="GB4734" s="145"/>
      <c r="GC4734" s="145"/>
      <c r="GD4734" s="145"/>
      <c r="GE4734" s="145"/>
      <c r="GF4734" s="145"/>
      <c r="GG4734" s="145"/>
      <c r="GH4734" s="145"/>
      <c r="GI4734" s="145"/>
      <c r="GJ4734" s="145"/>
      <c r="GK4734" s="145"/>
      <c r="GL4734" s="145"/>
      <c r="GM4734" s="145"/>
      <c r="GN4734" s="145"/>
      <c r="GO4734" s="145"/>
      <c r="GP4734" s="145"/>
      <c r="GQ4734" s="145"/>
      <c r="GR4734" s="145"/>
      <c r="GS4734" s="145"/>
      <c r="GT4734" s="145"/>
      <c r="GU4734" s="145"/>
      <c r="GV4734" s="145"/>
      <c r="GW4734" s="145"/>
      <c r="GX4734" s="145"/>
      <c r="GY4734" s="145"/>
      <c r="GZ4734" s="145"/>
      <c r="HA4734" s="145"/>
      <c r="HB4734" s="145"/>
      <c r="HC4734" s="145"/>
      <c r="HD4734" s="145"/>
      <c r="HE4734" s="145"/>
      <c r="HF4734" s="145"/>
      <c r="HG4734" s="145"/>
      <c r="HH4734" s="145"/>
      <c r="HI4734" s="145"/>
      <c r="HJ4734" s="145"/>
      <c r="HK4734" s="145"/>
      <c r="HL4734" s="145"/>
      <c r="HM4734" s="145"/>
      <c r="HN4734" s="145"/>
      <c r="HO4734" s="145"/>
      <c r="HP4734" s="145"/>
      <c r="HQ4734" s="145"/>
      <c r="HR4734" s="145"/>
      <c r="HS4734" s="145"/>
      <c r="HT4734" s="145"/>
      <c r="HU4734" s="145"/>
      <c r="HV4734" s="145"/>
      <c r="HW4734" s="145"/>
      <c r="HX4734" s="145"/>
      <c r="HY4734" s="145"/>
      <c r="HZ4734" s="145"/>
      <c r="IA4734" s="145"/>
      <c r="IB4734" s="145"/>
      <c r="IC4734" s="145"/>
      <c r="ID4734" s="145"/>
      <c r="IE4734" s="145"/>
      <c r="IF4734" s="145"/>
      <c r="IG4734" s="145"/>
      <c r="IH4734" s="145"/>
      <c r="II4734" s="145"/>
      <c r="IJ4734" s="145"/>
      <c r="IK4734" s="145"/>
      <c r="IL4734" s="145"/>
      <c r="IM4734" s="145"/>
      <c r="IN4734" s="145"/>
      <c r="IO4734" s="145"/>
    </row>
    <row r="4736" spans="1:249" s="62" customFormat="1" ht="24.75" customHeight="1" x14ac:dyDescent="0.25">
      <c r="A4736" s="8"/>
      <c r="B4736" s="264"/>
      <c r="C4736" s="264"/>
      <c r="D4736" s="264"/>
      <c r="E4736" s="264"/>
      <c r="F4736" s="264"/>
      <c r="AA4736" s="145"/>
      <c r="AB4736" s="145"/>
      <c r="AC4736" s="145"/>
      <c r="AD4736" s="145"/>
      <c r="AE4736" s="145"/>
      <c r="AF4736" s="145"/>
      <c r="AG4736" s="145"/>
      <c r="AH4736" s="145"/>
      <c r="AI4736" s="145"/>
      <c r="AJ4736" s="145"/>
      <c r="AK4736" s="145"/>
      <c r="AL4736" s="145"/>
      <c r="AM4736" s="145"/>
      <c r="AN4736" s="145"/>
      <c r="AO4736" s="145"/>
      <c r="AP4736" s="145"/>
      <c r="AQ4736" s="145"/>
      <c r="AR4736" s="145"/>
      <c r="AS4736" s="145"/>
      <c r="AT4736" s="145"/>
      <c r="AU4736" s="145"/>
      <c r="AV4736" s="145"/>
      <c r="AW4736" s="145"/>
      <c r="AX4736" s="145"/>
      <c r="AY4736" s="145"/>
      <c r="AZ4736" s="145"/>
      <c r="BA4736" s="145"/>
      <c r="BB4736" s="145"/>
      <c r="BC4736" s="145"/>
      <c r="BD4736" s="145"/>
      <c r="BE4736" s="145"/>
      <c r="BF4736" s="145"/>
      <c r="BG4736" s="145"/>
      <c r="BH4736" s="145"/>
      <c r="BI4736" s="145"/>
      <c r="BJ4736" s="145"/>
      <c r="BK4736" s="145"/>
      <c r="BL4736" s="145"/>
      <c r="BM4736" s="145"/>
      <c r="BN4736" s="145"/>
      <c r="BO4736" s="145"/>
      <c r="BP4736" s="145"/>
      <c r="BQ4736" s="145"/>
      <c r="BR4736" s="145"/>
      <c r="BS4736" s="145"/>
      <c r="BT4736" s="145"/>
      <c r="BU4736" s="145"/>
      <c r="BV4736" s="145"/>
      <c r="BW4736" s="145"/>
      <c r="BX4736" s="145"/>
      <c r="BY4736" s="145"/>
      <c r="BZ4736" s="145"/>
      <c r="CA4736" s="145"/>
      <c r="CB4736" s="145"/>
      <c r="CC4736" s="145"/>
      <c r="CD4736" s="145"/>
      <c r="CE4736" s="145"/>
      <c r="CF4736" s="145"/>
      <c r="CG4736" s="145"/>
      <c r="CH4736" s="145"/>
      <c r="CI4736" s="145"/>
      <c r="CJ4736" s="145"/>
      <c r="CK4736" s="145"/>
      <c r="CL4736" s="145"/>
      <c r="CM4736" s="145"/>
      <c r="CN4736" s="145"/>
      <c r="CO4736" s="145"/>
      <c r="CP4736" s="145"/>
      <c r="CQ4736" s="145"/>
      <c r="CR4736" s="145"/>
      <c r="CS4736" s="145"/>
      <c r="CT4736" s="145"/>
      <c r="CU4736" s="145"/>
      <c r="CV4736" s="145"/>
      <c r="CW4736" s="145"/>
      <c r="CX4736" s="145"/>
      <c r="CY4736" s="145"/>
      <c r="CZ4736" s="145"/>
      <c r="DA4736" s="145"/>
      <c r="DB4736" s="145"/>
      <c r="DC4736" s="145"/>
      <c r="DD4736" s="145"/>
      <c r="DE4736" s="145"/>
      <c r="DF4736" s="145"/>
      <c r="DG4736" s="145"/>
      <c r="DH4736" s="145"/>
      <c r="DI4736" s="145"/>
      <c r="DJ4736" s="145"/>
      <c r="DK4736" s="145"/>
      <c r="DL4736" s="145"/>
      <c r="DM4736" s="145"/>
      <c r="DN4736" s="145"/>
      <c r="DO4736" s="145"/>
      <c r="DP4736" s="145"/>
      <c r="DQ4736" s="145"/>
      <c r="DR4736" s="145"/>
      <c r="DS4736" s="145"/>
      <c r="DT4736" s="145"/>
      <c r="DU4736" s="145"/>
      <c r="DV4736" s="145"/>
      <c r="DW4736" s="145"/>
      <c r="DX4736" s="145"/>
      <c r="DY4736" s="145"/>
      <c r="DZ4736" s="145"/>
      <c r="EA4736" s="145"/>
      <c r="EB4736" s="145"/>
      <c r="EC4736" s="145"/>
      <c r="ED4736" s="145"/>
      <c r="EE4736" s="145"/>
      <c r="EF4736" s="145"/>
      <c r="EG4736" s="145"/>
      <c r="EH4736" s="145"/>
      <c r="EI4736" s="145"/>
      <c r="EJ4736" s="145"/>
      <c r="EK4736" s="145"/>
      <c r="EL4736" s="145"/>
      <c r="EM4736" s="145"/>
      <c r="EN4736" s="145"/>
      <c r="EO4736" s="145"/>
      <c r="EP4736" s="145"/>
      <c r="EQ4736" s="145"/>
      <c r="ER4736" s="145"/>
      <c r="ES4736" s="145"/>
      <c r="ET4736" s="145"/>
      <c r="EU4736" s="145"/>
      <c r="EV4736" s="145"/>
      <c r="EW4736" s="145"/>
      <c r="EX4736" s="145"/>
      <c r="EY4736" s="145"/>
      <c r="EZ4736" s="145"/>
      <c r="FA4736" s="145"/>
      <c r="FB4736" s="145"/>
      <c r="FC4736" s="145"/>
      <c r="FD4736" s="145"/>
      <c r="FE4736" s="145"/>
      <c r="FF4736" s="145"/>
      <c r="FG4736" s="145"/>
      <c r="FH4736" s="145"/>
      <c r="FI4736" s="145"/>
      <c r="FJ4736" s="145"/>
      <c r="FK4736" s="145"/>
      <c r="FL4736" s="145"/>
      <c r="FM4736" s="145"/>
      <c r="FN4736" s="145"/>
      <c r="FO4736" s="145"/>
      <c r="FP4736" s="145"/>
      <c r="FQ4736" s="145"/>
      <c r="FR4736" s="145"/>
      <c r="FS4736" s="145"/>
      <c r="FT4736" s="145"/>
      <c r="FU4736" s="145"/>
      <c r="FV4736" s="145"/>
      <c r="FW4736" s="145"/>
      <c r="FX4736" s="145"/>
      <c r="FY4736" s="145"/>
      <c r="FZ4736" s="145"/>
      <c r="GA4736" s="145"/>
      <c r="GB4736" s="145"/>
      <c r="GC4736" s="145"/>
      <c r="GD4736" s="145"/>
      <c r="GE4736" s="145"/>
      <c r="GF4736" s="145"/>
      <c r="GG4736" s="145"/>
      <c r="GH4736" s="145"/>
      <c r="GI4736" s="145"/>
      <c r="GJ4736" s="145"/>
      <c r="GK4736" s="145"/>
      <c r="GL4736" s="145"/>
      <c r="GM4736" s="145"/>
      <c r="GN4736" s="145"/>
      <c r="GO4736" s="145"/>
      <c r="GP4736" s="145"/>
      <c r="GQ4736" s="145"/>
      <c r="GR4736" s="145"/>
      <c r="GS4736" s="145"/>
      <c r="GT4736" s="145"/>
      <c r="GU4736" s="145"/>
      <c r="GV4736" s="145"/>
      <c r="GW4736" s="145"/>
      <c r="GX4736" s="145"/>
      <c r="GY4736" s="145"/>
      <c r="GZ4736" s="145"/>
      <c r="HA4736" s="145"/>
      <c r="HB4736" s="145"/>
      <c r="HC4736" s="145"/>
      <c r="HD4736" s="145"/>
      <c r="HE4736" s="145"/>
      <c r="HF4736" s="145"/>
      <c r="HG4736" s="145"/>
      <c r="HH4736" s="145"/>
      <c r="HI4736" s="145"/>
      <c r="HJ4736" s="145"/>
      <c r="HK4736" s="145"/>
      <c r="HL4736" s="145"/>
      <c r="HM4736" s="145"/>
      <c r="HN4736" s="145"/>
      <c r="HO4736" s="145"/>
      <c r="HP4736" s="145"/>
      <c r="HQ4736" s="145"/>
      <c r="HR4736" s="145"/>
      <c r="HS4736" s="145"/>
      <c r="HT4736" s="145"/>
      <c r="HU4736" s="145"/>
      <c r="HV4736" s="145"/>
      <c r="HW4736" s="145"/>
      <c r="HX4736" s="145"/>
      <c r="HY4736" s="145"/>
      <c r="HZ4736" s="145"/>
      <c r="IA4736" s="145"/>
      <c r="IB4736" s="145"/>
      <c r="IC4736" s="145"/>
      <c r="ID4736" s="145"/>
      <c r="IE4736" s="145"/>
      <c r="IF4736" s="145"/>
      <c r="IG4736" s="145"/>
      <c r="IH4736" s="145"/>
      <c r="II4736" s="145"/>
      <c r="IJ4736" s="145"/>
      <c r="IK4736" s="145"/>
      <c r="IL4736" s="145"/>
      <c r="IM4736" s="145"/>
      <c r="IN4736" s="145"/>
      <c r="IO4736" s="145"/>
    </row>
  </sheetData>
  <mergeCells count="9">
    <mergeCell ref="A3192:F3192"/>
    <mergeCell ref="A3194:F3194"/>
    <mergeCell ref="A1:F1"/>
    <mergeCell ref="A3:F4"/>
    <mergeCell ref="A5:F5"/>
    <mergeCell ref="A7:A8"/>
    <mergeCell ref="B7:B8"/>
    <mergeCell ref="C7:C8"/>
    <mergeCell ref="D7:F7"/>
  </mergeCells>
  <phoneticPr fontId="57" type="noConversion"/>
  <hyperlinks>
    <hyperlink ref="F3196" location="Contenido!A1" display="Volver " xr:uid="{00000000-0004-0000-0600-000000000000}"/>
  </hyperlinks>
  <pageMargins left="0.7" right="0.7" top="0.75" bottom="0.75" header="0.3" footer="0.3"/>
  <pageSetup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DE1311"/>
  <sheetViews>
    <sheetView showGridLines="0" zoomScaleNormal="100" workbookViewId="0">
      <pane ySplit="8" topLeftCell="A1296" activePane="bottomLeft" state="frozen"/>
      <selection activeCell="AG3" sqref="AG3"/>
      <selection pane="bottomLeft" activeCell="J1299" sqref="J1299"/>
    </sheetView>
  </sheetViews>
  <sheetFormatPr baseColWidth="10" defaultRowHeight="12.75" x14ac:dyDescent="0.2"/>
  <cols>
    <col min="1" max="2" width="6.85546875" style="2" customWidth="1"/>
    <col min="3" max="3" width="19.140625" style="2" bestFit="1" customWidth="1"/>
    <col min="4" max="8" width="15.5703125" style="2" customWidth="1"/>
    <col min="9" max="9" width="9.5703125" style="2" customWidth="1"/>
    <col min="10" max="10" width="12.7109375" style="2" bestFit="1" customWidth="1"/>
    <col min="11" max="76" width="11.42578125" style="2"/>
    <col min="77" max="90" width="0" style="2" hidden="1" customWidth="1"/>
    <col min="91" max="91" width="11.7109375" style="2" hidden="1" customWidth="1"/>
    <col min="92" max="97" width="0" style="2" hidden="1" customWidth="1"/>
    <col min="98" max="102" width="14" style="278" hidden="1" customWidth="1"/>
    <col min="103" max="107" width="0" style="6" hidden="1" customWidth="1"/>
    <col min="108" max="108" width="16.85546875" style="2" hidden="1" customWidth="1"/>
    <col min="109" max="109" width="0" style="2" hidden="1" customWidth="1"/>
    <col min="110" max="16384" width="11.42578125" style="2"/>
  </cols>
  <sheetData>
    <row r="1" spans="1:109" ht="60" customHeight="1" x14ac:dyDescent="0.2">
      <c r="A1" s="578"/>
      <c r="B1" s="578"/>
      <c r="C1" s="578"/>
      <c r="D1" s="578"/>
      <c r="E1" s="578"/>
      <c r="F1" s="578"/>
      <c r="G1" s="578"/>
      <c r="H1" s="578"/>
    </row>
    <row r="2" spans="1:109" ht="5.25" customHeight="1" x14ac:dyDescent="0.2">
      <c r="A2" s="279"/>
      <c r="B2" s="279"/>
      <c r="C2" s="279"/>
      <c r="D2" s="279"/>
      <c r="E2" s="279"/>
      <c r="F2" s="279"/>
      <c r="G2" s="279"/>
      <c r="H2" s="279"/>
    </row>
    <row r="3" spans="1:109" ht="16.5" x14ac:dyDescent="0.3">
      <c r="A3" s="540" t="s">
        <v>20</v>
      </c>
      <c r="B3" s="540"/>
      <c r="C3" s="540"/>
      <c r="D3" s="540"/>
      <c r="E3" s="540"/>
      <c r="F3" s="540"/>
      <c r="G3" s="540"/>
      <c r="H3" s="540"/>
      <c r="BY3" s="270">
        <v>2009</v>
      </c>
      <c r="BZ3" s="68" t="s">
        <v>33</v>
      </c>
      <c r="CA3" s="280" t="e">
        <f>+D117+D217+D429+D529+D653+D753+D853+D950+D1048+#REF!+#REF!+#REF!+#REF!+#REF!+#REF!+#REF!+#REF!+#REF!+#REF!+#REF!+#REF!</f>
        <v>#REF!</v>
      </c>
      <c r="CB3" s="280" t="e">
        <f>+E117+E217+E429+E529+E653+E753+E853+E950+E1048+#REF!+#REF!+#REF!+#REF!+#REF!+#REF!+#REF!+#REF!+#REF!+#REF!+#REF!+#REF!</f>
        <v>#REF!</v>
      </c>
      <c r="CC3" s="280" t="e">
        <f>+F117+F217+F429+F529+F653+F753+F853+F950+F1048+#REF!+#REF!+#REF!+#REF!+#REF!+#REF!+#REF!+#REF!+#REF!+#REF!+#REF!+#REF!</f>
        <v>#REF!</v>
      </c>
      <c r="CD3" s="280" t="e">
        <f>+G117+G217+G429+G529+G653+G753+G853+G950+G1048+#REF!+#REF!+#REF!+#REF!+#REF!+#REF!+#REF!+#REF!+#REF!+#REF!+#REF!+#REF!</f>
        <v>#REF!</v>
      </c>
      <c r="CE3" s="280" t="e">
        <f>+H117+H217+H429+H529+H653+H753+H853+H950+H1048+#REF!+#REF!+#REF!+#REF!+#REF!+#REF!+#REF!+#REF!+#REF!+#REF!+#REF!+#REF!</f>
        <v>#REF!</v>
      </c>
      <c r="CF3" s="270">
        <v>2009</v>
      </c>
      <c r="CG3" s="68" t="s">
        <v>33</v>
      </c>
      <c r="CH3" s="281">
        <f>+'Anexo 4'!D11+'Anexo 4'!E11</f>
        <v>116602.18399999998</v>
      </c>
      <c r="CI3" s="281">
        <f>+'Anexo 4'!F11+'Anexo 4'!G11</f>
        <v>406388.09700000001</v>
      </c>
      <c r="CJ3" s="281">
        <f>+'Anexo 4'!H11+'Anexo 4'!I11</f>
        <v>119278.01000000001</v>
      </c>
      <c r="CK3" s="281" t="e">
        <f>+'Anexo 4'!#REF!+'Anexo 4'!#REF!+'Anexo 4'!#REF!+'Anexo 4'!#REF!+'Anexo 4'!J11+'Anexo 4'!K11</f>
        <v>#REF!</v>
      </c>
      <c r="CL3" s="281">
        <f>+'Anexo 4'!L11+'Anexo 4'!M11</f>
        <v>678660.64850000001</v>
      </c>
      <c r="CM3" s="282" t="e">
        <f t="shared" ref="CM3:CQ8" si="0">+CA3-CH3</f>
        <v>#REF!</v>
      </c>
      <c r="CN3" s="282" t="e">
        <f t="shared" si="0"/>
        <v>#REF!</v>
      </c>
      <c r="CO3" s="282" t="e">
        <f t="shared" si="0"/>
        <v>#REF!</v>
      </c>
      <c r="CP3" s="282" t="e">
        <f t="shared" si="0"/>
        <v>#REF!</v>
      </c>
      <c r="CQ3" s="282" t="e">
        <f t="shared" si="0"/>
        <v>#REF!</v>
      </c>
      <c r="CR3" s="270">
        <v>2009</v>
      </c>
      <c r="CS3" s="68" t="s">
        <v>33</v>
      </c>
      <c r="CT3" s="283">
        <f>'Anexo 2 '!C10</f>
        <v>116602.18399999999</v>
      </c>
      <c r="CU3" s="283">
        <f>'Anexo 2 '!D10</f>
        <v>406388.09700000001</v>
      </c>
      <c r="CV3" s="283">
        <f>'Anexo 2 '!E10</f>
        <v>119278.01</v>
      </c>
      <c r="CW3" s="283" t="e">
        <f>+'Anexo 2 '!#REF!+'Anexo 2 '!#REF!+'Anexo 2 '!#REF!</f>
        <v>#REF!</v>
      </c>
      <c r="CX3" s="283">
        <f>+'Anexo 2 '!G10</f>
        <v>678660.64850000013</v>
      </c>
      <c r="CY3" s="270">
        <v>2009</v>
      </c>
      <c r="CZ3" s="68" t="s">
        <v>33</v>
      </c>
      <c r="DA3" s="282">
        <f t="shared" ref="DA3:DE8" si="1">+CH3-CT3</f>
        <v>0</v>
      </c>
      <c r="DB3" s="282">
        <f t="shared" si="1"/>
        <v>0</v>
      </c>
      <c r="DC3" s="282">
        <f t="shared" si="1"/>
        <v>0</v>
      </c>
      <c r="DD3" s="282" t="e">
        <f t="shared" si="1"/>
        <v>#REF!</v>
      </c>
      <c r="DE3" s="282">
        <f t="shared" si="1"/>
        <v>0</v>
      </c>
    </row>
    <row r="4" spans="1:109" ht="16.5" x14ac:dyDescent="0.3">
      <c r="A4" s="540"/>
      <c r="B4" s="540"/>
      <c r="C4" s="540"/>
      <c r="D4" s="540"/>
      <c r="E4" s="540"/>
      <c r="F4" s="540"/>
      <c r="G4" s="540"/>
      <c r="H4" s="540"/>
      <c r="BY4" s="270">
        <v>2009</v>
      </c>
      <c r="BZ4" s="68" t="s">
        <v>35</v>
      </c>
      <c r="CA4" s="280" t="e">
        <f>+D118+D218+D430+D530+#REF!+D754+D854+D951+D1049+#REF!+#REF!+#REF!+#REF!+#REF!+#REF!+#REF!+#REF!+#REF!+#REF!+#REF!+#REF!</f>
        <v>#REF!</v>
      </c>
      <c r="CB4" s="280" t="e">
        <f>+E118+E218+E430+E530+#REF!+E754+E854+E951+E1049+#REF!+#REF!+#REF!+#REF!+#REF!+#REF!+#REF!+#REF!+#REF!+#REF!+#REF!+#REF!</f>
        <v>#REF!</v>
      </c>
      <c r="CC4" s="280" t="e">
        <f>+F118+F218+F430+F530+#REF!+F754+F854+F951+F1049+#REF!+#REF!+#REF!+#REF!+#REF!+#REF!+#REF!+#REF!+#REF!+#REF!+#REF!+#REF!</f>
        <v>#REF!</v>
      </c>
      <c r="CD4" s="280" t="e">
        <f>+G118+G218+G430+G530+#REF!+G754+G854+G951+G1049+#REF!+#REF!+#REF!+#REF!+#REF!+#REF!+#REF!+#REF!+#REF!+#REF!+#REF!+#REF!</f>
        <v>#REF!</v>
      </c>
      <c r="CE4" s="280" t="e">
        <f>+H118+H218+H430+H530+#REF!+H754+H854+H951+H1049+#REF!+#REF!+#REF!+#REF!+#REF!+#REF!+#REF!+#REF!+#REF!+#REF!+#REF!+#REF!</f>
        <v>#REF!</v>
      </c>
      <c r="CF4" s="270">
        <v>2009</v>
      </c>
      <c r="CG4" s="68" t="s">
        <v>35</v>
      </c>
      <c r="CH4" s="281">
        <f>+'Anexo 4'!D12+'Anexo 4'!E12</f>
        <v>121007.25000000003</v>
      </c>
      <c r="CI4" s="281">
        <f>+'Anexo 4'!F12+'Anexo 4'!G12</f>
        <v>413062.55700000009</v>
      </c>
      <c r="CJ4" s="281">
        <f>+'Anexo 4'!H12+'Anexo 4'!I12</f>
        <v>125680.14</v>
      </c>
      <c r="CK4" s="281" t="e">
        <f>+'Anexo 4'!#REF!+'Anexo 4'!#REF!+'Anexo 4'!#REF!+'Anexo 4'!#REF!+'Anexo 4'!J12+'Anexo 4'!K12</f>
        <v>#REF!</v>
      </c>
      <c r="CL4" s="281">
        <f>+'Anexo 4'!L12+'Anexo 4'!M12</f>
        <v>695754.57950000011</v>
      </c>
      <c r="CM4" s="282" t="e">
        <f t="shared" si="0"/>
        <v>#REF!</v>
      </c>
      <c r="CN4" s="282" t="e">
        <f t="shared" si="0"/>
        <v>#REF!</v>
      </c>
      <c r="CO4" s="282" t="e">
        <f t="shared" si="0"/>
        <v>#REF!</v>
      </c>
      <c r="CP4" s="282" t="e">
        <f t="shared" si="0"/>
        <v>#REF!</v>
      </c>
      <c r="CQ4" s="282" t="e">
        <f t="shared" si="0"/>
        <v>#REF!</v>
      </c>
      <c r="CR4" s="270">
        <v>2009</v>
      </c>
      <c r="CS4" s="68" t="s">
        <v>35</v>
      </c>
      <c r="CT4" s="283">
        <f>'Anexo 2 '!C11</f>
        <v>121007.25000000003</v>
      </c>
      <c r="CU4" s="283">
        <f>'Anexo 2 '!D11</f>
        <v>413062.55700000009</v>
      </c>
      <c r="CV4" s="283">
        <f>'Anexo 2 '!E11</f>
        <v>125680.14000000001</v>
      </c>
      <c r="CW4" s="283" t="e">
        <f>+'Anexo 2 '!#REF!+'Anexo 2 '!#REF!+'Anexo 2 '!#REF!</f>
        <v>#REF!</v>
      </c>
      <c r="CX4" s="283">
        <f>+'Anexo 2 '!G11</f>
        <v>695754.57950000034</v>
      </c>
      <c r="CY4" s="270">
        <v>2009</v>
      </c>
      <c r="CZ4" s="68" t="s">
        <v>35</v>
      </c>
      <c r="DA4" s="282">
        <f t="shared" si="1"/>
        <v>0</v>
      </c>
      <c r="DB4" s="282">
        <f t="shared" si="1"/>
        <v>0</v>
      </c>
      <c r="DC4" s="282">
        <f t="shared" si="1"/>
        <v>0</v>
      </c>
      <c r="DD4" s="282" t="e">
        <f t="shared" si="1"/>
        <v>#REF!</v>
      </c>
      <c r="DE4" s="282">
        <f t="shared" si="1"/>
        <v>0</v>
      </c>
    </row>
    <row r="5" spans="1:109" ht="16.5" x14ac:dyDescent="0.3">
      <c r="A5" s="284" t="s">
        <v>107</v>
      </c>
      <c r="B5" s="285"/>
      <c r="C5" s="286"/>
      <c r="D5" s="286"/>
      <c r="E5" s="286"/>
      <c r="F5" s="286"/>
      <c r="G5" s="286"/>
      <c r="H5" s="287"/>
      <c r="BY5" s="270">
        <v>2009</v>
      </c>
      <c r="BZ5" s="68" t="s">
        <v>36</v>
      </c>
      <c r="CA5" s="280" t="e">
        <f>+D119+D219+D431+D531+#REF!+D755+D855+D952+D1050+#REF!+#REF!+#REF!+#REF!+#REF!+#REF!+#REF!+#REF!+#REF!+#REF!+#REF!+#REF!</f>
        <v>#REF!</v>
      </c>
      <c r="CB5" s="280" t="e">
        <f>+E119+E219+E431+E531+#REF!+E755+E855+E952+E1050+#REF!+#REF!+#REF!+#REF!+#REF!+#REF!+#REF!+#REF!+#REF!+#REF!+#REF!+#REF!</f>
        <v>#REF!</v>
      </c>
      <c r="CC5" s="280" t="e">
        <f>+F119+F219+F431+F531+#REF!+F755+F855+F952+F1050+#REF!+#REF!+#REF!+#REF!+#REF!+#REF!+#REF!+#REF!+#REF!+#REF!+#REF!+#REF!</f>
        <v>#REF!</v>
      </c>
      <c r="CD5" s="280" t="e">
        <f>+G119+G219+G431+G531+#REF!+G755+G855+G952+G1050+#REF!+#REF!+#REF!+#REF!+#REF!+#REF!+#REF!+#REF!+#REF!+#REF!+#REF!+#REF!</f>
        <v>#REF!</v>
      </c>
      <c r="CE5" s="280" t="e">
        <f>+H119+H219+H431+H531+#REF!+H755+H855+H952+H1050+#REF!+#REF!+#REF!+#REF!+#REF!+#REF!+#REF!+#REF!+#REF!+#REF!+#REF!+#REF!</f>
        <v>#REF!</v>
      </c>
      <c r="CF5" s="270">
        <v>2009</v>
      </c>
      <c r="CG5" s="68" t="s">
        <v>36</v>
      </c>
      <c r="CH5" s="281">
        <f>+'Anexo 4'!D13+'Anexo 4'!E13</f>
        <v>119886.80450000001</v>
      </c>
      <c r="CI5" s="281">
        <f>+'Anexo 4'!F13+'Anexo 4'!G13</f>
        <v>370382.97350000002</v>
      </c>
      <c r="CJ5" s="281">
        <f>+'Anexo 4'!H13+'Anexo 4'!I13</f>
        <v>110851.3425</v>
      </c>
      <c r="CK5" s="281" t="e">
        <f>+'Anexo 4'!#REF!+'Anexo 4'!#REF!+'Anexo 4'!#REF!+'Anexo 4'!#REF!+'Anexo 4'!J13+'Anexo 4'!K13</f>
        <v>#REF!</v>
      </c>
      <c r="CL5" s="281">
        <f>+'Anexo 4'!L13+'Anexo 4'!M13</f>
        <v>635398.91899999999</v>
      </c>
      <c r="CM5" s="282" t="e">
        <f t="shared" si="0"/>
        <v>#REF!</v>
      </c>
      <c r="CN5" s="282" t="e">
        <f t="shared" si="0"/>
        <v>#REF!</v>
      </c>
      <c r="CO5" s="282" t="e">
        <f t="shared" si="0"/>
        <v>#REF!</v>
      </c>
      <c r="CP5" s="282" t="e">
        <f t="shared" si="0"/>
        <v>#REF!</v>
      </c>
      <c r="CQ5" s="282" t="e">
        <f t="shared" si="0"/>
        <v>#REF!</v>
      </c>
      <c r="CR5" s="270">
        <v>2009</v>
      </c>
      <c r="CS5" s="68" t="s">
        <v>36</v>
      </c>
      <c r="CT5" s="283">
        <f>'Anexo 2 '!C12</f>
        <v>119886.80450000001</v>
      </c>
      <c r="CU5" s="283">
        <f>'Anexo 2 '!D12</f>
        <v>370382.97350000002</v>
      </c>
      <c r="CV5" s="283">
        <f>'Anexo 2 '!E12</f>
        <v>110851.34250000003</v>
      </c>
      <c r="CW5" s="283" t="e">
        <f>+'Anexo 2 '!#REF!+'Anexo 2 '!#REF!+'Anexo 2 '!#REF!</f>
        <v>#REF!</v>
      </c>
      <c r="CX5" s="283">
        <f>+'Anexo 2 '!G12</f>
        <v>635398.91900000011</v>
      </c>
      <c r="CY5" s="270">
        <v>2009</v>
      </c>
      <c r="CZ5" s="68" t="s">
        <v>36</v>
      </c>
      <c r="DA5" s="282">
        <f t="shared" si="1"/>
        <v>0</v>
      </c>
      <c r="DB5" s="282">
        <f t="shared" si="1"/>
        <v>0</v>
      </c>
      <c r="DC5" s="282">
        <f t="shared" si="1"/>
        <v>0</v>
      </c>
      <c r="DD5" s="282" t="e">
        <f t="shared" si="1"/>
        <v>#REF!</v>
      </c>
      <c r="DE5" s="282">
        <f t="shared" si="1"/>
        <v>0</v>
      </c>
    </row>
    <row r="6" spans="1:109" ht="16.5" x14ac:dyDescent="0.3">
      <c r="A6" s="25" t="s">
        <v>152</v>
      </c>
      <c r="B6" s="288"/>
      <c r="C6" s="288"/>
      <c r="D6" s="289"/>
      <c r="E6" s="290"/>
      <c r="F6" s="290"/>
      <c r="G6" s="290"/>
      <c r="H6" s="291"/>
      <c r="BY6" s="270">
        <v>2009</v>
      </c>
      <c r="BZ6" s="68" t="s">
        <v>37</v>
      </c>
      <c r="CA6" s="280" t="e">
        <f>+D120+D220+D432+D532+#REF!+D756+D856+D953+D1051+#REF!+#REF!+#REF!+#REF!+#REF!+#REF!+#REF!+#REF!+#REF!+#REF!+#REF!+#REF!</f>
        <v>#REF!</v>
      </c>
      <c r="CB6" s="280" t="e">
        <f>+E120+E220+E432+E532+#REF!+E756+E856+E953+E1051+#REF!+#REF!+#REF!+#REF!+#REF!+#REF!+#REF!+#REF!+#REF!+#REF!+#REF!+#REF!</f>
        <v>#REF!</v>
      </c>
      <c r="CC6" s="280" t="e">
        <f>+F120+F220+F432+F532+#REF!+F756+F856+F953+F1051+#REF!+#REF!+#REF!+#REF!+#REF!+#REF!+#REF!+#REF!+#REF!+#REF!+#REF!+#REF!</f>
        <v>#REF!</v>
      </c>
      <c r="CD6" s="280" t="e">
        <f>+G120+G220+G432+G532+#REF!+G756+G856+G953+G1051+#REF!+#REF!+#REF!+#REF!+#REF!+#REF!+#REF!+#REF!+#REF!+#REF!+#REF!+#REF!</f>
        <v>#REF!</v>
      </c>
      <c r="CE6" s="280" t="e">
        <f>+H120+H220+H432+H532+#REF!+H756+H856+H953+H1051+#REF!+#REF!+#REF!+#REF!+#REF!+#REF!+#REF!+#REF!+#REF!+#REF!+#REF!+#REF!</f>
        <v>#REF!</v>
      </c>
      <c r="CF6" s="270">
        <v>2009</v>
      </c>
      <c r="CG6" s="68" t="s">
        <v>37</v>
      </c>
      <c r="CH6" s="281">
        <f>+'Anexo 4'!D14+'Anexo 4'!E14</f>
        <v>128726.32250000001</v>
      </c>
      <c r="CI6" s="281">
        <f>+'Anexo 4'!F14+'Anexo 4'!G14</f>
        <v>441849.71399999998</v>
      </c>
      <c r="CJ6" s="281">
        <f>+'Anexo 4'!H14+'Anexo 4'!I14</f>
        <v>128708.77750000001</v>
      </c>
      <c r="CK6" s="281" t="e">
        <f>+'Anexo 4'!#REF!+'Anexo 4'!#REF!+'Anexo 4'!#REF!+'Anexo 4'!#REF!+'Anexo 4'!J14+'Anexo 4'!K14</f>
        <v>#REF!</v>
      </c>
      <c r="CL6" s="281">
        <f>+'Anexo 4'!L14+'Anexo 4'!M14</f>
        <v>741963.02499999991</v>
      </c>
      <c r="CM6" s="282" t="e">
        <f t="shared" si="0"/>
        <v>#REF!</v>
      </c>
      <c r="CN6" s="282" t="e">
        <f t="shared" si="0"/>
        <v>#REF!</v>
      </c>
      <c r="CO6" s="282" t="e">
        <f t="shared" si="0"/>
        <v>#REF!</v>
      </c>
      <c r="CP6" s="282" t="e">
        <f t="shared" si="0"/>
        <v>#REF!</v>
      </c>
      <c r="CQ6" s="282" t="e">
        <f t="shared" si="0"/>
        <v>#REF!</v>
      </c>
      <c r="CR6" s="270">
        <v>2009</v>
      </c>
      <c r="CS6" s="68" t="s">
        <v>37</v>
      </c>
      <c r="CT6" s="283">
        <f>'Anexo 2 '!C13</f>
        <v>128726.32250000001</v>
      </c>
      <c r="CU6" s="283">
        <f>'Anexo 2 '!D13</f>
        <v>441849.71399999998</v>
      </c>
      <c r="CV6" s="283">
        <f>'Anexo 2 '!E13</f>
        <v>128708.77749999998</v>
      </c>
      <c r="CW6" s="283" t="e">
        <f>+'Anexo 2 '!#REF!+'Anexo 2 '!#REF!+'Anexo 2 '!#REF!</f>
        <v>#REF!</v>
      </c>
      <c r="CX6" s="283">
        <f>+'Anexo 2 '!G13</f>
        <v>741963.02499999979</v>
      </c>
      <c r="CY6" s="270">
        <v>2009</v>
      </c>
      <c r="CZ6" s="68" t="s">
        <v>37</v>
      </c>
      <c r="DA6" s="282">
        <f t="shared" si="1"/>
        <v>0</v>
      </c>
      <c r="DB6" s="282">
        <f t="shared" si="1"/>
        <v>0</v>
      </c>
      <c r="DC6" s="282">
        <f t="shared" si="1"/>
        <v>0</v>
      </c>
      <c r="DD6" s="282" t="e">
        <f t="shared" si="1"/>
        <v>#REF!</v>
      </c>
      <c r="DE6" s="282">
        <f t="shared" si="1"/>
        <v>0</v>
      </c>
    </row>
    <row r="7" spans="1:109" ht="16.5" x14ac:dyDescent="0.3">
      <c r="A7" s="522" t="s">
        <v>23</v>
      </c>
      <c r="B7" s="524" t="s">
        <v>24</v>
      </c>
      <c r="C7" s="574" t="s">
        <v>85</v>
      </c>
      <c r="D7" s="526" t="s">
        <v>25</v>
      </c>
      <c r="E7" s="526"/>
      <c r="F7" s="526"/>
      <c r="G7" s="526"/>
      <c r="H7" s="543"/>
      <c r="BY7" s="270">
        <v>2009</v>
      </c>
      <c r="BZ7" s="68" t="s">
        <v>38</v>
      </c>
      <c r="CA7" s="280" t="e">
        <f>+D121+D221+D433+D533+#REF!+D757+D857+D954+D1052+#REF!+#REF!+#REF!+#REF!+#REF!+#REF!+#REF!+#REF!+#REF!+#REF!+#REF!+#REF!</f>
        <v>#REF!</v>
      </c>
      <c r="CB7" s="280" t="e">
        <f>+E121+E221+E433+E533+#REF!+E757+E857+E954+E1052+#REF!+#REF!+#REF!+#REF!+#REF!+#REF!+#REF!+#REF!+#REF!+#REF!+#REF!+#REF!</f>
        <v>#REF!</v>
      </c>
      <c r="CC7" s="280" t="e">
        <f>+F121+F221+F433+F533+#REF!+F757+F857+F954+F1052+#REF!+#REF!+#REF!+#REF!+#REF!+#REF!+#REF!+#REF!+#REF!+#REF!+#REF!+#REF!</f>
        <v>#REF!</v>
      </c>
      <c r="CD7" s="280" t="e">
        <f>+G121+G221+G433+G533+#REF!+G757+G857+G954+G1052+#REF!+#REF!+#REF!+#REF!+#REF!+#REF!+#REF!+#REF!+#REF!+#REF!+#REF!+#REF!</f>
        <v>#REF!</v>
      </c>
      <c r="CE7" s="280" t="e">
        <f>+H121+H221+H433+H533+#REF!+H757+H857+H954+H1052+#REF!+#REF!+#REF!+#REF!+#REF!+#REF!+#REF!+#REF!+#REF!+#REF!+#REF!+#REF!</f>
        <v>#REF!</v>
      </c>
      <c r="CF7" s="270">
        <v>2009</v>
      </c>
      <c r="CG7" s="68" t="s">
        <v>38</v>
      </c>
      <c r="CH7" s="281">
        <f>+'Anexo 4'!D15+'Anexo 4'!E15</f>
        <v>118968.89950000004</v>
      </c>
      <c r="CI7" s="281">
        <f>+'Anexo 4'!F15+'Anexo 4'!G15</f>
        <v>428979.89900000003</v>
      </c>
      <c r="CJ7" s="281">
        <f>+'Anexo 4'!H15+'Anexo 4'!I15</f>
        <v>114507.27999999997</v>
      </c>
      <c r="CK7" s="281" t="e">
        <f>+'Anexo 4'!#REF!+'Anexo 4'!#REF!+'Anexo 4'!#REF!+'Anexo 4'!#REF!+'Anexo 4'!J15+'Anexo 4'!K15</f>
        <v>#REF!</v>
      </c>
      <c r="CL7" s="281">
        <f>+'Anexo 4'!L15+'Anexo 4'!M15</f>
        <v>700399.27850000001</v>
      </c>
      <c r="CM7" s="282" t="e">
        <f t="shared" si="0"/>
        <v>#REF!</v>
      </c>
      <c r="CN7" s="282" t="e">
        <f t="shared" si="0"/>
        <v>#REF!</v>
      </c>
      <c r="CO7" s="282" t="e">
        <f t="shared" si="0"/>
        <v>#REF!</v>
      </c>
      <c r="CP7" s="282" t="e">
        <f t="shared" si="0"/>
        <v>#REF!</v>
      </c>
      <c r="CQ7" s="282" t="e">
        <f t="shared" si="0"/>
        <v>#REF!</v>
      </c>
      <c r="CR7" s="270">
        <v>2009</v>
      </c>
      <c r="CS7" s="68" t="s">
        <v>38</v>
      </c>
      <c r="CT7" s="283">
        <f>'Anexo 2 '!C14</f>
        <v>118968.89950000003</v>
      </c>
      <c r="CU7" s="283">
        <f>'Anexo 2 '!D14</f>
        <v>428979.89900000003</v>
      </c>
      <c r="CV7" s="283">
        <f>'Anexo 2 '!E14</f>
        <v>114507.27999999998</v>
      </c>
      <c r="CW7" s="283" t="e">
        <f>+'Anexo 2 '!#REF!+'Anexo 2 '!#REF!+'Anexo 2 '!#REF!</f>
        <v>#REF!</v>
      </c>
      <c r="CX7" s="283">
        <f>+'Anexo 2 '!G14</f>
        <v>700399.2784999999</v>
      </c>
      <c r="CY7" s="270">
        <v>2009</v>
      </c>
      <c r="CZ7" s="68" t="s">
        <v>38</v>
      </c>
      <c r="DA7" s="282">
        <f t="shared" si="1"/>
        <v>0</v>
      </c>
      <c r="DB7" s="282">
        <f t="shared" si="1"/>
        <v>0</v>
      </c>
      <c r="DC7" s="282">
        <f t="shared" si="1"/>
        <v>0</v>
      </c>
      <c r="DD7" s="282" t="e">
        <f t="shared" si="1"/>
        <v>#REF!</v>
      </c>
      <c r="DE7" s="282">
        <f t="shared" si="1"/>
        <v>0</v>
      </c>
    </row>
    <row r="8" spans="1:109" ht="24" x14ac:dyDescent="0.3">
      <c r="A8" s="541"/>
      <c r="B8" s="542"/>
      <c r="C8" s="575"/>
      <c r="D8" s="178" t="s">
        <v>53</v>
      </c>
      <c r="E8" s="178" t="s">
        <v>54</v>
      </c>
      <c r="F8" s="292" t="s">
        <v>55</v>
      </c>
      <c r="G8" s="292" t="s">
        <v>56</v>
      </c>
      <c r="H8" s="114" t="s">
        <v>57</v>
      </c>
      <c r="BY8" s="270">
        <v>2009</v>
      </c>
      <c r="BZ8" s="68" t="s">
        <v>39</v>
      </c>
      <c r="CA8" s="280" t="e">
        <f>+D122+D222+D434+D534+#REF!+D758+D858+D955+D1053+#REF!+#REF!+#REF!+#REF!+#REF!+#REF!+#REF!+#REF!+#REF!+#REF!+#REF!+#REF!</f>
        <v>#REF!</v>
      </c>
      <c r="CB8" s="280" t="e">
        <f>+E122+E222+E434+E534+#REF!+E758+E858+E955+E1053+#REF!+#REF!+#REF!+#REF!+#REF!+#REF!+#REF!+#REF!+#REF!+#REF!+#REF!+#REF!</f>
        <v>#REF!</v>
      </c>
      <c r="CC8" s="280" t="e">
        <f>+F122+F222+F434+F534+#REF!+F758+F858+F955+F1053+#REF!+#REF!+#REF!+#REF!+#REF!+#REF!+#REF!+#REF!+#REF!+#REF!+#REF!+#REF!</f>
        <v>#REF!</v>
      </c>
      <c r="CD8" s="280" t="e">
        <f>+G122+G222+G434+G534+#REF!+G758+G858+G955+G1053+#REF!+#REF!+#REF!+#REF!+#REF!+#REF!+#REF!+#REF!+#REF!+#REF!+#REF!+#REF!</f>
        <v>#REF!</v>
      </c>
      <c r="CE8" s="280" t="e">
        <f>+H122+H222+H434+H534+#REF!+H758+H858+H955+H1053+#REF!+#REF!+#REF!+#REF!+#REF!+#REF!+#REF!+#REF!+#REF!+#REF!+#REF!+#REF!</f>
        <v>#REF!</v>
      </c>
      <c r="CF8" s="270">
        <v>2009</v>
      </c>
      <c r="CG8" s="68" t="s">
        <v>39</v>
      </c>
      <c r="CH8" s="281">
        <f>+'Anexo 4'!D16+'Anexo 4'!E16</f>
        <v>140033.94249999992</v>
      </c>
      <c r="CI8" s="281">
        <f>+'Anexo 4'!F16+'Anexo 4'!G16</f>
        <v>423709.16600000003</v>
      </c>
      <c r="CJ8" s="281">
        <f>+'Anexo 4'!H16+'Anexo 4'!I16</f>
        <v>123321.75499999999</v>
      </c>
      <c r="CK8" s="281" t="e">
        <f>+'Anexo 4'!#REF!+'Anexo 4'!#REF!+'Anexo 4'!#REF!+'Anexo 4'!#REF!+'Anexo 4'!J16+'Anexo 4'!K16</f>
        <v>#REF!</v>
      </c>
      <c r="CL8" s="281">
        <f>+'Anexo 4'!L16+'Anexo 4'!M16</f>
        <v>725187.071</v>
      </c>
      <c r="CM8" s="282" t="e">
        <f t="shared" si="0"/>
        <v>#REF!</v>
      </c>
      <c r="CN8" s="282" t="e">
        <f t="shared" si="0"/>
        <v>#REF!</v>
      </c>
      <c r="CO8" s="282" t="e">
        <f t="shared" si="0"/>
        <v>#REF!</v>
      </c>
      <c r="CP8" s="282" t="e">
        <f t="shared" si="0"/>
        <v>#REF!</v>
      </c>
      <c r="CQ8" s="282" t="e">
        <f t="shared" si="0"/>
        <v>#REF!</v>
      </c>
      <c r="CR8" s="270">
        <v>2009</v>
      </c>
      <c r="CS8" s="68" t="s">
        <v>39</v>
      </c>
      <c r="CT8" s="283">
        <f>'Anexo 2 '!C15</f>
        <v>140033.94249999995</v>
      </c>
      <c r="CU8" s="283">
        <f>'Anexo 2 '!D15</f>
        <v>423709.16600000003</v>
      </c>
      <c r="CV8" s="283">
        <f>'Anexo 2 '!E15</f>
        <v>123321.75499999999</v>
      </c>
      <c r="CW8" s="283" t="e">
        <f>+'Anexo 2 '!#REF!+'Anexo 2 '!#REF!+'Anexo 2 '!#REF!</f>
        <v>#REF!</v>
      </c>
      <c r="CX8" s="283">
        <f>+'Anexo 2 '!G15</f>
        <v>725187.071</v>
      </c>
      <c r="CY8" s="270">
        <v>2009</v>
      </c>
      <c r="CZ8" s="68" t="s">
        <v>39</v>
      </c>
      <c r="DA8" s="282">
        <f t="shared" si="1"/>
        <v>0</v>
      </c>
      <c r="DB8" s="282">
        <f t="shared" si="1"/>
        <v>0</v>
      </c>
      <c r="DC8" s="282">
        <f t="shared" si="1"/>
        <v>0</v>
      </c>
      <c r="DD8" s="282" t="e">
        <f t="shared" si="1"/>
        <v>#REF!</v>
      </c>
      <c r="DE8" s="282">
        <f t="shared" si="1"/>
        <v>0</v>
      </c>
    </row>
    <row r="9" spans="1:109" ht="16.5" x14ac:dyDescent="0.3">
      <c r="A9" s="68">
        <v>2009</v>
      </c>
      <c r="B9" s="68" t="s">
        <v>33</v>
      </c>
      <c r="C9" s="433" t="s">
        <v>86</v>
      </c>
      <c r="D9" s="434">
        <v>10247.07</v>
      </c>
      <c r="E9" s="434">
        <v>55150.9</v>
      </c>
      <c r="F9" s="435">
        <v>32106.022499999999</v>
      </c>
      <c r="G9" s="435">
        <v>4769.4825000000001</v>
      </c>
      <c r="H9" s="129">
        <v>102273.47500000001</v>
      </c>
      <c r="I9" s="293"/>
      <c r="J9" s="58"/>
      <c r="BY9" s="270"/>
      <c r="BZ9" s="68"/>
      <c r="CA9" s="280"/>
      <c r="CB9" s="280"/>
      <c r="CC9" s="280"/>
      <c r="CD9" s="280"/>
      <c r="CE9" s="280"/>
      <c r="CF9" s="270"/>
      <c r="CG9" s="68"/>
      <c r="CH9" s="281"/>
      <c r="CI9" s="281"/>
      <c r="CJ9" s="281"/>
      <c r="CK9" s="281"/>
      <c r="CL9" s="281"/>
      <c r="CM9" s="282"/>
      <c r="CN9" s="282"/>
      <c r="CO9" s="282"/>
      <c r="CP9" s="282"/>
      <c r="CQ9" s="282"/>
      <c r="CR9" s="270"/>
      <c r="CS9" s="68"/>
      <c r="CT9" s="283"/>
      <c r="CU9" s="283"/>
      <c r="CV9" s="283"/>
      <c r="CW9" s="283"/>
      <c r="CX9" s="283"/>
      <c r="CY9" s="270"/>
      <c r="CZ9" s="68"/>
      <c r="DA9" s="282"/>
      <c r="DB9" s="282"/>
      <c r="DC9" s="282"/>
      <c r="DD9" s="282"/>
      <c r="DE9" s="282"/>
    </row>
    <row r="10" spans="1:109" ht="16.5" x14ac:dyDescent="0.3">
      <c r="A10" s="427">
        <v>2009</v>
      </c>
      <c r="B10" s="428" t="s">
        <v>35</v>
      </c>
      <c r="C10" s="429" t="s">
        <v>86</v>
      </c>
      <c r="D10" s="430">
        <v>9690.89</v>
      </c>
      <c r="E10" s="430">
        <v>56350.049999999996</v>
      </c>
      <c r="F10" s="431">
        <v>36374.67</v>
      </c>
      <c r="G10" s="431">
        <v>4869.5424999999996</v>
      </c>
      <c r="H10" s="432">
        <v>107285.15250000001</v>
      </c>
      <c r="I10" s="293"/>
      <c r="J10" s="58"/>
      <c r="BY10" s="270"/>
      <c r="BZ10" s="68"/>
      <c r="CA10" s="280"/>
      <c r="CB10" s="280"/>
      <c r="CC10" s="280"/>
      <c r="CD10" s="280"/>
      <c r="CE10" s="280"/>
      <c r="CF10" s="270"/>
      <c r="CG10" s="68"/>
      <c r="CH10" s="281"/>
      <c r="CI10" s="281"/>
      <c r="CJ10" s="281"/>
      <c r="CK10" s="281"/>
      <c r="CL10" s="281"/>
      <c r="CM10" s="282"/>
      <c r="CN10" s="282"/>
      <c r="CO10" s="282"/>
      <c r="CP10" s="282"/>
      <c r="CQ10" s="282"/>
      <c r="CR10" s="270"/>
      <c r="CS10" s="68"/>
      <c r="CT10" s="283"/>
      <c r="CU10" s="283"/>
      <c r="CV10" s="283"/>
      <c r="CW10" s="283"/>
      <c r="CX10" s="283"/>
      <c r="CY10" s="270"/>
      <c r="CZ10" s="68"/>
      <c r="DA10" s="282"/>
      <c r="DB10" s="282"/>
      <c r="DC10" s="282"/>
      <c r="DD10" s="282"/>
      <c r="DE10" s="282"/>
    </row>
    <row r="11" spans="1:109" ht="16.5" x14ac:dyDescent="0.3">
      <c r="A11" s="68">
        <v>2009</v>
      </c>
      <c r="B11" s="68" t="s">
        <v>36</v>
      </c>
      <c r="C11" s="433" t="s">
        <v>86</v>
      </c>
      <c r="D11" s="434">
        <v>7808.52</v>
      </c>
      <c r="E11" s="434">
        <v>54058.275000000009</v>
      </c>
      <c r="F11" s="435">
        <v>33950.764999999999</v>
      </c>
      <c r="G11" s="435">
        <v>5212.6200000000008</v>
      </c>
      <c r="H11" s="129">
        <v>101030.18000000001</v>
      </c>
      <c r="I11" s="293"/>
      <c r="J11" s="58"/>
      <c r="BY11" s="270"/>
      <c r="BZ11" s="68"/>
      <c r="CA11" s="280"/>
      <c r="CB11" s="280"/>
      <c r="CC11" s="280"/>
      <c r="CD11" s="280"/>
      <c r="CE11" s="280"/>
      <c r="CF11" s="270"/>
      <c r="CG11" s="68"/>
      <c r="CH11" s="281"/>
      <c r="CI11" s="281"/>
      <c r="CJ11" s="281"/>
      <c r="CK11" s="281"/>
      <c r="CL11" s="281"/>
      <c r="CM11" s="282"/>
      <c r="CN11" s="282"/>
      <c r="CO11" s="282"/>
      <c r="CP11" s="282"/>
      <c r="CQ11" s="282"/>
      <c r="CR11" s="270"/>
      <c r="CS11" s="68"/>
      <c r="CT11" s="283"/>
      <c r="CU11" s="283"/>
      <c r="CV11" s="283"/>
      <c r="CW11" s="283"/>
      <c r="CX11" s="283"/>
      <c r="CY11" s="270"/>
      <c r="CZ11" s="68"/>
      <c r="DA11" s="282"/>
      <c r="DB11" s="282"/>
      <c r="DC11" s="282"/>
      <c r="DD11" s="282"/>
      <c r="DE11" s="282"/>
    </row>
    <row r="12" spans="1:109" ht="16.5" x14ac:dyDescent="0.3">
      <c r="A12" s="427">
        <v>2009</v>
      </c>
      <c r="B12" s="428" t="s">
        <v>37</v>
      </c>
      <c r="C12" s="429" t="s">
        <v>86</v>
      </c>
      <c r="D12" s="430">
        <v>8401.49</v>
      </c>
      <c r="E12" s="430">
        <v>64494.074999999997</v>
      </c>
      <c r="F12" s="431">
        <v>38129.4375</v>
      </c>
      <c r="G12" s="431">
        <v>5361.5824999999995</v>
      </c>
      <c r="H12" s="432">
        <v>116386.58500000001</v>
      </c>
      <c r="I12" s="293"/>
      <c r="J12" s="58"/>
      <c r="BY12" s="270"/>
      <c r="BZ12" s="68"/>
      <c r="CA12" s="280"/>
      <c r="CB12" s="280"/>
      <c r="CC12" s="280"/>
      <c r="CD12" s="280"/>
      <c r="CE12" s="280"/>
      <c r="CF12" s="270"/>
      <c r="CG12" s="68"/>
      <c r="CH12" s="281"/>
      <c r="CI12" s="281"/>
      <c r="CJ12" s="281"/>
      <c r="CK12" s="281"/>
      <c r="CL12" s="281"/>
      <c r="CM12" s="282"/>
      <c r="CN12" s="282"/>
      <c r="CO12" s="282"/>
      <c r="CP12" s="282"/>
      <c r="CQ12" s="282"/>
      <c r="CR12" s="270"/>
      <c r="CS12" s="68"/>
      <c r="CT12" s="283"/>
      <c r="CU12" s="283"/>
      <c r="CV12" s="283"/>
      <c r="CW12" s="283"/>
      <c r="CX12" s="283"/>
      <c r="CY12" s="270"/>
      <c r="CZ12" s="68"/>
      <c r="DA12" s="282"/>
      <c r="DB12" s="282"/>
      <c r="DC12" s="282"/>
      <c r="DD12" s="282"/>
      <c r="DE12" s="282"/>
    </row>
    <row r="13" spans="1:109" ht="16.5" x14ac:dyDescent="0.3">
      <c r="A13" s="68">
        <v>2009</v>
      </c>
      <c r="B13" s="68" t="s">
        <v>38</v>
      </c>
      <c r="C13" s="433" t="s">
        <v>86</v>
      </c>
      <c r="D13" s="434">
        <v>10032</v>
      </c>
      <c r="E13" s="434">
        <v>63909.749999999993</v>
      </c>
      <c r="F13" s="435">
        <v>30479.105</v>
      </c>
      <c r="G13" s="435">
        <v>4872.2950000000001</v>
      </c>
      <c r="H13" s="129">
        <v>109293.15</v>
      </c>
      <c r="I13" s="293"/>
      <c r="J13" s="58"/>
      <c r="BY13" s="270"/>
      <c r="BZ13" s="68"/>
      <c r="CA13" s="280"/>
      <c r="CB13" s="280"/>
      <c r="CC13" s="280"/>
      <c r="CD13" s="280"/>
      <c r="CE13" s="280"/>
      <c r="CF13" s="270"/>
      <c r="CG13" s="68"/>
      <c r="CH13" s="281"/>
      <c r="CI13" s="281"/>
      <c r="CJ13" s="281"/>
      <c r="CK13" s="281"/>
      <c r="CL13" s="281"/>
      <c r="CM13" s="282"/>
      <c r="CN13" s="282"/>
      <c r="CO13" s="282"/>
      <c r="CP13" s="282"/>
      <c r="CQ13" s="282"/>
      <c r="CR13" s="270"/>
      <c r="CS13" s="68"/>
      <c r="CT13" s="283"/>
      <c r="CU13" s="283"/>
      <c r="CV13" s="283"/>
      <c r="CW13" s="283"/>
      <c r="CX13" s="283"/>
      <c r="CY13" s="270"/>
      <c r="CZ13" s="68"/>
      <c r="DA13" s="282"/>
      <c r="DB13" s="282"/>
      <c r="DC13" s="282"/>
      <c r="DD13" s="282"/>
      <c r="DE13" s="282"/>
    </row>
    <row r="14" spans="1:109" ht="16.5" x14ac:dyDescent="0.3">
      <c r="A14" s="427">
        <v>2009</v>
      </c>
      <c r="B14" s="428" t="s">
        <v>39</v>
      </c>
      <c r="C14" s="429" t="s">
        <v>86</v>
      </c>
      <c r="D14" s="430">
        <v>12605.380000000001</v>
      </c>
      <c r="E14" s="430">
        <v>59009.212500000001</v>
      </c>
      <c r="F14" s="431">
        <v>30776.870000000003</v>
      </c>
      <c r="G14" s="431">
        <v>5558.8250000000007</v>
      </c>
      <c r="H14" s="432">
        <v>107950.28749999999</v>
      </c>
      <c r="I14" s="293"/>
      <c r="J14" s="58"/>
      <c r="BY14" s="270"/>
      <c r="BZ14" s="68"/>
      <c r="CA14" s="280"/>
      <c r="CB14" s="280"/>
      <c r="CC14" s="280"/>
      <c r="CD14" s="280"/>
      <c r="CE14" s="280"/>
      <c r="CF14" s="270"/>
      <c r="CG14" s="68"/>
      <c r="CH14" s="281"/>
      <c r="CI14" s="281"/>
      <c r="CJ14" s="281"/>
      <c r="CK14" s="281"/>
      <c r="CL14" s="281"/>
      <c r="CM14" s="282"/>
      <c r="CN14" s="282"/>
      <c r="CO14" s="282"/>
      <c r="CP14" s="282"/>
      <c r="CQ14" s="282"/>
      <c r="CR14" s="270"/>
      <c r="CS14" s="68"/>
      <c r="CT14" s="283"/>
      <c r="CU14" s="283"/>
      <c r="CV14" s="283"/>
      <c r="CW14" s="283"/>
      <c r="CX14" s="283"/>
      <c r="CY14" s="270"/>
      <c r="CZ14" s="68"/>
      <c r="DA14" s="282"/>
      <c r="DB14" s="282"/>
      <c r="DC14" s="282"/>
      <c r="DD14" s="282"/>
      <c r="DE14" s="282"/>
    </row>
    <row r="15" spans="1:109" ht="16.5" x14ac:dyDescent="0.3">
      <c r="A15" s="68">
        <v>2009</v>
      </c>
      <c r="B15" s="68" t="s">
        <v>40</v>
      </c>
      <c r="C15" s="433" t="s">
        <v>86</v>
      </c>
      <c r="D15" s="434">
        <v>11921.25</v>
      </c>
      <c r="E15" s="434">
        <v>62128.224999999991</v>
      </c>
      <c r="F15" s="435">
        <v>31678.36</v>
      </c>
      <c r="G15" s="435">
        <v>5952.6774999999998</v>
      </c>
      <c r="H15" s="129">
        <v>111680.5125</v>
      </c>
      <c r="I15" s="293"/>
      <c r="J15" s="58"/>
      <c r="BY15" s="270"/>
      <c r="BZ15" s="68"/>
      <c r="CA15" s="280"/>
      <c r="CB15" s="280"/>
      <c r="CC15" s="280"/>
      <c r="CD15" s="280"/>
      <c r="CE15" s="280"/>
      <c r="CF15" s="270"/>
      <c r="CG15" s="68"/>
      <c r="CH15" s="281"/>
      <c r="CI15" s="281"/>
      <c r="CJ15" s="281"/>
      <c r="CK15" s="281"/>
      <c r="CL15" s="281"/>
      <c r="CM15" s="282"/>
      <c r="CN15" s="282"/>
      <c r="CO15" s="282"/>
      <c r="CP15" s="282"/>
      <c r="CQ15" s="282"/>
      <c r="CR15" s="270"/>
      <c r="CS15" s="68"/>
      <c r="CT15" s="283"/>
      <c r="CU15" s="283"/>
      <c r="CV15" s="283"/>
      <c r="CW15" s="283"/>
      <c r="CX15" s="283"/>
      <c r="CY15" s="270"/>
      <c r="CZ15" s="68"/>
      <c r="DA15" s="282"/>
      <c r="DB15" s="282"/>
      <c r="DC15" s="282"/>
      <c r="DD15" s="282"/>
      <c r="DE15" s="282"/>
    </row>
    <row r="16" spans="1:109" ht="16.5" x14ac:dyDescent="0.3">
      <c r="A16" s="427">
        <v>2009</v>
      </c>
      <c r="B16" s="428" t="s">
        <v>41</v>
      </c>
      <c r="C16" s="429" t="s">
        <v>86</v>
      </c>
      <c r="D16" s="430">
        <v>10076.150000000001</v>
      </c>
      <c r="E16" s="430">
        <v>61242.1</v>
      </c>
      <c r="F16" s="431">
        <v>29612.61</v>
      </c>
      <c r="G16" s="431">
        <v>4957.2825000000003</v>
      </c>
      <c r="H16" s="432">
        <v>105888.1425</v>
      </c>
      <c r="I16" s="293"/>
      <c r="J16" s="58"/>
      <c r="BY16" s="270"/>
      <c r="BZ16" s="68"/>
      <c r="CA16" s="280"/>
      <c r="CB16" s="280"/>
      <c r="CC16" s="280"/>
      <c r="CD16" s="280"/>
      <c r="CE16" s="280"/>
      <c r="CF16" s="270"/>
      <c r="CG16" s="68"/>
      <c r="CH16" s="281"/>
      <c r="CI16" s="281"/>
      <c r="CJ16" s="281"/>
      <c r="CK16" s="281"/>
      <c r="CL16" s="281"/>
      <c r="CM16" s="282"/>
      <c r="CN16" s="282"/>
      <c r="CO16" s="282"/>
      <c r="CP16" s="282"/>
      <c r="CQ16" s="282"/>
      <c r="CR16" s="270"/>
      <c r="CS16" s="68"/>
      <c r="CT16" s="283"/>
      <c r="CU16" s="283"/>
      <c r="CV16" s="283"/>
      <c r="CW16" s="283"/>
      <c r="CX16" s="283"/>
      <c r="CY16" s="270"/>
      <c r="CZ16" s="68"/>
      <c r="DA16" s="282"/>
      <c r="DB16" s="282"/>
      <c r="DC16" s="282"/>
      <c r="DD16" s="282"/>
      <c r="DE16" s="282"/>
    </row>
    <row r="17" spans="1:109" ht="16.5" x14ac:dyDescent="0.3">
      <c r="A17" s="68">
        <v>2009</v>
      </c>
      <c r="B17" s="68" t="s">
        <v>42</v>
      </c>
      <c r="C17" s="433" t="s">
        <v>86</v>
      </c>
      <c r="D17" s="434">
        <v>11765.92</v>
      </c>
      <c r="E17" s="434">
        <v>58245.875000000007</v>
      </c>
      <c r="F17" s="435">
        <v>22700.670000000002</v>
      </c>
      <c r="G17" s="435">
        <v>4314.4475000000002</v>
      </c>
      <c r="H17" s="129">
        <v>97026.912500000006</v>
      </c>
      <c r="I17" s="293"/>
      <c r="J17" s="58"/>
      <c r="BY17" s="270"/>
      <c r="BZ17" s="68"/>
      <c r="CA17" s="280"/>
      <c r="CB17" s="280"/>
      <c r="CC17" s="280"/>
      <c r="CD17" s="280"/>
      <c r="CE17" s="280"/>
      <c r="CF17" s="270"/>
      <c r="CG17" s="68"/>
      <c r="CH17" s="281"/>
      <c r="CI17" s="281"/>
      <c r="CJ17" s="281"/>
      <c r="CK17" s="281"/>
      <c r="CL17" s="281"/>
      <c r="CM17" s="282"/>
      <c r="CN17" s="282"/>
      <c r="CO17" s="282"/>
      <c r="CP17" s="282"/>
      <c r="CQ17" s="282"/>
      <c r="CR17" s="270"/>
      <c r="CS17" s="68"/>
      <c r="CT17" s="283"/>
      <c r="CU17" s="283"/>
      <c r="CV17" s="283"/>
      <c r="CW17" s="283"/>
      <c r="CX17" s="283"/>
      <c r="CY17" s="270"/>
      <c r="CZ17" s="68"/>
      <c r="DA17" s="282"/>
      <c r="DB17" s="282"/>
      <c r="DC17" s="282"/>
      <c r="DD17" s="282"/>
      <c r="DE17" s="282"/>
    </row>
    <row r="18" spans="1:109" ht="16.5" x14ac:dyDescent="0.3">
      <c r="A18" s="427">
        <v>2010</v>
      </c>
      <c r="B18" s="428" t="s">
        <v>43</v>
      </c>
      <c r="C18" s="429" t="s">
        <v>86</v>
      </c>
      <c r="D18" s="430">
        <v>10221.380000000001</v>
      </c>
      <c r="E18" s="430">
        <v>59384.25</v>
      </c>
      <c r="F18" s="431">
        <v>25292.412499999995</v>
      </c>
      <c r="G18" s="431">
        <v>4340.2275</v>
      </c>
      <c r="H18" s="432">
        <v>99238.27</v>
      </c>
      <c r="I18" s="293"/>
      <c r="J18" s="58"/>
      <c r="BY18" s="270"/>
      <c r="BZ18" s="68"/>
      <c r="CA18" s="280"/>
      <c r="CB18" s="280"/>
      <c r="CC18" s="280"/>
      <c r="CD18" s="280"/>
      <c r="CE18" s="280"/>
      <c r="CF18" s="270"/>
      <c r="CG18" s="68"/>
      <c r="CH18" s="281"/>
      <c r="CI18" s="281"/>
      <c r="CJ18" s="281"/>
      <c r="CK18" s="281"/>
      <c r="CL18" s="281"/>
      <c r="CM18" s="282"/>
      <c r="CN18" s="282"/>
      <c r="CO18" s="282"/>
      <c r="CP18" s="282"/>
      <c r="CQ18" s="282"/>
      <c r="CR18" s="270"/>
      <c r="CS18" s="68"/>
      <c r="CT18" s="283"/>
      <c r="CU18" s="283"/>
      <c r="CV18" s="283"/>
      <c r="CW18" s="283"/>
      <c r="CX18" s="283"/>
      <c r="CY18" s="270"/>
      <c r="CZ18" s="68"/>
      <c r="DA18" s="282"/>
      <c r="DB18" s="282"/>
      <c r="DC18" s="282"/>
      <c r="DD18" s="282"/>
      <c r="DE18" s="282"/>
    </row>
    <row r="19" spans="1:109" ht="16.5" x14ac:dyDescent="0.3">
      <c r="A19" s="68">
        <v>2010</v>
      </c>
      <c r="B19" s="68" t="s">
        <v>44</v>
      </c>
      <c r="C19" s="433" t="s">
        <v>86</v>
      </c>
      <c r="D19" s="434">
        <v>10327.130000000001</v>
      </c>
      <c r="E19" s="434">
        <v>61095.875</v>
      </c>
      <c r="F19" s="435">
        <v>27361.945</v>
      </c>
      <c r="G19" s="435">
        <v>5023.0275000000001</v>
      </c>
      <c r="H19" s="129">
        <v>103807.97750000001</v>
      </c>
      <c r="I19" s="293"/>
      <c r="J19" s="58"/>
      <c r="BY19" s="270"/>
      <c r="BZ19" s="68"/>
      <c r="CA19" s="280"/>
      <c r="CB19" s="280"/>
      <c r="CC19" s="280"/>
      <c r="CD19" s="280"/>
      <c r="CE19" s="280"/>
      <c r="CF19" s="270"/>
      <c r="CG19" s="68"/>
      <c r="CH19" s="281"/>
      <c r="CI19" s="281"/>
      <c r="CJ19" s="281"/>
      <c r="CK19" s="281"/>
      <c r="CL19" s="281"/>
      <c r="CM19" s="282"/>
      <c r="CN19" s="282"/>
      <c r="CO19" s="282"/>
      <c r="CP19" s="282"/>
      <c r="CQ19" s="282"/>
      <c r="CR19" s="270"/>
      <c r="CS19" s="68"/>
      <c r="CT19" s="283"/>
      <c r="CU19" s="283"/>
      <c r="CV19" s="283"/>
      <c r="CW19" s="283"/>
      <c r="CX19" s="283"/>
      <c r="CY19" s="270"/>
      <c r="CZ19" s="68"/>
      <c r="DA19" s="282"/>
      <c r="DB19" s="282"/>
      <c r="DC19" s="282"/>
      <c r="DD19" s="282"/>
      <c r="DE19" s="282"/>
    </row>
    <row r="20" spans="1:109" ht="16.5" x14ac:dyDescent="0.3">
      <c r="A20" s="427">
        <v>2010</v>
      </c>
      <c r="B20" s="428" t="s">
        <v>45</v>
      </c>
      <c r="C20" s="429" t="s">
        <v>86</v>
      </c>
      <c r="D20" s="430">
        <v>12717.880000000001</v>
      </c>
      <c r="E20" s="430">
        <v>66613.875999999989</v>
      </c>
      <c r="F20" s="431">
        <v>34227.85</v>
      </c>
      <c r="G20" s="431">
        <v>4983.0950000000003</v>
      </c>
      <c r="H20" s="432">
        <v>118542.70100000002</v>
      </c>
      <c r="I20" s="293"/>
      <c r="J20" s="58"/>
      <c r="BY20" s="270"/>
      <c r="BZ20" s="68"/>
      <c r="CA20" s="280"/>
      <c r="CB20" s="280"/>
      <c r="CC20" s="280"/>
      <c r="CD20" s="280"/>
      <c r="CE20" s="280"/>
      <c r="CF20" s="270"/>
      <c r="CG20" s="68"/>
      <c r="CH20" s="281"/>
      <c r="CI20" s="281"/>
      <c r="CJ20" s="281"/>
      <c r="CK20" s="281"/>
      <c r="CL20" s="281"/>
      <c r="CM20" s="282"/>
      <c r="CN20" s="282"/>
      <c r="CO20" s="282"/>
      <c r="CP20" s="282"/>
      <c r="CQ20" s="282"/>
      <c r="CR20" s="270"/>
      <c r="CS20" s="68"/>
      <c r="CT20" s="283"/>
      <c r="CU20" s="283"/>
      <c r="CV20" s="283"/>
      <c r="CW20" s="283"/>
      <c r="CX20" s="283"/>
      <c r="CY20" s="270"/>
      <c r="CZ20" s="68"/>
      <c r="DA20" s="282"/>
      <c r="DB20" s="282"/>
      <c r="DC20" s="282"/>
      <c r="DD20" s="282"/>
      <c r="DE20" s="282"/>
    </row>
    <row r="21" spans="1:109" ht="16.5" x14ac:dyDescent="0.3">
      <c r="A21" s="68">
        <v>2010</v>
      </c>
      <c r="B21" s="68" t="s">
        <v>33</v>
      </c>
      <c r="C21" s="433" t="s">
        <v>86</v>
      </c>
      <c r="D21" s="434">
        <v>11637.51</v>
      </c>
      <c r="E21" s="434">
        <v>60229.549999999996</v>
      </c>
      <c r="F21" s="435">
        <v>31321.319999999996</v>
      </c>
      <c r="G21" s="435">
        <v>4409.49</v>
      </c>
      <c r="H21" s="129">
        <v>107597.87000000001</v>
      </c>
      <c r="I21" s="293"/>
      <c r="J21" s="58"/>
      <c r="BY21" s="270"/>
      <c r="BZ21" s="68"/>
      <c r="CA21" s="280"/>
      <c r="CB21" s="280"/>
      <c r="CC21" s="280"/>
      <c r="CD21" s="280"/>
      <c r="CE21" s="280"/>
      <c r="CF21" s="270"/>
      <c r="CG21" s="68"/>
      <c r="CH21" s="281"/>
      <c r="CI21" s="281"/>
      <c r="CJ21" s="281"/>
      <c r="CK21" s="281"/>
      <c r="CL21" s="281"/>
      <c r="CM21" s="282"/>
      <c r="CN21" s="282"/>
      <c r="CO21" s="282"/>
      <c r="CP21" s="282"/>
      <c r="CQ21" s="282"/>
      <c r="CR21" s="270"/>
      <c r="CS21" s="68"/>
      <c r="CT21" s="283"/>
      <c r="CU21" s="283"/>
      <c r="CV21" s="283"/>
      <c r="CW21" s="283"/>
      <c r="CX21" s="283"/>
      <c r="CY21" s="270"/>
      <c r="CZ21" s="68"/>
      <c r="DA21" s="282"/>
      <c r="DB21" s="282"/>
      <c r="DC21" s="282"/>
      <c r="DD21" s="282"/>
      <c r="DE21" s="282"/>
    </row>
    <row r="22" spans="1:109" ht="16.5" x14ac:dyDescent="0.3">
      <c r="A22" s="427">
        <v>2010</v>
      </c>
      <c r="B22" s="428" t="s">
        <v>35</v>
      </c>
      <c r="C22" s="429" t="s">
        <v>86</v>
      </c>
      <c r="D22" s="430">
        <v>12429.16</v>
      </c>
      <c r="E22" s="430">
        <v>66568.5</v>
      </c>
      <c r="F22" s="431">
        <v>32328.864999999998</v>
      </c>
      <c r="G22" s="431">
        <v>4299.8250000000007</v>
      </c>
      <c r="H22" s="432">
        <v>115626.35</v>
      </c>
      <c r="I22" s="293"/>
      <c r="J22" s="58"/>
      <c r="BY22" s="270"/>
      <c r="BZ22" s="68"/>
      <c r="CA22" s="280"/>
      <c r="CB22" s="280"/>
      <c r="CC22" s="280"/>
      <c r="CD22" s="280"/>
      <c r="CE22" s="280"/>
      <c r="CF22" s="270"/>
      <c r="CG22" s="68"/>
      <c r="CH22" s="281"/>
      <c r="CI22" s="281"/>
      <c r="CJ22" s="281"/>
      <c r="CK22" s="281"/>
      <c r="CL22" s="281"/>
      <c r="CM22" s="282"/>
      <c r="CN22" s="282"/>
      <c r="CO22" s="282"/>
      <c r="CP22" s="282"/>
      <c r="CQ22" s="282"/>
      <c r="CR22" s="270"/>
      <c r="CS22" s="68"/>
      <c r="CT22" s="283"/>
      <c r="CU22" s="283"/>
      <c r="CV22" s="283"/>
      <c r="CW22" s="283"/>
      <c r="CX22" s="283"/>
      <c r="CY22" s="270"/>
      <c r="CZ22" s="68"/>
      <c r="DA22" s="282"/>
      <c r="DB22" s="282"/>
      <c r="DC22" s="282"/>
      <c r="DD22" s="282"/>
      <c r="DE22" s="282"/>
    </row>
    <row r="23" spans="1:109" ht="16.5" x14ac:dyDescent="0.3">
      <c r="A23" s="68">
        <v>2010</v>
      </c>
      <c r="B23" s="68" t="s">
        <v>36</v>
      </c>
      <c r="C23" s="433" t="s">
        <v>86</v>
      </c>
      <c r="D23" s="434">
        <v>13726.920000000002</v>
      </c>
      <c r="E23" s="434">
        <v>60604</v>
      </c>
      <c r="F23" s="435">
        <v>29522.997500000001</v>
      </c>
      <c r="G23" s="435">
        <v>3771.9349999999999</v>
      </c>
      <c r="H23" s="129">
        <v>107625.85250000001</v>
      </c>
      <c r="I23" s="293"/>
      <c r="J23" s="58"/>
      <c r="BY23" s="270"/>
      <c r="BZ23" s="68"/>
      <c r="CA23" s="280"/>
      <c r="CB23" s="280"/>
      <c r="CC23" s="280"/>
      <c r="CD23" s="280"/>
      <c r="CE23" s="280"/>
      <c r="CF23" s="270"/>
      <c r="CG23" s="68"/>
      <c r="CH23" s="281"/>
      <c r="CI23" s="281"/>
      <c r="CJ23" s="281"/>
      <c r="CK23" s="281"/>
      <c r="CL23" s="281"/>
      <c r="CM23" s="282"/>
      <c r="CN23" s="282"/>
      <c r="CO23" s="282"/>
      <c r="CP23" s="282"/>
      <c r="CQ23" s="282"/>
      <c r="CR23" s="270"/>
      <c r="CS23" s="68"/>
      <c r="CT23" s="283"/>
      <c r="CU23" s="283"/>
      <c r="CV23" s="283"/>
      <c r="CW23" s="283"/>
      <c r="CX23" s="283"/>
      <c r="CY23" s="270"/>
      <c r="CZ23" s="68"/>
      <c r="DA23" s="282"/>
      <c r="DB23" s="282"/>
      <c r="DC23" s="282"/>
      <c r="DD23" s="282"/>
      <c r="DE23" s="282"/>
    </row>
    <row r="24" spans="1:109" ht="16.5" x14ac:dyDescent="0.3">
      <c r="A24" s="427">
        <v>2010</v>
      </c>
      <c r="B24" s="428" t="s">
        <v>37</v>
      </c>
      <c r="C24" s="429" t="s">
        <v>86</v>
      </c>
      <c r="D24" s="430">
        <v>12169.34</v>
      </c>
      <c r="E24" s="430">
        <v>60702.35</v>
      </c>
      <c r="F24" s="431">
        <v>29231.994999999999</v>
      </c>
      <c r="G24" s="431">
        <v>3745.2324999999996</v>
      </c>
      <c r="H24" s="432">
        <v>105848.9175</v>
      </c>
      <c r="I24" s="293"/>
      <c r="J24" s="58"/>
      <c r="BY24" s="270"/>
      <c r="BZ24" s="68"/>
      <c r="CA24" s="280"/>
      <c r="CB24" s="280"/>
      <c r="CC24" s="280"/>
      <c r="CD24" s="280"/>
      <c r="CE24" s="280"/>
      <c r="CF24" s="270"/>
      <c r="CG24" s="68"/>
      <c r="CH24" s="281"/>
      <c r="CI24" s="281"/>
      <c r="CJ24" s="281"/>
      <c r="CK24" s="281"/>
      <c r="CL24" s="281"/>
      <c r="CM24" s="282"/>
      <c r="CN24" s="282"/>
      <c r="CO24" s="282"/>
      <c r="CP24" s="282"/>
      <c r="CQ24" s="282"/>
      <c r="CR24" s="270"/>
      <c r="CS24" s="68"/>
      <c r="CT24" s="283"/>
      <c r="CU24" s="283"/>
      <c r="CV24" s="283"/>
      <c r="CW24" s="283"/>
      <c r="CX24" s="283"/>
      <c r="CY24" s="270"/>
      <c r="CZ24" s="68"/>
      <c r="DA24" s="282"/>
      <c r="DB24" s="282"/>
      <c r="DC24" s="282"/>
      <c r="DD24" s="282"/>
      <c r="DE24" s="282"/>
    </row>
    <row r="25" spans="1:109" ht="16.5" x14ac:dyDescent="0.3">
      <c r="A25" s="68">
        <v>2010</v>
      </c>
      <c r="B25" s="68" t="s">
        <v>38</v>
      </c>
      <c r="C25" s="433" t="s">
        <v>86</v>
      </c>
      <c r="D25" s="434">
        <v>12217.41</v>
      </c>
      <c r="E25" s="434">
        <v>65131</v>
      </c>
      <c r="F25" s="435">
        <v>30413.3325</v>
      </c>
      <c r="G25" s="435">
        <v>3731</v>
      </c>
      <c r="H25" s="129">
        <v>111492.74249999999</v>
      </c>
      <c r="I25" s="293"/>
      <c r="J25" s="58"/>
      <c r="BY25" s="270"/>
      <c r="BZ25" s="68"/>
      <c r="CA25" s="280"/>
      <c r="CB25" s="280"/>
      <c r="CC25" s="280"/>
      <c r="CD25" s="280"/>
      <c r="CE25" s="280"/>
      <c r="CF25" s="270"/>
      <c r="CG25" s="68"/>
      <c r="CH25" s="281"/>
      <c r="CI25" s="281"/>
      <c r="CJ25" s="281"/>
      <c r="CK25" s="281"/>
      <c r="CL25" s="281"/>
      <c r="CM25" s="282"/>
      <c r="CN25" s="282"/>
      <c r="CO25" s="282"/>
      <c r="CP25" s="282"/>
      <c r="CQ25" s="282"/>
      <c r="CR25" s="270"/>
      <c r="CS25" s="68"/>
      <c r="CT25" s="283"/>
      <c r="CU25" s="283"/>
      <c r="CV25" s="283"/>
      <c r="CW25" s="283"/>
      <c r="CX25" s="283"/>
      <c r="CY25" s="270"/>
      <c r="CZ25" s="68"/>
      <c r="DA25" s="282"/>
      <c r="DB25" s="282"/>
      <c r="DC25" s="282"/>
      <c r="DD25" s="282"/>
      <c r="DE25" s="282"/>
    </row>
    <row r="26" spans="1:109" ht="16.5" x14ac:dyDescent="0.3">
      <c r="A26" s="427">
        <v>2010</v>
      </c>
      <c r="B26" s="428" t="s">
        <v>39</v>
      </c>
      <c r="C26" s="429" t="s">
        <v>86</v>
      </c>
      <c r="D26" s="430">
        <v>10146.09</v>
      </c>
      <c r="E26" s="430">
        <v>67459.100000000006</v>
      </c>
      <c r="F26" s="431">
        <v>28565.485000000001</v>
      </c>
      <c r="G26" s="431">
        <v>4338.8474999999999</v>
      </c>
      <c r="H26" s="432">
        <v>110509.52249999998</v>
      </c>
      <c r="I26" s="293"/>
      <c r="J26" s="58"/>
      <c r="BY26" s="270"/>
      <c r="BZ26" s="68"/>
      <c r="CA26" s="280"/>
      <c r="CB26" s="280"/>
      <c r="CC26" s="280"/>
      <c r="CD26" s="280"/>
      <c r="CE26" s="280"/>
      <c r="CF26" s="270"/>
      <c r="CG26" s="68"/>
      <c r="CH26" s="281"/>
      <c r="CI26" s="281"/>
      <c r="CJ26" s="281"/>
      <c r="CK26" s="281"/>
      <c r="CL26" s="281"/>
      <c r="CM26" s="282"/>
      <c r="CN26" s="282"/>
      <c r="CO26" s="282"/>
      <c r="CP26" s="282"/>
      <c r="CQ26" s="282"/>
      <c r="CR26" s="270"/>
      <c r="CS26" s="68"/>
      <c r="CT26" s="283"/>
      <c r="CU26" s="283"/>
      <c r="CV26" s="283"/>
      <c r="CW26" s="283"/>
      <c r="CX26" s="283"/>
      <c r="CY26" s="270"/>
      <c r="CZ26" s="68"/>
      <c r="DA26" s="282"/>
      <c r="DB26" s="282"/>
      <c r="DC26" s="282"/>
      <c r="DD26" s="282"/>
      <c r="DE26" s="282"/>
    </row>
    <row r="27" spans="1:109" ht="16.5" x14ac:dyDescent="0.3">
      <c r="A27" s="68">
        <v>2010</v>
      </c>
      <c r="B27" s="68" t="s">
        <v>40</v>
      </c>
      <c r="C27" s="433" t="s">
        <v>86</v>
      </c>
      <c r="D27" s="434">
        <v>11588.09</v>
      </c>
      <c r="E27" s="434">
        <v>65719.324999999997</v>
      </c>
      <c r="F27" s="435">
        <v>26389.170000000002</v>
      </c>
      <c r="G27" s="435">
        <v>4134.7474999999995</v>
      </c>
      <c r="H27" s="129">
        <v>107831.3325</v>
      </c>
      <c r="I27" s="293"/>
      <c r="J27" s="58"/>
      <c r="BY27" s="270"/>
      <c r="BZ27" s="68"/>
      <c r="CA27" s="280"/>
      <c r="CB27" s="280"/>
      <c r="CC27" s="280"/>
      <c r="CD27" s="280"/>
      <c r="CE27" s="280"/>
      <c r="CF27" s="270"/>
      <c r="CG27" s="68"/>
      <c r="CH27" s="281"/>
      <c r="CI27" s="281"/>
      <c r="CJ27" s="281"/>
      <c r="CK27" s="281"/>
      <c r="CL27" s="281"/>
      <c r="CM27" s="282"/>
      <c r="CN27" s="282"/>
      <c r="CO27" s="282"/>
      <c r="CP27" s="282"/>
      <c r="CQ27" s="282"/>
      <c r="CR27" s="270"/>
      <c r="CS27" s="68"/>
      <c r="CT27" s="283"/>
      <c r="CU27" s="283"/>
      <c r="CV27" s="283"/>
      <c r="CW27" s="283"/>
      <c r="CX27" s="283"/>
      <c r="CY27" s="270"/>
      <c r="CZ27" s="68"/>
      <c r="DA27" s="282"/>
      <c r="DB27" s="282"/>
      <c r="DC27" s="282"/>
      <c r="DD27" s="282"/>
      <c r="DE27" s="282"/>
    </row>
    <row r="28" spans="1:109" ht="16.5" x14ac:dyDescent="0.3">
      <c r="A28" s="427">
        <v>2010</v>
      </c>
      <c r="B28" s="428" t="s">
        <v>41</v>
      </c>
      <c r="C28" s="429" t="s">
        <v>86</v>
      </c>
      <c r="D28" s="430">
        <v>11810.869999999999</v>
      </c>
      <c r="E28" s="430">
        <v>68848.600000000006</v>
      </c>
      <c r="F28" s="431">
        <v>27418.589999999997</v>
      </c>
      <c r="G28" s="431">
        <v>3911.1475</v>
      </c>
      <c r="H28" s="432">
        <v>111989.20749999999</v>
      </c>
      <c r="I28" s="293"/>
      <c r="J28" s="58"/>
      <c r="BY28" s="270"/>
      <c r="BZ28" s="68"/>
      <c r="CA28" s="280"/>
      <c r="CB28" s="280"/>
      <c r="CC28" s="280"/>
      <c r="CD28" s="280"/>
      <c r="CE28" s="280"/>
      <c r="CF28" s="270"/>
      <c r="CG28" s="68"/>
      <c r="CH28" s="281"/>
      <c r="CI28" s="281"/>
      <c r="CJ28" s="281"/>
      <c r="CK28" s="281"/>
      <c r="CL28" s="281"/>
      <c r="CM28" s="282"/>
      <c r="CN28" s="282"/>
      <c r="CO28" s="282"/>
      <c r="CP28" s="282"/>
      <c r="CQ28" s="282"/>
      <c r="CR28" s="270"/>
      <c r="CS28" s="68"/>
      <c r="CT28" s="283"/>
      <c r="CU28" s="283"/>
      <c r="CV28" s="283"/>
      <c r="CW28" s="283"/>
      <c r="CX28" s="283"/>
      <c r="CY28" s="270"/>
      <c r="CZ28" s="68"/>
      <c r="DA28" s="282"/>
      <c r="DB28" s="282"/>
      <c r="DC28" s="282"/>
      <c r="DD28" s="282"/>
      <c r="DE28" s="282"/>
    </row>
    <row r="29" spans="1:109" ht="16.5" x14ac:dyDescent="0.3">
      <c r="A29" s="68">
        <v>2010</v>
      </c>
      <c r="B29" s="68" t="s">
        <v>42</v>
      </c>
      <c r="C29" s="433" t="s">
        <v>86</v>
      </c>
      <c r="D29" s="434">
        <v>10930.390000000001</v>
      </c>
      <c r="E29" s="434">
        <v>69584.514999999999</v>
      </c>
      <c r="F29" s="435">
        <v>21425.8825</v>
      </c>
      <c r="G29" s="435">
        <v>4070.38</v>
      </c>
      <c r="H29" s="129">
        <v>106011.1675</v>
      </c>
      <c r="I29" s="293"/>
      <c r="J29" s="58"/>
      <c r="BY29" s="270"/>
      <c r="BZ29" s="68"/>
      <c r="CA29" s="280"/>
      <c r="CB29" s="280"/>
      <c r="CC29" s="280"/>
      <c r="CD29" s="280"/>
      <c r="CE29" s="280"/>
      <c r="CF29" s="270"/>
      <c r="CG29" s="68"/>
      <c r="CH29" s="281"/>
      <c r="CI29" s="281"/>
      <c r="CJ29" s="281"/>
      <c r="CK29" s="281"/>
      <c r="CL29" s="281"/>
      <c r="CM29" s="282"/>
      <c r="CN29" s="282"/>
      <c r="CO29" s="282"/>
      <c r="CP29" s="282"/>
      <c r="CQ29" s="282"/>
      <c r="CR29" s="270"/>
      <c r="CS29" s="68"/>
      <c r="CT29" s="283"/>
      <c r="CU29" s="283"/>
      <c r="CV29" s="283"/>
      <c r="CW29" s="283"/>
      <c r="CX29" s="283"/>
      <c r="CY29" s="270"/>
      <c r="CZ29" s="68"/>
      <c r="DA29" s="282"/>
      <c r="DB29" s="282"/>
      <c r="DC29" s="282"/>
      <c r="DD29" s="282"/>
      <c r="DE29" s="282"/>
    </row>
    <row r="30" spans="1:109" ht="16.5" x14ac:dyDescent="0.3">
      <c r="A30" s="427">
        <v>2011</v>
      </c>
      <c r="B30" s="428" t="s">
        <v>43</v>
      </c>
      <c r="C30" s="429" t="s">
        <v>86</v>
      </c>
      <c r="D30" s="430">
        <v>12138.779999999999</v>
      </c>
      <c r="E30" s="430">
        <v>57136.174999999996</v>
      </c>
      <c r="F30" s="431">
        <v>21808.932500000003</v>
      </c>
      <c r="G30" s="431">
        <v>3122.7449999999999</v>
      </c>
      <c r="H30" s="432">
        <v>94206.632499999992</v>
      </c>
      <c r="I30" s="293"/>
      <c r="J30" s="58"/>
      <c r="BY30" s="270"/>
      <c r="BZ30" s="68"/>
      <c r="CA30" s="280"/>
      <c r="CB30" s="280"/>
      <c r="CC30" s="280"/>
      <c r="CD30" s="280"/>
      <c r="CE30" s="280"/>
      <c r="CF30" s="270"/>
      <c r="CG30" s="68"/>
      <c r="CH30" s="281"/>
      <c r="CI30" s="281"/>
      <c r="CJ30" s="281"/>
      <c r="CK30" s="281"/>
      <c r="CL30" s="281"/>
      <c r="CM30" s="282"/>
      <c r="CN30" s="282"/>
      <c r="CO30" s="282"/>
      <c r="CP30" s="282"/>
      <c r="CQ30" s="282"/>
      <c r="CR30" s="270"/>
      <c r="CS30" s="68"/>
      <c r="CT30" s="283"/>
      <c r="CU30" s="283"/>
      <c r="CV30" s="283"/>
      <c r="CW30" s="283"/>
      <c r="CX30" s="283"/>
      <c r="CY30" s="270"/>
      <c r="CZ30" s="68"/>
      <c r="DA30" s="282"/>
      <c r="DB30" s="282"/>
      <c r="DC30" s="282"/>
      <c r="DD30" s="282"/>
      <c r="DE30" s="282"/>
    </row>
    <row r="31" spans="1:109" ht="16.5" x14ac:dyDescent="0.3">
      <c r="A31" s="68">
        <v>2011</v>
      </c>
      <c r="B31" s="68" t="s">
        <v>44</v>
      </c>
      <c r="C31" s="433" t="s">
        <v>86</v>
      </c>
      <c r="D31" s="434">
        <v>15273.85</v>
      </c>
      <c r="E31" s="434">
        <v>61512.899999999994</v>
      </c>
      <c r="F31" s="435">
        <v>21599.1675</v>
      </c>
      <c r="G31" s="435">
        <v>3154.2424999999998</v>
      </c>
      <c r="H31" s="129">
        <v>101540.15999999999</v>
      </c>
      <c r="I31" s="293"/>
      <c r="J31" s="58"/>
      <c r="BY31" s="270"/>
      <c r="BZ31" s="68"/>
      <c r="CA31" s="280"/>
      <c r="CB31" s="280"/>
      <c r="CC31" s="280"/>
      <c r="CD31" s="280"/>
      <c r="CE31" s="280"/>
      <c r="CF31" s="270"/>
      <c r="CG31" s="68"/>
      <c r="CH31" s="281"/>
      <c r="CI31" s="281"/>
      <c r="CJ31" s="281"/>
      <c r="CK31" s="281"/>
      <c r="CL31" s="281"/>
      <c r="CM31" s="282"/>
      <c r="CN31" s="282"/>
      <c r="CO31" s="282"/>
      <c r="CP31" s="282"/>
      <c r="CQ31" s="282"/>
      <c r="CR31" s="270"/>
      <c r="CS31" s="68"/>
      <c r="CT31" s="283"/>
      <c r="CU31" s="283"/>
      <c r="CV31" s="283"/>
      <c r="CW31" s="283"/>
      <c r="CX31" s="283"/>
      <c r="CY31" s="270"/>
      <c r="CZ31" s="68"/>
      <c r="DA31" s="282"/>
      <c r="DB31" s="282"/>
      <c r="DC31" s="282"/>
      <c r="DD31" s="282"/>
      <c r="DE31" s="282"/>
    </row>
    <row r="32" spans="1:109" ht="16.5" x14ac:dyDescent="0.3">
      <c r="A32" s="427">
        <v>2011</v>
      </c>
      <c r="B32" s="428" t="s">
        <v>45</v>
      </c>
      <c r="C32" s="429" t="s">
        <v>86</v>
      </c>
      <c r="D32" s="430">
        <v>17768.48</v>
      </c>
      <c r="E32" s="430">
        <v>75080.099999999991</v>
      </c>
      <c r="F32" s="431">
        <v>27110.642499999998</v>
      </c>
      <c r="G32" s="431">
        <v>4292.1899999999996</v>
      </c>
      <c r="H32" s="432">
        <v>124251.41250000001</v>
      </c>
      <c r="I32" s="293"/>
      <c r="J32" s="58"/>
      <c r="BY32" s="270"/>
      <c r="BZ32" s="68"/>
      <c r="CA32" s="280"/>
      <c r="CB32" s="280"/>
      <c r="CC32" s="280"/>
      <c r="CD32" s="280"/>
      <c r="CE32" s="280"/>
      <c r="CF32" s="270"/>
      <c r="CG32" s="68"/>
      <c r="CH32" s="281"/>
      <c r="CI32" s="281"/>
      <c r="CJ32" s="281"/>
      <c r="CK32" s="281"/>
      <c r="CL32" s="281"/>
      <c r="CM32" s="282"/>
      <c r="CN32" s="282"/>
      <c r="CO32" s="282"/>
      <c r="CP32" s="282"/>
      <c r="CQ32" s="282"/>
      <c r="CR32" s="270"/>
      <c r="CS32" s="68"/>
      <c r="CT32" s="283"/>
      <c r="CU32" s="283"/>
      <c r="CV32" s="283"/>
      <c r="CW32" s="283"/>
      <c r="CX32" s="283"/>
      <c r="CY32" s="270"/>
      <c r="CZ32" s="68"/>
      <c r="DA32" s="282"/>
      <c r="DB32" s="282"/>
      <c r="DC32" s="282"/>
      <c r="DD32" s="282"/>
      <c r="DE32" s="282"/>
    </row>
    <row r="33" spans="1:109" ht="16.5" x14ac:dyDescent="0.3">
      <c r="A33" s="68">
        <v>2011</v>
      </c>
      <c r="B33" s="68" t="s">
        <v>33</v>
      </c>
      <c r="C33" s="433" t="s">
        <v>86</v>
      </c>
      <c r="D33" s="434">
        <v>14733.2</v>
      </c>
      <c r="E33" s="434">
        <v>62887.324999999997</v>
      </c>
      <c r="F33" s="435">
        <v>22641.147500000003</v>
      </c>
      <c r="G33" s="435">
        <v>3578.89</v>
      </c>
      <c r="H33" s="129">
        <v>103840.5625</v>
      </c>
      <c r="I33" s="293"/>
      <c r="J33" s="58"/>
      <c r="BY33" s="270"/>
      <c r="BZ33" s="68"/>
      <c r="CA33" s="280"/>
      <c r="CB33" s="280"/>
      <c r="CC33" s="280"/>
      <c r="CD33" s="280"/>
      <c r="CE33" s="280"/>
      <c r="CF33" s="270"/>
      <c r="CG33" s="68"/>
      <c r="CH33" s="281"/>
      <c r="CI33" s="281"/>
      <c r="CJ33" s="281"/>
      <c r="CK33" s="281"/>
      <c r="CL33" s="281"/>
      <c r="CM33" s="282"/>
      <c r="CN33" s="282"/>
      <c r="CO33" s="282"/>
      <c r="CP33" s="282"/>
      <c r="CQ33" s="282"/>
      <c r="CR33" s="270"/>
      <c r="CS33" s="68"/>
      <c r="CT33" s="283"/>
      <c r="CU33" s="283"/>
      <c r="CV33" s="283"/>
      <c r="CW33" s="283"/>
      <c r="CX33" s="283"/>
      <c r="CY33" s="270"/>
      <c r="CZ33" s="68"/>
      <c r="DA33" s="282"/>
      <c r="DB33" s="282"/>
      <c r="DC33" s="282"/>
      <c r="DD33" s="282"/>
      <c r="DE33" s="282"/>
    </row>
    <row r="34" spans="1:109" ht="16.5" x14ac:dyDescent="0.3">
      <c r="A34" s="427">
        <v>2011</v>
      </c>
      <c r="B34" s="428" t="s">
        <v>35</v>
      </c>
      <c r="C34" s="429" t="s">
        <v>86</v>
      </c>
      <c r="D34" s="430">
        <v>19026.080000000002</v>
      </c>
      <c r="E34" s="430">
        <v>70237.95</v>
      </c>
      <c r="F34" s="431">
        <v>29079.724999999999</v>
      </c>
      <c r="G34" s="431">
        <v>5072.1574999999993</v>
      </c>
      <c r="H34" s="432">
        <v>123415.91250000002</v>
      </c>
      <c r="I34" s="293"/>
      <c r="J34" s="58"/>
      <c r="BY34" s="270"/>
      <c r="BZ34" s="68"/>
      <c r="CA34" s="280"/>
      <c r="CB34" s="280"/>
      <c r="CC34" s="280"/>
      <c r="CD34" s="280"/>
      <c r="CE34" s="280"/>
      <c r="CF34" s="270"/>
      <c r="CG34" s="68"/>
      <c r="CH34" s="281"/>
      <c r="CI34" s="281"/>
      <c r="CJ34" s="281"/>
      <c r="CK34" s="281"/>
      <c r="CL34" s="281"/>
      <c r="CM34" s="282"/>
      <c r="CN34" s="282"/>
      <c r="CO34" s="282"/>
      <c r="CP34" s="282"/>
      <c r="CQ34" s="282"/>
      <c r="CR34" s="270"/>
      <c r="CS34" s="68"/>
      <c r="CT34" s="283"/>
      <c r="CU34" s="283"/>
      <c r="CV34" s="283"/>
      <c r="CW34" s="283"/>
      <c r="CX34" s="283"/>
      <c r="CY34" s="270"/>
      <c r="CZ34" s="68"/>
      <c r="DA34" s="282"/>
      <c r="DB34" s="282"/>
      <c r="DC34" s="282"/>
      <c r="DD34" s="282"/>
      <c r="DE34" s="282"/>
    </row>
    <row r="35" spans="1:109" ht="16.5" x14ac:dyDescent="0.3">
      <c r="A35" s="68">
        <v>2011</v>
      </c>
      <c r="B35" s="68" t="s">
        <v>36</v>
      </c>
      <c r="C35" s="433" t="s">
        <v>86</v>
      </c>
      <c r="D35" s="434">
        <v>17748.810000000001</v>
      </c>
      <c r="E35" s="434">
        <v>63718.174999999996</v>
      </c>
      <c r="F35" s="435">
        <v>28083.307500000003</v>
      </c>
      <c r="G35" s="435">
        <v>4675.8175000000001</v>
      </c>
      <c r="H35" s="129">
        <v>114226.11</v>
      </c>
      <c r="I35" s="293"/>
      <c r="J35" s="58"/>
      <c r="BY35" s="270"/>
      <c r="BZ35" s="68"/>
      <c r="CA35" s="280"/>
      <c r="CB35" s="280"/>
      <c r="CC35" s="280"/>
      <c r="CD35" s="280"/>
      <c r="CE35" s="280"/>
      <c r="CF35" s="270"/>
      <c r="CG35" s="68"/>
      <c r="CH35" s="281"/>
      <c r="CI35" s="281"/>
      <c r="CJ35" s="281"/>
      <c r="CK35" s="281"/>
      <c r="CL35" s="281"/>
      <c r="CM35" s="282"/>
      <c r="CN35" s="282"/>
      <c r="CO35" s="282"/>
      <c r="CP35" s="282"/>
      <c r="CQ35" s="282"/>
      <c r="CR35" s="270"/>
      <c r="CS35" s="68"/>
      <c r="CT35" s="283"/>
      <c r="CU35" s="283"/>
      <c r="CV35" s="283"/>
      <c r="CW35" s="283"/>
      <c r="CX35" s="283"/>
      <c r="CY35" s="270"/>
      <c r="CZ35" s="68"/>
      <c r="DA35" s="282"/>
      <c r="DB35" s="282"/>
      <c r="DC35" s="282"/>
      <c r="DD35" s="282"/>
      <c r="DE35" s="282"/>
    </row>
    <row r="36" spans="1:109" ht="16.5" x14ac:dyDescent="0.3">
      <c r="A36" s="427">
        <v>2011</v>
      </c>
      <c r="B36" s="428" t="s">
        <v>37</v>
      </c>
      <c r="C36" s="429" t="s">
        <v>86</v>
      </c>
      <c r="D36" s="430">
        <v>18013.02</v>
      </c>
      <c r="E36" s="430">
        <v>66473.274999999994</v>
      </c>
      <c r="F36" s="431">
        <v>28153.32</v>
      </c>
      <c r="G36" s="431">
        <v>4865.4350000000004</v>
      </c>
      <c r="H36" s="432">
        <v>117505.05</v>
      </c>
      <c r="I36" s="293"/>
      <c r="J36" s="58"/>
      <c r="BY36" s="270"/>
      <c r="BZ36" s="68"/>
      <c r="CA36" s="280"/>
      <c r="CB36" s="280"/>
      <c r="CC36" s="280"/>
      <c r="CD36" s="280"/>
      <c r="CE36" s="280"/>
      <c r="CF36" s="270"/>
      <c r="CG36" s="68"/>
      <c r="CH36" s="281"/>
      <c r="CI36" s="281"/>
      <c r="CJ36" s="281"/>
      <c r="CK36" s="281"/>
      <c r="CL36" s="281"/>
      <c r="CM36" s="282"/>
      <c r="CN36" s="282"/>
      <c r="CO36" s="282"/>
      <c r="CP36" s="282"/>
      <c r="CQ36" s="282"/>
      <c r="CR36" s="270"/>
      <c r="CS36" s="68"/>
      <c r="CT36" s="283"/>
      <c r="CU36" s="283"/>
      <c r="CV36" s="283"/>
      <c r="CW36" s="283"/>
      <c r="CX36" s="283"/>
      <c r="CY36" s="270"/>
      <c r="CZ36" s="68"/>
      <c r="DA36" s="282"/>
      <c r="DB36" s="282"/>
      <c r="DC36" s="282"/>
      <c r="DD36" s="282"/>
      <c r="DE36" s="282"/>
    </row>
    <row r="37" spans="1:109" ht="16.5" x14ac:dyDescent="0.3">
      <c r="A37" s="68">
        <v>2011</v>
      </c>
      <c r="B37" s="68" t="s">
        <v>38</v>
      </c>
      <c r="C37" s="433" t="s">
        <v>86</v>
      </c>
      <c r="D37" s="434">
        <v>18211.03</v>
      </c>
      <c r="E37" s="434">
        <v>71792.324999999997</v>
      </c>
      <c r="F37" s="435">
        <v>33165.712500000001</v>
      </c>
      <c r="G37" s="435">
        <v>5670.7524999999996</v>
      </c>
      <c r="H37" s="129">
        <v>128839.82</v>
      </c>
      <c r="I37" s="293"/>
      <c r="J37" s="58"/>
      <c r="BY37" s="270"/>
      <c r="BZ37" s="68"/>
      <c r="CA37" s="280"/>
      <c r="CB37" s="280"/>
      <c r="CC37" s="280"/>
      <c r="CD37" s="280"/>
      <c r="CE37" s="280"/>
      <c r="CF37" s="270"/>
      <c r="CG37" s="68"/>
      <c r="CH37" s="281"/>
      <c r="CI37" s="281"/>
      <c r="CJ37" s="281"/>
      <c r="CK37" s="281"/>
      <c r="CL37" s="281"/>
      <c r="CM37" s="282"/>
      <c r="CN37" s="282"/>
      <c r="CO37" s="282"/>
      <c r="CP37" s="282"/>
      <c r="CQ37" s="282"/>
      <c r="CR37" s="270"/>
      <c r="CS37" s="68"/>
      <c r="CT37" s="283"/>
      <c r="CU37" s="283"/>
      <c r="CV37" s="283"/>
      <c r="CW37" s="283"/>
      <c r="CX37" s="283"/>
      <c r="CY37" s="270"/>
      <c r="CZ37" s="68"/>
      <c r="DA37" s="282"/>
      <c r="DB37" s="282"/>
      <c r="DC37" s="282"/>
      <c r="DD37" s="282"/>
      <c r="DE37" s="282"/>
    </row>
    <row r="38" spans="1:109" ht="16.5" x14ac:dyDescent="0.3">
      <c r="A38" s="427">
        <v>2011</v>
      </c>
      <c r="B38" s="428" t="s">
        <v>39</v>
      </c>
      <c r="C38" s="429" t="s">
        <v>86</v>
      </c>
      <c r="D38" s="430">
        <v>18809.450000000004</v>
      </c>
      <c r="E38" s="430">
        <v>69881.623999999996</v>
      </c>
      <c r="F38" s="431">
        <v>32847.877500000002</v>
      </c>
      <c r="G38" s="431">
        <v>5668.8350000000009</v>
      </c>
      <c r="H38" s="432">
        <v>127207.7865</v>
      </c>
      <c r="I38" s="293"/>
      <c r="J38" s="58"/>
      <c r="BY38" s="270"/>
      <c r="BZ38" s="68"/>
      <c r="CA38" s="280"/>
      <c r="CB38" s="280"/>
      <c r="CC38" s="280"/>
      <c r="CD38" s="280"/>
      <c r="CE38" s="280"/>
      <c r="CF38" s="270"/>
      <c r="CG38" s="68"/>
      <c r="CH38" s="281"/>
      <c r="CI38" s="281"/>
      <c r="CJ38" s="281"/>
      <c r="CK38" s="281"/>
      <c r="CL38" s="281"/>
      <c r="CM38" s="282"/>
      <c r="CN38" s="282"/>
      <c r="CO38" s="282"/>
      <c r="CP38" s="282"/>
      <c r="CQ38" s="282"/>
      <c r="CR38" s="270"/>
      <c r="CS38" s="68"/>
      <c r="CT38" s="283"/>
      <c r="CU38" s="283"/>
      <c r="CV38" s="283"/>
      <c r="CW38" s="283"/>
      <c r="CX38" s="283"/>
      <c r="CY38" s="270"/>
      <c r="CZ38" s="68"/>
      <c r="DA38" s="282"/>
      <c r="DB38" s="282"/>
      <c r="DC38" s="282"/>
      <c r="DD38" s="282"/>
      <c r="DE38" s="282"/>
    </row>
    <row r="39" spans="1:109" ht="16.5" x14ac:dyDescent="0.3">
      <c r="A39" s="68">
        <v>2011</v>
      </c>
      <c r="B39" s="68" t="s">
        <v>40</v>
      </c>
      <c r="C39" s="433" t="s">
        <v>86</v>
      </c>
      <c r="D39" s="434">
        <v>19020.45</v>
      </c>
      <c r="E39" s="434">
        <v>70078.625000000015</v>
      </c>
      <c r="F39" s="435">
        <v>32683.945</v>
      </c>
      <c r="G39" s="435">
        <v>5578.8175000000001</v>
      </c>
      <c r="H39" s="129">
        <v>127361.83749999999</v>
      </c>
      <c r="I39" s="293"/>
      <c r="J39" s="58"/>
      <c r="BY39" s="270"/>
      <c r="BZ39" s="68"/>
      <c r="CA39" s="280"/>
      <c r="CB39" s="280"/>
      <c r="CC39" s="280"/>
      <c r="CD39" s="280"/>
      <c r="CE39" s="280"/>
      <c r="CF39" s="270"/>
      <c r="CG39" s="68"/>
      <c r="CH39" s="281"/>
      <c r="CI39" s="281"/>
      <c r="CJ39" s="281"/>
      <c r="CK39" s="281"/>
      <c r="CL39" s="281"/>
      <c r="CM39" s="282"/>
      <c r="CN39" s="282"/>
      <c r="CO39" s="282"/>
      <c r="CP39" s="282"/>
      <c r="CQ39" s="282"/>
      <c r="CR39" s="270"/>
      <c r="CS39" s="68"/>
      <c r="CT39" s="283"/>
      <c r="CU39" s="283"/>
      <c r="CV39" s="283"/>
      <c r="CW39" s="283"/>
      <c r="CX39" s="283"/>
      <c r="CY39" s="270"/>
      <c r="CZ39" s="68"/>
      <c r="DA39" s="282"/>
      <c r="DB39" s="282"/>
      <c r="DC39" s="282"/>
      <c r="DD39" s="282"/>
      <c r="DE39" s="282"/>
    </row>
    <row r="40" spans="1:109" ht="16.5" x14ac:dyDescent="0.3">
      <c r="A40" s="427">
        <v>2011</v>
      </c>
      <c r="B40" s="428" t="s">
        <v>41</v>
      </c>
      <c r="C40" s="429" t="s">
        <v>86</v>
      </c>
      <c r="D40" s="430">
        <v>19891.240000000002</v>
      </c>
      <c r="E40" s="430">
        <v>71334.875000000015</v>
      </c>
      <c r="F40" s="431">
        <v>33822.532500000001</v>
      </c>
      <c r="G40" s="431">
        <v>5695.3475000000008</v>
      </c>
      <c r="H40" s="432">
        <v>130743.99500000001</v>
      </c>
      <c r="I40" s="293"/>
      <c r="J40" s="58"/>
      <c r="BY40" s="270"/>
      <c r="BZ40" s="68"/>
      <c r="CA40" s="280"/>
      <c r="CB40" s="280"/>
      <c r="CC40" s="280"/>
      <c r="CD40" s="280"/>
      <c r="CE40" s="280"/>
      <c r="CF40" s="270"/>
      <c r="CG40" s="68"/>
      <c r="CH40" s="281"/>
      <c r="CI40" s="281"/>
      <c r="CJ40" s="281"/>
      <c r="CK40" s="281"/>
      <c r="CL40" s="281"/>
      <c r="CM40" s="282"/>
      <c r="CN40" s="282"/>
      <c r="CO40" s="282"/>
      <c r="CP40" s="282"/>
      <c r="CQ40" s="282"/>
      <c r="CR40" s="270"/>
      <c r="CS40" s="68"/>
      <c r="CT40" s="283"/>
      <c r="CU40" s="283"/>
      <c r="CV40" s="283"/>
      <c r="CW40" s="283"/>
      <c r="CX40" s="283"/>
      <c r="CY40" s="270"/>
      <c r="CZ40" s="68"/>
      <c r="DA40" s="282"/>
      <c r="DB40" s="282"/>
      <c r="DC40" s="282"/>
      <c r="DD40" s="282"/>
      <c r="DE40" s="282"/>
    </row>
    <row r="41" spans="1:109" ht="16.5" x14ac:dyDescent="0.3">
      <c r="A41" s="68">
        <v>2011</v>
      </c>
      <c r="B41" s="68" t="s">
        <v>42</v>
      </c>
      <c r="C41" s="433" t="s">
        <v>86</v>
      </c>
      <c r="D41" s="434">
        <v>17189.28</v>
      </c>
      <c r="E41" s="434">
        <v>75034.8</v>
      </c>
      <c r="F41" s="435">
        <v>30119.144999999997</v>
      </c>
      <c r="G41" s="435">
        <v>5348.0599999999995</v>
      </c>
      <c r="H41" s="129">
        <v>127691.285</v>
      </c>
      <c r="I41" s="293"/>
      <c r="J41" s="58"/>
      <c r="BY41" s="270"/>
      <c r="BZ41" s="68"/>
      <c r="CA41" s="280"/>
      <c r="CB41" s="280"/>
      <c r="CC41" s="280"/>
      <c r="CD41" s="280"/>
      <c r="CE41" s="280"/>
      <c r="CF41" s="270"/>
      <c r="CG41" s="68"/>
      <c r="CH41" s="281"/>
      <c r="CI41" s="281"/>
      <c r="CJ41" s="281"/>
      <c r="CK41" s="281"/>
      <c r="CL41" s="281"/>
      <c r="CM41" s="282"/>
      <c r="CN41" s="282"/>
      <c r="CO41" s="282"/>
      <c r="CP41" s="282"/>
      <c r="CQ41" s="282"/>
      <c r="CR41" s="270"/>
      <c r="CS41" s="68"/>
      <c r="CT41" s="283"/>
      <c r="CU41" s="283"/>
      <c r="CV41" s="283"/>
      <c r="CW41" s="283"/>
      <c r="CX41" s="283"/>
      <c r="CY41" s="270"/>
      <c r="CZ41" s="68"/>
      <c r="DA41" s="282"/>
      <c r="DB41" s="282"/>
      <c r="DC41" s="282"/>
      <c r="DD41" s="282"/>
      <c r="DE41" s="282"/>
    </row>
    <row r="42" spans="1:109" ht="16.5" x14ac:dyDescent="0.3">
      <c r="A42" s="427">
        <v>2012</v>
      </c>
      <c r="B42" s="428" t="s">
        <v>43</v>
      </c>
      <c r="C42" s="429" t="s">
        <v>86</v>
      </c>
      <c r="D42" s="430">
        <v>18233.650000000001</v>
      </c>
      <c r="E42" s="430">
        <v>61796.374999999993</v>
      </c>
      <c r="F42" s="431">
        <v>29913.132499999996</v>
      </c>
      <c r="G42" s="431">
        <v>4959.875</v>
      </c>
      <c r="H42" s="432">
        <v>114903.0325</v>
      </c>
      <c r="I42" s="293"/>
      <c r="J42" s="58"/>
      <c r="BY42" s="270"/>
      <c r="BZ42" s="68"/>
      <c r="CA42" s="280"/>
      <c r="CB42" s="280"/>
      <c r="CC42" s="280"/>
      <c r="CD42" s="280"/>
      <c r="CE42" s="280"/>
      <c r="CF42" s="270"/>
      <c r="CG42" s="68"/>
      <c r="CH42" s="281"/>
      <c r="CI42" s="281"/>
      <c r="CJ42" s="281"/>
      <c r="CK42" s="281"/>
      <c r="CL42" s="281"/>
      <c r="CM42" s="282"/>
      <c r="CN42" s="282"/>
      <c r="CO42" s="282"/>
      <c r="CP42" s="282"/>
      <c r="CQ42" s="282"/>
      <c r="CR42" s="270"/>
      <c r="CS42" s="68"/>
      <c r="CT42" s="283"/>
      <c r="CU42" s="283"/>
      <c r="CV42" s="283"/>
      <c r="CW42" s="283"/>
      <c r="CX42" s="283"/>
      <c r="CY42" s="270"/>
      <c r="CZ42" s="68"/>
      <c r="DA42" s="282"/>
      <c r="DB42" s="282"/>
      <c r="DC42" s="282"/>
      <c r="DD42" s="282"/>
      <c r="DE42" s="282"/>
    </row>
    <row r="43" spans="1:109" ht="16.5" x14ac:dyDescent="0.3">
      <c r="A43" s="68">
        <v>2012</v>
      </c>
      <c r="B43" s="68" t="s">
        <v>44</v>
      </c>
      <c r="C43" s="433" t="s">
        <v>86</v>
      </c>
      <c r="D43" s="434">
        <v>18645.46</v>
      </c>
      <c r="E43" s="434">
        <v>62910.524999999994</v>
      </c>
      <c r="F43" s="435">
        <v>33325.132999999994</v>
      </c>
      <c r="G43" s="435">
        <v>6079.880000000001</v>
      </c>
      <c r="H43" s="129">
        <v>120960.99799999999</v>
      </c>
      <c r="I43" s="293"/>
      <c r="J43" s="58"/>
      <c r="BY43" s="270"/>
      <c r="BZ43" s="68"/>
      <c r="CA43" s="280"/>
      <c r="CB43" s="280"/>
      <c r="CC43" s="280"/>
      <c r="CD43" s="280"/>
      <c r="CE43" s="280"/>
      <c r="CF43" s="270"/>
      <c r="CG43" s="68"/>
      <c r="CH43" s="281"/>
      <c r="CI43" s="281"/>
      <c r="CJ43" s="281"/>
      <c r="CK43" s="281"/>
      <c r="CL43" s="281"/>
      <c r="CM43" s="282"/>
      <c r="CN43" s="282"/>
      <c r="CO43" s="282"/>
      <c r="CP43" s="282"/>
      <c r="CQ43" s="282"/>
      <c r="CR43" s="270"/>
      <c r="CS43" s="68"/>
      <c r="CT43" s="283"/>
      <c r="CU43" s="283"/>
      <c r="CV43" s="283"/>
      <c r="CW43" s="283"/>
      <c r="CX43" s="283"/>
      <c r="CY43" s="270"/>
      <c r="CZ43" s="68"/>
      <c r="DA43" s="282"/>
      <c r="DB43" s="282"/>
      <c r="DC43" s="282"/>
      <c r="DD43" s="282"/>
      <c r="DE43" s="282"/>
    </row>
    <row r="44" spans="1:109" ht="16.5" x14ac:dyDescent="0.3">
      <c r="A44" s="427">
        <v>2012</v>
      </c>
      <c r="B44" s="428" t="s">
        <v>45</v>
      </c>
      <c r="C44" s="429" t="s">
        <v>86</v>
      </c>
      <c r="D44" s="430">
        <v>20831.789999999997</v>
      </c>
      <c r="E44" s="430">
        <v>68466.5</v>
      </c>
      <c r="F44" s="431">
        <v>36607.127500000002</v>
      </c>
      <c r="G44" s="431">
        <v>5639.61</v>
      </c>
      <c r="H44" s="432">
        <v>131545.0275</v>
      </c>
      <c r="I44" s="293"/>
      <c r="J44" s="58"/>
      <c r="BY44" s="270"/>
      <c r="BZ44" s="68"/>
      <c r="CA44" s="280"/>
      <c r="CB44" s="280"/>
      <c r="CC44" s="280"/>
      <c r="CD44" s="280"/>
      <c r="CE44" s="280"/>
      <c r="CF44" s="270"/>
      <c r="CG44" s="68"/>
      <c r="CH44" s="281"/>
      <c r="CI44" s="281"/>
      <c r="CJ44" s="281"/>
      <c r="CK44" s="281"/>
      <c r="CL44" s="281"/>
      <c r="CM44" s="282"/>
      <c r="CN44" s="282"/>
      <c r="CO44" s="282"/>
      <c r="CP44" s="282"/>
      <c r="CQ44" s="282"/>
      <c r="CR44" s="270"/>
      <c r="CS44" s="68"/>
      <c r="CT44" s="283"/>
      <c r="CU44" s="283"/>
      <c r="CV44" s="283"/>
      <c r="CW44" s="283"/>
      <c r="CX44" s="283"/>
      <c r="CY44" s="270"/>
      <c r="CZ44" s="68"/>
      <c r="DA44" s="282"/>
      <c r="DB44" s="282"/>
      <c r="DC44" s="282"/>
      <c r="DD44" s="282"/>
      <c r="DE44" s="282"/>
    </row>
    <row r="45" spans="1:109" ht="16.5" x14ac:dyDescent="0.3">
      <c r="A45" s="68">
        <v>2012</v>
      </c>
      <c r="B45" s="68" t="s">
        <v>33</v>
      </c>
      <c r="C45" s="433" t="s">
        <v>86</v>
      </c>
      <c r="D45" s="434">
        <v>17090.68</v>
      </c>
      <c r="E45" s="434">
        <v>58193.000000000007</v>
      </c>
      <c r="F45" s="435">
        <v>30640.59</v>
      </c>
      <c r="G45" s="435">
        <v>4987.4625000000005</v>
      </c>
      <c r="H45" s="129">
        <v>110911.7325</v>
      </c>
      <c r="I45" s="293"/>
      <c r="J45" s="58"/>
      <c r="BY45" s="270"/>
      <c r="BZ45" s="68"/>
      <c r="CA45" s="280"/>
      <c r="CB45" s="280"/>
      <c r="CC45" s="280"/>
      <c r="CD45" s="280"/>
      <c r="CE45" s="280"/>
      <c r="CF45" s="270"/>
      <c r="CG45" s="68"/>
      <c r="CH45" s="281"/>
      <c r="CI45" s="281"/>
      <c r="CJ45" s="281"/>
      <c r="CK45" s="281"/>
      <c r="CL45" s="281"/>
      <c r="CM45" s="282"/>
      <c r="CN45" s="282"/>
      <c r="CO45" s="282"/>
      <c r="CP45" s="282"/>
      <c r="CQ45" s="282"/>
      <c r="CR45" s="270"/>
      <c r="CS45" s="68"/>
      <c r="CT45" s="283"/>
      <c r="CU45" s="283"/>
      <c r="CV45" s="283"/>
      <c r="CW45" s="283"/>
      <c r="CX45" s="283"/>
      <c r="CY45" s="270"/>
      <c r="CZ45" s="68"/>
      <c r="DA45" s="282"/>
      <c r="DB45" s="282"/>
      <c r="DC45" s="282"/>
      <c r="DD45" s="282"/>
      <c r="DE45" s="282"/>
    </row>
    <row r="46" spans="1:109" ht="16.5" x14ac:dyDescent="0.3">
      <c r="A46" s="427">
        <v>2012</v>
      </c>
      <c r="B46" s="428" t="s">
        <v>35</v>
      </c>
      <c r="C46" s="429" t="s">
        <v>86</v>
      </c>
      <c r="D46" s="430">
        <v>18588.57</v>
      </c>
      <c r="E46" s="430">
        <v>62798.450000000004</v>
      </c>
      <c r="F46" s="431">
        <v>36067.615000000005</v>
      </c>
      <c r="G46" s="431">
        <v>5399.6975000000002</v>
      </c>
      <c r="H46" s="432">
        <v>122854.3325</v>
      </c>
      <c r="I46" s="293"/>
      <c r="J46" s="58"/>
      <c r="BY46" s="270"/>
      <c r="BZ46" s="68"/>
      <c r="CA46" s="280"/>
      <c r="CB46" s="280"/>
      <c r="CC46" s="280"/>
      <c r="CD46" s="280"/>
      <c r="CE46" s="280"/>
      <c r="CF46" s="270"/>
      <c r="CG46" s="68"/>
      <c r="CH46" s="281"/>
      <c r="CI46" s="281"/>
      <c r="CJ46" s="281"/>
      <c r="CK46" s="281"/>
      <c r="CL46" s="281"/>
      <c r="CM46" s="282"/>
      <c r="CN46" s="282"/>
      <c r="CO46" s="282"/>
      <c r="CP46" s="282"/>
      <c r="CQ46" s="282"/>
      <c r="CR46" s="270"/>
      <c r="CS46" s="68"/>
      <c r="CT46" s="283"/>
      <c r="CU46" s="283"/>
      <c r="CV46" s="283"/>
      <c r="CW46" s="283"/>
      <c r="CX46" s="283"/>
      <c r="CY46" s="270"/>
      <c r="CZ46" s="68"/>
      <c r="DA46" s="282"/>
      <c r="DB46" s="282"/>
      <c r="DC46" s="282"/>
      <c r="DD46" s="282"/>
      <c r="DE46" s="282"/>
    </row>
    <row r="47" spans="1:109" ht="16.5" x14ac:dyDescent="0.3">
      <c r="A47" s="68">
        <v>2012</v>
      </c>
      <c r="B47" s="68" t="s">
        <v>36</v>
      </c>
      <c r="C47" s="433" t="s">
        <v>86</v>
      </c>
      <c r="D47" s="434">
        <v>17815.22</v>
      </c>
      <c r="E47" s="434">
        <v>65749.05</v>
      </c>
      <c r="F47" s="435">
        <v>33739.5625</v>
      </c>
      <c r="G47" s="435">
        <v>5347.7049999999999</v>
      </c>
      <c r="H47" s="129">
        <v>122651.53749999999</v>
      </c>
      <c r="I47" s="293"/>
      <c r="J47" s="58"/>
      <c r="BY47" s="270"/>
      <c r="BZ47" s="68"/>
      <c r="CA47" s="280"/>
      <c r="CB47" s="280"/>
      <c r="CC47" s="280"/>
      <c r="CD47" s="280"/>
      <c r="CE47" s="280"/>
      <c r="CF47" s="270"/>
      <c r="CG47" s="68"/>
      <c r="CH47" s="281"/>
      <c r="CI47" s="281"/>
      <c r="CJ47" s="281"/>
      <c r="CK47" s="281"/>
      <c r="CL47" s="281"/>
      <c r="CM47" s="282"/>
      <c r="CN47" s="282"/>
      <c r="CO47" s="282"/>
      <c r="CP47" s="282"/>
      <c r="CQ47" s="282"/>
      <c r="CR47" s="270"/>
      <c r="CS47" s="68"/>
      <c r="CT47" s="283"/>
      <c r="CU47" s="283"/>
      <c r="CV47" s="283"/>
      <c r="CW47" s="283"/>
      <c r="CX47" s="283"/>
      <c r="CY47" s="270"/>
      <c r="CZ47" s="68"/>
      <c r="DA47" s="282"/>
      <c r="DB47" s="282"/>
      <c r="DC47" s="282"/>
      <c r="DD47" s="282"/>
      <c r="DE47" s="282"/>
    </row>
    <row r="48" spans="1:109" ht="16.5" x14ac:dyDescent="0.3">
      <c r="A48" s="427">
        <v>2012</v>
      </c>
      <c r="B48" s="428" t="s">
        <v>37</v>
      </c>
      <c r="C48" s="429" t="s">
        <v>86</v>
      </c>
      <c r="D48" s="430">
        <v>18982.560000000001</v>
      </c>
      <c r="E48" s="430">
        <v>60504.025000000001</v>
      </c>
      <c r="F48" s="431">
        <v>36953.192499999997</v>
      </c>
      <c r="G48" s="431">
        <v>6534.017499999999</v>
      </c>
      <c r="H48" s="432">
        <v>122973.795</v>
      </c>
      <c r="I48" s="293"/>
      <c r="J48" s="58"/>
      <c r="BY48" s="270"/>
      <c r="BZ48" s="68"/>
      <c r="CA48" s="280"/>
      <c r="CB48" s="280"/>
      <c r="CC48" s="280"/>
      <c r="CD48" s="280"/>
      <c r="CE48" s="280"/>
      <c r="CF48" s="270"/>
      <c r="CG48" s="68"/>
      <c r="CH48" s="281"/>
      <c r="CI48" s="281"/>
      <c r="CJ48" s="281"/>
      <c r="CK48" s="281"/>
      <c r="CL48" s="281"/>
      <c r="CM48" s="282"/>
      <c r="CN48" s="282"/>
      <c r="CO48" s="282"/>
      <c r="CP48" s="282"/>
      <c r="CQ48" s="282"/>
      <c r="CR48" s="270"/>
      <c r="CS48" s="68"/>
      <c r="CT48" s="283"/>
      <c r="CU48" s="283"/>
      <c r="CV48" s="283"/>
      <c r="CW48" s="283"/>
      <c r="CX48" s="283"/>
      <c r="CY48" s="270"/>
      <c r="CZ48" s="68"/>
      <c r="DA48" s="282"/>
      <c r="DB48" s="282"/>
      <c r="DC48" s="282"/>
      <c r="DD48" s="282"/>
      <c r="DE48" s="282"/>
    </row>
    <row r="49" spans="1:109" ht="16.5" x14ac:dyDescent="0.3">
      <c r="A49" s="68">
        <v>2012</v>
      </c>
      <c r="B49" s="68" t="s">
        <v>38</v>
      </c>
      <c r="C49" s="433" t="s">
        <v>86</v>
      </c>
      <c r="D49" s="434">
        <v>19126.82</v>
      </c>
      <c r="E49" s="434">
        <v>61709.542999999998</v>
      </c>
      <c r="F49" s="435">
        <v>37240.5625</v>
      </c>
      <c r="G49" s="435">
        <v>6126.37</v>
      </c>
      <c r="H49" s="129">
        <v>124203.29550000001</v>
      </c>
      <c r="I49" s="293"/>
      <c r="J49" s="58"/>
      <c r="BY49" s="270"/>
      <c r="BZ49" s="68"/>
      <c r="CA49" s="280"/>
      <c r="CB49" s="280"/>
      <c r="CC49" s="280"/>
      <c r="CD49" s="280"/>
      <c r="CE49" s="280"/>
      <c r="CF49" s="270"/>
      <c r="CG49" s="68"/>
      <c r="CH49" s="281"/>
      <c r="CI49" s="281"/>
      <c r="CJ49" s="281"/>
      <c r="CK49" s="281"/>
      <c r="CL49" s="281"/>
      <c r="CM49" s="282"/>
      <c r="CN49" s="282"/>
      <c r="CO49" s="282"/>
      <c r="CP49" s="282"/>
      <c r="CQ49" s="282"/>
      <c r="CR49" s="270"/>
      <c r="CS49" s="68"/>
      <c r="CT49" s="283"/>
      <c r="CU49" s="283"/>
      <c r="CV49" s="283"/>
      <c r="CW49" s="283"/>
      <c r="CX49" s="283"/>
      <c r="CY49" s="270"/>
      <c r="CZ49" s="68"/>
      <c r="DA49" s="282"/>
      <c r="DB49" s="282"/>
      <c r="DC49" s="282"/>
      <c r="DD49" s="282"/>
      <c r="DE49" s="282"/>
    </row>
    <row r="50" spans="1:109" ht="16.5" x14ac:dyDescent="0.3">
      <c r="A50" s="427">
        <v>2012</v>
      </c>
      <c r="B50" s="428" t="s">
        <v>39</v>
      </c>
      <c r="C50" s="429" t="s">
        <v>86</v>
      </c>
      <c r="D50" s="430">
        <v>20167.03</v>
      </c>
      <c r="E50" s="430">
        <v>60009.8</v>
      </c>
      <c r="F50" s="431">
        <v>36014.410000000003</v>
      </c>
      <c r="G50" s="431">
        <v>6132</v>
      </c>
      <c r="H50" s="432">
        <v>122323.24</v>
      </c>
      <c r="I50" s="293"/>
      <c r="J50" s="58"/>
      <c r="BY50" s="270"/>
      <c r="BZ50" s="68"/>
      <c r="CA50" s="280"/>
      <c r="CB50" s="280"/>
      <c r="CC50" s="280"/>
      <c r="CD50" s="280"/>
      <c r="CE50" s="280"/>
      <c r="CF50" s="270"/>
      <c r="CG50" s="68"/>
      <c r="CH50" s="281"/>
      <c r="CI50" s="281"/>
      <c r="CJ50" s="281"/>
      <c r="CK50" s="281"/>
      <c r="CL50" s="281"/>
      <c r="CM50" s="282"/>
      <c r="CN50" s="282"/>
      <c r="CO50" s="282"/>
      <c r="CP50" s="282"/>
      <c r="CQ50" s="282"/>
      <c r="CR50" s="270"/>
      <c r="CS50" s="68"/>
      <c r="CT50" s="283"/>
      <c r="CU50" s="283"/>
      <c r="CV50" s="283"/>
      <c r="CW50" s="283"/>
      <c r="CX50" s="283"/>
      <c r="CY50" s="270"/>
      <c r="CZ50" s="68"/>
      <c r="DA50" s="282"/>
      <c r="DB50" s="282"/>
      <c r="DC50" s="282"/>
      <c r="DD50" s="282"/>
      <c r="DE50" s="282"/>
    </row>
    <row r="51" spans="1:109" ht="16.5" x14ac:dyDescent="0.3">
      <c r="A51" s="68">
        <v>2012</v>
      </c>
      <c r="B51" s="68" t="s">
        <v>40</v>
      </c>
      <c r="C51" s="433" t="s">
        <v>86</v>
      </c>
      <c r="D51" s="434">
        <v>19920.04</v>
      </c>
      <c r="E51" s="434">
        <v>62340.197999999989</v>
      </c>
      <c r="F51" s="435">
        <v>38003.056499999999</v>
      </c>
      <c r="G51" s="435">
        <v>6791.5225000000009</v>
      </c>
      <c r="H51" s="129">
        <v>127054.81700000001</v>
      </c>
      <c r="I51" s="293"/>
      <c r="J51" s="58"/>
      <c r="BY51" s="270"/>
      <c r="BZ51" s="68"/>
      <c r="CA51" s="280"/>
      <c r="CB51" s="280"/>
      <c r="CC51" s="280"/>
      <c r="CD51" s="280"/>
      <c r="CE51" s="280"/>
      <c r="CF51" s="270"/>
      <c r="CG51" s="68"/>
      <c r="CH51" s="281"/>
      <c r="CI51" s="281"/>
      <c r="CJ51" s="281"/>
      <c r="CK51" s="281"/>
      <c r="CL51" s="281"/>
      <c r="CM51" s="282"/>
      <c r="CN51" s="282"/>
      <c r="CO51" s="282"/>
      <c r="CP51" s="282"/>
      <c r="CQ51" s="282"/>
      <c r="CR51" s="270"/>
      <c r="CS51" s="68"/>
      <c r="CT51" s="283"/>
      <c r="CU51" s="283"/>
      <c r="CV51" s="283"/>
      <c r="CW51" s="283"/>
      <c r="CX51" s="283"/>
      <c r="CY51" s="270"/>
      <c r="CZ51" s="68"/>
      <c r="DA51" s="282"/>
      <c r="DB51" s="282"/>
      <c r="DC51" s="282"/>
      <c r="DD51" s="282"/>
      <c r="DE51" s="282"/>
    </row>
    <row r="52" spans="1:109" ht="16.5" x14ac:dyDescent="0.3">
      <c r="A52" s="427">
        <v>2012</v>
      </c>
      <c r="B52" s="428" t="s">
        <v>41</v>
      </c>
      <c r="C52" s="429" t="s">
        <v>86</v>
      </c>
      <c r="D52" s="430">
        <v>17153.02</v>
      </c>
      <c r="E52" s="430">
        <v>61612.878000000004</v>
      </c>
      <c r="F52" s="431">
        <v>35827.524999999994</v>
      </c>
      <c r="G52" s="431">
        <v>6584.1325000000006</v>
      </c>
      <c r="H52" s="432">
        <v>121177.5555</v>
      </c>
      <c r="I52" s="293"/>
      <c r="J52" s="58"/>
      <c r="BY52" s="270"/>
      <c r="BZ52" s="68"/>
      <c r="CA52" s="280"/>
      <c r="CB52" s="280"/>
      <c r="CC52" s="280"/>
      <c r="CD52" s="280"/>
      <c r="CE52" s="280"/>
      <c r="CF52" s="270"/>
      <c r="CG52" s="68"/>
      <c r="CH52" s="281"/>
      <c r="CI52" s="281"/>
      <c r="CJ52" s="281"/>
      <c r="CK52" s="281"/>
      <c r="CL52" s="281"/>
      <c r="CM52" s="282"/>
      <c r="CN52" s="282"/>
      <c r="CO52" s="282"/>
      <c r="CP52" s="282"/>
      <c r="CQ52" s="282"/>
      <c r="CR52" s="270"/>
      <c r="CS52" s="68"/>
      <c r="CT52" s="283"/>
      <c r="CU52" s="283"/>
      <c r="CV52" s="283"/>
      <c r="CW52" s="283"/>
      <c r="CX52" s="283"/>
      <c r="CY52" s="270"/>
      <c r="CZ52" s="68"/>
      <c r="DA52" s="282"/>
      <c r="DB52" s="282"/>
      <c r="DC52" s="282"/>
      <c r="DD52" s="282"/>
      <c r="DE52" s="282"/>
    </row>
    <row r="53" spans="1:109" ht="16.5" x14ac:dyDescent="0.3">
      <c r="A53" s="68">
        <v>2012</v>
      </c>
      <c r="B53" s="68" t="s">
        <v>42</v>
      </c>
      <c r="C53" s="433" t="s">
        <v>86</v>
      </c>
      <c r="D53" s="434">
        <v>15647.919999999998</v>
      </c>
      <c r="E53" s="434">
        <v>60020.82</v>
      </c>
      <c r="F53" s="435">
        <v>27884.744999999999</v>
      </c>
      <c r="G53" s="435">
        <v>5461.0974999999999</v>
      </c>
      <c r="H53" s="129">
        <v>109014.5825</v>
      </c>
      <c r="I53" s="293"/>
      <c r="J53" s="58"/>
      <c r="BY53" s="270"/>
      <c r="BZ53" s="68"/>
      <c r="CA53" s="280"/>
      <c r="CB53" s="280"/>
      <c r="CC53" s="280"/>
      <c r="CD53" s="280"/>
      <c r="CE53" s="280"/>
      <c r="CF53" s="270"/>
      <c r="CG53" s="68"/>
      <c r="CH53" s="281"/>
      <c r="CI53" s="281"/>
      <c r="CJ53" s="281"/>
      <c r="CK53" s="281"/>
      <c r="CL53" s="281"/>
      <c r="CM53" s="282"/>
      <c r="CN53" s="282"/>
      <c r="CO53" s="282"/>
      <c r="CP53" s="282"/>
      <c r="CQ53" s="282"/>
      <c r="CR53" s="270"/>
      <c r="CS53" s="68"/>
      <c r="CT53" s="283"/>
      <c r="CU53" s="283"/>
      <c r="CV53" s="283"/>
      <c r="CW53" s="283"/>
      <c r="CX53" s="283"/>
      <c r="CY53" s="270"/>
      <c r="CZ53" s="68"/>
      <c r="DA53" s="282"/>
      <c r="DB53" s="282"/>
      <c r="DC53" s="282"/>
      <c r="DD53" s="282"/>
      <c r="DE53" s="282"/>
    </row>
    <row r="54" spans="1:109" ht="16.5" x14ac:dyDescent="0.3">
      <c r="A54" s="427">
        <v>2013</v>
      </c>
      <c r="B54" s="428" t="s">
        <v>43</v>
      </c>
      <c r="C54" s="429" t="s">
        <v>86</v>
      </c>
      <c r="D54" s="430">
        <v>14586</v>
      </c>
      <c r="E54" s="430">
        <v>53619.31</v>
      </c>
      <c r="F54" s="431">
        <v>32260.077499999999</v>
      </c>
      <c r="G54" s="431">
        <v>5889.9274999999998</v>
      </c>
      <c r="H54" s="432">
        <v>106355.31499999999</v>
      </c>
      <c r="I54" s="293"/>
      <c r="J54" s="58"/>
      <c r="BY54" s="270"/>
      <c r="BZ54" s="68"/>
      <c r="CA54" s="280"/>
      <c r="CB54" s="280"/>
      <c r="CC54" s="280"/>
      <c r="CD54" s="280"/>
      <c r="CE54" s="280"/>
      <c r="CF54" s="270"/>
      <c r="CG54" s="68"/>
      <c r="CH54" s="281"/>
      <c r="CI54" s="281"/>
      <c r="CJ54" s="281"/>
      <c r="CK54" s="281"/>
      <c r="CL54" s="281"/>
      <c r="CM54" s="282"/>
      <c r="CN54" s="282"/>
      <c r="CO54" s="282"/>
      <c r="CP54" s="282"/>
      <c r="CQ54" s="282"/>
      <c r="CR54" s="270"/>
      <c r="CS54" s="68"/>
      <c r="CT54" s="283"/>
      <c r="CU54" s="283"/>
      <c r="CV54" s="283"/>
      <c r="CW54" s="283"/>
      <c r="CX54" s="283"/>
      <c r="CY54" s="270"/>
      <c r="CZ54" s="68"/>
      <c r="DA54" s="282"/>
      <c r="DB54" s="282"/>
      <c r="DC54" s="282"/>
      <c r="DD54" s="282"/>
      <c r="DE54" s="282"/>
    </row>
    <row r="55" spans="1:109" ht="16.5" x14ac:dyDescent="0.3">
      <c r="A55" s="68">
        <v>2013</v>
      </c>
      <c r="B55" s="68" t="s">
        <v>44</v>
      </c>
      <c r="C55" s="433" t="s">
        <v>86</v>
      </c>
      <c r="D55" s="434">
        <v>17585.530000000002</v>
      </c>
      <c r="E55" s="434">
        <v>55260.674999999996</v>
      </c>
      <c r="F55" s="435">
        <v>35340.315000000002</v>
      </c>
      <c r="G55" s="435">
        <v>5809.5874999999996</v>
      </c>
      <c r="H55" s="129">
        <v>113996.10749999998</v>
      </c>
      <c r="I55" s="293"/>
      <c r="J55" s="58"/>
      <c r="BY55" s="270"/>
      <c r="BZ55" s="68"/>
      <c r="CA55" s="280"/>
      <c r="CB55" s="280"/>
      <c r="CC55" s="280"/>
      <c r="CD55" s="280"/>
      <c r="CE55" s="280"/>
      <c r="CF55" s="270"/>
      <c r="CG55" s="68"/>
      <c r="CH55" s="281"/>
      <c r="CI55" s="281"/>
      <c r="CJ55" s="281"/>
      <c r="CK55" s="281"/>
      <c r="CL55" s="281"/>
      <c r="CM55" s="282"/>
      <c r="CN55" s="282"/>
      <c r="CO55" s="282"/>
      <c r="CP55" s="282"/>
      <c r="CQ55" s="282"/>
      <c r="CR55" s="270"/>
      <c r="CS55" s="68"/>
      <c r="CT55" s="283"/>
      <c r="CU55" s="283"/>
      <c r="CV55" s="283"/>
      <c r="CW55" s="283"/>
      <c r="CX55" s="283"/>
      <c r="CY55" s="270"/>
      <c r="CZ55" s="68"/>
      <c r="DA55" s="282"/>
      <c r="DB55" s="282"/>
      <c r="DC55" s="282"/>
      <c r="DD55" s="282"/>
      <c r="DE55" s="282"/>
    </row>
    <row r="56" spans="1:109" ht="16.5" x14ac:dyDescent="0.3">
      <c r="A56" s="427">
        <v>2013</v>
      </c>
      <c r="B56" s="428" t="s">
        <v>45</v>
      </c>
      <c r="C56" s="429" t="s">
        <v>86</v>
      </c>
      <c r="D56" s="430">
        <v>16209.910000000002</v>
      </c>
      <c r="E56" s="430">
        <v>57597.894</v>
      </c>
      <c r="F56" s="431">
        <v>33186.4905</v>
      </c>
      <c r="G56" s="431">
        <v>5252.165</v>
      </c>
      <c r="H56" s="432">
        <v>112246.4595</v>
      </c>
      <c r="I56" s="293"/>
      <c r="J56" s="58"/>
      <c r="BY56" s="270"/>
      <c r="BZ56" s="68"/>
      <c r="CA56" s="280"/>
      <c r="CB56" s="280"/>
      <c r="CC56" s="280"/>
      <c r="CD56" s="280"/>
      <c r="CE56" s="280"/>
      <c r="CF56" s="270"/>
      <c r="CG56" s="68"/>
      <c r="CH56" s="281"/>
      <c r="CI56" s="281"/>
      <c r="CJ56" s="281"/>
      <c r="CK56" s="281"/>
      <c r="CL56" s="281"/>
      <c r="CM56" s="282"/>
      <c r="CN56" s="282"/>
      <c r="CO56" s="282"/>
      <c r="CP56" s="282"/>
      <c r="CQ56" s="282"/>
      <c r="CR56" s="270"/>
      <c r="CS56" s="68"/>
      <c r="CT56" s="283"/>
      <c r="CU56" s="283"/>
      <c r="CV56" s="283"/>
      <c r="CW56" s="283"/>
      <c r="CX56" s="283"/>
      <c r="CY56" s="270"/>
      <c r="CZ56" s="68"/>
      <c r="DA56" s="282"/>
      <c r="DB56" s="282"/>
      <c r="DC56" s="282"/>
      <c r="DD56" s="282"/>
      <c r="DE56" s="282"/>
    </row>
    <row r="57" spans="1:109" ht="16.5" x14ac:dyDescent="0.3">
      <c r="A57" s="68">
        <v>2013</v>
      </c>
      <c r="B57" s="68" t="s">
        <v>33</v>
      </c>
      <c r="C57" s="433" t="s">
        <v>86</v>
      </c>
      <c r="D57" s="434">
        <v>16620.8</v>
      </c>
      <c r="E57" s="434">
        <v>64090.111000000012</v>
      </c>
      <c r="F57" s="435">
        <v>39935.750500000002</v>
      </c>
      <c r="G57" s="435">
        <v>7184.1564999999991</v>
      </c>
      <c r="H57" s="129">
        <v>127830.81800000001</v>
      </c>
      <c r="I57" s="293"/>
      <c r="J57" s="58"/>
      <c r="BY57" s="270"/>
      <c r="BZ57" s="68"/>
      <c r="CA57" s="280"/>
      <c r="CB57" s="280"/>
      <c r="CC57" s="280"/>
      <c r="CD57" s="280"/>
      <c r="CE57" s="280"/>
      <c r="CF57" s="270"/>
      <c r="CG57" s="68"/>
      <c r="CH57" s="281"/>
      <c r="CI57" s="281"/>
      <c r="CJ57" s="281"/>
      <c r="CK57" s="281"/>
      <c r="CL57" s="281"/>
      <c r="CM57" s="282"/>
      <c r="CN57" s="282"/>
      <c r="CO57" s="282"/>
      <c r="CP57" s="282"/>
      <c r="CQ57" s="282"/>
      <c r="CR57" s="270"/>
      <c r="CS57" s="68"/>
      <c r="CT57" s="283"/>
      <c r="CU57" s="283"/>
      <c r="CV57" s="283"/>
      <c r="CW57" s="283"/>
      <c r="CX57" s="283"/>
      <c r="CY57" s="270"/>
      <c r="CZ57" s="68"/>
      <c r="DA57" s="282"/>
      <c r="DB57" s="282"/>
      <c r="DC57" s="282"/>
      <c r="DD57" s="282"/>
      <c r="DE57" s="282"/>
    </row>
    <row r="58" spans="1:109" ht="16.5" x14ac:dyDescent="0.3">
      <c r="A58" s="427">
        <v>2013</v>
      </c>
      <c r="B58" s="428" t="s">
        <v>35</v>
      </c>
      <c r="C58" s="429" t="s">
        <v>86</v>
      </c>
      <c r="D58" s="430">
        <v>19396.29</v>
      </c>
      <c r="E58" s="430">
        <v>61281.178000000014</v>
      </c>
      <c r="F58" s="431">
        <v>40150.0075</v>
      </c>
      <c r="G58" s="431">
        <v>5843.4925000000012</v>
      </c>
      <c r="H58" s="432">
        <v>126670.96800000001</v>
      </c>
      <c r="I58" s="293"/>
      <c r="J58" s="58"/>
      <c r="BY58" s="270"/>
      <c r="BZ58" s="68"/>
      <c r="CA58" s="280"/>
      <c r="CB58" s="280"/>
      <c r="CC58" s="280"/>
      <c r="CD58" s="280"/>
      <c r="CE58" s="280"/>
      <c r="CF58" s="270"/>
      <c r="CG58" s="68"/>
      <c r="CH58" s="281"/>
      <c r="CI58" s="281"/>
      <c r="CJ58" s="281"/>
      <c r="CK58" s="281"/>
      <c r="CL58" s="281"/>
      <c r="CM58" s="282"/>
      <c r="CN58" s="282"/>
      <c r="CO58" s="282"/>
      <c r="CP58" s="282"/>
      <c r="CQ58" s="282"/>
      <c r="CR58" s="270"/>
      <c r="CS58" s="68"/>
      <c r="CT58" s="283"/>
      <c r="CU58" s="283"/>
      <c r="CV58" s="283"/>
      <c r="CW58" s="283"/>
      <c r="CX58" s="283"/>
      <c r="CY58" s="270"/>
      <c r="CZ58" s="68"/>
      <c r="DA58" s="282"/>
      <c r="DB58" s="282"/>
      <c r="DC58" s="282"/>
      <c r="DD58" s="282"/>
      <c r="DE58" s="282"/>
    </row>
    <row r="59" spans="1:109" ht="16.5" x14ac:dyDescent="0.3">
      <c r="A59" s="68">
        <v>2013</v>
      </c>
      <c r="B59" s="68" t="s">
        <v>36</v>
      </c>
      <c r="C59" s="433" t="s">
        <v>86</v>
      </c>
      <c r="D59" s="434">
        <v>18128.38</v>
      </c>
      <c r="E59" s="434">
        <v>57094.61</v>
      </c>
      <c r="F59" s="435">
        <v>35891.471499999992</v>
      </c>
      <c r="G59" s="435">
        <v>5419.5025000000005</v>
      </c>
      <c r="H59" s="129">
        <v>116533.96399999999</v>
      </c>
      <c r="I59" s="293"/>
      <c r="J59" s="58"/>
      <c r="BY59" s="270"/>
      <c r="BZ59" s="68"/>
      <c r="CA59" s="280"/>
      <c r="CB59" s="280"/>
      <c r="CC59" s="280"/>
      <c r="CD59" s="280"/>
      <c r="CE59" s="280"/>
      <c r="CF59" s="270"/>
      <c r="CG59" s="68"/>
      <c r="CH59" s="281"/>
      <c r="CI59" s="281"/>
      <c r="CJ59" s="281"/>
      <c r="CK59" s="281"/>
      <c r="CL59" s="281"/>
      <c r="CM59" s="282"/>
      <c r="CN59" s="282"/>
      <c r="CO59" s="282"/>
      <c r="CP59" s="282"/>
      <c r="CQ59" s="282"/>
      <c r="CR59" s="270"/>
      <c r="CS59" s="68"/>
      <c r="CT59" s="283"/>
      <c r="CU59" s="283"/>
      <c r="CV59" s="283"/>
      <c r="CW59" s="283"/>
      <c r="CX59" s="283"/>
      <c r="CY59" s="270"/>
      <c r="CZ59" s="68"/>
      <c r="DA59" s="282"/>
      <c r="DB59" s="282"/>
      <c r="DC59" s="282"/>
      <c r="DD59" s="282"/>
      <c r="DE59" s="282"/>
    </row>
    <row r="60" spans="1:109" ht="16.5" x14ac:dyDescent="0.3">
      <c r="A60" s="427">
        <v>2013</v>
      </c>
      <c r="B60" s="428" t="s">
        <v>37</v>
      </c>
      <c r="C60" s="429" t="s">
        <v>86</v>
      </c>
      <c r="D60" s="430">
        <v>23208.720000000001</v>
      </c>
      <c r="E60" s="430">
        <v>67098.22</v>
      </c>
      <c r="F60" s="431">
        <v>43138.491000000002</v>
      </c>
      <c r="G60" s="431">
        <v>6168.7400000000007</v>
      </c>
      <c r="H60" s="432">
        <v>139614.171</v>
      </c>
      <c r="I60" s="293"/>
      <c r="J60" s="58"/>
      <c r="BY60" s="270"/>
      <c r="BZ60" s="68"/>
      <c r="CA60" s="280"/>
      <c r="CB60" s="280"/>
      <c r="CC60" s="280"/>
      <c r="CD60" s="280"/>
      <c r="CE60" s="280"/>
      <c r="CF60" s="270"/>
      <c r="CG60" s="68"/>
      <c r="CH60" s="281"/>
      <c r="CI60" s="281"/>
      <c r="CJ60" s="281"/>
      <c r="CK60" s="281"/>
      <c r="CL60" s="281"/>
      <c r="CM60" s="282"/>
      <c r="CN60" s="282"/>
      <c r="CO60" s="282"/>
      <c r="CP60" s="282"/>
      <c r="CQ60" s="282"/>
      <c r="CR60" s="270"/>
      <c r="CS60" s="68"/>
      <c r="CT60" s="283"/>
      <c r="CU60" s="283"/>
      <c r="CV60" s="283"/>
      <c r="CW60" s="283"/>
      <c r="CX60" s="283"/>
      <c r="CY60" s="270"/>
      <c r="CZ60" s="68"/>
      <c r="DA60" s="282"/>
      <c r="DB60" s="282"/>
      <c r="DC60" s="282"/>
      <c r="DD60" s="282"/>
      <c r="DE60" s="282"/>
    </row>
    <row r="61" spans="1:109" ht="16.5" x14ac:dyDescent="0.3">
      <c r="A61" s="68">
        <v>2013</v>
      </c>
      <c r="B61" s="68" t="s">
        <v>38</v>
      </c>
      <c r="C61" s="433" t="s">
        <v>86</v>
      </c>
      <c r="D61" s="434">
        <v>20449.62</v>
      </c>
      <c r="E61" s="434">
        <v>57293.394999999997</v>
      </c>
      <c r="F61" s="435">
        <v>39272.811999999998</v>
      </c>
      <c r="G61" s="435">
        <v>5263.0625</v>
      </c>
      <c r="H61" s="129">
        <v>122278.88949999999</v>
      </c>
      <c r="I61" s="293"/>
      <c r="J61" s="58"/>
      <c r="BY61" s="270"/>
      <c r="BZ61" s="68"/>
      <c r="CA61" s="280"/>
      <c r="CB61" s="280"/>
      <c r="CC61" s="280"/>
      <c r="CD61" s="280"/>
      <c r="CE61" s="280"/>
      <c r="CF61" s="270"/>
      <c r="CG61" s="68"/>
      <c r="CH61" s="281"/>
      <c r="CI61" s="281"/>
      <c r="CJ61" s="281"/>
      <c r="CK61" s="281"/>
      <c r="CL61" s="281"/>
      <c r="CM61" s="282"/>
      <c r="CN61" s="282"/>
      <c r="CO61" s="282"/>
      <c r="CP61" s="282"/>
      <c r="CQ61" s="282"/>
      <c r="CR61" s="270"/>
      <c r="CS61" s="68"/>
      <c r="CT61" s="283"/>
      <c r="CU61" s="283"/>
      <c r="CV61" s="283"/>
      <c r="CW61" s="283"/>
      <c r="CX61" s="283"/>
      <c r="CY61" s="270"/>
      <c r="CZ61" s="68"/>
      <c r="DA61" s="282"/>
      <c r="DB61" s="282"/>
      <c r="DC61" s="282"/>
      <c r="DD61" s="282"/>
      <c r="DE61" s="282"/>
    </row>
    <row r="62" spans="1:109" ht="16.5" x14ac:dyDescent="0.3">
      <c r="A62" s="427">
        <v>2013</v>
      </c>
      <c r="B62" s="428" t="s">
        <v>39</v>
      </c>
      <c r="C62" s="429" t="s">
        <v>86</v>
      </c>
      <c r="D62" s="430">
        <v>25435.890000000003</v>
      </c>
      <c r="E62" s="430">
        <v>67787.5</v>
      </c>
      <c r="F62" s="431">
        <v>47428.903500000008</v>
      </c>
      <c r="G62" s="431">
        <v>6390.5880000000006</v>
      </c>
      <c r="H62" s="432">
        <v>147042.88150000002</v>
      </c>
      <c r="I62" s="293"/>
      <c r="J62" s="58"/>
      <c r="BY62" s="270"/>
      <c r="BZ62" s="68"/>
      <c r="CA62" s="280"/>
      <c r="CB62" s="280"/>
      <c r="CC62" s="280"/>
      <c r="CD62" s="280"/>
      <c r="CE62" s="280"/>
      <c r="CF62" s="270"/>
      <c r="CG62" s="68"/>
      <c r="CH62" s="281"/>
      <c r="CI62" s="281"/>
      <c r="CJ62" s="281"/>
      <c r="CK62" s="281"/>
      <c r="CL62" s="281"/>
      <c r="CM62" s="282"/>
      <c r="CN62" s="282"/>
      <c r="CO62" s="282"/>
      <c r="CP62" s="282"/>
      <c r="CQ62" s="282"/>
      <c r="CR62" s="270"/>
      <c r="CS62" s="68"/>
      <c r="CT62" s="283"/>
      <c r="CU62" s="283"/>
      <c r="CV62" s="283"/>
      <c r="CW62" s="283"/>
      <c r="CX62" s="283"/>
      <c r="CY62" s="270"/>
      <c r="CZ62" s="68"/>
      <c r="DA62" s="282"/>
      <c r="DB62" s="282"/>
      <c r="DC62" s="282"/>
      <c r="DD62" s="282"/>
      <c r="DE62" s="282"/>
    </row>
    <row r="63" spans="1:109" ht="16.5" x14ac:dyDescent="0.3">
      <c r="A63" s="68">
        <v>2013</v>
      </c>
      <c r="B63" s="68" t="s">
        <v>40</v>
      </c>
      <c r="C63" s="433" t="s">
        <v>86</v>
      </c>
      <c r="D63" s="434">
        <v>24724.27</v>
      </c>
      <c r="E63" s="434">
        <v>67955.891999999993</v>
      </c>
      <c r="F63" s="435">
        <v>49931.917500000003</v>
      </c>
      <c r="G63" s="435">
        <v>6988.2874999999985</v>
      </c>
      <c r="H63" s="129">
        <v>149600.367</v>
      </c>
      <c r="I63" s="293"/>
      <c r="J63" s="58"/>
      <c r="BY63" s="270"/>
      <c r="BZ63" s="68"/>
      <c r="CA63" s="280"/>
      <c r="CB63" s="280"/>
      <c r="CC63" s="280"/>
      <c r="CD63" s="280"/>
      <c r="CE63" s="280"/>
      <c r="CF63" s="270"/>
      <c r="CG63" s="68"/>
      <c r="CH63" s="281"/>
      <c r="CI63" s="281"/>
      <c r="CJ63" s="281"/>
      <c r="CK63" s="281"/>
      <c r="CL63" s="281"/>
      <c r="CM63" s="282"/>
      <c r="CN63" s="282"/>
      <c r="CO63" s="282"/>
      <c r="CP63" s="282"/>
      <c r="CQ63" s="282"/>
      <c r="CR63" s="270"/>
      <c r="CS63" s="68"/>
      <c r="CT63" s="283"/>
      <c r="CU63" s="283"/>
      <c r="CV63" s="283"/>
      <c r="CW63" s="283"/>
      <c r="CX63" s="283"/>
      <c r="CY63" s="270"/>
      <c r="CZ63" s="68"/>
      <c r="DA63" s="282"/>
      <c r="DB63" s="282"/>
      <c r="DC63" s="282"/>
      <c r="DD63" s="282"/>
      <c r="DE63" s="282"/>
    </row>
    <row r="64" spans="1:109" ht="16.5" x14ac:dyDescent="0.3">
      <c r="A64" s="427">
        <v>2013</v>
      </c>
      <c r="B64" s="428" t="s">
        <v>41</v>
      </c>
      <c r="C64" s="429" t="s">
        <v>86</v>
      </c>
      <c r="D64" s="430">
        <v>18910.25</v>
      </c>
      <c r="E64" s="430">
        <v>65517.95</v>
      </c>
      <c r="F64" s="431">
        <v>46743.998</v>
      </c>
      <c r="G64" s="431">
        <v>6637.0725000000011</v>
      </c>
      <c r="H64" s="432">
        <v>137809.27049999998</v>
      </c>
      <c r="I64" s="293"/>
      <c r="J64" s="58"/>
      <c r="BY64" s="270"/>
      <c r="BZ64" s="68"/>
      <c r="CA64" s="280"/>
      <c r="CB64" s="280"/>
      <c r="CC64" s="280"/>
      <c r="CD64" s="280"/>
      <c r="CE64" s="280"/>
      <c r="CF64" s="270"/>
      <c r="CG64" s="68"/>
      <c r="CH64" s="281"/>
      <c r="CI64" s="281"/>
      <c r="CJ64" s="281"/>
      <c r="CK64" s="281"/>
      <c r="CL64" s="281"/>
      <c r="CM64" s="282"/>
      <c r="CN64" s="282"/>
      <c r="CO64" s="282"/>
      <c r="CP64" s="282"/>
      <c r="CQ64" s="282"/>
      <c r="CR64" s="270"/>
      <c r="CS64" s="68"/>
      <c r="CT64" s="283"/>
      <c r="CU64" s="283"/>
      <c r="CV64" s="283"/>
      <c r="CW64" s="283"/>
      <c r="CX64" s="283"/>
      <c r="CY64" s="270"/>
      <c r="CZ64" s="68"/>
      <c r="DA64" s="282"/>
      <c r="DB64" s="282"/>
      <c r="DC64" s="282"/>
      <c r="DD64" s="282"/>
      <c r="DE64" s="282"/>
    </row>
    <row r="65" spans="1:109" ht="16.5" x14ac:dyDescent="0.3">
      <c r="A65" s="68">
        <v>2013</v>
      </c>
      <c r="B65" s="68" t="s">
        <v>42</v>
      </c>
      <c r="C65" s="433" t="s">
        <v>86</v>
      </c>
      <c r="D65" s="434">
        <v>17475.190000000002</v>
      </c>
      <c r="E65" s="434">
        <v>69625.915000000008</v>
      </c>
      <c r="F65" s="435">
        <v>38680.960499999994</v>
      </c>
      <c r="G65" s="435">
        <v>5475.9950000000008</v>
      </c>
      <c r="H65" s="129">
        <v>131258.06050000002</v>
      </c>
      <c r="I65" s="293"/>
      <c r="J65" s="58"/>
      <c r="BY65" s="270"/>
      <c r="BZ65" s="68"/>
      <c r="CA65" s="280"/>
      <c r="CB65" s="280"/>
      <c r="CC65" s="280"/>
      <c r="CD65" s="280"/>
      <c r="CE65" s="280"/>
      <c r="CF65" s="270"/>
      <c r="CG65" s="68"/>
      <c r="CH65" s="281"/>
      <c r="CI65" s="281"/>
      <c r="CJ65" s="281"/>
      <c r="CK65" s="281"/>
      <c r="CL65" s="281"/>
      <c r="CM65" s="282"/>
      <c r="CN65" s="282"/>
      <c r="CO65" s="282"/>
      <c r="CP65" s="282"/>
      <c r="CQ65" s="282"/>
      <c r="CR65" s="270"/>
      <c r="CS65" s="68"/>
      <c r="CT65" s="283"/>
      <c r="CU65" s="283"/>
      <c r="CV65" s="283"/>
      <c r="CW65" s="283"/>
      <c r="CX65" s="283"/>
      <c r="CY65" s="270"/>
      <c r="CZ65" s="68"/>
      <c r="DA65" s="282"/>
      <c r="DB65" s="282"/>
      <c r="DC65" s="282"/>
      <c r="DD65" s="282"/>
      <c r="DE65" s="282"/>
    </row>
    <row r="66" spans="1:109" ht="16.5" x14ac:dyDescent="0.3">
      <c r="A66" s="427">
        <v>2014</v>
      </c>
      <c r="B66" s="428" t="s">
        <v>43</v>
      </c>
      <c r="C66" s="429" t="s">
        <v>86</v>
      </c>
      <c r="D66" s="430">
        <v>16796.870000000003</v>
      </c>
      <c r="E66" s="430">
        <v>50591.367500000008</v>
      </c>
      <c r="F66" s="431">
        <v>39738.345000000001</v>
      </c>
      <c r="G66" s="431">
        <v>7289.56</v>
      </c>
      <c r="H66" s="432">
        <v>114416.14250000002</v>
      </c>
      <c r="I66" s="293"/>
      <c r="J66" s="58"/>
      <c r="BY66" s="270"/>
      <c r="BZ66" s="68"/>
      <c r="CA66" s="280"/>
      <c r="CB66" s="280"/>
      <c r="CC66" s="280"/>
      <c r="CD66" s="280"/>
      <c r="CE66" s="280"/>
      <c r="CF66" s="270"/>
      <c r="CG66" s="68"/>
      <c r="CH66" s="281"/>
      <c r="CI66" s="281"/>
      <c r="CJ66" s="281"/>
      <c r="CK66" s="281"/>
      <c r="CL66" s="281"/>
      <c r="CM66" s="282"/>
      <c r="CN66" s="282"/>
      <c r="CO66" s="282"/>
      <c r="CP66" s="282"/>
      <c r="CQ66" s="282"/>
      <c r="CR66" s="270"/>
      <c r="CS66" s="68"/>
      <c r="CT66" s="283"/>
      <c r="CU66" s="283"/>
      <c r="CV66" s="283"/>
      <c r="CW66" s="283"/>
      <c r="CX66" s="283"/>
      <c r="CY66" s="270"/>
      <c r="CZ66" s="68"/>
      <c r="DA66" s="282"/>
      <c r="DB66" s="282"/>
      <c r="DC66" s="282"/>
      <c r="DD66" s="282"/>
      <c r="DE66" s="282"/>
    </row>
    <row r="67" spans="1:109" ht="16.5" x14ac:dyDescent="0.3">
      <c r="A67" s="68">
        <v>2014</v>
      </c>
      <c r="B67" s="68" t="s">
        <v>44</v>
      </c>
      <c r="C67" s="433" t="s">
        <v>86</v>
      </c>
      <c r="D67" s="434">
        <v>21397.600000000002</v>
      </c>
      <c r="E67" s="434">
        <v>56002.544999999998</v>
      </c>
      <c r="F67" s="435">
        <v>43802.080000000002</v>
      </c>
      <c r="G67" s="435">
        <v>8698.6175000000003</v>
      </c>
      <c r="H67" s="129">
        <v>129900.8425</v>
      </c>
      <c r="I67" s="293"/>
      <c r="J67" s="58"/>
      <c r="BY67" s="270"/>
      <c r="BZ67" s="68"/>
      <c r="CA67" s="280"/>
      <c r="CB67" s="280"/>
      <c r="CC67" s="280"/>
      <c r="CD67" s="280"/>
      <c r="CE67" s="280"/>
      <c r="CF67" s="270"/>
      <c r="CG67" s="68"/>
      <c r="CH67" s="281"/>
      <c r="CI67" s="281"/>
      <c r="CJ67" s="281"/>
      <c r="CK67" s="281"/>
      <c r="CL67" s="281"/>
      <c r="CM67" s="282"/>
      <c r="CN67" s="282"/>
      <c r="CO67" s="282"/>
      <c r="CP67" s="282"/>
      <c r="CQ67" s="282"/>
      <c r="CR67" s="270"/>
      <c r="CS67" s="68"/>
      <c r="CT67" s="283"/>
      <c r="CU67" s="283"/>
      <c r="CV67" s="283"/>
      <c r="CW67" s="283"/>
      <c r="CX67" s="283"/>
      <c r="CY67" s="270"/>
      <c r="CZ67" s="68"/>
      <c r="DA67" s="282"/>
      <c r="DB67" s="282"/>
      <c r="DC67" s="282"/>
      <c r="DD67" s="282"/>
      <c r="DE67" s="282"/>
    </row>
    <row r="68" spans="1:109" ht="16.5" x14ac:dyDescent="0.3">
      <c r="A68" s="427">
        <v>2014</v>
      </c>
      <c r="B68" s="428" t="s">
        <v>45</v>
      </c>
      <c r="C68" s="429" t="s">
        <v>86</v>
      </c>
      <c r="D68" s="430">
        <v>21469.74</v>
      </c>
      <c r="E68" s="430">
        <v>73250.382500000007</v>
      </c>
      <c r="F68" s="431">
        <v>46089.147999999994</v>
      </c>
      <c r="G68" s="431">
        <v>8799.6724999999988</v>
      </c>
      <c r="H68" s="432">
        <v>149608.943</v>
      </c>
      <c r="I68" s="293"/>
      <c r="J68" s="58"/>
      <c r="BY68" s="270"/>
      <c r="BZ68" s="68"/>
      <c r="CA68" s="280"/>
      <c r="CB68" s="280"/>
      <c r="CC68" s="280"/>
      <c r="CD68" s="280"/>
      <c r="CE68" s="280"/>
      <c r="CF68" s="270"/>
      <c r="CG68" s="68"/>
      <c r="CH68" s="281"/>
      <c r="CI68" s="281"/>
      <c r="CJ68" s="281"/>
      <c r="CK68" s="281"/>
      <c r="CL68" s="281"/>
      <c r="CM68" s="282"/>
      <c r="CN68" s="282"/>
      <c r="CO68" s="282"/>
      <c r="CP68" s="282"/>
      <c r="CQ68" s="282"/>
      <c r="CR68" s="270"/>
      <c r="CS68" s="68"/>
      <c r="CT68" s="283"/>
      <c r="CU68" s="283"/>
      <c r="CV68" s="283"/>
      <c r="CW68" s="283"/>
      <c r="CX68" s="283"/>
      <c r="CY68" s="270"/>
      <c r="CZ68" s="68"/>
      <c r="DA68" s="282"/>
      <c r="DB68" s="282"/>
      <c r="DC68" s="282"/>
      <c r="DD68" s="282"/>
      <c r="DE68" s="282"/>
    </row>
    <row r="69" spans="1:109" ht="16.5" x14ac:dyDescent="0.3">
      <c r="A69" s="68">
        <v>2014</v>
      </c>
      <c r="B69" s="68" t="s">
        <v>33</v>
      </c>
      <c r="C69" s="433" t="s">
        <v>86</v>
      </c>
      <c r="D69" s="434">
        <v>23466.98</v>
      </c>
      <c r="E69" s="434">
        <v>62544.870000000046</v>
      </c>
      <c r="F69" s="435">
        <v>43055.883000000002</v>
      </c>
      <c r="G69" s="435">
        <v>7108.49</v>
      </c>
      <c r="H69" s="129">
        <v>136176.22300000006</v>
      </c>
      <c r="I69" s="293"/>
      <c r="J69" s="58"/>
      <c r="BY69" s="270"/>
      <c r="BZ69" s="68"/>
      <c r="CA69" s="280"/>
      <c r="CB69" s="280"/>
      <c r="CC69" s="280"/>
      <c r="CD69" s="280"/>
      <c r="CE69" s="280"/>
      <c r="CF69" s="270"/>
      <c r="CG69" s="68"/>
      <c r="CH69" s="281"/>
      <c r="CI69" s="281"/>
      <c r="CJ69" s="281"/>
      <c r="CK69" s="281"/>
      <c r="CL69" s="281"/>
      <c r="CM69" s="282"/>
      <c r="CN69" s="282"/>
      <c r="CO69" s="282"/>
      <c r="CP69" s="282"/>
      <c r="CQ69" s="282"/>
      <c r="CR69" s="270"/>
      <c r="CS69" s="68"/>
      <c r="CT69" s="283"/>
      <c r="CU69" s="283"/>
      <c r="CV69" s="283"/>
      <c r="CW69" s="283"/>
      <c r="CX69" s="283"/>
      <c r="CY69" s="270"/>
      <c r="CZ69" s="68"/>
      <c r="DA69" s="282"/>
      <c r="DB69" s="282"/>
      <c r="DC69" s="282"/>
      <c r="DD69" s="282"/>
      <c r="DE69" s="282"/>
    </row>
    <row r="70" spans="1:109" ht="16.5" x14ac:dyDescent="0.3">
      <c r="A70" s="427">
        <v>2014</v>
      </c>
      <c r="B70" s="428" t="s">
        <v>35</v>
      </c>
      <c r="C70" s="429" t="s">
        <v>86</v>
      </c>
      <c r="D70" s="430">
        <v>27043.29</v>
      </c>
      <c r="E70" s="430">
        <v>68897.013000000006</v>
      </c>
      <c r="F70" s="431">
        <v>48246.0815</v>
      </c>
      <c r="G70" s="431">
        <v>7863.1</v>
      </c>
      <c r="H70" s="432">
        <v>152049.48450000002</v>
      </c>
      <c r="I70" s="293"/>
      <c r="J70" s="58"/>
      <c r="BY70" s="270"/>
      <c r="BZ70" s="68"/>
      <c r="CA70" s="280"/>
      <c r="CB70" s="280"/>
      <c r="CC70" s="280"/>
      <c r="CD70" s="280"/>
      <c r="CE70" s="280"/>
      <c r="CF70" s="270"/>
      <c r="CG70" s="68"/>
      <c r="CH70" s="281"/>
      <c r="CI70" s="281"/>
      <c r="CJ70" s="281"/>
      <c r="CK70" s="281"/>
      <c r="CL70" s="281"/>
      <c r="CM70" s="282"/>
      <c r="CN70" s="282"/>
      <c r="CO70" s="282"/>
      <c r="CP70" s="282"/>
      <c r="CQ70" s="282"/>
      <c r="CR70" s="270"/>
      <c r="CS70" s="68"/>
      <c r="CT70" s="283"/>
      <c r="CU70" s="283"/>
      <c r="CV70" s="283"/>
      <c r="CW70" s="283"/>
      <c r="CX70" s="283"/>
      <c r="CY70" s="270"/>
      <c r="CZ70" s="68"/>
      <c r="DA70" s="282"/>
      <c r="DB70" s="282"/>
      <c r="DC70" s="282"/>
      <c r="DD70" s="282"/>
      <c r="DE70" s="282"/>
    </row>
    <row r="71" spans="1:109" ht="16.5" x14ac:dyDescent="0.3">
      <c r="A71" s="68">
        <v>2014</v>
      </c>
      <c r="B71" s="68" t="s">
        <v>36</v>
      </c>
      <c r="C71" s="433" t="s">
        <v>86</v>
      </c>
      <c r="D71" s="434">
        <v>25753.51</v>
      </c>
      <c r="E71" s="434">
        <v>62697.016177500002</v>
      </c>
      <c r="F71" s="435">
        <v>43765.750999999997</v>
      </c>
      <c r="G71" s="435">
        <v>6718.9225000000006</v>
      </c>
      <c r="H71" s="129">
        <v>138935.1996775</v>
      </c>
      <c r="I71" s="293"/>
      <c r="J71" s="58"/>
      <c r="BY71" s="270"/>
      <c r="BZ71" s="68"/>
      <c r="CA71" s="280"/>
      <c r="CB71" s="280"/>
      <c r="CC71" s="280"/>
      <c r="CD71" s="280"/>
      <c r="CE71" s="280"/>
      <c r="CF71" s="270"/>
      <c r="CG71" s="68"/>
      <c r="CH71" s="281"/>
      <c r="CI71" s="281"/>
      <c r="CJ71" s="281"/>
      <c r="CK71" s="281"/>
      <c r="CL71" s="281"/>
      <c r="CM71" s="282"/>
      <c r="CN71" s="282"/>
      <c r="CO71" s="282"/>
      <c r="CP71" s="282"/>
      <c r="CQ71" s="282"/>
      <c r="CR71" s="270"/>
      <c r="CS71" s="68"/>
      <c r="CT71" s="283"/>
      <c r="CU71" s="283"/>
      <c r="CV71" s="283"/>
      <c r="CW71" s="283"/>
      <c r="CX71" s="283"/>
      <c r="CY71" s="270"/>
      <c r="CZ71" s="68"/>
      <c r="DA71" s="282"/>
      <c r="DB71" s="282"/>
      <c r="DC71" s="282"/>
      <c r="DD71" s="282"/>
      <c r="DE71" s="282"/>
    </row>
    <row r="72" spans="1:109" ht="16.5" x14ac:dyDescent="0.3">
      <c r="A72" s="427">
        <v>2014</v>
      </c>
      <c r="B72" s="428" t="s">
        <v>37</v>
      </c>
      <c r="C72" s="429" t="s">
        <v>86</v>
      </c>
      <c r="D72" s="430">
        <v>28076.78</v>
      </c>
      <c r="E72" s="430">
        <v>63490.799499999994</v>
      </c>
      <c r="F72" s="431">
        <v>51615.176000000007</v>
      </c>
      <c r="G72" s="431">
        <v>10152.19</v>
      </c>
      <c r="H72" s="432">
        <v>153334.9455</v>
      </c>
      <c r="I72" s="293"/>
      <c r="J72" s="58"/>
      <c r="BY72" s="270"/>
      <c r="BZ72" s="68"/>
      <c r="CA72" s="280"/>
      <c r="CB72" s="280"/>
      <c r="CC72" s="280"/>
      <c r="CD72" s="280"/>
      <c r="CE72" s="280"/>
      <c r="CF72" s="270"/>
      <c r="CG72" s="68"/>
      <c r="CH72" s="281"/>
      <c r="CI72" s="281"/>
      <c r="CJ72" s="281"/>
      <c r="CK72" s="281"/>
      <c r="CL72" s="281"/>
      <c r="CM72" s="282"/>
      <c r="CN72" s="282"/>
      <c r="CO72" s="282"/>
      <c r="CP72" s="282"/>
      <c r="CQ72" s="282"/>
      <c r="CR72" s="270"/>
      <c r="CS72" s="68"/>
      <c r="CT72" s="283"/>
      <c r="CU72" s="283"/>
      <c r="CV72" s="283"/>
      <c r="CW72" s="283"/>
      <c r="CX72" s="283"/>
      <c r="CY72" s="270"/>
      <c r="CZ72" s="68"/>
      <c r="DA72" s="282"/>
      <c r="DB72" s="282"/>
      <c r="DC72" s="282"/>
      <c r="DD72" s="282"/>
      <c r="DE72" s="282"/>
    </row>
    <row r="73" spans="1:109" ht="16.5" x14ac:dyDescent="0.3">
      <c r="A73" s="68">
        <v>2014</v>
      </c>
      <c r="B73" s="68" t="s">
        <v>38</v>
      </c>
      <c r="C73" s="433" t="s">
        <v>86</v>
      </c>
      <c r="D73" s="434">
        <v>28846.1</v>
      </c>
      <c r="E73" s="434">
        <v>70789.878500000006</v>
      </c>
      <c r="F73" s="435">
        <v>41967.442499999997</v>
      </c>
      <c r="G73" s="435">
        <v>8491.9074999999993</v>
      </c>
      <c r="H73" s="129">
        <v>150095.3285</v>
      </c>
      <c r="I73" s="293"/>
      <c r="J73" s="58"/>
      <c r="BY73" s="270"/>
      <c r="BZ73" s="68"/>
      <c r="CA73" s="280"/>
      <c r="CB73" s="280"/>
      <c r="CC73" s="280"/>
      <c r="CD73" s="280"/>
      <c r="CE73" s="280"/>
      <c r="CF73" s="270"/>
      <c r="CG73" s="68"/>
      <c r="CH73" s="281"/>
      <c r="CI73" s="281"/>
      <c r="CJ73" s="281"/>
      <c r="CK73" s="281"/>
      <c r="CL73" s="281"/>
      <c r="CM73" s="282"/>
      <c r="CN73" s="282"/>
      <c r="CO73" s="282"/>
      <c r="CP73" s="282"/>
      <c r="CQ73" s="282"/>
      <c r="CR73" s="270"/>
      <c r="CS73" s="68"/>
      <c r="CT73" s="283"/>
      <c r="CU73" s="283"/>
      <c r="CV73" s="283"/>
      <c r="CW73" s="283"/>
      <c r="CX73" s="283"/>
      <c r="CY73" s="270"/>
      <c r="CZ73" s="68"/>
      <c r="DA73" s="282"/>
      <c r="DB73" s="282"/>
      <c r="DC73" s="282"/>
      <c r="DD73" s="282"/>
      <c r="DE73" s="282"/>
    </row>
    <row r="74" spans="1:109" ht="16.5" x14ac:dyDescent="0.3">
      <c r="A74" s="427">
        <v>2014</v>
      </c>
      <c r="B74" s="428" t="s">
        <v>39</v>
      </c>
      <c r="C74" s="429" t="s">
        <v>86</v>
      </c>
      <c r="D74" s="430">
        <v>29647.559999999994</v>
      </c>
      <c r="E74" s="430">
        <v>78003.655499999993</v>
      </c>
      <c r="F74" s="431">
        <v>45364.459499999997</v>
      </c>
      <c r="G74" s="431">
        <v>7328.9624999999996</v>
      </c>
      <c r="H74" s="432">
        <v>160344.63749999995</v>
      </c>
      <c r="I74" s="293"/>
      <c r="J74" s="58"/>
      <c r="BY74" s="270"/>
      <c r="BZ74" s="68"/>
      <c r="CA74" s="280"/>
      <c r="CB74" s="280"/>
      <c r="CC74" s="280"/>
      <c r="CD74" s="280"/>
      <c r="CE74" s="280"/>
      <c r="CF74" s="270"/>
      <c r="CG74" s="68"/>
      <c r="CH74" s="281"/>
      <c r="CI74" s="281"/>
      <c r="CJ74" s="281"/>
      <c r="CK74" s="281"/>
      <c r="CL74" s="281"/>
      <c r="CM74" s="282"/>
      <c r="CN74" s="282"/>
      <c r="CO74" s="282"/>
      <c r="CP74" s="282"/>
      <c r="CQ74" s="282"/>
      <c r="CR74" s="270"/>
      <c r="CS74" s="68"/>
      <c r="CT74" s="283"/>
      <c r="CU74" s="283"/>
      <c r="CV74" s="283"/>
      <c r="CW74" s="283"/>
      <c r="CX74" s="283"/>
      <c r="CY74" s="270"/>
      <c r="CZ74" s="68"/>
      <c r="DA74" s="282"/>
      <c r="DB74" s="282"/>
      <c r="DC74" s="282"/>
      <c r="DD74" s="282"/>
      <c r="DE74" s="282"/>
    </row>
    <row r="75" spans="1:109" ht="16.5" x14ac:dyDescent="0.3">
      <c r="A75" s="68">
        <v>2014</v>
      </c>
      <c r="B75" s="68" t="s">
        <v>40</v>
      </c>
      <c r="C75" s="433" t="s">
        <v>86</v>
      </c>
      <c r="D75" s="434">
        <v>30243.41</v>
      </c>
      <c r="E75" s="434">
        <v>74639.280999999974</v>
      </c>
      <c r="F75" s="435">
        <v>43730.794000000009</v>
      </c>
      <c r="G75" s="435">
        <v>7729.8560000000007</v>
      </c>
      <c r="H75" s="129">
        <v>156343.34099999999</v>
      </c>
      <c r="I75" s="293"/>
      <c r="J75" s="58"/>
      <c r="BY75" s="270"/>
      <c r="BZ75" s="68"/>
      <c r="CA75" s="280"/>
      <c r="CB75" s="280"/>
      <c r="CC75" s="280"/>
      <c r="CD75" s="280"/>
      <c r="CE75" s="280"/>
      <c r="CF75" s="270"/>
      <c r="CG75" s="68"/>
      <c r="CH75" s="281"/>
      <c r="CI75" s="281"/>
      <c r="CJ75" s="281"/>
      <c r="CK75" s="281"/>
      <c r="CL75" s="281"/>
      <c r="CM75" s="282"/>
      <c r="CN75" s="282"/>
      <c r="CO75" s="282"/>
      <c r="CP75" s="282"/>
      <c r="CQ75" s="282"/>
      <c r="CR75" s="270"/>
      <c r="CS75" s="68"/>
      <c r="CT75" s="283"/>
      <c r="CU75" s="283"/>
      <c r="CV75" s="283"/>
      <c r="CW75" s="283"/>
      <c r="CX75" s="283"/>
      <c r="CY75" s="270"/>
      <c r="CZ75" s="68"/>
      <c r="DA75" s="282"/>
      <c r="DB75" s="282"/>
      <c r="DC75" s="282"/>
      <c r="DD75" s="282"/>
      <c r="DE75" s="282"/>
    </row>
    <row r="76" spans="1:109" ht="16.5" x14ac:dyDescent="0.3">
      <c r="A76" s="427">
        <v>2014</v>
      </c>
      <c r="B76" s="428" t="s">
        <v>41</v>
      </c>
      <c r="C76" s="429" t="s">
        <v>86</v>
      </c>
      <c r="D76" s="430">
        <v>28728.42</v>
      </c>
      <c r="E76" s="430">
        <v>71443.663</v>
      </c>
      <c r="F76" s="431">
        <v>40348.694000000003</v>
      </c>
      <c r="G76" s="431">
        <v>9663.3845000000019</v>
      </c>
      <c r="H76" s="432">
        <v>150184.16149999999</v>
      </c>
      <c r="I76" s="293"/>
      <c r="J76" s="58"/>
      <c r="BY76" s="270"/>
      <c r="BZ76" s="68"/>
      <c r="CA76" s="280"/>
      <c r="CB76" s="280"/>
      <c r="CC76" s="280"/>
      <c r="CD76" s="280"/>
      <c r="CE76" s="280"/>
      <c r="CF76" s="270"/>
      <c r="CG76" s="68"/>
      <c r="CH76" s="281"/>
      <c r="CI76" s="281"/>
      <c r="CJ76" s="281"/>
      <c r="CK76" s="281"/>
      <c r="CL76" s="281"/>
      <c r="CM76" s="282"/>
      <c r="CN76" s="282"/>
      <c r="CO76" s="282"/>
      <c r="CP76" s="282"/>
      <c r="CQ76" s="282"/>
      <c r="CR76" s="270"/>
      <c r="CS76" s="68"/>
      <c r="CT76" s="283"/>
      <c r="CU76" s="283"/>
      <c r="CV76" s="283"/>
      <c r="CW76" s="283"/>
      <c r="CX76" s="283"/>
      <c r="CY76" s="270"/>
      <c r="CZ76" s="68"/>
      <c r="DA76" s="282"/>
      <c r="DB76" s="282"/>
      <c r="DC76" s="282"/>
      <c r="DD76" s="282"/>
      <c r="DE76" s="282"/>
    </row>
    <row r="77" spans="1:109" ht="16.5" x14ac:dyDescent="0.3">
      <c r="A77" s="68">
        <v>2014</v>
      </c>
      <c r="B77" s="68" t="s">
        <v>42</v>
      </c>
      <c r="C77" s="433" t="s">
        <v>86</v>
      </c>
      <c r="D77" s="434">
        <v>24757.929999999997</v>
      </c>
      <c r="E77" s="434">
        <v>63470.462</v>
      </c>
      <c r="F77" s="435">
        <v>35227.504000000008</v>
      </c>
      <c r="G77" s="435">
        <v>10188.814999999999</v>
      </c>
      <c r="H77" s="129">
        <v>133644.71100000001</v>
      </c>
      <c r="I77" s="293"/>
      <c r="J77" s="58"/>
      <c r="BY77" s="270"/>
      <c r="BZ77" s="68"/>
      <c r="CA77" s="280"/>
      <c r="CB77" s="280"/>
      <c r="CC77" s="280"/>
      <c r="CD77" s="280"/>
      <c r="CE77" s="280"/>
      <c r="CF77" s="270"/>
      <c r="CG77" s="68"/>
      <c r="CH77" s="281"/>
      <c r="CI77" s="281"/>
      <c r="CJ77" s="281"/>
      <c r="CK77" s="281"/>
      <c r="CL77" s="281"/>
      <c r="CM77" s="282"/>
      <c r="CN77" s="282"/>
      <c r="CO77" s="282"/>
      <c r="CP77" s="282"/>
      <c r="CQ77" s="282"/>
      <c r="CR77" s="270"/>
      <c r="CS77" s="68"/>
      <c r="CT77" s="283"/>
      <c r="CU77" s="283"/>
      <c r="CV77" s="283"/>
      <c r="CW77" s="283"/>
      <c r="CX77" s="283"/>
      <c r="CY77" s="270"/>
      <c r="CZ77" s="68"/>
      <c r="DA77" s="282"/>
      <c r="DB77" s="282"/>
      <c r="DC77" s="282"/>
      <c r="DD77" s="282"/>
      <c r="DE77" s="282"/>
    </row>
    <row r="78" spans="1:109" ht="16.5" x14ac:dyDescent="0.3">
      <c r="A78" s="427">
        <v>2015</v>
      </c>
      <c r="B78" s="428" t="s">
        <v>43</v>
      </c>
      <c r="C78" s="429" t="s">
        <v>86</v>
      </c>
      <c r="D78" s="430">
        <v>24202.239999999998</v>
      </c>
      <c r="E78" s="430">
        <v>69100.643999999986</v>
      </c>
      <c r="F78" s="431">
        <v>41116.029500000011</v>
      </c>
      <c r="G78" s="431">
        <v>8852.2985000000008</v>
      </c>
      <c r="H78" s="432">
        <v>143271.212</v>
      </c>
      <c r="I78" s="293"/>
      <c r="J78" s="58"/>
      <c r="BY78" s="270"/>
      <c r="BZ78" s="68"/>
      <c r="CA78" s="280"/>
      <c r="CB78" s="280"/>
      <c r="CC78" s="280"/>
      <c r="CD78" s="280"/>
      <c r="CE78" s="280"/>
      <c r="CF78" s="270"/>
      <c r="CG78" s="68"/>
      <c r="CH78" s="281"/>
      <c r="CI78" s="281"/>
      <c r="CJ78" s="281"/>
      <c r="CK78" s="281"/>
      <c r="CL78" s="281"/>
      <c r="CM78" s="282"/>
      <c r="CN78" s="282"/>
      <c r="CO78" s="282"/>
      <c r="CP78" s="282"/>
      <c r="CQ78" s="282"/>
      <c r="CR78" s="270"/>
      <c r="CS78" s="68"/>
      <c r="CT78" s="283"/>
      <c r="CU78" s="283"/>
      <c r="CV78" s="283"/>
      <c r="CW78" s="283"/>
      <c r="CX78" s="283"/>
      <c r="CY78" s="270"/>
      <c r="CZ78" s="68"/>
      <c r="DA78" s="282"/>
      <c r="DB78" s="282"/>
      <c r="DC78" s="282"/>
      <c r="DD78" s="282"/>
      <c r="DE78" s="282"/>
    </row>
    <row r="79" spans="1:109" ht="16.5" x14ac:dyDescent="0.3">
      <c r="A79" s="68">
        <v>2015</v>
      </c>
      <c r="B79" s="68" t="s">
        <v>44</v>
      </c>
      <c r="C79" s="433" t="s">
        <v>86</v>
      </c>
      <c r="D79" s="434">
        <v>28523.3</v>
      </c>
      <c r="E79" s="434">
        <v>67599.955000000002</v>
      </c>
      <c r="F79" s="435">
        <v>46693.426500000009</v>
      </c>
      <c r="G79" s="435">
        <v>9195.9465</v>
      </c>
      <c r="H79" s="129">
        <v>152012.628</v>
      </c>
      <c r="I79" s="293"/>
      <c r="J79" s="58"/>
      <c r="BY79" s="270"/>
      <c r="BZ79" s="68"/>
      <c r="CA79" s="280"/>
      <c r="CB79" s="280"/>
      <c r="CC79" s="280"/>
      <c r="CD79" s="280"/>
      <c r="CE79" s="280"/>
      <c r="CF79" s="270"/>
      <c r="CG79" s="68"/>
      <c r="CH79" s="281"/>
      <c r="CI79" s="281"/>
      <c r="CJ79" s="281"/>
      <c r="CK79" s="281"/>
      <c r="CL79" s="281"/>
      <c r="CM79" s="282"/>
      <c r="CN79" s="282"/>
      <c r="CO79" s="282"/>
      <c r="CP79" s="282"/>
      <c r="CQ79" s="282"/>
      <c r="CR79" s="270"/>
      <c r="CS79" s="68"/>
      <c r="CT79" s="283"/>
      <c r="CU79" s="283"/>
      <c r="CV79" s="283"/>
      <c r="CW79" s="283"/>
      <c r="CX79" s="283"/>
      <c r="CY79" s="270"/>
      <c r="CZ79" s="68"/>
      <c r="DA79" s="282"/>
      <c r="DB79" s="282"/>
      <c r="DC79" s="282"/>
      <c r="DD79" s="282"/>
      <c r="DE79" s="282"/>
    </row>
    <row r="80" spans="1:109" ht="16.5" x14ac:dyDescent="0.3">
      <c r="A80" s="427">
        <v>2015</v>
      </c>
      <c r="B80" s="428" t="s">
        <v>45</v>
      </c>
      <c r="C80" s="429" t="s">
        <v>86</v>
      </c>
      <c r="D80" s="430">
        <v>25827.908999999981</v>
      </c>
      <c r="E80" s="430">
        <v>68892.776000000013</v>
      </c>
      <c r="F80" s="431">
        <v>51353.306999999993</v>
      </c>
      <c r="G80" s="431">
        <v>9381.7724999999991</v>
      </c>
      <c r="H80" s="432">
        <v>155455.76449999999</v>
      </c>
      <c r="I80" s="293"/>
      <c r="J80" s="58"/>
      <c r="BY80" s="270"/>
      <c r="BZ80" s="68"/>
      <c r="CA80" s="280"/>
      <c r="CB80" s="280"/>
      <c r="CC80" s="280"/>
      <c r="CD80" s="280"/>
      <c r="CE80" s="280"/>
      <c r="CF80" s="270"/>
      <c r="CG80" s="68"/>
      <c r="CH80" s="281"/>
      <c r="CI80" s="281"/>
      <c r="CJ80" s="281"/>
      <c r="CK80" s="281"/>
      <c r="CL80" s="281"/>
      <c r="CM80" s="282"/>
      <c r="CN80" s="282"/>
      <c r="CO80" s="282"/>
      <c r="CP80" s="282"/>
      <c r="CQ80" s="282"/>
      <c r="CR80" s="270"/>
      <c r="CS80" s="68"/>
      <c r="CT80" s="283"/>
      <c r="CU80" s="283"/>
      <c r="CV80" s="283"/>
      <c r="CW80" s="283"/>
      <c r="CX80" s="283"/>
      <c r="CY80" s="270"/>
      <c r="CZ80" s="68"/>
      <c r="DA80" s="282"/>
      <c r="DB80" s="282"/>
      <c r="DC80" s="282"/>
      <c r="DD80" s="282"/>
      <c r="DE80" s="282"/>
    </row>
    <row r="81" spans="1:109" ht="16.5" x14ac:dyDescent="0.3">
      <c r="A81" s="68">
        <v>2015</v>
      </c>
      <c r="B81" s="68" t="s">
        <v>33</v>
      </c>
      <c r="C81" s="433" t="s">
        <v>86</v>
      </c>
      <c r="D81" s="434">
        <v>27645.359999999997</v>
      </c>
      <c r="E81" s="434">
        <v>64240.200999999994</v>
      </c>
      <c r="F81" s="435">
        <v>44303.245499999997</v>
      </c>
      <c r="G81" s="435">
        <v>9790.1875</v>
      </c>
      <c r="H81" s="129">
        <v>145978.99400000001</v>
      </c>
      <c r="I81" s="293"/>
      <c r="J81" s="58"/>
      <c r="BY81" s="270"/>
      <c r="BZ81" s="68"/>
      <c r="CA81" s="280"/>
      <c r="CB81" s="280"/>
      <c r="CC81" s="280"/>
      <c r="CD81" s="280"/>
      <c r="CE81" s="280"/>
      <c r="CF81" s="270"/>
      <c r="CG81" s="68"/>
      <c r="CH81" s="281"/>
      <c r="CI81" s="281"/>
      <c r="CJ81" s="281"/>
      <c r="CK81" s="281"/>
      <c r="CL81" s="281"/>
      <c r="CM81" s="282"/>
      <c r="CN81" s="282"/>
      <c r="CO81" s="282"/>
      <c r="CP81" s="282"/>
      <c r="CQ81" s="282"/>
      <c r="CR81" s="270"/>
      <c r="CS81" s="68"/>
      <c r="CT81" s="283"/>
      <c r="CU81" s="283"/>
      <c r="CV81" s="283"/>
      <c r="CW81" s="283"/>
      <c r="CX81" s="283"/>
      <c r="CY81" s="270"/>
      <c r="CZ81" s="68"/>
      <c r="DA81" s="282"/>
      <c r="DB81" s="282"/>
      <c r="DC81" s="282"/>
      <c r="DD81" s="282"/>
      <c r="DE81" s="282"/>
    </row>
    <row r="82" spans="1:109" ht="16.5" x14ac:dyDescent="0.3">
      <c r="A82" s="427">
        <v>2015</v>
      </c>
      <c r="B82" s="428" t="s">
        <v>35</v>
      </c>
      <c r="C82" s="429" t="s">
        <v>86</v>
      </c>
      <c r="D82" s="430">
        <v>29882.160000000003</v>
      </c>
      <c r="E82" s="430">
        <v>63258.086999999992</v>
      </c>
      <c r="F82" s="431">
        <v>48360.631500000003</v>
      </c>
      <c r="G82" s="431">
        <v>10216.810000000001</v>
      </c>
      <c r="H82" s="432">
        <v>151717.68850000002</v>
      </c>
      <c r="I82" s="293"/>
      <c r="J82" s="58"/>
      <c r="BY82" s="270"/>
      <c r="BZ82" s="68"/>
      <c r="CA82" s="280"/>
      <c r="CB82" s="280"/>
      <c r="CC82" s="280"/>
      <c r="CD82" s="280"/>
      <c r="CE82" s="280"/>
      <c r="CF82" s="270"/>
      <c r="CG82" s="68"/>
      <c r="CH82" s="281"/>
      <c r="CI82" s="281"/>
      <c r="CJ82" s="281"/>
      <c r="CK82" s="281"/>
      <c r="CL82" s="281"/>
      <c r="CM82" s="282"/>
      <c r="CN82" s="282"/>
      <c r="CO82" s="282"/>
      <c r="CP82" s="282"/>
      <c r="CQ82" s="282"/>
      <c r="CR82" s="270"/>
      <c r="CS82" s="68"/>
      <c r="CT82" s="283"/>
      <c r="CU82" s="283"/>
      <c r="CV82" s="283"/>
      <c r="CW82" s="283"/>
      <c r="CX82" s="283"/>
      <c r="CY82" s="270"/>
      <c r="CZ82" s="68"/>
      <c r="DA82" s="282"/>
      <c r="DB82" s="282"/>
      <c r="DC82" s="282"/>
      <c r="DD82" s="282"/>
      <c r="DE82" s="282"/>
    </row>
    <row r="83" spans="1:109" ht="16.5" x14ac:dyDescent="0.3">
      <c r="A83" s="68">
        <v>2015</v>
      </c>
      <c r="B83" s="68" t="s">
        <v>36</v>
      </c>
      <c r="C83" s="433" t="s">
        <v>86</v>
      </c>
      <c r="D83" s="434">
        <v>29027.499999999996</v>
      </c>
      <c r="E83" s="434">
        <v>71862.236999999994</v>
      </c>
      <c r="F83" s="435">
        <v>49308.5095</v>
      </c>
      <c r="G83" s="435">
        <v>10339.802</v>
      </c>
      <c r="H83" s="129">
        <v>160538.04849999998</v>
      </c>
      <c r="I83" s="293"/>
      <c r="J83" s="58"/>
      <c r="BY83" s="270"/>
      <c r="BZ83" s="68"/>
      <c r="CA83" s="280"/>
      <c r="CB83" s="280"/>
      <c r="CC83" s="280"/>
      <c r="CD83" s="280"/>
      <c r="CE83" s="280"/>
      <c r="CF83" s="270"/>
      <c r="CG83" s="68"/>
      <c r="CH83" s="281"/>
      <c r="CI83" s="281"/>
      <c r="CJ83" s="281"/>
      <c r="CK83" s="281"/>
      <c r="CL83" s="281"/>
      <c r="CM83" s="282"/>
      <c r="CN83" s="282"/>
      <c r="CO83" s="282"/>
      <c r="CP83" s="282"/>
      <c r="CQ83" s="282"/>
      <c r="CR83" s="270"/>
      <c r="CS83" s="68"/>
      <c r="CT83" s="283"/>
      <c r="CU83" s="283"/>
      <c r="CV83" s="283"/>
      <c r="CW83" s="283"/>
      <c r="CX83" s="283"/>
      <c r="CY83" s="270"/>
      <c r="CZ83" s="68"/>
      <c r="DA83" s="282"/>
      <c r="DB83" s="282"/>
      <c r="DC83" s="282"/>
      <c r="DD83" s="282"/>
      <c r="DE83" s="282"/>
    </row>
    <row r="84" spans="1:109" ht="16.5" x14ac:dyDescent="0.3">
      <c r="A84" s="427">
        <v>2015</v>
      </c>
      <c r="B84" s="428" t="s">
        <v>37</v>
      </c>
      <c r="C84" s="429" t="s">
        <v>86</v>
      </c>
      <c r="D84" s="430">
        <v>36564.950000000004</v>
      </c>
      <c r="E84" s="430">
        <v>71345.794999999998</v>
      </c>
      <c r="F84" s="431">
        <v>52719.609500000006</v>
      </c>
      <c r="G84" s="431">
        <v>11972.708000000002</v>
      </c>
      <c r="H84" s="432">
        <v>172603.0625</v>
      </c>
      <c r="I84" s="293"/>
      <c r="J84" s="58"/>
      <c r="BY84" s="270"/>
      <c r="BZ84" s="68"/>
      <c r="CA84" s="280"/>
      <c r="CB84" s="280"/>
      <c r="CC84" s="280"/>
      <c r="CD84" s="280"/>
      <c r="CE84" s="280"/>
      <c r="CF84" s="270"/>
      <c r="CG84" s="68"/>
      <c r="CH84" s="281"/>
      <c r="CI84" s="281"/>
      <c r="CJ84" s="281"/>
      <c r="CK84" s="281"/>
      <c r="CL84" s="281"/>
      <c r="CM84" s="282"/>
      <c r="CN84" s="282"/>
      <c r="CO84" s="282"/>
      <c r="CP84" s="282"/>
      <c r="CQ84" s="282"/>
      <c r="CR84" s="270"/>
      <c r="CS84" s="68"/>
      <c r="CT84" s="283"/>
      <c r="CU84" s="283"/>
      <c r="CV84" s="283"/>
      <c r="CW84" s="283"/>
      <c r="CX84" s="283"/>
      <c r="CY84" s="270"/>
      <c r="CZ84" s="68"/>
      <c r="DA84" s="282"/>
      <c r="DB84" s="282"/>
      <c r="DC84" s="282"/>
      <c r="DD84" s="282"/>
      <c r="DE84" s="282"/>
    </row>
    <row r="85" spans="1:109" ht="16.5" x14ac:dyDescent="0.3">
      <c r="A85" s="68">
        <v>2015</v>
      </c>
      <c r="B85" s="68" t="s">
        <v>38</v>
      </c>
      <c r="C85" s="433" t="s">
        <v>86</v>
      </c>
      <c r="D85" s="434">
        <v>32194.65</v>
      </c>
      <c r="E85" s="434">
        <v>69731.832999999984</v>
      </c>
      <c r="F85" s="435">
        <v>48161.322500000002</v>
      </c>
      <c r="G85" s="435">
        <v>9736.9765000000007</v>
      </c>
      <c r="H85" s="129">
        <v>159824.78199999998</v>
      </c>
      <c r="I85" s="293"/>
      <c r="J85" s="58"/>
      <c r="BY85" s="270"/>
      <c r="BZ85" s="68"/>
      <c r="CA85" s="280"/>
      <c r="CB85" s="280"/>
      <c r="CC85" s="280"/>
      <c r="CD85" s="280"/>
      <c r="CE85" s="280"/>
      <c r="CF85" s="270"/>
      <c r="CG85" s="68"/>
      <c r="CH85" s="281"/>
      <c r="CI85" s="281"/>
      <c r="CJ85" s="281"/>
      <c r="CK85" s="281"/>
      <c r="CL85" s="281"/>
      <c r="CM85" s="282"/>
      <c r="CN85" s="282"/>
      <c r="CO85" s="282"/>
      <c r="CP85" s="282"/>
      <c r="CQ85" s="282"/>
      <c r="CR85" s="270"/>
      <c r="CS85" s="68"/>
      <c r="CT85" s="283"/>
      <c r="CU85" s="283"/>
      <c r="CV85" s="283"/>
      <c r="CW85" s="283"/>
      <c r="CX85" s="283"/>
      <c r="CY85" s="270"/>
      <c r="CZ85" s="68"/>
      <c r="DA85" s="282"/>
      <c r="DB85" s="282"/>
      <c r="DC85" s="282"/>
      <c r="DD85" s="282"/>
      <c r="DE85" s="282"/>
    </row>
    <row r="86" spans="1:109" ht="16.5" x14ac:dyDescent="0.3">
      <c r="A86" s="427">
        <v>2015</v>
      </c>
      <c r="B86" s="428" t="s">
        <v>39</v>
      </c>
      <c r="C86" s="429" t="s">
        <v>86</v>
      </c>
      <c r="D86" s="430">
        <v>35867.49</v>
      </c>
      <c r="E86" s="430">
        <v>65603.473999999987</v>
      </c>
      <c r="F86" s="431">
        <v>54880.449000000001</v>
      </c>
      <c r="G86" s="431">
        <v>11561.597</v>
      </c>
      <c r="H86" s="432">
        <v>167913.01</v>
      </c>
      <c r="I86" s="293"/>
      <c r="J86" s="58"/>
      <c r="BY86" s="270"/>
      <c r="BZ86" s="68"/>
      <c r="CA86" s="280"/>
      <c r="CB86" s="280"/>
      <c r="CC86" s="280"/>
      <c r="CD86" s="280"/>
      <c r="CE86" s="280"/>
      <c r="CF86" s="270"/>
      <c r="CG86" s="68"/>
      <c r="CH86" s="281"/>
      <c r="CI86" s="281"/>
      <c r="CJ86" s="281"/>
      <c r="CK86" s="281"/>
      <c r="CL86" s="281"/>
      <c r="CM86" s="282"/>
      <c r="CN86" s="282"/>
      <c r="CO86" s="282"/>
      <c r="CP86" s="282"/>
      <c r="CQ86" s="282"/>
      <c r="CR86" s="270"/>
      <c r="CS86" s="68"/>
      <c r="CT86" s="283"/>
      <c r="CU86" s="283"/>
      <c r="CV86" s="283"/>
      <c r="CW86" s="283"/>
      <c r="CX86" s="283"/>
      <c r="CY86" s="270"/>
      <c r="CZ86" s="68"/>
      <c r="DA86" s="282"/>
      <c r="DB86" s="282"/>
      <c r="DC86" s="282"/>
      <c r="DD86" s="282"/>
      <c r="DE86" s="282"/>
    </row>
    <row r="87" spans="1:109" ht="16.5" x14ac:dyDescent="0.3">
      <c r="A87" s="68">
        <v>2015</v>
      </c>
      <c r="B87" s="68" t="s">
        <v>40</v>
      </c>
      <c r="C87" s="433" t="s">
        <v>86</v>
      </c>
      <c r="D87" s="434">
        <v>33364.11</v>
      </c>
      <c r="E87" s="434">
        <v>74479.762999999992</v>
      </c>
      <c r="F87" s="435">
        <v>55091.587000000014</v>
      </c>
      <c r="G87" s="435">
        <v>13002.025</v>
      </c>
      <c r="H87" s="129">
        <v>175937.48500000002</v>
      </c>
      <c r="I87" s="293"/>
      <c r="J87" s="58"/>
      <c r="BY87" s="270"/>
      <c r="BZ87" s="68"/>
      <c r="CA87" s="280"/>
      <c r="CB87" s="280"/>
      <c r="CC87" s="280"/>
      <c r="CD87" s="280"/>
      <c r="CE87" s="280"/>
      <c r="CF87" s="270"/>
      <c r="CG87" s="68"/>
      <c r="CH87" s="281"/>
      <c r="CI87" s="281"/>
      <c r="CJ87" s="281"/>
      <c r="CK87" s="281"/>
      <c r="CL87" s="281"/>
      <c r="CM87" s="282"/>
      <c r="CN87" s="282"/>
      <c r="CO87" s="282"/>
      <c r="CP87" s="282"/>
      <c r="CQ87" s="282"/>
      <c r="CR87" s="270"/>
      <c r="CS87" s="68"/>
      <c r="CT87" s="283"/>
      <c r="CU87" s="283"/>
      <c r="CV87" s="283"/>
      <c r="CW87" s="283"/>
      <c r="CX87" s="283"/>
      <c r="CY87" s="270"/>
      <c r="CZ87" s="68"/>
      <c r="DA87" s="282"/>
      <c r="DB87" s="282"/>
      <c r="DC87" s="282"/>
      <c r="DD87" s="282"/>
      <c r="DE87" s="282"/>
    </row>
    <row r="88" spans="1:109" ht="16.5" x14ac:dyDescent="0.3">
      <c r="A88" s="427">
        <v>2015</v>
      </c>
      <c r="B88" s="428" t="s">
        <v>41</v>
      </c>
      <c r="C88" s="429" t="s">
        <v>86</v>
      </c>
      <c r="D88" s="430">
        <v>33167.370000000003</v>
      </c>
      <c r="E88" s="430">
        <v>59358.999000000003</v>
      </c>
      <c r="F88" s="431">
        <v>50862.411499999995</v>
      </c>
      <c r="G88" s="431">
        <v>11018.675000000003</v>
      </c>
      <c r="H88" s="432">
        <v>154407.45549999998</v>
      </c>
      <c r="I88" s="293"/>
      <c r="J88" s="58"/>
      <c r="BY88" s="270"/>
      <c r="BZ88" s="68"/>
      <c r="CA88" s="280"/>
      <c r="CB88" s="280"/>
      <c r="CC88" s="280"/>
      <c r="CD88" s="280"/>
      <c r="CE88" s="280"/>
      <c r="CF88" s="270"/>
      <c r="CG88" s="68"/>
      <c r="CH88" s="281"/>
      <c r="CI88" s="281"/>
      <c r="CJ88" s="281"/>
      <c r="CK88" s="281"/>
      <c r="CL88" s="281"/>
      <c r="CM88" s="282"/>
      <c r="CN88" s="282"/>
      <c r="CO88" s="282"/>
      <c r="CP88" s="282"/>
      <c r="CQ88" s="282"/>
      <c r="CR88" s="270"/>
      <c r="CS88" s="68"/>
      <c r="CT88" s="283"/>
      <c r="CU88" s="283"/>
      <c r="CV88" s="283"/>
      <c r="CW88" s="283"/>
      <c r="CX88" s="283"/>
      <c r="CY88" s="270"/>
      <c r="CZ88" s="68"/>
      <c r="DA88" s="282"/>
      <c r="DB88" s="282"/>
      <c r="DC88" s="282"/>
      <c r="DD88" s="282"/>
      <c r="DE88" s="282"/>
    </row>
    <row r="89" spans="1:109" ht="16.5" x14ac:dyDescent="0.3">
      <c r="A89" s="68">
        <v>2015</v>
      </c>
      <c r="B89" s="68" t="s">
        <v>42</v>
      </c>
      <c r="C89" s="433" t="s">
        <v>86</v>
      </c>
      <c r="D89" s="434">
        <v>27108.709999999992</v>
      </c>
      <c r="E89" s="434">
        <v>66454.331000000006</v>
      </c>
      <c r="F89" s="435">
        <v>41608.372499999998</v>
      </c>
      <c r="G89" s="435">
        <v>8516.8559999999998</v>
      </c>
      <c r="H89" s="129">
        <v>143688.26949999999</v>
      </c>
      <c r="I89" s="293"/>
      <c r="J89" s="58"/>
      <c r="BY89" s="270"/>
      <c r="BZ89" s="68"/>
      <c r="CA89" s="280"/>
      <c r="CB89" s="280"/>
      <c r="CC89" s="280"/>
      <c r="CD89" s="280"/>
      <c r="CE89" s="280"/>
      <c r="CF89" s="270"/>
      <c r="CG89" s="68"/>
      <c r="CH89" s="281"/>
      <c r="CI89" s="281"/>
      <c r="CJ89" s="281"/>
      <c r="CK89" s="281"/>
      <c r="CL89" s="281"/>
      <c r="CM89" s="282"/>
      <c r="CN89" s="282"/>
      <c r="CO89" s="282"/>
      <c r="CP89" s="282"/>
      <c r="CQ89" s="282"/>
      <c r="CR89" s="270"/>
      <c r="CS89" s="68"/>
      <c r="CT89" s="283"/>
      <c r="CU89" s="283"/>
      <c r="CV89" s="283"/>
      <c r="CW89" s="283"/>
      <c r="CX89" s="283"/>
      <c r="CY89" s="270"/>
      <c r="CZ89" s="68"/>
      <c r="DA89" s="282"/>
      <c r="DB89" s="282"/>
      <c r="DC89" s="282"/>
      <c r="DD89" s="282"/>
      <c r="DE89" s="282"/>
    </row>
    <row r="90" spans="1:109" ht="16.5" x14ac:dyDescent="0.3">
      <c r="A90" s="427">
        <v>2016</v>
      </c>
      <c r="B90" s="428" t="s">
        <v>43</v>
      </c>
      <c r="C90" s="429" t="s">
        <v>86</v>
      </c>
      <c r="D90" s="430">
        <v>22592.41</v>
      </c>
      <c r="E90" s="430">
        <v>70126.023000000001</v>
      </c>
      <c r="F90" s="431">
        <v>44160.316500000001</v>
      </c>
      <c r="G90" s="431">
        <v>6585.3664999999955</v>
      </c>
      <c r="H90" s="432">
        <v>143464.11599999998</v>
      </c>
      <c r="I90" s="293"/>
      <c r="J90" s="58"/>
      <c r="BY90" s="270"/>
      <c r="BZ90" s="68"/>
      <c r="CA90" s="280"/>
      <c r="CB90" s="280"/>
      <c r="CC90" s="280"/>
      <c r="CD90" s="280"/>
      <c r="CE90" s="280"/>
      <c r="CF90" s="270"/>
      <c r="CG90" s="68"/>
      <c r="CH90" s="281"/>
      <c r="CI90" s="281"/>
      <c r="CJ90" s="281"/>
      <c r="CK90" s="281"/>
      <c r="CL90" s="281"/>
      <c r="CM90" s="282"/>
      <c r="CN90" s="282"/>
      <c r="CO90" s="282"/>
      <c r="CP90" s="282"/>
      <c r="CQ90" s="282"/>
      <c r="CR90" s="270"/>
      <c r="CS90" s="68"/>
      <c r="CT90" s="283"/>
      <c r="CU90" s="283"/>
      <c r="CV90" s="283"/>
      <c r="CW90" s="283"/>
      <c r="CX90" s="283"/>
      <c r="CY90" s="270"/>
      <c r="CZ90" s="68"/>
      <c r="DA90" s="282"/>
      <c r="DB90" s="282"/>
      <c r="DC90" s="282"/>
      <c r="DD90" s="282"/>
      <c r="DE90" s="282"/>
    </row>
    <row r="91" spans="1:109" ht="16.5" x14ac:dyDescent="0.3">
      <c r="A91" s="68">
        <v>2016</v>
      </c>
      <c r="B91" s="68" t="s">
        <v>44</v>
      </c>
      <c r="C91" s="433" t="s">
        <v>86</v>
      </c>
      <c r="D91" s="434">
        <v>29193.420000000002</v>
      </c>
      <c r="E91" s="434">
        <v>82342.067500000005</v>
      </c>
      <c r="F91" s="435">
        <v>53591.062000000013</v>
      </c>
      <c r="G91" s="435">
        <v>7464.5585000000001</v>
      </c>
      <c r="H91" s="129">
        <v>172591.10800000004</v>
      </c>
      <c r="I91" s="293"/>
      <c r="J91" s="58"/>
      <c r="BY91" s="270"/>
      <c r="BZ91" s="68"/>
      <c r="CA91" s="280"/>
      <c r="CB91" s="280"/>
      <c r="CC91" s="280"/>
      <c r="CD91" s="280"/>
      <c r="CE91" s="280"/>
      <c r="CF91" s="270"/>
      <c r="CG91" s="68"/>
      <c r="CH91" s="281"/>
      <c r="CI91" s="281"/>
      <c r="CJ91" s="281"/>
      <c r="CK91" s="281"/>
      <c r="CL91" s="281"/>
      <c r="CM91" s="282"/>
      <c r="CN91" s="282"/>
      <c r="CO91" s="282"/>
      <c r="CP91" s="282"/>
      <c r="CQ91" s="282"/>
      <c r="CR91" s="270"/>
      <c r="CS91" s="68"/>
      <c r="CT91" s="283"/>
      <c r="CU91" s="283"/>
      <c r="CV91" s="283"/>
      <c r="CW91" s="283"/>
      <c r="CX91" s="283"/>
      <c r="CY91" s="270"/>
      <c r="CZ91" s="68"/>
      <c r="DA91" s="282"/>
      <c r="DB91" s="282"/>
      <c r="DC91" s="282"/>
      <c r="DD91" s="282"/>
      <c r="DE91" s="282"/>
    </row>
    <row r="92" spans="1:109" ht="16.5" x14ac:dyDescent="0.3">
      <c r="A92" s="427">
        <v>2016</v>
      </c>
      <c r="B92" s="428" t="s">
        <v>45</v>
      </c>
      <c r="C92" s="429" t="s">
        <v>86</v>
      </c>
      <c r="D92" s="430">
        <v>25748.729999999996</v>
      </c>
      <c r="E92" s="430">
        <v>83623.417000000016</v>
      </c>
      <c r="F92" s="431">
        <v>47737.468000000001</v>
      </c>
      <c r="G92" s="431">
        <v>6790.3364999999994</v>
      </c>
      <c r="H92" s="432">
        <v>163899.95150000002</v>
      </c>
      <c r="I92" s="293"/>
      <c r="J92" s="58"/>
      <c r="BY92" s="270"/>
      <c r="BZ92" s="68"/>
      <c r="CA92" s="280"/>
      <c r="CB92" s="280"/>
      <c r="CC92" s="280"/>
      <c r="CD92" s="280"/>
      <c r="CE92" s="280"/>
      <c r="CF92" s="270"/>
      <c r="CG92" s="68"/>
      <c r="CH92" s="281"/>
      <c r="CI92" s="281"/>
      <c r="CJ92" s="281"/>
      <c r="CK92" s="281"/>
      <c r="CL92" s="281"/>
      <c r="CM92" s="282"/>
      <c r="CN92" s="282"/>
      <c r="CO92" s="282"/>
      <c r="CP92" s="282"/>
      <c r="CQ92" s="282"/>
      <c r="CR92" s="270"/>
      <c r="CS92" s="68"/>
      <c r="CT92" s="283"/>
      <c r="CU92" s="283"/>
      <c r="CV92" s="283"/>
      <c r="CW92" s="283"/>
      <c r="CX92" s="283"/>
      <c r="CY92" s="270"/>
      <c r="CZ92" s="68"/>
      <c r="DA92" s="282"/>
      <c r="DB92" s="282"/>
      <c r="DC92" s="282"/>
      <c r="DD92" s="282"/>
      <c r="DE92" s="282"/>
    </row>
    <row r="93" spans="1:109" ht="16.5" x14ac:dyDescent="0.3">
      <c r="A93" s="68">
        <v>2016</v>
      </c>
      <c r="B93" s="68" t="s">
        <v>33</v>
      </c>
      <c r="C93" s="433" t="s">
        <v>86</v>
      </c>
      <c r="D93" s="434">
        <v>28674.04</v>
      </c>
      <c r="E93" s="434">
        <v>84565.447500000009</v>
      </c>
      <c r="F93" s="435">
        <v>53188.879000000008</v>
      </c>
      <c r="G93" s="435">
        <v>7281.6195000000007</v>
      </c>
      <c r="H93" s="129">
        <v>173709.98600000003</v>
      </c>
      <c r="I93" s="293"/>
      <c r="J93" s="58"/>
      <c r="BY93" s="270"/>
      <c r="BZ93" s="68"/>
      <c r="CA93" s="280"/>
      <c r="CB93" s="280"/>
      <c r="CC93" s="280"/>
      <c r="CD93" s="280"/>
      <c r="CE93" s="280"/>
      <c r="CF93" s="270"/>
      <c r="CG93" s="68"/>
      <c r="CH93" s="281"/>
      <c r="CI93" s="281"/>
      <c r="CJ93" s="281"/>
      <c r="CK93" s="281"/>
      <c r="CL93" s="281"/>
      <c r="CM93" s="282"/>
      <c r="CN93" s="282"/>
      <c r="CO93" s="282"/>
      <c r="CP93" s="282"/>
      <c r="CQ93" s="282"/>
      <c r="CR93" s="270"/>
      <c r="CS93" s="68"/>
      <c r="CT93" s="283"/>
      <c r="CU93" s="283"/>
      <c r="CV93" s="283"/>
      <c r="CW93" s="283"/>
      <c r="CX93" s="283"/>
      <c r="CY93" s="270"/>
      <c r="CZ93" s="68"/>
      <c r="DA93" s="282"/>
      <c r="DB93" s="282"/>
      <c r="DC93" s="282"/>
      <c r="DD93" s="282"/>
      <c r="DE93" s="282"/>
    </row>
    <row r="94" spans="1:109" ht="16.5" x14ac:dyDescent="0.3">
      <c r="A94" s="427">
        <v>2016</v>
      </c>
      <c r="B94" s="428" t="s">
        <v>35</v>
      </c>
      <c r="C94" s="429" t="s">
        <v>86</v>
      </c>
      <c r="D94" s="430">
        <v>25172.839999999997</v>
      </c>
      <c r="E94" s="430">
        <v>77413.488000000012</v>
      </c>
      <c r="F94" s="431">
        <v>51329.825000000004</v>
      </c>
      <c r="G94" s="431">
        <v>7987.1534999999994</v>
      </c>
      <c r="H94" s="432">
        <v>161903.30650000001</v>
      </c>
      <c r="I94" s="293"/>
      <c r="J94" s="58"/>
      <c r="BY94" s="270"/>
      <c r="BZ94" s="68"/>
      <c r="CA94" s="280"/>
      <c r="CB94" s="280"/>
      <c r="CC94" s="280"/>
      <c r="CD94" s="280"/>
      <c r="CE94" s="280"/>
      <c r="CF94" s="270"/>
      <c r="CG94" s="68"/>
      <c r="CH94" s="281"/>
      <c r="CI94" s="281"/>
      <c r="CJ94" s="281"/>
      <c r="CK94" s="281"/>
      <c r="CL94" s="281"/>
      <c r="CM94" s="282"/>
      <c r="CN94" s="282"/>
      <c r="CO94" s="282"/>
      <c r="CP94" s="282"/>
      <c r="CQ94" s="282"/>
      <c r="CR94" s="270"/>
      <c r="CS94" s="68"/>
      <c r="CT94" s="283"/>
      <c r="CU94" s="283"/>
      <c r="CV94" s="283"/>
      <c r="CW94" s="283"/>
      <c r="CX94" s="283"/>
      <c r="CY94" s="270"/>
      <c r="CZ94" s="68"/>
      <c r="DA94" s="282"/>
      <c r="DB94" s="282"/>
      <c r="DC94" s="282"/>
      <c r="DD94" s="282"/>
      <c r="DE94" s="282"/>
    </row>
    <row r="95" spans="1:109" ht="16.5" x14ac:dyDescent="0.3">
      <c r="A95" s="68">
        <v>2016</v>
      </c>
      <c r="B95" s="68" t="s">
        <v>36</v>
      </c>
      <c r="C95" s="433" t="s">
        <v>86</v>
      </c>
      <c r="D95" s="434">
        <v>26536.68</v>
      </c>
      <c r="E95" s="434">
        <v>80967.866000000009</v>
      </c>
      <c r="F95" s="435">
        <v>52519.807000000008</v>
      </c>
      <c r="G95" s="435">
        <v>6440.8644999999951</v>
      </c>
      <c r="H95" s="129">
        <v>166465.2175</v>
      </c>
      <c r="I95" s="293"/>
      <c r="J95" s="58"/>
      <c r="BY95" s="270"/>
      <c r="BZ95" s="68"/>
      <c r="CA95" s="280"/>
      <c r="CB95" s="280"/>
      <c r="CC95" s="280"/>
      <c r="CD95" s="280"/>
      <c r="CE95" s="280"/>
      <c r="CF95" s="270"/>
      <c r="CG95" s="68"/>
      <c r="CH95" s="281"/>
      <c r="CI95" s="281"/>
      <c r="CJ95" s="281"/>
      <c r="CK95" s="281"/>
      <c r="CL95" s="281"/>
      <c r="CM95" s="282"/>
      <c r="CN95" s="282"/>
      <c r="CO95" s="282"/>
      <c r="CP95" s="282"/>
      <c r="CQ95" s="282"/>
      <c r="CR95" s="270"/>
      <c r="CS95" s="68"/>
      <c r="CT95" s="283"/>
      <c r="CU95" s="283"/>
      <c r="CV95" s="283"/>
      <c r="CW95" s="283"/>
      <c r="CX95" s="283"/>
      <c r="CY95" s="270"/>
      <c r="CZ95" s="68"/>
      <c r="DA95" s="282"/>
      <c r="DB95" s="282"/>
      <c r="DC95" s="282"/>
      <c r="DD95" s="282"/>
      <c r="DE95" s="282"/>
    </row>
    <row r="96" spans="1:109" ht="16.5" x14ac:dyDescent="0.3">
      <c r="A96" s="427">
        <v>2016</v>
      </c>
      <c r="B96" s="428" t="s">
        <v>37</v>
      </c>
      <c r="C96" s="429" t="s">
        <v>86</v>
      </c>
      <c r="D96" s="430">
        <v>24968.399999999998</v>
      </c>
      <c r="E96" s="430">
        <v>70809.5435</v>
      </c>
      <c r="F96" s="431">
        <v>44650.819500000005</v>
      </c>
      <c r="G96" s="431">
        <v>5773.7914999999994</v>
      </c>
      <c r="H96" s="432">
        <v>146202.55449999997</v>
      </c>
      <c r="I96" s="293"/>
      <c r="J96" s="58"/>
      <c r="BY96" s="270"/>
      <c r="BZ96" s="68"/>
      <c r="CA96" s="280"/>
      <c r="CB96" s="280"/>
      <c r="CC96" s="280"/>
      <c r="CD96" s="280"/>
      <c r="CE96" s="280"/>
      <c r="CF96" s="270"/>
      <c r="CG96" s="68"/>
      <c r="CH96" s="281"/>
      <c r="CI96" s="281"/>
      <c r="CJ96" s="281"/>
      <c r="CK96" s="281"/>
      <c r="CL96" s="281"/>
      <c r="CM96" s="282"/>
      <c r="CN96" s="282"/>
      <c r="CO96" s="282"/>
      <c r="CP96" s="282"/>
      <c r="CQ96" s="282"/>
      <c r="CR96" s="270"/>
      <c r="CS96" s="68"/>
      <c r="CT96" s="283"/>
      <c r="CU96" s="283"/>
      <c r="CV96" s="283"/>
      <c r="CW96" s="283"/>
      <c r="CX96" s="283"/>
      <c r="CY96" s="270"/>
      <c r="CZ96" s="68"/>
      <c r="DA96" s="282"/>
      <c r="DB96" s="282"/>
      <c r="DC96" s="282"/>
      <c r="DD96" s="282"/>
      <c r="DE96" s="282"/>
    </row>
    <row r="97" spans="1:109" ht="16.5" x14ac:dyDescent="0.3">
      <c r="A97" s="68">
        <v>2016</v>
      </c>
      <c r="B97" s="68" t="s">
        <v>38</v>
      </c>
      <c r="C97" s="433" t="s">
        <v>86</v>
      </c>
      <c r="D97" s="434">
        <v>24369.67</v>
      </c>
      <c r="E97" s="434">
        <v>88797.920000000027</v>
      </c>
      <c r="F97" s="435">
        <v>58139.385500000004</v>
      </c>
      <c r="G97" s="435">
        <v>8428.0524999999998</v>
      </c>
      <c r="H97" s="129">
        <v>179735.02800000005</v>
      </c>
      <c r="I97" s="293"/>
      <c r="J97" s="58"/>
      <c r="BY97" s="270"/>
      <c r="BZ97" s="68"/>
      <c r="CA97" s="280"/>
      <c r="CB97" s="280"/>
      <c r="CC97" s="280"/>
      <c r="CD97" s="280"/>
      <c r="CE97" s="280"/>
      <c r="CF97" s="270"/>
      <c r="CG97" s="68"/>
      <c r="CH97" s="281"/>
      <c r="CI97" s="281"/>
      <c r="CJ97" s="281"/>
      <c r="CK97" s="281"/>
      <c r="CL97" s="281"/>
      <c r="CM97" s="282"/>
      <c r="CN97" s="282"/>
      <c r="CO97" s="282"/>
      <c r="CP97" s="282"/>
      <c r="CQ97" s="282"/>
      <c r="CR97" s="270"/>
      <c r="CS97" s="68"/>
      <c r="CT97" s="283"/>
      <c r="CU97" s="283"/>
      <c r="CV97" s="283"/>
      <c r="CW97" s="283"/>
      <c r="CX97" s="283"/>
      <c r="CY97" s="270"/>
      <c r="CZ97" s="68"/>
      <c r="DA97" s="282"/>
      <c r="DB97" s="282"/>
      <c r="DC97" s="282"/>
      <c r="DD97" s="282"/>
      <c r="DE97" s="282"/>
    </row>
    <row r="98" spans="1:109" ht="16.5" x14ac:dyDescent="0.3">
      <c r="A98" s="427">
        <v>2016</v>
      </c>
      <c r="B98" s="428" t="s">
        <v>39</v>
      </c>
      <c r="C98" s="429" t="s">
        <v>86</v>
      </c>
      <c r="D98" s="430">
        <v>24678.420000000002</v>
      </c>
      <c r="E98" s="430">
        <v>72377.915999999997</v>
      </c>
      <c r="F98" s="431">
        <v>52357.296500000011</v>
      </c>
      <c r="G98" s="431">
        <v>7816.0184999999992</v>
      </c>
      <c r="H98" s="432">
        <v>157229.65100000001</v>
      </c>
      <c r="I98" s="293"/>
      <c r="J98" s="58"/>
      <c r="BY98" s="270"/>
      <c r="BZ98" s="68"/>
      <c r="CA98" s="280"/>
      <c r="CB98" s="280"/>
      <c r="CC98" s="280"/>
      <c r="CD98" s="280"/>
      <c r="CE98" s="280"/>
      <c r="CF98" s="270"/>
      <c r="CG98" s="68"/>
      <c r="CH98" s="281"/>
      <c r="CI98" s="281"/>
      <c r="CJ98" s="281"/>
      <c r="CK98" s="281"/>
      <c r="CL98" s="281"/>
      <c r="CM98" s="282"/>
      <c r="CN98" s="282"/>
      <c r="CO98" s="282"/>
      <c r="CP98" s="282"/>
      <c r="CQ98" s="282"/>
      <c r="CR98" s="270"/>
      <c r="CS98" s="68"/>
      <c r="CT98" s="283"/>
      <c r="CU98" s="283"/>
      <c r="CV98" s="283"/>
      <c r="CW98" s="283"/>
      <c r="CX98" s="283"/>
      <c r="CY98" s="270"/>
      <c r="CZ98" s="68"/>
      <c r="DA98" s="282"/>
      <c r="DB98" s="282"/>
      <c r="DC98" s="282"/>
      <c r="DD98" s="282"/>
      <c r="DE98" s="282"/>
    </row>
    <row r="99" spans="1:109" ht="16.5" x14ac:dyDescent="0.3">
      <c r="A99" s="68">
        <v>2016</v>
      </c>
      <c r="B99" s="68" t="s">
        <v>40</v>
      </c>
      <c r="C99" s="433" t="s">
        <v>86</v>
      </c>
      <c r="D99" s="434">
        <v>24097.08</v>
      </c>
      <c r="E99" s="434">
        <v>74954.126500000013</v>
      </c>
      <c r="F99" s="435">
        <v>49406.866000000009</v>
      </c>
      <c r="G99" s="435">
        <v>6822.7780000000002</v>
      </c>
      <c r="H99" s="129">
        <v>155280.85050000003</v>
      </c>
      <c r="I99" s="293"/>
      <c r="J99" s="58"/>
      <c r="BY99" s="270"/>
      <c r="BZ99" s="68"/>
      <c r="CA99" s="280"/>
      <c r="CB99" s="280"/>
      <c r="CC99" s="280"/>
      <c r="CD99" s="280"/>
      <c r="CE99" s="280"/>
      <c r="CF99" s="270"/>
      <c r="CG99" s="68"/>
      <c r="CH99" s="281"/>
      <c r="CI99" s="281"/>
      <c r="CJ99" s="281"/>
      <c r="CK99" s="281"/>
      <c r="CL99" s="281"/>
      <c r="CM99" s="282"/>
      <c r="CN99" s="282"/>
      <c r="CO99" s="282"/>
      <c r="CP99" s="282"/>
      <c r="CQ99" s="282"/>
      <c r="CR99" s="270"/>
      <c r="CS99" s="68"/>
      <c r="CT99" s="283"/>
      <c r="CU99" s="283"/>
      <c r="CV99" s="283"/>
      <c r="CW99" s="283"/>
      <c r="CX99" s="283"/>
      <c r="CY99" s="270"/>
      <c r="CZ99" s="68"/>
      <c r="DA99" s="282"/>
      <c r="DB99" s="282"/>
      <c r="DC99" s="282"/>
      <c r="DD99" s="282"/>
      <c r="DE99" s="282"/>
    </row>
    <row r="100" spans="1:109" ht="16.5" x14ac:dyDescent="0.3">
      <c r="A100" s="427">
        <v>2016</v>
      </c>
      <c r="B100" s="428" t="s">
        <v>41</v>
      </c>
      <c r="C100" s="429" t="s">
        <v>86</v>
      </c>
      <c r="D100" s="430">
        <v>22512.84</v>
      </c>
      <c r="E100" s="430">
        <v>81574.951499999996</v>
      </c>
      <c r="F100" s="431">
        <v>51616.228000000003</v>
      </c>
      <c r="G100" s="431">
        <v>10651.898999999999</v>
      </c>
      <c r="H100" s="432">
        <v>166355.9185</v>
      </c>
      <c r="I100" s="293"/>
      <c r="J100" s="58"/>
      <c r="BY100" s="270"/>
      <c r="BZ100" s="68"/>
      <c r="CA100" s="280"/>
      <c r="CB100" s="280"/>
      <c r="CC100" s="280"/>
      <c r="CD100" s="280"/>
      <c r="CE100" s="280"/>
      <c r="CF100" s="270"/>
      <c r="CG100" s="68"/>
      <c r="CH100" s="281"/>
      <c r="CI100" s="281"/>
      <c r="CJ100" s="281"/>
      <c r="CK100" s="281"/>
      <c r="CL100" s="281"/>
      <c r="CM100" s="282"/>
      <c r="CN100" s="282"/>
      <c r="CO100" s="282"/>
      <c r="CP100" s="282"/>
      <c r="CQ100" s="282"/>
      <c r="CR100" s="270"/>
      <c r="CS100" s="68"/>
      <c r="CT100" s="283"/>
      <c r="CU100" s="283"/>
      <c r="CV100" s="283"/>
      <c r="CW100" s="283"/>
      <c r="CX100" s="283"/>
      <c r="CY100" s="270"/>
      <c r="CZ100" s="68"/>
      <c r="DA100" s="282"/>
      <c r="DB100" s="282"/>
      <c r="DC100" s="282"/>
      <c r="DD100" s="282"/>
      <c r="DE100" s="282"/>
    </row>
    <row r="101" spans="1:109" ht="16.5" x14ac:dyDescent="0.3">
      <c r="A101" s="68">
        <v>2016</v>
      </c>
      <c r="B101" s="68" t="s">
        <v>42</v>
      </c>
      <c r="C101" s="433" t="s">
        <v>86</v>
      </c>
      <c r="D101" s="434">
        <v>20869.745000000003</v>
      </c>
      <c r="E101" s="434">
        <v>85814.806500000006</v>
      </c>
      <c r="F101" s="435">
        <v>48148.508000000002</v>
      </c>
      <c r="G101" s="435">
        <v>8373.2744999999995</v>
      </c>
      <c r="H101" s="129">
        <v>163206.33400000003</v>
      </c>
      <c r="I101" s="293"/>
      <c r="J101" s="58"/>
      <c r="BY101" s="270"/>
      <c r="BZ101" s="68"/>
      <c r="CA101" s="280"/>
      <c r="CB101" s="280"/>
      <c r="CC101" s="280"/>
      <c r="CD101" s="280"/>
      <c r="CE101" s="280"/>
      <c r="CF101" s="270"/>
      <c r="CG101" s="68"/>
      <c r="CH101" s="281"/>
      <c r="CI101" s="281"/>
      <c r="CJ101" s="281"/>
      <c r="CK101" s="281"/>
      <c r="CL101" s="281"/>
      <c r="CM101" s="282"/>
      <c r="CN101" s="282"/>
      <c r="CO101" s="282"/>
      <c r="CP101" s="282"/>
      <c r="CQ101" s="282"/>
      <c r="CR101" s="270"/>
      <c r="CS101" s="68"/>
      <c r="CT101" s="283"/>
      <c r="CU101" s="283"/>
      <c r="CV101" s="283"/>
      <c r="CW101" s="283"/>
      <c r="CX101" s="283"/>
      <c r="CY101" s="270"/>
      <c r="CZ101" s="68"/>
      <c r="DA101" s="282"/>
      <c r="DB101" s="282"/>
      <c r="DC101" s="282"/>
      <c r="DD101" s="282"/>
      <c r="DE101" s="282"/>
    </row>
    <row r="102" spans="1:109" ht="16.5" x14ac:dyDescent="0.3">
      <c r="A102" s="427">
        <v>2017</v>
      </c>
      <c r="B102" s="428" t="s">
        <v>43</v>
      </c>
      <c r="C102" s="429" t="s">
        <v>86</v>
      </c>
      <c r="D102" s="430">
        <v>20390.329999999998</v>
      </c>
      <c r="E102" s="430">
        <v>81405.736499999985</v>
      </c>
      <c r="F102" s="431">
        <v>45961.805500000002</v>
      </c>
      <c r="G102" s="431">
        <v>8810.9835000000003</v>
      </c>
      <c r="H102" s="432">
        <v>156568.85550000001</v>
      </c>
      <c r="I102" s="293"/>
      <c r="J102" s="58"/>
      <c r="BY102" s="270"/>
      <c r="BZ102" s="68"/>
      <c r="CA102" s="280"/>
      <c r="CB102" s="280"/>
      <c r="CC102" s="280"/>
      <c r="CD102" s="280"/>
      <c r="CE102" s="280"/>
      <c r="CF102" s="270"/>
      <c r="CG102" s="68"/>
      <c r="CH102" s="281"/>
      <c r="CI102" s="281"/>
      <c r="CJ102" s="281"/>
      <c r="CK102" s="281"/>
      <c r="CL102" s="281"/>
      <c r="CM102" s="282"/>
      <c r="CN102" s="282"/>
      <c r="CO102" s="282"/>
      <c r="CP102" s="282"/>
      <c r="CQ102" s="282"/>
      <c r="CR102" s="270"/>
      <c r="CS102" s="68"/>
      <c r="CT102" s="283"/>
      <c r="CU102" s="283"/>
      <c r="CV102" s="283"/>
      <c r="CW102" s="283"/>
      <c r="CX102" s="283"/>
      <c r="CY102" s="270"/>
      <c r="CZ102" s="68"/>
      <c r="DA102" s="282"/>
      <c r="DB102" s="282"/>
      <c r="DC102" s="282"/>
      <c r="DD102" s="282"/>
      <c r="DE102" s="282"/>
    </row>
    <row r="103" spans="1:109" ht="16.5" x14ac:dyDescent="0.3">
      <c r="A103" s="68">
        <v>2017</v>
      </c>
      <c r="B103" s="68" t="s">
        <v>44</v>
      </c>
      <c r="C103" s="433" t="s">
        <v>86</v>
      </c>
      <c r="D103" s="434">
        <v>24656.210000000006</v>
      </c>
      <c r="E103" s="434">
        <v>88585.527000000002</v>
      </c>
      <c r="F103" s="435">
        <v>55098.613000000012</v>
      </c>
      <c r="G103" s="435">
        <v>8344.4164999999994</v>
      </c>
      <c r="H103" s="129">
        <v>176684.76650000003</v>
      </c>
      <c r="I103" s="293"/>
      <c r="J103" s="58"/>
      <c r="BY103" s="270"/>
      <c r="BZ103" s="68"/>
      <c r="CA103" s="280"/>
      <c r="CB103" s="280"/>
      <c r="CC103" s="280"/>
      <c r="CD103" s="280"/>
      <c r="CE103" s="280"/>
      <c r="CF103" s="270"/>
      <c r="CG103" s="68"/>
      <c r="CH103" s="281"/>
      <c r="CI103" s="281"/>
      <c r="CJ103" s="281"/>
      <c r="CK103" s="281"/>
      <c r="CL103" s="281"/>
      <c r="CM103" s="282"/>
      <c r="CN103" s="282"/>
      <c r="CO103" s="282"/>
      <c r="CP103" s="282"/>
      <c r="CQ103" s="282"/>
      <c r="CR103" s="270"/>
      <c r="CS103" s="68"/>
      <c r="CT103" s="283"/>
      <c r="CU103" s="283"/>
      <c r="CV103" s="283"/>
      <c r="CW103" s="283"/>
      <c r="CX103" s="283"/>
      <c r="CY103" s="270"/>
      <c r="CZ103" s="68"/>
      <c r="DA103" s="282"/>
      <c r="DB103" s="282"/>
      <c r="DC103" s="282"/>
      <c r="DD103" s="282"/>
      <c r="DE103" s="282"/>
    </row>
    <row r="104" spans="1:109" ht="16.5" x14ac:dyDescent="0.3">
      <c r="A104" s="427">
        <v>2017</v>
      </c>
      <c r="B104" s="428" t="s">
        <v>45</v>
      </c>
      <c r="C104" s="429" t="s">
        <v>86</v>
      </c>
      <c r="D104" s="430">
        <v>27642.474999999999</v>
      </c>
      <c r="E104" s="430">
        <v>92181.300000000017</v>
      </c>
      <c r="F104" s="431">
        <v>59520.972500000003</v>
      </c>
      <c r="G104" s="431">
        <v>9522.9764999999989</v>
      </c>
      <c r="H104" s="432">
        <v>188867.72399999999</v>
      </c>
      <c r="I104" s="293"/>
      <c r="J104" s="58"/>
      <c r="BY104" s="270"/>
      <c r="BZ104" s="68"/>
      <c r="CA104" s="280"/>
      <c r="CB104" s="280"/>
      <c r="CC104" s="280"/>
      <c r="CD104" s="280"/>
      <c r="CE104" s="280"/>
      <c r="CF104" s="270"/>
      <c r="CG104" s="68"/>
      <c r="CH104" s="281"/>
      <c r="CI104" s="281"/>
      <c r="CJ104" s="281"/>
      <c r="CK104" s="281"/>
      <c r="CL104" s="281"/>
      <c r="CM104" s="282"/>
      <c r="CN104" s="282"/>
      <c r="CO104" s="282"/>
      <c r="CP104" s="282"/>
      <c r="CQ104" s="282"/>
      <c r="CR104" s="270"/>
      <c r="CS104" s="68"/>
      <c r="CT104" s="283"/>
      <c r="CU104" s="283"/>
      <c r="CV104" s="283"/>
      <c r="CW104" s="283"/>
      <c r="CX104" s="283"/>
      <c r="CY104" s="270"/>
      <c r="CZ104" s="68"/>
      <c r="DA104" s="282"/>
      <c r="DB104" s="282"/>
      <c r="DC104" s="282"/>
      <c r="DD104" s="282"/>
      <c r="DE104" s="282"/>
    </row>
    <row r="105" spans="1:109" ht="16.5" x14ac:dyDescent="0.3">
      <c r="A105" s="68">
        <v>2017</v>
      </c>
      <c r="B105" s="68" t="s">
        <v>33</v>
      </c>
      <c r="C105" s="433" t="s">
        <v>86</v>
      </c>
      <c r="D105" s="434">
        <v>23956.925000000003</v>
      </c>
      <c r="E105" s="434">
        <v>76580.151500000007</v>
      </c>
      <c r="F105" s="435">
        <v>48831.86</v>
      </c>
      <c r="G105" s="435">
        <v>7310.5419999999995</v>
      </c>
      <c r="H105" s="129">
        <v>156679.4785</v>
      </c>
      <c r="I105" s="293"/>
      <c r="J105" s="58"/>
      <c r="BY105" s="270"/>
      <c r="BZ105" s="68"/>
      <c r="CA105" s="280"/>
      <c r="CB105" s="280"/>
      <c r="CC105" s="280"/>
      <c r="CD105" s="280"/>
      <c r="CE105" s="280"/>
      <c r="CF105" s="270"/>
      <c r="CG105" s="68"/>
      <c r="CH105" s="281"/>
      <c r="CI105" s="281"/>
      <c r="CJ105" s="281"/>
      <c r="CK105" s="281"/>
      <c r="CL105" s="281"/>
      <c r="CM105" s="282"/>
      <c r="CN105" s="282"/>
      <c r="CO105" s="282"/>
      <c r="CP105" s="282"/>
      <c r="CQ105" s="282"/>
      <c r="CR105" s="270"/>
      <c r="CS105" s="68"/>
      <c r="CT105" s="283"/>
      <c r="CU105" s="283"/>
      <c r="CV105" s="283"/>
      <c r="CW105" s="283"/>
      <c r="CX105" s="283"/>
      <c r="CY105" s="270"/>
      <c r="CZ105" s="68"/>
      <c r="DA105" s="282"/>
      <c r="DB105" s="282"/>
      <c r="DC105" s="282"/>
      <c r="DD105" s="282"/>
      <c r="DE105" s="282"/>
    </row>
    <row r="106" spans="1:109" ht="16.5" x14ac:dyDescent="0.3">
      <c r="A106" s="427">
        <v>2017</v>
      </c>
      <c r="B106" s="428" t="s">
        <v>35</v>
      </c>
      <c r="C106" s="429" t="s">
        <v>86</v>
      </c>
      <c r="D106" s="430">
        <v>25562.1</v>
      </c>
      <c r="E106" s="430">
        <v>83134.435499999992</v>
      </c>
      <c r="F106" s="431">
        <v>57786.006000000001</v>
      </c>
      <c r="G106" s="431">
        <v>8842.5939999999991</v>
      </c>
      <c r="H106" s="432">
        <v>175325.1355</v>
      </c>
      <c r="I106" s="293"/>
      <c r="J106" s="58"/>
      <c r="BY106" s="270"/>
      <c r="BZ106" s="68"/>
      <c r="CA106" s="280"/>
      <c r="CB106" s="280"/>
      <c r="CC106" s="280"/>
      <c r="CD106" s="280"/>
      <c r="CE106" s="280"/>
      <c r="CF106" s="270"/>
      <c r="CG106" s="68"/>
      <c r="CH106" s="281"/>
      <c r="CI106" s="281"/>
      <c r="CJ106" s="281"/>
      <c r="CK106" s="281"/>
      <c r="CL106" s="281"/>
      <c r="CM106" s="282"/>
      <c r="CN106" s="282"/>
      <c r="CO106" s="282"/>
      <c r="CP106" s="282"/>
      <c r="CQ106" s="282"/>
      <c r="CR106" s="270"/>
      <c r="CS106" s="68"/>
      <c r="CT106" s="283"/>
      <c r="CU106" s="283"/>
      <c r="CV106" s="283"/>
      <c r="CW106" s="283"/>
      <c r="CX106" s="283"/>
      <c r="CY106" s="270"/>
      <c r="CZ106" s="68"/>
      <c r="DA106" s="282"/>
      <c r="DB106" s="282"/>
      <c r="DC106" s="282"/>
      <c r="DD106" s="282"/>
      <c r="DE106" s="282"/>
    </row>
    <row r="107" spans="1:109" ht="16.5" x14ac:dyDescent="0.3">
      <c r="A107" s="68">
        <v>2017</v>
      </c>
      <c r="B107" s="68" t="s">
        <v>36</v>
      </c>
      <c r="C107" s="433" t="s">
        <v>86</v>
      </c>
      <c r="D107" s="434">
        <v>22334.360000000004</v>
      </c>
      <c r="E107" s="434">
        <v>78507.603499999997</v>
      </c>
      <c r="F107" s="435">
        <v>57662.854999999996</v>
      </c>
      <c r="G107" s="435">
        <v>9313.4420000000009</v>
      </c>
      <c r="H107" s="129">
        <v>167818.26049999997</v>
      </c>
      <c r="I107" s="293"/>
      <c r="J107" s="58"/>
      <c r="BY107" s="270"/>
      <c r="BZ107" s="68"/>
      <c r="CA107" s="280"/>
      <c r="CB107" s="280"/>
      <c r="CC107" s="280"/>
      <c r="CD107" s="280"/>
      <c r="CE107" s="280"/>
      <c r="CF107" s="270"/>
      <c r="CG107" s="68"/>
      <c r="CH107" s="281"/>
      <c r="CI107" s="281"/>
      <c r="CJ107" s="281"/>
      <c r="CK107" s="281"/>
      <c r="CL107" s="281"/>
      <c r="CM107" s="282"/>
      <c r="CN107" s="282"/>
      <c r="CO107" s="282"/>
      <c r="CP107" s="282"/>
      <c r="CQ107" s="282"/>
      <c r="CR107" s="270"/>
      <c r="CS107" s="68"/>
      <c r="CT107" s="283"/>
      <c r="CU107" s="283"/>
      <c r="CV107" s="283"/>
      <c r="CW107" s="283"/>
      <c r="CX107" s="283"/>
      <c r="CY107" s="270"/>
      <c r="CZ107" s="68"/>
      <c r="DA107" s="282"/>
      <c r="DB107" s="282"/>
      <c r="DC107" s="282"/>
      <c r="DD107" s="282"/>
      <c r="DE107" s="282"/>
    </row>
    <row r="108" spans="1:109" ht="16.5" x14ac:dyDescent="0.3">
      <c r="A108" s="427">
        <v>2017</v>
      </c>
      <c r="B108" s="428" t="s">
        <v>37</v>
      </c>
      <c r="C108" s="429" t="s">
        <v>86</v>
      </c>
      <c r="D108" s="430">
        <v>23804.479999999996</v>
      </c>
      <c r="E108" s="430">
        <v>81436.354999999996</v>
      </c>
      <c r="F108" s="431">
        <v>60515.048500000012</v>
      </c>
      <c r="G108" s="431">
        <v>9268.1309999999994</v>
      </c>
      <c r="H108" s="432">
        <v>175024.01449999999</v>
      </c>
      <c r="I108" s="293"/>
      <c r="J108" s="58"/>
      <c r="BY108" s="270"/>
      <c r="BZ108" s="68"/>
      <c r="CA108" s="280"/>
      <c r="CB108" s="280"/>
      <c r="CC108" s="280"/>
      <c r="CD108" s="280"/>
      <c r="CE108" s="280"/>
      <c r="CF108" s="270"/>
      <c r="CG108" s="68"/>
      <c r="CH108" s="281"/>
      <c r="CI108" s="281"/>
      <c r="CJ108" s="281"/>
      <c r="CK108" s="281"/>
      <c r="CL108" s="281"/>
      <c r="CM108" s="282"/>
      <c r="CN108" s="282"/>
      <c r="CO108" s="282"/>
      <c r="CP108" s="282"/>
      <c r="CQ108" s="282"/>
      <c r="CR108" s="270"/>
      <c r="CS108" s="68"/>
      <c r="CT108" s="283"/>
      <c r="CU108" s="283"/>
      <c r="CV108" s="283"/>
      <c r="CW108" s="283"/>
      <c r="CX108" s="283"/>
      <c r="CY108" s="270"/>
      <c r="CZ108" s="68"/>
      <c r="DA108" s="282"/>
      <c r="DB108" s="282"/>
      <c r="DC108" s="282"/>
      <c r="DD108" s="282"/>
      <c r="DE108" s="282"/>
    </row>
    <row r="109" spans="1:109" ht="16.5" x14ac:dyDescent="0.3">
      <c r="A109" s="68">
        <v>2017</v>
      </c>
      <c r="B109" s="68" t="s">
        <v>38</v>
      </c>
      <c r="C109" s="433" t="s">
        <v>86</v>
      </c>
      <c r="D109" s="434">
        <v>23894.839999999997</v>
      </c>
      <c r="E109" s="434">
        <v>83503.845000000016</v>
      </c>
      <c r="F109" s="435">
        <v>62529.155000000006</v>
      </c>
      <c r="G109" s="435">
        <v>9980.6519999999982</v>
      </c>
      <c r="H109" s="129">
        <v>179908.49200000003</v>
      </c>
      <c r="I109" s="293"/>
      <c r="J109" s="58"/>
      <c r="BY109" s="270"/>
      <c r="BZ109" s="68"/>
      <c r="CA109" s="280"/>
      <c r="CB109" s="280"/>
      <c r="CC109" s="280"/>
      <c r="CD109" s="280"/>
      <c r="CE109" s="280"/>
      <c r="CF109" s="270"/>
      <c r="CG109" s="68"/>
      <c r="CH109" s="281"/>
      <c r="CI109" s="281"/>
      <c r="CJ109" s="281"/>
      <c r="CK109" s="281"/>
      <c r="CL109" s="281"/>
      <c r="CM109" s="282"/>
      <c r="CN109" s="282"/>
      <c r="CO109" s="282"/>
      <c r="CP109" s="282"/>
      <c r="CQ109" s="282"/>
      <c r="CR109" s="270"/>
      <c r="CS109" s="68"/>
      <c r="CT109" s="283"/>
      <c r="CU109" s="283"/>
      <c r="CV109" s="283"/>
      <c r="CW109" s="283"/>
      <c r="CX109" s="283"/>
      <c r="CY109" s="270"/>
      <c r="CZ109" s="68"/>
      <c r="DA109" s="282"/>
      <c r="DB109" s="282"/>
      <c r="DC109" s="282"/>
      <c r="DD109" s="282"/>
      <c r="DE109" s="282"/>
    </row>
    <row r="110" spans="1:109" ht="16.5" x14ac:dyDescent="0.3">
      <c r="A110" s="427">
        <v>2017</v>
      </c>
      <c r="B110" s="428" t="s">
        <v>39</v>
      </c>
      <c r="C110" s="429" t="s">
        <v>86</v>
      </c>
      <c r="D110" s="430">
        <v>26519.68</v>
      </c>
      <c r="E110" s="430">
        <v>78793.344000000012</v>
      </c>
      <c r="F110" s="431">
        <v>58763.425000000003</v>
      </c>
      <c r="G110" s="431">
        <v>11209.288</v>
      </c>
      <c r="H110" s="432">
        <v>175285.73700000002</v>
      </c>
      <c r="I110" s="293"/>
      <c r="J110" s="58"/>
      <c r="BY110" s="270"/>
      <c r="BZ110" s="68"/>
      <c r="CA110" s="280"/>
      <c r="CB110" s="280"/>
      <c r="CC110" s="280"/>
      <c r="CD110" s="280"/>
      <c r="CE110" s="280"/>
      <c r="CF110" s="270"/>
      <c r="CG110" s="68"/>
      <c r="CH110" s="281"/>
      <c r="CI110" s="281"/>
      <c r="CJ110" s="281"/>
      <c r="CK110" s="281"/>
      <c r="CL110" s="281"/>
      <c r="CM110" s="282"/>
      <c r="CN110" s="282"/>
      <c r="CO110" s="282"/>
      <c r="CP110" s="282"/>
      <c r="CQ110" s="282"/>
      <c r="CR110" s="270"/>
      <c r="CS110" s="68"/>
      <c r="CT110" s="283"/>
      <c r="CU110" s="283"/>
      <c r="CV110" s="283"/>
      <c r="CW110" s="283"/>
      <c r="CX110" s="283"/>
      <c r="CY110" s="270"/>
      <c r="CZ110" s="68"/>
      <c r="DA110" s="282"/>
      <c r="DB110" s="282"/>
      <c r="DC110" s="282"/>
      <c r="DD110" s="282"/>
      <c r="DE110" s="282"/>
    </row>
    <row r="111" spans="1:109" ht="16.5" x14ac:dyDescent="0.3">
      <c r="A111" s="68">
        <v>2017</v>
      </c>
      <c r="B111" s="68" t="s">
        <v>40</v>
      </c>
      <c r="C111" s="433" t="s">
        <v>86</v>
      </c>
      <c r="D111" s="434">
        <v>26503.600000000002</v>
      </c>
      <c r="E111" s="434">
        <v>79089.174499999994</v>
      </c>
      <c r="F111" s="435">
        <v>61065.724500000004</v>
      </c>
      <c r="G111" s="435">
        <v>11285.7035</v>
      </c>
      <c r="H111" s="129">
        <v>177944.20250000001</v>
      </c>
      <c r="I111" s="293"/>
      <c r="J111" s="58"/>
      <c r="BY111" s="270"/>
      <c r="BZ111" s="68"/>
      <c r="CA111" s="280"/>
      <c r="CB111" s="280"/>
      <c r="CC111" s="280"/>
      <c r="CD111" s="280"/>
      <c r="CE111" s="280"/>
      <c r="CF111" s="270"/>
      <c r="CG111" s="68"/>
      <c r="CH111" s="281"/>
      <c r="CI111" s="281"/>
      <c r="CJ111" s="281"/>
      <c r="CK111" s="281"/>
      <c r="CL111" s="281"/>
      <c r="CM111" s="282"/>
      <c r="CN111" s="282"/>
      <c r="CO111" s="282"/>
      <c r="CP111" s="282"/>
      <c r="CQ111" s="282"/>
      <c r="CR111" s="270"/>
      <c r="CS111" s="68"/>
      <c r="CT111" s="283"/>
      <c r="CU111" s="283"/>
      <c r="CV111" s="283"/>
      <c r="CW111" s="283"/>
      <c r="CX111" s="283"/>
      <c r="CY111" s="270"/>
      <c r="CZ111" s="68"/>
      <c r="DA111" s="282"/>
      <c r="DB111" s="282"/>
      <c r="DC111" s="282"/>
      <c r="DD111" s="282"/>
      <c r="DE111" s="282"/>
    </row>
    <row r="112" spans="1:109" ht="16.5" x14ac:dyDescent="0.3">
      <c r="A112" s="427">
        <v>2017</v>
      </c>
      <c r="B112" s="428" t="s">
        <v>41</v>
      </c>
      <c r="C112" s="429" t="s">
        <v>86</v>
      </c>
      <c r="D112" s="430">
        <v>28211.47</v>
      </c>
      <c r="E112" s="430">
        <v>78507.733500000002</v>
      </c>
      <c r="F112" s="431">
        <v>54812.840499999998</v>
      </c>
      <c r="G112" s="431">
        <v>11779.157999999999</v>
      </c>
      <c r="H112" s="432">
        <v>173311.20199999999</v>
      </c>
      <c r="I112" s="293"/>
      <c r="J112" s="58"/>
      <c r="BY112" s="270"/>
      <c r="BZ112" s="68"/>
      <c r="CA112" s="280"/>
      <c r="CB112" s="280"/>
      <c r="CC112" s="280"/>
      <c r="CD112" s="280"/>
      <c r="CE112" s="280"/>
      <c r="CF112" s="270"/>
      <c r="CG112" s="68"/>
      <c r="CH112" s="281"/>
      <c r="CI112" s="281"/>
      <c r="CJ112" s="281"/>
      <c r="CK112" s="281"/>
      <c r="CL112" s="281"/>
      <c r="CM112" s="282"/>
      <c r="CN112" s="282"/>
      <c r="CO112" s="282"/>
      <c r="CP112" s="282"/>
      <c r="CQ112" s="282"/>
      <c r="CR112" s="270"/>
      <c r="CS112" s="68"/>
      <c r="CT112" s="283"/>
      <c r="CU112" s="283"/>
      <c r="CV112" s="283"/>
      <c r="CW112" s="283"/>
      <c r="CX112" s="283"/>
      <c r="CY112" s="270"/>
      <c r="CZ112" s="68"/>
      <c r="DA112" s="282"/>
      <c r="DB112" s="282"/>
      <c r="DC112" s="282"/>
      <c r="DD112" s="282"/>
      <c r="DE112" s="282"/>
    </row>
    <row r="113" spans="1:109" ht="16.5" x14ac:dyDescent="0.3">
      <c r="A113" s="68">
        <v>2017</v>
      </c>
      <c r="B113" s="68" t="s">
        <v>42</v>
      </c>
      <c r="C113" s="433" t="s">
        <v>86</v>
      </c>
      <c r="D113" s="434">
        <v>26911.23</v>
      </c>
      <c r="E113" s="434">
        <v>75572.436000000002</v>
      </c>
      <c r="F113" s="435">
        <v>46239.994999999995</v>
      </c>
      <c r="G113" s="435">
        <v>8994.7490000000016</v>
      </c>
      <c r="H113" s="129">
        <v>157718.41</v>
      </c>
      <c r="I113" s="293"/>
      <c r="J113" s="58"/>
      <c r="BY113" s="270"/>
      <c r="BZ113" s="68"/>
      <c r="CA113" s="280"/>
      <c r="CB113" s="280"/>
      <c r="CC113" s="280"/>
      <c r="CD113" s="280"/>
      <c r="CE113" s="280"/>
      <c r="CF113" s="270"/>
      <c r="CG113" s="68"/>
      <c r="CH113" s="281"/>
      <c r="CI113" s="281"/>
      <c r="CJ113" s="281"/>
      <c r="CK113" s="281"/>
      <c r="CL113" s="281"/>
      <c r="CM113" s="282"/>
      <c r="CN113" s="282"/>
      <c r="CO113" s="282"/>
      <c r="CP113" s="282"/>
      <c r="CQ113" s="282"/>
      <c r="CR113" s="270"/>
      <c r="CS113" s="68"/>
      <c r="CT113" s="283"/>
      <c r="CU113" s="283"/>
      <c r="CV113" s="283"/>
      <c r="CW113" s="283"/>
      <c r="CX113" s="283"/>
      <c r="CY113" s="270"/>
      <c r="CZ113" s="68"/>
      <c r="DA113" s="282"/>
      <c r="DB113" s="282"/>
      <c r="DC113" s="282"/>
      <c r="DD113" s="282"/>
      <c r="DE113" s="282"/>
    </row>
    <row r="114" spans="1:109" ht="16.5" x14ac:dyDescent="0.3">
      <c r="A114" s="427">
        <v>2018</v>
      </c>
      <c r="B114" s="428" t="s">
        <v>43</v>
      </c>
      <c r="C114" s="429" t="s">
        <v>86</v>
      </c>
      <c r="D114" s="430">
        <v>23113.91</v>
      </c>
      <c r="E114" s="430">
        <v>73648.894499999995</v>
      </c>
      <c r="F114" s="431">
        <v>46159.251500000006</v>
      </c>
      <c r="G114" s="431">
        <v>10684.877</v>
      </c>
      <c r="H114" s="432">
        <v>153606.93299999999</v>
      </c>
      <c r="I114" s="293"/>
      <c r="J114" s="58"/>
      <c r="BY114" s="270"/>
      <c r="BZ114" s="68"/>
      <c r="CA114" s="280"/>
      <c r="CB114" s="280"/>
      <c r="CC114" s="280"/>
      <c r="CD114" s="280"/>
      <c r="CE114" s="280"/>
      <c r="CF114" s="270"/>
      <c r="CG114" s="68"/>
      <c r="CH114" s="281"/>
      <c r="CI114" s="281"/>
      <c r="CJ114" s="281"/>
      <c r="CK114" s="281"/>
      <c r="CL114" s="281"/>
      <c r="CM114" s="282"/>
      <c r="CN114" s="282"/>
      <c r="CO114" s="282"/>
      <c r="CP114" s="282"/>
      <c r="CQ114" s="282"/>
      <c r="CR114" s="270"/>
      <c r="CS114" s="68"/>
      <c r="CT114" s="283"/>
      <c r="CU114" s="283"/>
      <c r="CV114" s="283"/>
      <c r="CW114" s="283"/>
      <c r="CX114" s="283"/>
      <c r="CY114" s="270"/>
      <c r="CZ114" s="68"/>
      <c r="DA114" s="282"/>
      <c r="DB114" s="282"/>
      <c r="DC114" s="282"/>
      <c r="DD114" s="282"/>
      <c r="DE114" s="282"/>
    </row>
    <row r="115" spans="1:109" ht="16.5" x14ac:dyDescent="0.3">
      <c r="A115" s="68">
        <v>2018</v>
      </c>
      <c r="B115" s="68" t="s">
        <v>44</v>
      </c>
      <c r="C115" s="433" t="s">
        <v>86</v>
      </c>
      <c r="D115" s="434">
        <v>30582.879999999997</v>
      </c>
      <c r="E115" s="434">
        <v>75092.903000000006</v>
      </c>
      <c r="F115" s="435">
        <v>57524.763499999994</v>
      </c>
      <c r="G115" s="435">
        <v>9431.2840000000015</v>
      </c>
      <c r="H115" s="129">
        <v>172631.83050000001</v>
      </c>
      <c r="I115" s="293"/>
      <c r="J115" s="58"/>
      <c r="BY115" s="270"/>
      <c r="BZ115" s="68"/>
      <c r="CA115" s="280"/>
      <c r="CB115" s="280"/>
      <c r="CC115" s="280"/>
      <c r="CD115" s="280"/>
      <c r="CE115" s="280"/>
      <c r="CF115" s="270"/>
      <c r="CG115" s="68"/>
      <c r="CH115" s="281"/>
      <c r="CI115" s="281"/>
      <c r="CJ115" s="281"/>
      <c r="CK115" s="281"/>
      <c r="CL115" s="281"/>
      <c r="CM115" s="282"/>
      <c r="CN115" s="282"/>
      <c r="CO115" s="282"/>
      <c r="CP115" s="282"/>
      <c r="CQ115" s="282"/>
      <c r="CR115" s="270"/>
      <c r="CS115" s="68"/>
      <c r="CT115" s="283"/>
      <c r="CU115" s="283"/>
      <c r="CV115" s="283"/>
      <c r="CW115" s="283"/>
      <c r="CX115" s="283"/>
      <c r="CY115" s="270"/>
      <c r="CZ115" s="68"/>
      <c r="DA115" s="282"/>
      <c r="DB115" s="282"/>
      <c r="DC115" s="282"/>
      <c r="DD115" s="282"/>
      <c r="DE115" s="282"/>
    </row>
    <row r="116" spans="1:109" ht="16.5" x14ac:dyDescent="0.3">
      <c r="A116" s="427">
        <v>2018</v>
      </c>
      <c r="B116" s="428" t="s">
        <v>45</v>
      </c>
      <c r="C116" s="429" t="s">
        <v>86</v>
      </c>
      <c r="D116" s="430">
        <v>30380.019999999997</v>
      </c>
      <c r="E116" s="430">
        <v>75494.206000000006</v>
      </c>
      <c r="F116" s="431">
        <v>53955.027999999998</v>
      </c>
      <c r="G116" s="431">
        <v>9291.4950000000008</v>
      </c>
      <c r="H116" s="432">
        <v>169120.74900000001</v>
      </c>
      <c r="I116" s="293"/>
      <c r="J116" s="58"/>
      <c r="BY116" s="270"/>
      <c r="BZ116" s="68"/>
      <c r="CA116" s="280"/>
      <c r="CB116" s="280"/>
      <c r="CC116" s="280"/>
      <c r="CD116" s="280"/>
      <c r="CE116" s="280"/>
      <c r="CF116" s="270"/>
      <c r="CG116" s="68"/>
      <c r="CH116" s="281"/>
      <c r="CI116" s="281"/>
      <c r="CJ116" s="281"/>
      <c r="CK116" s="281"/>
      <c r="CL116" s="281"/>
      <c r="CM116" s="282"/>
      <c r="CN116" s="282"/>
      <c r="CO116" s="282"/>
      <c r="CP116" s="282"/>
      <c r="CQ116" s="282"/>
      <c r="CR116" s="270"/>
      <c r="CS116" s="68"/>
      <c r="CT116" s="283"/>
      <c r="CU116" s="283"/>
      <c r="CV116" s="283"/>
      <c r="CW116" s="283"/>
      <c r="CX116" s="283"/>
      <c r="CY116" s="270"/>
      <c r="CZ116" s="68"/>
      <c r="DA116" s="282"/>
      <c r="DB116" s="282"/>
      <c r="DC116" s="282"/>
      <c r="DD116" s="282"/>
      <c r="DE116" s="282"/>
    </row>
    <row r="117" spans="1:109" ht="16.5" x14ac:dyDescent="0.3">
      <c r="A117" s="68">
        <v>2018</v>
      </c>
      <c r="B117" s="68" t="s">
        <v>33</v>
      </c>
      <c r="C117" s="433" t="s">
        <v>86</v>
      </c>
      <c r="D117" s="434">
        <v>33187.305000000008</v>
      </c>
      <c r="E117" s="434">
        <v>83952.518499999991</v>
      </c>
      <c r="F117" s="435">
        <v>56215.63900000001</v>
      </c>
      <c r="G117" s="435">
        <v>10453.044000000002</v>
      </c>
      <c r="H117" s="129">
        <v>183808.50650000002</v>
      </c>
      <c r="I117" s="293"/>
      <c r="J117" s="58"/>
      <c r="BY117" s="270">
        <v>2009</v>
      </c>
      <c r="BZ117" s="68" t="s">
        <v>40</v>
      </c>
      <c r="CA117" s="280" t="e">
        <f>+D123+D223+D435+D535+#REF!+D759+D859+D956+#REF!+#REF!+#REF!+#REF!+#REF!+#REF!+#REF!+#REF!+#REF!+#REF!+#REF!+#REF!+#REF!</f>
        <v>#REF!</v>
      </c>
      <c r="CB117" s="280" t="e">
        <f>+E123+E223+E435+E535+#REF!+E759+E859+E956+#REF!+#REF!+#REF!+#REF!+#REF!+#REF!+#REF!+#REF!+#REF!+#REF!+#REF!+#REF!+#REF!</f>
        <v>#REF!</v>
      </c>
      <c r="CC117" s="280" t="e">
        <f>+F123+F223+F435+F535+#REF!+F759+F859+F956+#REF!+#REF!+#REF!+#REF!+#REF!+#REF!+#REF!+#REF!+#REF!+#REF!+#REF!+#REF!+#REF!</f>
        <v>#REF!</v>
      </c>
      <c r="CD117" s="280" t="e">
        <f>+G123+G223+G435+G535+#REF!+G759+G859+G956+#REF!+#REF!+#REF!+#REF!+#REF!+#REF!+#REF!+#REF!+#REF!+#REF!+#REF!+#REF!+#REF!</f>
        <v>#REF!</v>
      </c>
      <c r="CE117" s="280" t="e">
        <f>+H123+H223+H435+H535+#REF!+H759+H859+H956+#REF!+#REF!+#REF!+#REF!+#REF!+#REF!+#REF!+#REF!+#REF!+#REF!+#REF!+#REF!+#REF!</f>
        <v>#REF!</v>
      </c>
      <c r="CF117" s="270">
        <v>2009</v>
      </c>
      <c r="CG117" s="68" t="s">
        <v>40</v>
      </c>
      <c r="CH117" s="281">
        <f>+'Anexo 4'!D17+'Anexo 4'!E17</f>
        <v>134772.10399999999</v>
      </c>
      <c r="CI117" s="281">
        <f>+'Anexo 4'!F17+'Anexo 4'!G17</f>
        <v>435983.11650000012</v>
      </c>
      <c r="CJ117" s="281">
        <f>+'Anexo 4'!H17+'Anexo 4'!I17</f>
        <v>122846.32250000001</v>
      </c>
      <c r="CK117" s="281" t="e">
        <f>+'Anexo 4'!#REF!+'Anexo 4'!#REF!+'Anexo 4'!#REF!+'Anexo 4'!#REF!+'Anexo 4'!J17+'Anexo 4'!K17</f>
        <v>#REF!</v>
      </c>
      <c r="CL117" s="281">
        <f>+'Anexo 4'!L17+'Anexo 4'!M17</f>
        <v>731458.28800000018</v>
      </c>
      <c r="CM117" s="282" t="e">
        <f t="shared" ref="CM117:CQ143" si="2">+CA117-CH117</f>
        <v>#REF!</v>
      </c>
      <c r="CN117" s="282" t="e">
        <f t="shared" si="2"/>
        <v>#REF!</v>
      </c>
      <c r="CO117" s="282" t="e">
        <f t="shared" si="2"/>
        <v>#REF!</v>
      </c>
      <c r="CP117" s="282" t="e">
        <f t="shared" si="2"/>
        <v>#REF!</v>
      </c>
      <c r="CQ117" s="282" t="e">
        <f t="shared" si="2"/>
        <v>#REF!</v>
      </c>
      <c r="CR117" s="270">
        <v>2009</v>
      </c>
      <c r="CS117" s="68" t="s">
        <v>40</v>
      </c>
      <c r="CT117" s="283">
        <f>'Anexo 2 '!C16</f>
        <v>134772.10399999999</v>
      </c>
      <c r="CU117" s="283">
        <f>'Anexo 2 '!D16</f>
        <v>435983.11650000012</v>
      </c>
      <c r="CV117" s="283">
        <f>'Anexo 2 '!E16</f>
        <v>122846.32250000002</v>
      </c>
      <c r="CW117" s="283" t="e">
        <f>+'Anexo 2 '!#REF!+'Anexo 2 '!#REF!+'Anexo 2 '!#REF!</f>
        <v>#REF!</v>
      </c>
      <c r="CX117" s="283">
        <f>+'Anexo 2 '!G16</f>
        <v>731458.28799999994</v>
      </c>
      <c r="CY117" s="270">
        <v>2009</v>
      </c>
      <c r="CZ117" s="68" t="s">
        <v>40</v>
      </c>
      <c r="DA117" s="282">
        <f t="shared" ref="DA117:DE137" si="3">+CH117-CT117</f>
        <v>0</v>
      </c>
      <c r="DB117" s="282">
        <f t="shared" si="3"/>
        <v>0</v>
      </c>
      <c r="DC117" s="282">
        <f t="shared" si="3"/>
        <v>0</v>
      </c>
      <c r="DD117" s="282" t="e">
        <f t="shared" si="3"/>
        <v>#REF!</v>
      </c>
      <c r="DE117" s="282">
        <f t="shared" si="3"/>
        <v>0</v>
      </c>
    </row>
    <row r="118" spans="1:109" ht="16.5" x14ac:dyDescent="0.3">
      <c r="A118" s="427">
        <v>2018</v>
      </c>
      <c r="B118" s="428" t="s">
        <v>35</v>
      </c>
      <c r="C118" s="429" t="s">
        <v>86</v>
      </c>
      <c r="D118" s="430">
        <v>35502.699000000001</v>
      </c>
      <c r="E118" s="430">
        <v>72354.833499999993</v>
      </c>
      <c r="F118" s="431">
        <v>52753.54500000002</v>
      </c>
      <c r="G118" s="431">
        <v>9281.8305</v>
      </c>
      <c r="H118" s="432">
        <v>169892.908</v>
      </c>
      <c r="I118" s="293"/>
      <c r="J118" s="58"/>
      <c r="BY118" s="270">
        <v>2009</v>
      </c>
      <c r="BZ118" s="68" t="s">
        <v>41</v>
      </c>
      <c r="CA118" s="280" t="e">
        <f>+D124+D224+D436+D536+#REF!+D760+D860+D957+#REF!+#REF!+#REF!+#REF!+#REF!+#REF!+#REF!+#REF!+#REF!+#REF!+#REF!+#REF!+#REF!</f>
        <v>#REF!</v>
      </c>
      <c r="CB118" s="280" t="e">
        <f>+E124+E224+E436+E536+#REF!+E760+E860+E957+#REF!+#REF!+#REF!+#REF!+#REF!+#REF!+#REF!+#REF!+#REF!+#REF!+#REF!+#REF!+#REF!</f>
        <v>#REF!</v>
      </c>
      <c r="CC118" s="280" t="e">
        <f>+F124+F224+F436+F536+#REF!+F760+F860+F957+#REF!+#REF!+#REF!+#REF!+#REF!+#REF!+#REF!+#REF!+#REF!+#REF!+#REF!+#REF!+#REF!</f>
        <v>#REF!</v>
      </c>
      <c r="CD118" s="280" t="e">
        <f>+G124+G224+G436+G536+#REF!+G760+G860+G957+#REF!+#REF!+#REF!+#REF!+#REF!+#REF!+#REF!+#REF!+#REF!+#REF!+#REF!+#REF!+#REF!</f>
        <v>#REF!</v>
      </c>
      <c r="CE118" s="280" t="e">
        <f>+H124+H224+H436+H536+#REF!+H760+H860+H957+#REF!+#REF!+#REF!+#REF!+#REF!+#REF!+#REF!+#REF!+#REF!+#REF!+#REF!+#REF!+#REF!</f>
        <v>#REF!</v>
      </c>
      <c r="CF118" s="270">
        <v>2009</v>
      </c>
      <c r="CG118" s="68" t="s">
        <v>41</v>
      </c>
      <c r="CH118" s="281">
        <f>+'Anexo 4'!D18+'Anexo 4'!E18</f>
        <v>125389.1725</v>
      </c>
      <c r="CI118" s="281">
        <f>+'Anexo 4'!F18+'Anexo 4'!G18</f>
        <v>438112.67550000001</v>
      </c>
      <c r="CJ118" s="281">
        <f>+'Anexo 4'!H18+'Anexo 4'!I18</f>
        <v>114914.2525</v>
      </c>
      <c r="CK118" s="281" t="e">
        <f>+'Anexo 4'!#REF!+'Anexo 4'!#REF!+'Anexo 4'!#REF!+'Anexo 4'!#REF!+'Anexo 4'!J18+'Anexo 4'!K18</f>
        <v>#REF!</v>
      </c>
      <c r="CL118" s="281">
        <f>+'Anexo 4'!L18+'Anexo 4'!M18</f>
        <v>716674.87050000008</v>
      </c>
      <c r="CM118" s="282" t="e">
        <f t="shared" si="2"/>
        <v>#REF!</v>
      </c>
      <c r="CN118" s="282" t="e">
        <f t="shared" si="2"/>
        <v>#REF!</v>
      </c>
      <c r="CO118" s="282" t="e">
        <f t="shared" si="2"/>
        <v>#REF!</v>
      </c>
      <c r="CP118" s="282" t="e">
        <f t="shared" si="2"/>
        <v>#REF!</v>
      </c>
      <c r="CQ118" s="282" t="e">
        <f t="shared" si="2"/>
        <v>#REF!</v>
      </c>
      <c r="CR118" s="270">
        <v>2009</v>
      </c>
      <c r="CS118" s="68" t="s">
        <v>41</v>
      </c>
      <c r="CT118" s="283">
        <f>'Anexo 2 '!C17</f>
        <v>125389.1725</v>
      </c>
      <c r="CU118" s="283">
        <f>'Anexo 2 '!D17</f>
        <v>438112.67550000001</v>
      </c>
      <c r="CV118" s="283">
        <f>'Anexo 2 '!E17</f>
        <v>114914.25250000002</v>
      </c>
      <c r="CW118" s="283" t="e">
        <f>+'Anexo 2 '!#REF!+'Anexo 2 '!#REF!+'Anexo 2 '!#REF!</f>
        <v>#REF!</v>
      </c>
      <c r="CX118" s="283">
        <f>+'Anexo 2 '!G17</f>
        <v>716674.87049999973</v>
      </c>
      <c r="CY118" s="270">
        <v>2009</v>
      </c>
      <c r="CZ118" s="68" t="s">
        <v>41</v>
      </c>
      <c r="DA118" s="282">
        <f t="shared" si="3"/>
        <v>0</v>
      </c>
      <c r="DB118" s="282">
        <f t="shared" si="3"/>
        <v>0</v>
      </c>
      <c r="DC118" s="282">
        <f t="shared" si="3"/>
        <v>0</v>
      </c>
      <c r="DD118" s="282" t="e">
        <f t="shared" si="3"/>
        <v>#REF!</v>
      </c>
      <c r="DE118" s="282">
        <f t="shared" si="3"/>
        <v>0</v>
      </c>
    </row>
    <row r="119" spans="1:109" ht="16.5" x14ac:dyDescent="0.3">
      <c r="A119" s="68">
        <v>2018</v>
      </c>
      <c r="B119" s="68" t="s">
        <v>36</v>
      </c>
      <c r="C119" s="433" t="s">
        <v>86</v>
      </c>
      <c r="D119" s="434">
        <v>35063.332000000009</v>
      </c>
      <c r="E119" s="434">
        <v>71095.025999999998</v>
      </c>
      <c r="F119" s="435">
        <v>50093.49</v>
      </c>
      <c r="G119" s="435">
        <v>8615.84</v>
      </c>
      <c r="H119" s="129">
        <v>164867.68799999999</v>
      </c>
      <c r="I119" s="293"/>
      <c r="J119" s="58"/>
      <c r="BY119" s="270">
        <v>2009</v>
      </c>
      <c r="BZ119" s="68" t="s">
        <v>42</v>
      </c>
      <c r="CA119" s="280" t="e">
        <f>+D125+D225+D437+D537+#REF!+D761+D861+D958+D1170+#REF!+#REF!+#REF!+#REF!+#REF!+#REF!+#REF!+#REF!+#REF!+#REF!+#REF!+#REF!</f>
        <v>#REF!</v>
      </c>
      <c r="CB119" s="280" t="e">
        <f>+E125+E225+E437+E537+#REF!+E761+E861+E958+E1170+#REF!+#REF!+#REF!+#REF!+#REF!+#REF!+#REF!+#REF!+#REF!+#REF!+#REF!+#REF!</f>
        <v>#REF!</v>
      </c>
      <c r="CC119" s="280" t="e">
        <f>+F125+F225+F437+F537+#REF!+F761+F861+F958+F1170+#REF!+#REF!+#REF!+#REF!+#REF!+#REF!+#REF!+#REF!+#REF!+#REF!+#REF!+#REF!</f>
        <v>#REF!</v>
      </c>
      <c r="CD119" s="280" t="e">
        <f>+G125+G225+G437+G537+#REF!+G761+G861+G958+G1170+#REF!+#REF!+#REF!+#REF!+#REF!+#REF!+#REF!+#REF!+#REF!+#REF!+#REF!+#REF!</f>
        <v>#REF!</v>
      </c>
      <c r="CE119" s="280" t="e">
        <f>+H125+H225+H437+H537+#REF!+H761+H861+H958+H1170+#REF!+#REF!+#REF!+#REF!+#REF!+#REF!+#REF!+#REF!+#REF!+#REF!+#REF!+#REF!</f>
        <v>#REF!</v>
      </c>
      <c r="CF119" s="270">
        <v>2009</v>
      </c>
      <c r="CG119" s="68" t="s">
        <v>42</v>
      </c>
      <c r="CH119" s="281">
        <f>+'Anexo 4'!D19+'Anexo 4'!E19</f>
        <v>127002.52500000001</v>
      </c>
      <c r="CI119" s="281">
        <f>+'Anexo 4'!F19+'Anexo 4'!G19</f>
        <v>444193.94399999996</v>
      </c>
      <c r="CJ119" s="281">
        <f>+'Anexo 4'!H19+'Anexo 4'!I19</f>
        <v>94692.50499999999</v>
      </c>
      <c r="CK119" s="281" t="e">
        <f>+'Anexo 4'!#REF!+'Anexo 4'!#REF!+'Anexo 4'!#REF!+'Anexo 4'!#REF!+'Anexo 4'!J19+'Anexo 4'!K19</f>
        <v>#REF!</v>
      </c>
      <c r="CL119" s="281">
        <f>+'Anexo 4'!L19+'Anexo 4'!M19</f>
        <v>701444.95899999992</v>
      </c>
      <c r="CM119" s="282" t="e">
        <f t="shared" si="2"/>
        <v>#REF!</v>
      </c>
      <c r="CN119" s="282" t="e">
        <f t="shared" si="2"/>
        <v>#REF!</v>
      </c>
      <c r="CO119" s="282" t="e">
        <f t="shared" si="2"/>
        <v>#REF!</v>
      </c>
      <c r="CP119" s="282" t="e">
        <f t="shared" si="2"/>
        <v>#REF!</v>
      </c>
      <c r="CQ119" s="282" t="e">
        <f t="shared" si="2"/>
        <v>#REF!</v>
      </c>
      <c r="CR119" s="270">
        <v>2009</v>
      </c>
      <c r="CS119" s="68" t="s">
        <v>42</v>
      </c>
      <c r="CT119" s="283">
        <f>'Anexo 2 '!C18</f>
        <v>127002.52500000002</v>
      </c>
      <c r="CU119" s="283">
        <f>'Anexo 2 '!D18</f>
        <v>444193.94400000002</v>
      </c>
      <c r="CV119" s="283">
        <f>'Anexo 2 '!E18</f>
        <v>94692.50499999999</v>
      </c>
      <c r="CW119" s="283" t="e">
        <f>+'Anexo 2 '!#REF!+'Anexo 2 '!#REF!+'Anexo 2 '!#REF!</f>
        <v>#REF!</v>
      </c>
      <c r="CX119" s="283">
        <f>+'Anexo 2 '!G18</f>
        <v>701444.9589999998</v>
      </c>
      <c r="CY119" s="270">
        <v>2009</v>
      </c>
      <c r="CZ119" s="68" t="s">
        <v>42</v>
      </c>
      <c r="DA119" s="282">
        <f t="shared" si="3"/>
        <v>0</v>
      </c>
      <c r="DB119" s="282">
        <f t="shared" si="3"/>
        <v>0</v>
      </c>
      <c r="DC119" s="282">
        <f t="shared" si="3"/>
        <v>0</v>
      </c>
      <c r="DD119" s="282" t="e">
        <f t="shared" si="3"/>
        <v>#REF!</v>
      </c>
      <c r="DE119" s="282">
        <f t="shared" si="3"/>
        <v>0</v>
      </c>
    </row>
    <row r="120" spans="1:109" ht="16.5" x14ac:dyDescent="0.3">
      <c r="A120" s="427">
        <v>2018</v>
      </c>
      <c r="B120" s="428" t="s">
        <v>37</v>
      </c>
      <c r="C120" s="429" t="s">
        <v>86</v>
      </c>
      <c r="D120" s="430">
        <v>36759.730000000003</v>
      </c>
      <c r="E120" s="430">
        <v>77172.057499999995</v>
      </c>
      <c r="F120" s="431">
        <v>52072.200500000014</v>
      </c>
      <c r="G120" s="431">
        <v>9053.9679999999989</v>
      </c>
      <c r="H120" s="432">
        <v>175057.95600000001</v>
      </c>
      <c r="I120" s="293"/>
      <c r="J120" s="58"/>
      <c r="BY120" s="270">
        <v>2010</v>
      </c>
      <c r="BZ120" s="68" t="s">
        <v>43</v>
      </c>
      <c r="CA120" s="280" t="e">
        <f>+D126+D226+D438+D538+#REF!+D762+D862+D959+D1171+#REF!+#REF!+#REF!+#REF!+#REF!+#REF!+#REF!+#REF!+#REF!+#REF!+#REF!+#REF!</f>
        <v>#REF!</v>
      </c>
      <c r="CB120" s="280" t="e">
        <f>+E126+E226+E438+E538+#REF!+E762+E862+E959+E1171+#REF!+#REF!+#REF!+#REF!+#REF!+#REF!+#REF!+#REF!+#REF!+#REF!+#REF!+#REF!</f>
        <v>#REF!</v>
      </c>
      <c r="CC120" s="280" t="e">
        <f>+F126+F226+F438+F538+#REF!+F762+F862+F959+F1171+#REF!+#REF!+#REF!+#REF!+#REF!+#REF!+#REF!+#REF!+#REF!+#REF!+#REF!+#REF!</f>
        <v>#REF!</v>
      </c>
      <c r="CD120" s="280" t="e">
        <f>+G126+G226+G438+G538+#REF!+G762+G862+G959+G1171+#REF!+#REF!+#REF!+#REF!+#REF!+#REF!+#REF!+#REF!+#REF!+#REF!+#REF!+#REF!</f>
        <v>#REF!</v>
      </c>
      <c r="CE120" s="280" t="e">
        <f>+H126+H226+H438+H538+#REF!+H762+H862+H959+H1171+#REF!+#REF!+#REF!+#REF!+#REF!+#REF!+#REF!+#REF!+#REF!+#REF!+#REF!+#REF!</f>
        <v>#REF!</v>
      </c>
      <c r="CF120" s="270">
        <v>2010</v>
      </c>
      <c r="CG120" s="68" t="s">
        <v>43</v>
      </c>
      <c r="CH120" s="281">
        <f>+'Anexo 4'!D20+'Anexo 4'!E20</f>
        <v>112066.72999999992</v>
      </c>
      <c r="CI120" s="281">
        <f>+'Anexo 4'!F20+'Anexo 4'!G20</f>
        <v>414475.11450000003</v>
      </c>
      <c r="CJ120" s="281">
        <f>+'Anexo 4'!H20+'Anexo 4'!I20</f>
        <v>100935.67199999999</v>
      </c>
      <c r="CK120" s="281" t="e">
        <f>+'Anexo 4'!#REF!+'Anexo 4'!#REF!+'Anexo 4'!#REF!+'Anexo 4'!#REF!+'Anexo 4'!J20+'Anexo 4'!K20</f>
        <v>#REF!</v>
      </c>
      <c r="CL120" s="281">
        <f>+'Anexo 4'!L20+'Anexo 4'!M20</f>
        <v>661697.38399999996</v>
      </c>
      <c r="CM120" s="282" t="e">
        <f t="shared" si="2"/>
        <v>#REF!</v>
      </c>
      <c r="CN120" s="282" t="e">
        <f t="shared" si="2"/>
        <v>#REF!</v>
      </c>
      <c r="CO120" s="282" t="e">
        <f t="shared" si="2"/>
        <v>#REF!</v>
      </c>
      <c r="CP120" s="282" t="e">
        <f t="shared" si="2"/>
        <v>#REF!</v>
      </c>
      <c r="CQ120" s="282" t="e">
        <f t="shared" si="2"/>
        <v>#REF!</v>
      </c>
      <c r="CR120" s="270">
        <v>2010</v>
      </c>
      <c r="CS120" s="68" t="s">
        <v>43</v>
      </c>
      <c r="CT120" s="283">
        <f>'Anexo 2 '!C19</f>
        <v>112066.72999999991</v>
      </c>
      <c r="CU120" s="283">
        <f>'Anexo 2 '!D19</f>
        <v>414475.11450000008</v>
      </c>
      <c r="CV120" s="283">
        <f>'Anexo 2 '!E19</f>
        <v>100935.67200000001</v>
      </c>
      <c r="CW120" s="283" t="e">
        <f>+'Anexo 2 '!#REF!+'Anexo 2 '!#REF!+'Anexo 2 '!#REF!</f>
        <v>#REF!</v>
      </c>
      <c r="CX120" s="283">
        <f>+'Anexo 2 '!G19</f>
        <v>661697.38400000008</v>
      </c>
      <c r="CY120" s="270">
        <v>2010</v>
      </c>
      <c r="CZ120" s="68" t="s">
        <v>43</v>
      </c>
      <c r="DA120" s="282">
        <f t="shared" si="3"/>
        <v>0</v>
      </c>
      <c r="DB120" s="282">
        <f t="shared" si="3"/>
        <v>0</v>
      </c>
      <c r="DC120" s="282">
        <f t="shared" si="3"/>
        <v>0</v>
      </c>
      <c r="DD120" s="282" t="e">
        <f t="shared" si="3"/>
        <v>#REF!</v>
      </c>
      <c r="DE120" s="282">
        <f t="shared" si="3"/>
        <v>0</v>
      </c>
    </row>
    <row r="121" spans="1:109" ht="16.5" x14ac:dyDescent="0.3">
      <c r="A121" s="68">
        <v>2018</v>
      </c>
      <c r="B121" s="68" t="s">
        <v>38</v>
      </c>
      <c r="C121" s="433" t="s">
        <v>86</v>
      </c>
      <c r="D121" s="434">
        <v>37375.310000000005</v>
      </c>
      <c r="E121" s="434">
        <v>80374.343500000003</v>
      </c>
      <c r="F121" s="435">
        <v>58015.078000000009</v>
      </c>
      <c r="G121" s="435">
        <v>10262.6445</v>
      </c>
      <c r="H121" s="129">
        <v>186027.37600000002</v>
      </c>
      <c r="I121" s="293"/>
      <c r="J121" s="58"/>
      <c r="BY121" s="270">
        <v>2010</v>
      </c>
      <c r="BZ121" s="68" t="s">
        <v>44</v>
      </c>
      <c r="CA121" s="280" t="e">
        <f>+D127+D227+D439+D539+#REF!+D763+D863+D960+D1172+#REF!+#REF!+#REF!+#REF!+#REF!+#REF!+#REF!+#REF!+#REF!+#REF!+#REF!+#REF!</f>
        <v>#REF!</v>
      </c>
      <c r="CB121" s="280" t="e">
        <f>+E127+E227+E439+E539+#REF!+E763+E863+E960+E1172+#REF!+#REF!+#REF!+#REF!+#REF!+#REF!+#REF!+#REF!+#REF!+#REF!+#REF!+#REF!</f>
        <v>#REF!</v>
      </c>
      <c r="CC121" s="280" t="e">
        <f>+F127+F227+F439+F539+#REF!+F763+F863+F960+F1172+#REF!+#REF!+#REF!+#REF!+#REF!+#REF!+#REF!+#REF!+#REF!+#REF!+#REF!+#REF!</f>
        <v>#REF!</v>
      </c>
      <c r="CD121" s="280" t="e">
        <f>+G127+G227+G439+G539+#REF!+G763+G863+G960+G1172+#REF!+#REF!+#REF!+#REF!+#REF!+#REF!+#REF!+#REF!+#REF!+#REF!+#REF!+#REF!</f>
        <v>#REF!</v>
      </c>
      <c r="CE121" s="280" t="e">
        <f>+H127+H227+H439+H539+#REF!+H763+H863+H960+H1172+#REF!+#REF!+#REF!+#REF!+#REF!+#REF!+#REF!+#REF!+#REF!+#REF!+#REF!+#REF!</f>
        <v>#REF!</v>
      </c>
      <c r="CF121" s="270">
        <v>2010</v>
      </c>
      <c r="CG121" s="68" t="s">
        <v>44</v>
      </c>
      <c r="CH121" s="281">
        <f>+'Anexo 4'!D21+'Anexo 4'!E21</f>
        <v>122758.39599999999</v>
      </c>
      <c r="CI121" s="281">
        <f>+'Anexo 4'!F21+'Anexo 4'!G21</f>
        <v>436461.66500000004</v>
      </c>
      <c r="CJ121" s="281">
        <f>+'Anexo 4'!H21+'Anexo 4'!I21</f>
        <v>110985.68650000003</v>
      </c>
      <c r="CK121" s="281" t="e">
        <f>+'Anexo 4'!#REF!+'Anexo 4'!#REF!+'Anexo 4'!#REF!+'Anexo 4'!#REF!+'Anexo 4'!J21+'Anexo 4'!K21</f>
        <v>#REF!</v>
      </c>
      <c r="CL121" s="281">
        <f>+'Anexo 4'!L21+'Anexo 4'!M21</f>
        <v>711607.67500000005</v>
      </c>
      <c r="CM121" s="282" t="e">
        <f t="shared" si="2"/>
        <v>#REF!</v>
      </c>
      <c r="CN121" s="282" t="e">
        <f t="shared" si="2"/>
        <v>#REF!</v>
      </c>
      <c r="CO121" s="282" t="e">
        <f t="shared" si="2"/>
        <v>#REF!</v>
      </c>
      <c r="CP121" s="282" t="e">
        <f t="shared" si="2"/>
        <v>#REF!</v>
      </c>
      <c r="CQ121" s="282" t="e">
        <f t="shared" si="2"/>
        <v>#REF!</v>
      </c>
      <c r="CR121" s="270">
        <v>2010</v>
      </c>
      <c r="CS121" s="68" t="s">
        <v>44</v>
      </c>
      <c r="CT121" s="283">
        <f>'Anexo 2 '!C20</f>
        <v>122758.39600000001</v>
      </c>
      <c r="CU121" s="283">
        <f>'Anexo 2 '!D20</f>
        <v>436461.66500000004</v>
      </c>
      <c r="CV121" s="283">
        <f>'Anexo 2 '!E20</f>
        <v>110985.68650000005</v>
      </c>
      <c r="CW121" s="283" t="e">
        <f>+'Anexo 2 '!#REF!+'Anexo 2 '!#REF!+'Anexo 2 '!#REF!</f>
        <v>#REF!</v>
      </c>
      <c r="CX121" s="283">
        <f>+'Anexo 2 '!G20</f>
        <v>711607.67499999993</v>
      </c>
      <c r="CY121" s="270">
        <v>2010</v>
      </c>
      <c r="CZ121" s="68" t="s">
        <v>44</v>
      </c>
      <c r="DA121" s="282">
        <f t="shared" si="3"/>
        <v>0</v>
      </c>
      <c r="DB121" s="282">
        <f t="shared" si="3"/>
        <v>0</v>
      </c>
      <c r="DC121" s="282">
        <f t="shared" si="3"/>
        <v>0</v>
      </c>
      <c r="DD121" s="282" t="e">
        <f t="shared" si="3"/>
        <v>#REF!</v>
      </c>
      <c r="DE121" s="282">
        <f t="shared" si="3"/>
        <v>0</v>
      </c>
    </row>
    <row r="122" spans="1:109" ht="16.5" x14ac:dyDescent="0.3">
      <c r="A122" s="427">
        <v>2018</v>
      </c>
      <c r="B122" s="428" t="s">
        <v>39</v>
      </c>
      <c r="C122" s="429" t="s">
        <v>86</v>
      </c>
      <c r="D122" s="430">
        <v>35457.442499999997</v>
      </c>
      <c r="E122" s="430">
        <v>76702.494999999995</v>
      </c>
      <c r="F122" s="431">
        <v>60584.902499999997</v>
      </c>
      <c r="G122" s="431">
        <v>8507.7209999999995</v>
      </c>
      <c r="H122" s="432">
        <v>181252.56099999999</v>
      </c>
      <c r="I122" s="293"/>
      <c r="J122" s="58"/>
      <c r="BY122" s="270">
        <v>2010</v>
      </c>
      <c r="BZ122" s="68" t="s">
        <v>45</v>
      </c>
      <c r="CA122" s="280" t="e">
        <f>+D128+D228+D440+D540+#REF!+D764+D864+D961+D1173+#REF!+#REF!+#REF!+#REF!+#REF!+#REF!+#REF!+#REF!+#REF!+#REF!+#REF!+#REF!</f>
        <v>#REF!</v>
      </c>
      <c r="CB122" s="280" t="e">
        <f>+E128+E228+E440+E540+#REF!+E764+E864+E961+E1173+#REF!+#REF!+#REF!+#REF!+#REF!+#REF!+#REF!+#REF!+#REF!+#REF!+#REF!+#REF!</f>
        <v>#REF!</v>
      </c>
      <c r="CC122" s="280" t="e">
        <f>+F128+F228+F440+F540+#REF!+F764+F864+F961+F1173+#REF!+#REF!+#REF!+#REF!+#REF!+#REF!+#REF!+#REF!+#REF!+#REF!+#REF!+#REF!</f>
        <v>#REF!</v>
      </c>
      <c r="CD122" s="280" t="e">
        <f>+G128+G228+G440+G540+#REF!+G764+G864+G961+G1173+#REF!+#REF!+#REF!+#REF!+#REF!+#REF!+#REF!+#REF!+#REF!+#REF!+#REF!+#REF!</f>
        <v>#REF!</v>
      </c>
      <c r="CE122" s="280" t="e">
        <f>+H128+H228+H440+H540+#REF!+H764+H864+H961+H1173+#REF!+#REF!+#REF!+#REF!+#REF!+#REF!+#REF!+#REF!+#REF!+#REF!+#REF!+#REF!</f>
        <v>#REF!</v>
      </c>
      <c r="CF122" s="270">
        <v>2010</v>
      </c>
      <c r="CG122" s="68" t="s">
        <v>45</v>
      </c>
      <c r="CH122" s="281">
        <f>+'Anexo 4'!D22+'Anexo 4'!E22</f>
        <v>134051.46850000002</v>
      </c>
      <c r="CI122" s="281">
        <f>+'Anexo 4'!F22+'Anexo 4'!G22</f>
        <v>461854.96199999982</v>
      </c>
      <c r="CJ122" s="281">
        <f>+'Anexo 4'!H22+'Anexo 4'!I22</f>
        <v>123758.89300000001</v>
      </c>
      <c r="CK122" s="281" t="e">
        <f>+'Anexo 4'!#REF!+'Anexo 4'!#REF!+'Anexo 4'!#REF!+'Anexo 4'!#REF!+'Anexo 4'!J22+'Anexo 4'!K22</f>
        <v>#REF!</v>
      </c>
      <c r="CL122" s="281">
        <f>+'Anexo 4'!L22+'Anexo 4'!M22</f>
        <v>761517.15350000001</v>
      </c>
      <c r="CM122" s="282" t="e">
        <f t="shared" si="2"/>
        <v>#REF!</v>
      </c>
      <c r="CN122" s="282" t="e">
        <f t="shared" si="2"/>
        <v>#REF!</v>
      </c>
      <c r="CO122" s="282" t="e">
        <f t="shared" si="2"/>
        <v>#REF!</v>
      </c>
      <c r="CP122" s="282" t="e">
        <f t="shared" si="2"/>
        <v>#REF!</v>
      </c>
      <c r="CQ122" s="282" t="e">
        <f t="shared" si="2"/>
        <v>#REF!</v>
      </c>
      <c r="CR122" s="270">
        <v>2010</v>
      </c>
      <c r="CS122" s="68" t="s">
        <v>45</v>
      </c>
      <c r="CT122" s="283">
        <f>'Anexo 2 '!C21</f>
        <v>134051.46850000002</v>
      </c>
      <c r="CU122" s="283">
        <f>'Anexo 2 '!D21</f>
        <v>461854.96199999988</v>
      </c>
      <c r="CV122" s="283">
        <f>'Anexo 2 '!E21</f>
        <v>123758.89300000001</v>
      </c>
      <c r="CW122" s="283" t="e">
        <f>+'Anexo 2 '!#REF!+'Anexo 2 '!#REF!+'Anexo 2 '!#REF!</f>
        <v>#REF!</v>
      </c>
      <c r="CX122" s="283">
        <f>+'Anexo 2 '!G21</f>
        <v>761517.15349999978</v>
      </c>
      <c r="CY122" s="270">
        <v>2010</v>
      </c>
      <c r="CZ122" s="68" t="s">
        <v>45</v>
      </c>
      <c r="DA122" s="282">
        <f t="shared" si="3"/>
        <v>0</v>
      </c>
      <c r="DB122" s="282">
        <f t="shared" si="3"/>
        <v>0</v>
      </c>
      <c r="DC122" s="282">
        <f t="shared" si="3"/>
        <v>0</v>
      </c>
      <c r="DD122" s="282" t="e">
        <f t="shared" si="3"/>
        <v>#REF!</v>
      </c>
      <c r="DE122" s="282">
        <f t="shared" si="3"/>
        <v>0</v>
      </c>
    </row>
    <row r="123" spans="1:109" ht="16.5" x14ac:dyDescent="0.3">
      <c r="A123" s="68">
        <v>2018</v>
      </c>
      <c r="B123" s="68" t="s">
        <v>40</v>
      </c>
      <c r="C123" s="433" t="s">
        <v>86</v>
      </c>
      <c r="D123" s="434">
        <v>37853.512500000004</v>
      </c>
      <c r="E123" s="434">
        <v>75343.816000000021</v>
      </c>
      <c r="F123" s="435">
        <v>64385.144500000002</v>
      </c>
      <c r="G123" s="435">
        <v>10299.428500000002</v>
      </c>
      <c r="H123" s="129">
        <v>187881.90150000004</v>
      </c>
      <c r="I123" s="293"/>
      <c r="J123" s="58"/>
      <c r="BY123" s="270">
        <v>2010</v>
      </c>
      <c r="BZ123" s="68" t="s">
        <v>33</v>
      </c>
      <c r="CA123" s="280" t="e">
        <f>+D129+D341+D441+D541+#REF!+D765+D865+D962+D1174+#REF!+#REF!+#REF!+#REF!+#REF!+#REF!+#REF!+#REF!+#REF!+#REF!+#REF!+#REF!</f>
        <v>#REF!</v>
      </c>
      <c r="CB123" s="280" t="e">
        <f>+E129+E341+E441+E541+#REF!+E765+E865+E962+E1174+#REF!+#REF!+#REF!+#REF!+#REF!+#REF!+#REF!+#REF!+#REF!+#REF!+#REF!+#REF!</f>
        <v>#REF!</v>
      </c>
      <c r="CC123" s="280" t="e">
        <f>+F129+F341+F441+F541+#REF!+F765+F865+F962+F1174+#REF!+#REF!+#REF!+#REF!+#REF!+#REF!+#REF!+#REF!+#REF!+#REF!+#REF!+#REF!</f>
        <v>#REF!</v>
      </c>
      <c r="CD123" s="280" t="e">
        <f>+G129+G341+G441+G541+#REF!+G765+G865+G962+G1174+#REF!+#REF!+#REF!+#REF!+#REF!+#REF!+#REF!+#REF!+#REF!+#REF!+#REF!+#REF!</f>
        <v>#REF!</v>
      </c>
      <c r="CE123" s="280" t="e">
        <f>+H129+H341+H441+H541+#REF!+H765+H865+H962+H1174+#REF!+#REF!+#REF!+#REF!+#REF!+#REF!+#REF!+#REF!+#REF!+#REF!+#REF!+#REF!</f>
        <v>#REF!</v>
      </c>
      <c r="CF123" s="270">
        <v>2010</v>
      </c>
      <c r="CG123" s="68" t="s">
        <v>33</v>
      </c>
      <c r="CH123" s="281">
        <f>+'Anexo 4'!D23+'Anexo 4'!E23</f>
        <v>118338.04249999998</v>
      </c>
      <c r="CI123" s="281">
        <f>+'Anexo 4'!F23+'Anexo 4'!G23</f>
        <v>418515.80850000004</v>
      </c>
      <c r="CJ123" s="281">
        <f>+'Anexo 4'!H23+'Anexo 4'!I23</f>
        <v>111777.76750000003</v>
      </c>
      <c r="CK123" s="281" t="e">
        <f>+'Anexo 4'!#REF!+'Anexo 4'!#REF!+'Anexo 4'!#REF!+'Anexo 4'!#REF!+'Anexo 4'!J23+'Anexo 4'!K23</f>
        <v>#REF!</v>
      </c>
      <c r="CL123" s="281">
        <f>+'Anexo 4'!L23+'Anexo 4'!M23</f>
        <v>686064.27000000014</v>
      </c>
      <c r="CM123" s="282" t="e">
        <f t="shared" si="2"/>
        <v>#REF!</v>
      </c>
      <c r="CN123" s="282" t="e">
        <f t="shared" si="2"/>
        <v>#REF!</v>
      </c>
      <c r="CO123" s="282" t="e">
        <f t="shared" si="2"/>
        <v>#REF!</v>
      </c>
      <c r="CP123" s="282" t="e">
        <f t="shared" si="2"/>
        <v>#REF!</v>
      </c>
      <c r="CQ123" s="282" t="e">
        <f t="shared" si="2"/>
        <v>#REF!</v>
      </c>
      <c r="CR123" s="270">
        <v>2010</v>
      </c>
      <c r="CS123" s="68" t="s">
        <v>33</v>
      </c>
      <c r="CT123" s="283">
        <f>'Anexo 2 '!C22</f>
        <v>118338.04249999997</v>
      </c>
      <c r="CU123" s="283">
        <f>'Anexo 2 '!D22</f>
        <v>418515.8085000001</v>
      </c>
      <c r="CV123" s="283">
        <f>'Anexo 2 '!E22</f>
        <v>111777.76750000005</v>
      </c>
      <c r="CW123" s="283" t="e">
        <f>+'Anexo 2 '!#REF!+'Anexo 2 '!#REF!+'Anexo 2 '!#REF!</f>
        <v>#REF!</v>
      </c>
      <c r="CX123" s="283">
        <f>+'Anexo 2 '!G22</f>
        <v>686064.2699999999</v>
      </c>
      <c r="CY123" s="270">
        <v>2010</v>
      </c>
      <c r="CZ123" s="68" t="s">
        <v>33</v>
      </c>
      <c r="DA123" s="282">
        <f t="shared" si="3"/>
        <v>0</v>
      </c>
      <c r="DB123" s="282">
        <f t="shared" si="3"/>
        <v>0</v>
      </c>
      <c r="DC123" s="282">
        <f t="shared" si="3"/>
        <v>0</v>
      </c>
      <c r="DD123" s="282" t="e">
        <f t="shared" si="3"/>
        <v>#REF!</v>
      </c>
      <c r="DE123" s="282">
        <f t="shared" si="3"/>
        <v>0</v>
      </c>
    </row>
    <row r="124" spans="1:109" ht="16.5" x14ac:dyDescent="0.3">
      <c r="A124" s="427">
        <v>2018</v>
      </c>
      <c r="B124" s="428" t="s">
        <v>41</v>
      </c>
      <c r="C124" s="429" t="s">
        <v>86</v>
      </c>
      <c r="D124" s="430">
        <v>37635.42</v>
      </c>
      <c r="E124" s="430">
        <v>74852.761500000022</v>
      </c>
      <c r="F124" s="431">
        <v>60381.736000000019</v>
      </c>
      <c r="G124" s="431">
        <v>9359.1785</v>
      </c>
      <c r="H124" s="432">
        <v>182229.09600000002</v>
      </c>
      <c r="I124" s="293"/>
      <c r="J124" s="58"/>
      <c r="BY124" s="270">
        <v>2010</v>
      </c>
      <c r="BZ124" s="68" t="s">
        <v>35</v>
      </c>
      <c r="CA124" s="280" t="e">
        <f>+D130+D342+D442+D542+#REF!+D766+D866+D963+D1175+#REF!+#REF!+#REF!+#REF!+#REF!+#REF!+#REF!+#REF!+#REF!+#REF!+#REF!+#REF!</f>
        <v>#REF!</v>
      </c>
      <c r="CB124" s="280" t="e">
        <f>+E130+E342+E442+E542+#REF!+E766+E866+E963+E1175+#REF!+#REF!+#REF!+#REF!+#REF!+#REF!+#REF!+#REF!+#REF!+#REF!+#REF!+#REF!</f>
        <v>#REF!</v>
      </c>
      <c r="CC124" s="280" t="e">
        <f>+F130+F342+F442+F542+#REF!+F766+F866+F963+F1175+#REF!+#REF!+#REF!+#REF!+#REF!+#REF!+#REF!+#REF!+#REF!+#REF!+#REF!+#REF!</f>
        <v>#REF!</v>
      </c>
      <c r="CD124" s="280" t="e">
        <f>+G130+G342+G442+G542+#REF!+G766+G866+G963+G1175+#REF!+#REF!+#REF!+#REF!+#REF!+#REF!+#REF!+#REF!+#REF!+#REF!+#REF!+#REF!</f>
        <v>#REF!</v>
      </c>
      <c r="CE124" s="280" t="e">
        <f>+H130+H342+H442+H542+#REF!+H766+H866+H963+H1175+#REF!+#REF!+#REF!+#REF!+#REF!+#REF!+#REF!+#REF!+#REF!+#REF!+#REF!+#REF!</f>
        <v>#REF!</v>
      </c>
      <c r="CF124" s="270">
        <v>2010</v>
      </c>
      <c r="CG124" s="68" t="s">
        <v>35</v>
      </c>
      <c r="CH124" s="281">
        <f>+'Anexo 4'!D24+'Anexo 4'!E24</f>
        <v>132895.47750000001</v>
      </c>
      <c r="CI124" s="281">
        <f>+'Anexo 4'!F24+'Anexo 4'!G24</f>
        <v>468049.29600000009</v>
      </c>
      <c r="CJ124" s="281">
        <f>+'Anexo 4'!H24+'Anexo 4'!I24</f>
        <v>115164.13750000001</v>
      </c>
      <c r="CK124" s="281" t="e">
        <f>+'Anexo 4'!#REF!+'Anexo 4'!#REF!+'Anexo 4'!#REF!+'Anexo 4'!#REF!+'Anexo 4'!J24+'Anexo 4'!K24</f>
        <v>#REF!</v>
      </c>
      <c r="CL124" s="281">
        <f>+'Anexo 4'!L24+'Anexo 4'!M24</f>
        <v>755619.38850000012</v>
      </c>
      <c r="CM124" s="282" t="e">
        <f t="shared" si="2"/>
        <v>#REF!</v>
      </c>
      <c r="CN124" s="282" t="e">
        <f t="shared" si="2"/>
        <v>#REF!</v>
      </c>
      <c r="CO124" s="282" t="e">
        <f t="shared" si="2"/>
        <v>#REF!</v>
      </c>
      <c r="CP124" s="282" t="e">
        <f t="shared" si="2"/>
        <v>#REF!</v>
      </c>
      <c r="CQ124" s="282" t="e">
        <f t="shared" si="2"/>
        <v>#REF!</v>
      </c>
      <c r="CR124" s="270">
        <v>2010</v>
      </c>
      <c r="CS124" s="68" t="s">
        <v>35</v>
      </c>
      <c r="CT124" s="283">
        <f>'Anexo 2 '!C23</f>
        <v>132895.47750000001</v>
      </c>
      <c r="CU124" s="283">
        <f>'Anexo 2 '!D23</f>
        <v>468049.29600000009</v>
      </c>
      <c r="CV124" s="283">
        <f>'Anexo 2 '!E23</f>
        <v>115164.13749999998</v>
      </c>
      <c r="CW124" s="283" t="e">
        <f>+'Anexo 2 '!#REF!+'Anexo 2 '!#REF!+'Anexo 2 '!#REF!</f>
        <v>#REF!</v>
      </c>
      <c r="CX124" s="283">
        <f>+'Anexo 2 '!G23</f>
        <v>755619.38850000012</v>
      </c>
      <c r="CY124" s="270">
        <v>2010</v>
      </c>
      <c r="CZ124" s="68" t="s">
        <v>35</v>
      </c>
      <c r="DA124" s="282">
        <f t="shared" si="3"/>
        <v>0</v>
      </c>
      <c r="DB124" s="282">
        <f t="shared" si="3"/>
        <v>0</v>
      </c>
      <c r="DC124" s="282">
        <f t="shared" si="3"/>
        <v>0</v>
      </c>
      <c r="DD124" s="282" t="e">
        <f t="shared" si="3"/>
        <v>#REF!</v>
      </c>
      <c r="DE124" s="282">
        <f t="shared" si="3"/>
        <v>0</v>
      </c>
    </row>
    <row r="125" spans="1:109" ht="16.5" x14ac:dyDescent="0.3">
      <c r="A125" s="68">
        <v>2018</v>
      </c>
      <c r="B125" s="68" t="s">
        <v>42</v>
      </c>
      <c r="C125" s="433" t="s">
        <v>86</v>
      </c>
      <c r="D125" s="434">
        <v>33072.42</v>
      </c>
      <c r="E125" s="434">
        <v>70078.977500000008</v>
      </c>
      <c r="F125" s="435">
        <v>49747.849000000002</v>
      </c>
      <c r="G125" s="435">
        <v>9326.8229999999985</v>
      </c>
      <c r="H125" s="129">
        <v>162226.06949999998</v>
      </c>
      <c r="I125" s="293"/>
      <c r="J125" s="58"/>
      <c r="BY125" s="270">
        <v>2010</v>
      </c>
      <c r="BZ125" s="68" t="s">
        <v>36</v>
      </c>
      <c r="CA125" s="280" t="e">
        <f>+D131+D343+D443+D543+#REF!+D767+D867+D964+D1176+#REF!+#REF!+#REF!+#REF!+#REF!+#REF!+#REF!+#REF!+#REF!+#REF!+#REF!+#REF!</f>
        <v>#REF!</v>
      </c>
      <c r="CB125" s="280" t="e">
        <f>+E131+E343+E443+E543+#REF!+E767+E867+E964+E1176+#REF!+#REF!+#REF!+#REF!+#REF!+#REF!+#REF!+#REF!+#REF!+#REF!+#REF!+#REF!</f>
        <v>#REF!</v>
      </c>
      <c r="CC125" s="280" t="e">
        <f>+F131+F343+F443+F543+#REF!+F767+F867+F964+F1176+#REF!+#REF!+#REF!+#REF!+#REF!+#REF!+#REF!+#REF!+#REF!+#REF!+#REF!+#REF!</f>
        <v>#REF!</v>
      </c>
      <c r="CD125" s="280" t="e">
        <f>+G131+G343+G443+G543+#REF!+G767+G867+G964+G1176+#REF!+#REF!+#REF!+#REF!+#REF!+#REF!+#REF!+#REF!+#REF!+#REF!+#REF!+#REF!</f>
        <v>#REF!</v>
      </c>
      <c r="CE125" s="280" t="e">
        <f>+H131+H343+H443+H543+#REF!+H767+H867+H964+H1176+#REF!+#REF!+#REF!+#REF!+#REF!+#REF!+#REF!+#REF!+#REF!+#REF!+#REF!+#REF!</f>
        <v>#REF!</v>
      </c>
      <c r="CF125" s="270">
        <v>2010</v>
      </c>
      <c r="CG125" s="68" t="s">
        <v>36</v>
      </c>
      <c r="CH125" s="281">
        <f>+'Anexo 4'!D25+'Anexo 4'!E25</f>
        <v>136972.01750000005</v>
      </c>
      <c r="CI125" s="281">
        <f>+'Anexo 4'!F25+'Anexo 4'!G25</f>
        <v>424894.95750000002</v>
      </c>
      <c r="CJ125" s="281">
        <f>+'Anexo 4'!H25+'Anexo 4'!I25</f>
        <v>112100.56999999999</v>
      </c>
      <c r="CK125" s="281" t="e">
        <f>+'Anexo 4'!#REF!+'Anexo 4'!#REF!+'Anexo 4'!#REF!+'Anexo 4'!#REF!+'Anexo 4'!J25+'Anexo 4'!K25</f>
        <v>#REF!</v>
      </c>
      <c r="CL125" s="281">
        <f>+'Anexo 4'!L25+'Anexo 4'!M25</f>
        <v>708921.55250000011</v>
      </c>
      <c r="CM125" s="282" t="e">
        <f t="shared" si="2"/>
        <v>#REF!</v>
      </c>
      <c r="CN125" s="282" t="e">
        <f t="shared" si="2"/>
        <v>#REF!</v>
      </c>
      <c r="CO125" s="282" t="e">
        <f t="shared" si="2"/>
        <v>#REF!</v>
      </c>
      <c r="CP125" s="282" t="e">
        <f t="shared" si="2"/>
        <v>#REF!</v>
      </c>
      <c r="CQ125" s="282" t="e">
        <f t="shared" si="2"/>
        <v>#REF!</v>
      </c>
      <c r="CR125" s="270">
        <v>2010</v>
      </c>
      <c r="CS125" s="68" t="s">
        <v>36</v>
      </c>
      <c r="CT125" s="283">
        <f>'Anexo 2 '!C24</f>
        <v>136972.01750000005</v>
      </c>
      <c r="CU125" s="283">
        <f>'Anexo 2 '!D24</f>
        <v>424894.95750000002</v>
      </c>
      <c r="CV125" s="283">
        <f>'Anexo 2 '!E24</f>
        <v>112100.57000000005</v>
      </c>
      <c r="CW125" s="283" t="e">
        <f>+'Anexo 2 '!#REF!+'Anexo 2 '!#REF!+'Anexo 2 '!#REF!</f>
        <v>#REF!</v>
      </c>
      <c r="CX125" s="283">
        <f>+'Anexo 2 '!G24</f>
        <v>708921.55249999987</v>
      </c>
      <c r="CY125" s="270">
        <v>2010</v>
      </c>
      <c r="CZ125" s="68" t="s">
        <v>36</v>
      </c>
      <c r="DA125" s="282">
        <f t="shared" si="3"/>
        <v>0</v>
      </c>
      <c r="DB125" s="282">
        <f t="shared" si="3"/>
        <v>0</v>
      </c>
      <c r="DC125" s="282">
        <f t="shared" si="3"/>
        <v>0</v>
      </c>
      <c r="DD125" s="282" t="e">
        <f t="shared" si="3"/>
        <v>#REF!</v>
      </c>
      <c r="DE125" s="282">
        <f t="shared" si="3"/>
        <v>0</v>
      </c>
    </row>
    <row r="126" spans="1:109" ht="16.5" x14ac:dyDescent="0.3">
      <c r="A126" s="427">
        <v>2019</v>
      </c>
      <c r="B126" s="428" t="s">
        <v>43</v>
      </c>
      <c r="C126" s="429" t="s">
        <v>86</v>
      </c>
      <c r="D126" s="430">
        <v>31121.329999999994</v>
      </c>
      <c r="E126" s="430">
        <v>67954.178</v>
      </c>
      <c r="F126" s="431">
        <v>51838.657000000007</v>
      </c>
      <c r="G126" s="431">
        <v>8226.9330000000009</v>
      </c>
      <c r="H126" s="432">
        <v>159141.098</v>
      </c>
      <c r="I126" s="293"/>
      <c r="J126" s="58"/>
      <c r="BY126" s="270">
        <v>2010</v>
      </c>
      <c r="BZ126" s="68" t="s">
        <v>37</v>
      </c>
      <c r="CA126" s="280" t="e">
        <f>+D132+D344+D444+D544+#REF!+D768+D868+D966+D1177+#REF!+#REF!+#REF!+#REF!+#REF!+#REF!+#REF!+#REF!+#REF!+#REF!+#REF!+#REF!</f>
        <v>#REF!</v>
      </c>
      <c r="CB126" s="280" t="e">
        <f>+E132+E344+E444+E544+#REF!+E768+E868+E966+E1177+#REF!+#REF!+#REF!+#REF!+#REF!+#REF!+#REF!+#REF!+#REF!+#REF!+#REF!+#REF!</f>
        <v>#REF!</v>
      </c>
      <c r="CC126" s="280" t="e">
        <f>+F132+F344+F444+F544+#REF!+F768+F868+F966+F1177+#REF!+#REF!+#REF!+#REF!+#REF!+#REF!+#REF!+#REF!+#REF!+#REF!+#REF!+#REF!</f>
        <v>#REF!</v>
      </c>
      <c r="CD126" s="280" t="e">
        <f>+G132+G344+G444+G544+#REF!+G768+G868+G966+G1177+#REF!+#REF!+#REF!+#REF!+#REF!+#REF!+#REF!+#REF!+#REF!+#REF!+#REF!+#REF!</f>
        <v>#REF!</v>
      </c>
      <c r="CE126" s="280" t="e">
        <f>+H132+H344+H444+H544+#REF!+H768+H868+H966+H1177+#REF!+#REF!+#REF!+#REF!+#REF!+#REF!+#REF!+#REF!+#REF!+#REF!+#REF!+#REF!</f>
        <v>#REF!</v>
      </c>
      <c r="CF126" s="270">
        <v>2010</v>
      </c>
      <c r="CG126" s="68" t="s">
        <v>37</v>
      </c>
      <c r="CH126" s="281">
        <f>+'Anexo 4'!D26+'Anexo 4'!E26</f>
        <v>143391.20000000001</v>
      </c>
      <c r="CI126" s="281">
        <f>+'Anexo 4'!F26+'Anexo 4'!G26</f>
        <v>459117.64</v>
      </c>
      <c r="CJ126" s="281">
        <f>+'Anexo 4'!H26+'Anexo 4'!I26</f>
        <v>114763.17249999997</v>
      </c>
      <c r="CK126" s="281" t="e">
        <f>+'Anexo 4'!#REF!+'Anexo 4'!#REF!+'Anexo 4'!#REF!+'Anexo 4'!#REF!+'Anexo 4'!J26+'Anexo 4'!K26</f>
        <v>#REF!</v>
      </c>
      <c r="CL126" s="281">
        <f>+'Anexo 4'!L26+'Anexo 4'!M26</f>
        <v>754067.74249999993</v>
      </c>
      <c r="CM126" s="282" t="e">
        <f t="shared" si="2"/>
        <v>#REF!</v>
      </c>
      <c r="CN126" s="282" t="e">
        <f t="shared" si="2"/>
        <v>#REF!</v>
      </c>
      <c r="CO126" s="282" t="e">
        <f t="shared" si="2"/>
        <v>#REF!</v>
      </c>
      <c r="CP126" s="282" t="e">
        <f t="shared" si="2"/>
        <v>#REF!</v>
      </c>
      <c r="CQ126" s="282" t="e">
        <f t="shared" si="2"/>
        <v>#REF!</v>
      </c>
      <c r="CR126" s="270">
        <v>2010</v>
      </c>
      <c r="CS126" s="68" t="s">
        <v>37</v>
      </c>
      <c r="CT126" s="283">
        <f>'Anexo 2 '!C25</f>
        <v>143391.20000000004</v>
      </c>
      <c r="CU126" s="283">
        <f>'Anexo 2 '!D25</f>
        <v>459117.63999999996</v>
      </c>
      <c r="CV126" s="283">
        <f>'Anexo 2 '!E25</f>
        <v>114763.1725</v>
      </c>
      <c r="CW126" s="283" t="e">
        <f>+'Anexo 2 '!#REF!+'Anexo 2 '!#REF!+'Anexo 2 '!#REF!</f>
        <v>#REF!</v>
      </c>
      <c r="CX126" s="283">
        <f>+'Anexo 2 '!G25</f>
        <v>754067.74250000017</v>
      </c>
      <c r="CY126" s="270">
        <v>2010</v>
      </c>
      <c r="CZ126" s="68" t="s">
        <v>37</v>
      </c>
      <c r="DA126" s="282">
        <f t="shared" si="3"/>
        <v>0</v>
      </c>
      <c r="DB126" s="282">
        <f t="shared" si="3"/>
        <v>0</v>
      </c>
      <c r="DC126" s="282">
        <f t="shared" si="3"/>
        <v>0</v>
      </c>
      <c r="DD126" s="282" t="e">
        <f t="shared" si="3"/>
        <v>#REF!</v>
      </c>
      <c r="DE126" s="282">
        <f t="shared" si="3"/>
        <v>0</v>
      </c>
    </row>
    <row r="127" spans="1:109" ht="16.5" x14ac:dyDescent="0.3">
      <c r="A127" s="68">
        <v>2019</v>
      </c>
      <c r="B127" s="68" t="s">
        <v>44</v>
      </c>
      <c r="C127" s="433" t="s">
        <v>86</v>
      </c>
      <c r="D127" s="434">
        <v>39004.085000000006</v>
      </c>
      <c r="E127" s="434">
        <v>70345.962000000014</v>
      </c>
      <c r="F127" s="435">
        <v>58832.727500000001</v>
      </c>
      <c r="G127" s="435">
        <v>9682.534999999998</v>
      </c>
      <c r="H127" s="129">
        <v>177865.30950000003</v>
      </c>
      <c r="I127" s="293"/>
      <c r="J127" s="58"/>
      <c r="BY127" s="270">
        <v>2010</v>
      </c>
      <c r="BZ127" s="68" t="s">
        <v>38</v>
      </c>
      <c r="CA127" s="280" t="e">
        <f>+D133+D345+D445+D545+#REF!+D769+D869+D969+#REF!+#REF!+#REF!+#REF!+#REF!+#REF!+#REF!+#REF!+#REF!+#REF!+#REF!+#REF!+#REF!</f>
        <v>#REF!</v>
      </c>
      <c r="CB127" s="280" t="e">
        <f>+E133+E345+E445+E545+#REF!+E769+E869+E969+#REF!+#REF!+#REF!+#REF!+#REF!+#REF!+#REF!+#REF!+#REF!+#REF!+#REF!+#REF!+#REF!</f>
        <v>#REF!</v>
      </c>
      <c r="CC127" s="280" t="e">
        <f>+F133+F345+F445+F545+#REF!+F769+F869+F969+#REF!+#REF!+#REF!+#REF!+#REF!+#REF!+#REF!+#REF!+#REF!+#REF!+#REF!+#REF!+#REF!</f>
        <v>#REF!</v>
      </c>
      <c r="CD127" s="280" t="e">
        <f>+G133+G345+G445+G545+#REF!+G769+G869+G969+#REF!+#REF!+#REF!+#REF!+#REF!+#REF!+#REF!+#REF!+#REF!+#REF!+#REF!+#REF!+#REF!</f>
        <v>#REF!</v>
      </c>
      <c r="CE127" s="280" t="e">
        <f>+H133+H345+H445+H545+#REF!+H769+H869+H969+#REF!+#REF!+#REF!+#REF!+#REF!+#REF!+#REF!+#REF!+#REF!+#REF!+#REF!+#REF!+#REF!</f>
        <v>#REF!</v>
      </c>
      <c r="CF127" s="270">
        <v>2010</v>
      </c>
      <c r="CG127" s="68" t="s">
        <v>38</v>
      </c>
      <c r="CH127" s="281">
        <f>+'Anexo 4'!D27+'Anexo 4'!E27</f>
        <v>144010.95249999998</v>
      </c>
      <c r="CI127" s="281">
        <f>+'Anexo 4'!F27+'Anexo 4'!G27</f>
        <v>449060.89549999998</v>
      </c>
      <c r="CJ127" s="281">
        <f>+'Anexo 4'!H27+'Anexo 4'!I27</f>
        <v>116928.94249999999</v>
      </c>
      <c r="CK127" s="281" t="e">
        <f>+'Anexo 4'!#REF!+'Anexo 4'!#REF!+'Anexo 4'!#REF!+'Anexo 4'!#REF!+'Anexo 4'!J27+'Anexo 4'!K27</f>
        <v>#REF!</v>
      </c>
      <c r="CL127" s="281">
        <f>+'Anexo 4'!L27+'Anexo 4'!M27</f>
        <v>749920.79799999995</v>
      </c>
      <c r="CM127" s="282" t="e">
        <f t="shared" si="2"/>
        <v>#REF!</v>
      </c>
      <c r="CN127" s="282" t="e">
        <f t="shared" si="2"/>
        <v>#REF!</v>
      </c>
      <c r="CO127" s="282" t="e">
        <f t="shared" si="2"/>
        <v>#REF!</v>
      </c>
      <c r="CP127" s="282" t="e">
        <f t="shared" si="2"/>
        <v>#REF!</v>
      </c>
      <c r="CQ127" s="282" t="e">
        <f t="shared" si="2"/>
        <v>#REF!</v>
      </c>
      <c r="CR127" s="270">
        <v>2010</v>
      </c>
      <c r="CS127" s="68" t="s">
        <v>38</v>
      </c>
      <c r="CT127" s="283">
        <f>'Anexo 2 '!C26</f>
        <v>144010.95249999998</v>
      </c>
      <c r="CU127" s="283">
        <f>'Anexo 2 '!D26</f>
        <v>449060.89549999998</v>
      </c>
      <c r="CV127" s="283">
        <f>'Anexo 2 '!E26</f>
        <v>116928.94249999999</v>
      </c>
      <c r="CW127" s="283" t="e">
        <f>+'Anexo 2 '!#REF!+'Anexo 2 '!#REF!+'Anexo 2 '!#REF!</f>
        <v>#REF!</v>
      </c>
      <c r="CX127" s="283">
        <f>+'Anexo 2 '!G26</f>
        <v>749920.79799999995</v>
      </c>
      <c r="CY127" s="270">
        <v>2010</v>
      </c>
      <c r="CZ127" s="68" t="s">
        <v>38</v>
      </c>
      <c r="DA127" s="282">
        <f t="shared" si="3"/>
        <v>0</v>
      </c>
      <c r="DB127" s="282">
        <f t="shared" si="3"/>
        <v>0</v>
      </c>
      <c r="DC127" s="282">
        <f t="shared" si="3"/>
        <v>0</v>
      </c>
      <c r="DD127" s="282" t="e">
        <f t="shared" si="3"/>
        <v>#REF!</v>
      </c>
      <c r="DE127" s="282">
        <f t="shared" si="3"/>
        <v>0</v>
      </c>
    </row>
    <row r="128" spans="1:109" ht="16.5" x14ac:dyDescent="0.3">
      <c r="A128" s="427">
        <v>2019</v>
      </c>
      <c r="B128" s="428" t="s">
        <v>45</v>
      </c>
      <c r="C128" s="429" t="s">
        <v>86</v>
      </c>
      <c r="D128" s="430">
        <v>42097.12999999999</v>
      </c>
      <c r="E128" s="430">
        <v>77312.307000000001</v>
      </c>
      <c r="F128" s="431">
        <v>57806.507500000007</v>
      </c>
      <c r="G128" s="431">
        <v>12340.375</v>
      </c>
      <c r="H128" s="432">
        <v>189556.31949999998</v>
      </c>
      <c r="I128" s="293"/>
      <c r="J128" s="58"/>
      <c r="BY128" s="270">
        <v>2010</v>
      </c>
      <c r="BZ128" s="68" t="s">
        <v>39</v>
      </c>
      <c r="CA128" s="280" t="e">
        <f>+D134+D346+D446+D546+#REF!+D770+D870+D970+#REF!+#REF!+#REF!+#REF!+#REF!+#REF!+#REF!+#REF!+#REF!+#REF!+#REF!+#REF!+#REF!</f>
        <v>#REF!</v>
      </c>
      <c r="CB128" s="280" t="e">
        <f>+E134+E346+E446+E546+#REF!+E770+E870+E970+#REF!+#REF!+#REF!+#REF!+#REF!+#REF!+#REF!+#REF!+#REF!+#REF!+#REF!+#REF!+#REF!</f>
        <v>#REF!</v>
      </c>
      <c r="CC128" s="280" t="e">
        <f>+F134+F346+F446+F546+#REF!+F770+F870+F970+#REF!+#REF!+#REF!+#REF!+#REF!+#REF!+#REF!+#REF!+#REF!+#REF!+#REF!+#REF!+#REF!</f>
        <v>#REF!</v>
      </c>
      <c r="CD128" s="280" t="e">
        <f>+G134+G346+G446+G546+#REF!+G770+G870+G970+#REF!+#REF!+#REF!+#REF!+#REF!+#REF!+#REF!+#REF!+#REF!+#REF!+#REF!+#REF!+#REF!</f>
        <v>#REF!</v>
      </c>
      <c r="CE128" s="280" t="e">
        <f>+H134+H346+H446+H546+#REF!+H770+H870+H970+#REF!+#REF!+#REF!+#REF!+#REF!+#REF!+#REF!+#REF!+#REF!+#REF!+#REF!+#REF!+#REF!</f>
        <v>#REF!</v>
      </c>
      <c r="CF128" s="270">
        <v>2010</v>
      </c>
      <c r="CG128" s="68" t="s">
        <v>39</v>
      </c>
      <c r="CH128" s="281">
        <f>+'Anexo 4'!D28+'Anexo 4'!E28</f>
        <v>150778.57500000001</v>
      </c>
      <c r="CI128" s="281">
        <f>+'Anexo 4'!F28+'Anexo 4'!G28</f>
        <v>468511.96600000001</v>
      </c>
      <c r="CJ128" s="281">
        <f>+'Anexo 4'!H28+'Anexo 4'!I28</f>
        <v>115491.51249999998</v>
      </c>
      <c r="CK128" s="281" t="e">
        <f>+'Anexo 4'!#REF!+'Anexo 4'!#REF!+'Anexo 4'!#REF!+'Anexo 4'!#REF!+'Anexo 4'!J28+'Anexo 4'!K28</f>
        <v>#REF!</v>
      </c>
      <c r="CL128" s="281">
        <f>+'Anexo 4'!L28+'Anexo 4'!M28</f>
        <v>777478.74599999993</v>
      </c>
      <c r="CM128" s="282" t="e">
        <f t="shared" si="2"/>
        <v>#REF!</v>
      </c>
      <c r="CN128" s="282" t="e">
        <f t="shared" si="2"/>
        <v>#REF!</v>
      </c>
      <c r="CO128" s="282" t="e">
        <f t="shared" si="2"/>
        <v>#REF!</v>
      </c>
      <c r="CP128" s="282" t="e">
        <f t="shared" si="2"/>
        <v>#REF!</v>
      </c>
      <c r="CQ128" s="282" t="e">
        <f t="shared" si="2"/>
        <v>#REF!</v>
      </c>
      <c r="CR128" s="270">
        <v>2010</v>
      </c>
      <c r="CS128" s="68" t="s">
        <v>39</v>
      </c>
      <c r="CT128" s="283">
        <f>'Anexo 2 '!C27</f>
        <v>150778.57500000004</v>
      </c>
      <c r="CU128" s="283">
        <f>'Anexo 2 '!D27</f>
        <v>468511.96599999996</v>
      </c>
      <c r="CV128" s="283">
        <f>'Anexo 2 '!E27</f>
        <v>115491.51249999997</v>
      </c>
      <c r="CW128" s="283" t="e">
        <f>+'Anexo 2 '!#REF!+'Anexo 2 '!#REF!+'Anexo 2 '!#REF!</f>
        <v>#REF!</v>
      </c>
      <c r="CX128" s="283">
        <f>+'Anexo 2 '!G27</f>
        <v>777478.74600000004</v>
      </c>
      <c r="CY128" s="270">
        <v>2010</v>
      </c>
      <c r="CZ128" s="68" t="s">
        <v>39</v>
      </c>
      <c r="DA128" s="282">
        <f t="shared" si="3"/>
        <v>0</v>
      </c>
      <c r="DB128" s="282">
        <f t="shared" si="3"/>
        <v>0</v>
      </c>
      <c r="DC128" s="282">
        <f t="shared" si="3"/>
        <v>0</v>
      </c>
      <c r="DD128" s="282" t="e">
        <f t="shared" si="3"/>
        <v>#REF!</v>
      </c>
      <c r="DE128" s="282">
        <f t="shared" si="3"/>
        <v>0</v>
      </c>
    </row>
    <row r="129" spans="1:109" ht="16.5" x14ac:dyDescent="0.3">
      <c r="A129" s="68">
        <v>2019</v>
      </c>
      <c r="B129" s="68" t="s">
        <v>33</v>
      </c>
      <c r="C129" s="433" t="s">
        <v>86</v>
      </c>
      <c r="D129" s="434">
        <v>38687.237500000003</v>
      </c>
      <c r="E129" s="434">
        <v>78733.192999999999</v>
      </c>
      <c r="F129" s="435">
        <v>53679.485499999995</v>
      </c>
      <c r="G129" s="435">
        <v>10222.034000000001</v>
      </c>
      <c r="H129" s="129">
        <v>181321.95</v>
      </c>
      <c r="I129" s="293"/>
      <c r="J129" s="58"/>
      <c r="BY129" s="270">
        <v>2010</v>
      </c>
      <c r="BZ129" s="68" t="s">
        <v>40</v>
      </c>
      <c r="CA129" s="280" t="e">
        <f>+D135+D347+D447+D547+#REF!+D771+D871+D971+#REF!+#REF!+#REF!+#REF!+#REF!+#REF!+#REF!+#REF!+#REF!+#REF!+#REF!+#REF!+#REF!</f>
        <v>#REF!</v>
      </c>
      <c r="CB129" s="280" t="e">
        <f>+E135+E347+E447+E547+#REF!+E771+E871+E971+#REF!+#REF!+#REF!+#REF!+#REF!+#REF!+#REF!+#REF!+#REF!+#REF!+#REF!+#REF!+#REF!</f>
        <v>#REF!</v>
      </c>
      <c r="CC129" s="280" t="e">
        <f>+F135+F347+F447+F547+#REF!+F771+F871+F971+#REF!+#REF!+#REF!+#REF!+#REF!+#REF!+#REF!+#REF!+#REF!+#REF!+#REF!+#REF!+#REF!</f>
        <v>#REF!</v>
      </c>
      <c r="CD129" s="280" t="e">
        <f>+G135+G347+G447+G547+#REF!+G771+G871+G971+#REF!+#REF!+#REF!+#REF!+#REF!+#REF!+#REF!+#REF!+#REF!+#REF!+#REF!+#REF!+#REF!</f>
        <v>#REF!</v>
      </c>
      <c r="CE129" s="280" t="e">
        <f>+H135+H347+H447+H547+#REF!+H771+H871+H971+#REF!+#REF!+#REF!+#REF!+#REF!+#REF!+#REF!+#REF!+#REF!+#REF!+#REF!+#REF!+#REF!</f>
        <v>#REF!</v>
      </c>
      <c r="CF129" s="270">
        <v>2010</v>
      </c>
      <c r="CG129" s="68" t="s">
        <v>40</v>
      </c>
      <c r="CH129" s="281">
        <f>+'Anexo 4'!D29+'Anexo 4'!E29</f>
        <v>158238.71500000005</v>
      </c>
      <c r="CI129" s="281">
        <f>+'Anexo 4'!F29+'Anexo 4'!G29</f>
        <v>485268.94099999993</v>
      </c>
      <c r="CJ129" s="281">
        <f>+'Anexo 4'!H29+'Anexo 4'!I29</f>
        <v>113482.84010000003</v>
      </c>
      <c r="CK129" s="281" t="e">
        <f>+'Anexo 4'!#REF!+'Anexo 4'!#REF!+'Anexo 4'!#REF!+'Anexo 4'!#REF!+'Anexo 4'!J29+'Anexo 4'!K29</f>
        <v>#REF!</v>
      </c>
      <c r="CL129" s="281">
        <f>+'Anexo 4'!L29+'Anexo 4'!M29</f>
        <v>795135.37360000005</v>
      </c>
      <c r="CM129" s="282" t="e">
        <f t="shared" si="2"/>
        <v>#REF!</v>
      </c>
      <c r="CN129" s="282" t="e">
        <f t="shared" si="2"/>
        <v>#REF!</v>
      </c>
      <c r="CO129" s="282" t="e">
        <f t="shared" si="2"/>
        <v>#REF!</v>
      </c>
      <c r="CP129" s="282" t="e">
        <f t="shared" si="2"/>
        <v>#REF!</v>
      </c>
      <c r="CQ129" s="282" t="e">
        <f t="shared" si="2"/>
        <v>#REF!</v>
      </c>
      <c r="CR129" s="270">
        <v>2010</v>
      </c>
      <c r="CS129" s="68" t="s">
        <v>40</v>
      </c>
      <c r="CT129" s="283">
        <f>'Anexo 2 '!C28</f>
        <v>158238.71500000005</v>
      </c>
      <c r="CU129" s="283">
        <f>'Anexo 2 '!D28</f>
        <v>485268.94099999999</v>
      </c>
      <c r="CV129" s="283">
        <f>'Anexo 2 '!E28</f>
        <v>113482.84010000004</v>
      </c>
      <c r="CW129" s="283" t="e">
        <f>+'Anexo 2 '!#REF!+'Anexo 2 '!#REF!+'Anexo 2 '!#REF!</f>
        <v>#REF!</v>
      </c>
      <c r="CX129" s="283">
        <f>+'Anexo 2 '!G28</f>
        <v>795135.37360000017</v>
      </c>
      <c r="CY129" s="270">
        <v>2010</v>
      </c>
      <c r="CZ129" s="68" t="s">
        <v>40</v>
      </c>
      <c r="DA129" s="282">
        <f t="shared" si="3"/>
        <v>0</v>
      </c>
      <c r="DB129" s="282">
        <f t="shared" si="3"/>
        <v>0</v>
      </c>
      <c r="DC129" s="282">
        <f t="shared" si="3"/>
        <v>0</v>
      </c>
      <c r="DD129" s="282" t="e">
        <f t="shared" si="3"/>
        <v>#REF!</v>
      </c>
      <c r="DE129" s="282">
        <f t="shared" si="3"/>
        <v>0</v>
      </c>
    </row>
    <row r="130" spans="1:109" ht="16.5" x14ac:dyDescent="0.3">
      <c r="A130" s="427">
        <v>2019</v>
      </c>
      <c r="B130" s="428" t="s">
        <v>35</v>
      </c>
      <c r="C130" s="429" t="s">
        <v>86</v>
      </c>
      <c r="D130" s="430">
        <v>45574.037999999993</v>
      </c>
      <c r="E130" s="430">
        <v>76027.44249999999</v>
      </c>
      <c r="F130" s="431">
        <v>61231.638499999986</v>
      </c>
      <c r="G130" s="431">
        <v>12396.373000000001</v>
      </c>
      <c r="H130" s="432">
        <v>195229.49199999997</v>
      </c>
      <c r="I130" s="293"/>
      <c r="J130" s="58"/>
      <c r="BY130" s="270">
        <v>2010</v>
      </c>
      <c r="BZ130" s="68" t="s">
        <v>41</v>
      </c>
      <c r="CA130" s="280" t="e">
        <f>+D136+D348+D448+D548+#REF!+D772+D872+D972+#REF!+#REF!+#REF!+#REF!+#REF!+#REF!+#REF!+#REF!+#REF!+#REF!+#REF!+#REF!+#REF!</f>
        <v>#REF!</v>
      </c>
      <c r="CB130" s="280" t="e">
        <f>+E136+E348+E448+E548+#REF!+E772+E872+E972+#REF!+#REF!+#REF!+#REF!+#REF!+#REF!+#REF!+#REF!+#REF!+#REF!+#REF!+#REF!+#REF!</f>
        <v>#REF!</v>
      </c>
      <c r="CC130" s="280" t="e">
        <f>+F136+F348+F448+F548+#REF!+F772+F872+F972+#REF!+#REF!+#REF!+#REF!+#REF!+#REF!+#REF!+#REF!+#REF!+#REF!+#REF!+#REF!+#REF!</f>
        <v>#REF!</v>
      </c>
      <c r="CD130" s="280" t="e">
        <f>+G136+G348+G448+G548+#REF!+G772+G872+G972+#REF!+#REF!+#REF!+#REF!+#REF!+#REF!+#REF!+#REF!+#REF!+#REF!+#REF!+#REF!+#REF!</f>
        <v>#REF!</v>
      </c>
      <c r="CE130" s="280" t="e">
        <f>+H136+H348+H448+H548+#REF!+H772+H872+H972+#REF!+#REF!+#REF!+#REF!+#REF!+#REF!+#REF!+#REF!+#REF!+#REF!+#REF!+#REF!+#REF!</f>
        <v>#REF!</v>
      </c>
      <c r="CF130" s="270">
        <v>2010</v>
      </c>
      <c r="CG130" s="68" t="s">
        <v>41</v>
      </c>
      <c r="CH130" s="281">
        <f>+'Anexo 4'!D30+'Anexo 4'!E30</f>
        <v>145038.89249999999</v>
      </c>
      <c r="CI130" s="281">
        <f>+'Anexo 4'!F30+'Anexo 4'!G30</f>
        <v>504455.04099999991</v>
      </c>
      <c r="CJ130" s="281">
        <f>+'Anexo 4'!H30+'Anexo 4'!I30</f>
        <v>111932.73499999996</v>
      </c>
      <c r="CK130" s="281" t="e">
        <f>+'Anexo 4'!#REF!+'Anexo 4'!#REF!+'Anexo 4'!#REF!+'Anexo 4'!#REF!+'Anexo 4'!J30+'Anexo 4'!K30</f>
        <v>#REF!</v>
      </c>
      <c r="CL130" s="281">
        <f>+'Anexo 4'!L30+'Anexo 4'!M30</f>
        <v>799131.19599999976</v>
      </c>
      <c r="CM130" s="282" t="e">
        <f t="shared" si="2"/>
        <v>#REF!</v>
      </c>
      <c r="CN130" s="282" t="e">
        <f t="shared" si="2"/>
        <v>#REF!</v>
      </c>
      <c r="CO130" s="282" t="e">
        <f t="shared" si="2"/>
        <v>#REF!</v>
      </c>
      <c r="CP130" s="282" t="e">
        <f t="shared" si="2"/>
        <v>#REF!</v>
      </c>
      <c r="CQ130" s="282" t="e">
        <f t="shared" si="2"/>
        <v>#REF!</v>
      </c>
      <c r="CR130" s="270">
        <v>2010</v>
      </c>
      <c r="CS130" s="68" t="s">
        <v>41</v>
      </c>
      <c r="CT130" s="283">
        <f>'Anexo 2 '!C29</f>
        <v>145038.89250000002</v>
      </c>
      <c r="CU130" s="283">
        <f>'Anexo 2 '!D29</f>
        <v>504455.04099999997</v>
      </c>
      <c r="CV130" s="283">
        <f>'Anexo 2 '!E29</f>
        <v>111932.73499999997</v>
      </c>
      <c r="CW130" s="283" t="e">
        <f>+'Anexo 2 '!#REF!+'Anexo 2 '!#REF!+'Anexo 2 '!#REF!</f>
        <v>#REF!</v>
      </c>
      <c r="CX130" s="283">
        <f>+'Anexo 2 '!G29</f>
        <v>799131.19599999976</v>
      </c>
      <c r="CY130" s="270">
        <v>2010</v>
      </c>
      <c r="CZ130" s="68" t="s">
        <v>41</v>
      </c>
      <c r="DA130" s="282">
        <f t="shared" si="3"/>
        <v>0</v>
      </c>
      <c r="DB130" s="282">
        <f t="shared" si="3"/>
        <v>0</v>
      </c>
      <c r="DC130" s="282">
        <f t="shared" si="3"/>
        <v>0</v>
      </c>
      <c r="DD130" s="282" t="e">
        <f t="shared" si="3"/>
        <v>#REF!</v>
      </c>
      <c r="DE130" s="282">
        <f t="shared" si="3"/>
        <v>0</v>
      </c>
    </row>
    <row r="131" spans="1:109" ht="16.5" x14ac:dyDescent="0.3">
      <c r="A131" s="68">
        <v>2019</v>
      </c>
      <c r="B131" s="68" t="s">
        <v>36</v>
      </c>
      <c r="C131" s="433" t="s">
        <v>86</v>
      </c>
      <c r="D131" s="434">
        <v>37651.224999999991</v>
      </c>
      <c r="E131" s="434">
        <v>72136.622000000003</v>
      </c>
      <c r="F131" s="435">
        <v>56622.757499999978</v>
      </c>
      <c r="G131" s="435">
        <v>11907.233500000002</v>
      </c>
      <c r="H131" s="129">
        <v>178317.83799999999</v>
      </c>
      <c r="I131" s="293"/>
      <c r="J131" s="58"/>
      <c r="BY131" s="270">
        <v>2010</v>
      </c>
      <c r="BZ131" s="68" t="s">
        <v>42</v>
      </c>
      <c r="CA131" s="280" t="e">
        <f>+D137+D349+D449+D549+#REF!+D773+D873+D973+#REF!+#REF!+#REF!+#REF!+#REF!+#REF!+#REF!+#REF!+#REF!+#REF!+#REF!+#REF!+#REF!</f>
        <v>#REF!</v>
      </c>
      <c r="CB131" s="280" t="e">
        <f>+E137+E349+E449+E549+#REF!+E773+E873+E973+#REF!+#REF!+#REF!+#REF!+#REF!+#REF!+#REF!+#REF!+#REF!+#REF!+#REF!+#REF!+#REF!</f>
        <v>#REF!</v>
      </c>
      <c r="CC131" s="280" t="e">
        <f>+F137+F349+F449+F549+#REF!+F773+F873+F973+#REF!+#REF!+#REF!+#REF!+#REF!+#REF!+#REF!+#REF!+#REF!+#REF!+#REF!+#REF!+#REF!</f>
        <v>#REF!</v>
      </c>
      <c r="CD131" s="280" t="e">
        <f>+G137+G349+G449+G549+#REF!+G773+G873+G973+#REF!+#REF!+#REF!+#REF!+#REF!+#REF!+#REF!+#REF!+#REF!+#REF!+#REF!+#REF!+#REF!</f>
        <v>#REF!</v>
      </c>
      <c r="CE131" s="280" t="e">
        <f>+H137+H349+H449+H549+#REF!+H773+H873+H973+#REF!+#REF!+#REF!+#REF!+#REF!+#REF!+#REF!+#REF!+#REF!+#REF!+#REF!+#REF!+#REF!</f>
        <v>#REF!</v>
      </c>
      <c r="CF131" s="270">
        <v>2010</v>
      </c>
      <c r="CG131" s="68" t="s">
        <v>42</v>
      </c>
      <c r="CH131" s="281">
        <f>+'Anexo 4'!D31+'Anexo 4'!E31</f>
        <v>133531.51249999995</v>
      </c>
      <c r="CI131" s="281">
        <f>+'Anexo 4'!F31+'Anexo 4'!G31</f>
        <v>501101.67850000004</v>
      </c>
      <c r="CJ131" s="281">
        <f>+'Anexo 4'!H31+'Anexo 4'!I31</f>
        <v>92030.088499999998</v>
      </c>
      <c r="CK131" s="281" t="e">
        <f>+'Anexo 4'!#REF!+'Anexo 4'!#REF!+'Anexo 4'!#REF!+'Anexo 4'!#REF!+'Anexo 4'!J31+'Anexo 4'!K31</f>
        <v>#REF!</v>
      </c>
      <c r="CL131" s="281">
        <f>+'Anexo 4'!L31+'Anexo 4'!M31</f>
        <v>760219.97699999996</v>
      </c>
      <c r="CM131" s="282" t="e">
        <f t="shared" si="2"/>
        <v>#REF!</v>
      </c>
      <c r="CN131" s="282" t="e">
        <f t="shared" si="2"/>
        <v>#REF!</v>
      </c>
      <c r="CO131" s="282" t="e">
        <f t="shared" si="2"/>
        <v>#REF!</v>
      </c>
      <c r="CP131" s="282" t="e">
        <f t="shared" si="2"/>
        <v>#REF!</v>
      </c>
      <c r="CQ131" s="282" t="e">
        <f t="shared" si="2"/>
        <v>#REF!</v>
      </c>
      <c r="CR131" s="270">
        <v>2010</v>
      </c>
      <c r="CS131" s="68" t="s">
        <v>42</v>
      </c>
      <c r="CT131" s="283">
        <f>'Anexo 2 '!C30</f>
        <v>133531.51249999998</v>
      </c>
      <c r="CU131" s="283">
        <f>'Anexo 2 '!D30</f>
        <v>501101.67849999998</v>
      </c>
      <c r="CV131" s="283">
        <f>'Anexo 2 '!E30</f>
        <v>92030.088499999983</v>
      </c>
      <c r="CW131" s="283" t="e">
        <f>+'Anexo 2 '!#REF!+'Anexo 2 '!#REF!+'Anexo 2 '!#REF!</f>
        <v>#REF!</v>
      </c>
      <c r="CX131" s="283">
        <f>+'Anexo 2 '!G30</f>
        <v>760219.97700000007</v>
      </c>
      <c r="CY131" s="270">
        <v>2010</v>
      </c>
      <c r="CZ131" s="68" t="s">
        <v>42</v>
      </c>
      <c r="DA131" s="282">
        <f t="shared" si="3"/>
        <v>0</v>
      </c>
      <c r="DB131" s="282">
        <f t="shared" si="3"/>
        <v>0</v>
      </c>
      <c r="DC131" s="282">
        <f t="shared" si="3"/>
        <v>0</v>
      </c>
      <c r="DD131" s="282" t="e">
        <f t="shared" si="3"/>
        <v>#REF!</v>
      </c>
      <c r="DE131" s="282">
        <f t="shared" si="3"/>
        <v>0</v>
      </c>
    </row>
    <row r="132" spans="1:109" ht="16.5" x14ac:dyDescent="0.3">
      <c r="A132" s="427">
        <v>2019</v>
      </c>
      <c r="B132" s="428" t="s">
        <v>37</v>
      </c>
      <c r="C132" s="429" t="s">
        <v>86</v>
      </c>
      <c r="D132" s="430">
        <v>39877.274999999994</v>
      </c>
      <c r="E132" s="430">
        <v>81649.701499999996</v>
      </c>
      <c r="F132" s="431">
        <v>66070.927499999991</v>
      </c>
      <c r="G132" s="431">
        <v>14083.424500000001</v>
      </c>
      <c r="H132" s="432">
        <v>201681.3285</v>
      </c>
      <c r="I132" s="293"/>
      <c r="J132" s="58"/>
      <c r="BY132" s="270">
        <v>2011</v>
      </c>
      <c r="BZ132" s="68" t="s">
        <v>43</v>
      </c>
      <c r="CA132" s="280" t="e">
        <f>+#REF!+D350+D450+D550+#REF!+D774+D874+D974+#REF!+#REF!+#REF!+#REF!+#REF!+#REF!+#REF!+#REF!+#REF!+#REF!+#REF!+#REF!+#REF!</f>
        <v>#REF!</v>
      </c>
      <c r="CB132" s="280" t="e">
        <f>+#REF!+E350+E450+E550+#REF!+E774+E874+E974+#REF!+#REF!+#REF!+#REF!+#REF!+#REF!+#REF!+#REF!+#REF!+#REF!+#REF!+#REF!+#REF!</f>
        <v>#REF!</v>
      </c>
      <c r="CC132" s="280" t="e">
        <f>+#REF!+F350+F450+F550+#REF!+F774+F874+F974+#REF!+#REF!+#REF!+#REF!+#REF!+#REF!+#REF!+#REF!+#REF!+#REF!+#REF!+#REF!+#REF!</f>
        <v>#REF!</v>
      </c>
      <c r="CD132" s="280" t="e">
        <f>+#REF!+G350+G450+G550+#REF!+G774+G874+G974+#REF!+#REF!+#REF!+#REF!+#REF!+#REF!+#REF!+#REF!+#REF!+#REF!+#REF!+#REF!+#REF!</f>
        <v>#REF!</v>
      </c>
      <c r="CE132" s="280" t="e">
        <f>+#REF!+H350+H450+H550+#REF!+H774+H874+H974+#REF!+#REF!+#REF!+#REF!+#REF!+#REF!+#REF!+#REF!+#REF!+#REF!+#REF!+#REF!+#REF!</f>
        <v>#REF!</v>
      </c>
      <c r="CF132" s="270">
        <v>2011</v>
      </c>
      <c r="CG132" s="68" t="s">
        <v>43</v>
      </c>
      <c r="CH132" s="281">
        <f>+'Anexo 4'!D32+'Anexo 4'!E32</f>
        <v>136342.75450000001</v>
      </c>
      <c r="CI132" s="281">
        <f>+'Anexo 4'!F32+'Anexo 4'!G32</f>
        <v>451915.7105000001</v>
      </c>
      <c r="CJ132" s="281">
        <f>+'Anexo 4'!H32+'Anexo 4'!I32</f>
        <v>105508.94</v>
      </c>
      <c r="CK132" s="281" t="e">
        <f>+'Anexo 4'!#REF!+'Anexo 4'!#REF!+'Anexo 4'!#REF!+'Anexo 4'!#REF!+'Anexo 4'!J32+'Anexo 4'!K32</f>
        <v>#REF!</v>
      </c>
      <c r="CL132" s="281">
        <f>+'Anexo 4'!L32+'Anexo 4'!M32</f>
        <v>736901.49000000022</v>
      </c>
      <c r="CM132" s="282" t="e">
        <f t="shared" si="2"/>
        <v>#REF!</v>
      </c>
      <c r="CN132" s="282" t="e">
        <f t="shared" si="2"/>
        <v>#REF!</v>
      </c>
      <c r="CO132" s="282" t="e">
        <f t="shared" si="2"/>
        <v>#REF!</v>
      </c>
      <c r="CP132" s="282" t="e">
        <f t="shared" si="2"/>
        <v>#REF!</v>
      </c>
      <c r="CQ132" s="282" t="e">
        <f t="shared" si="2"/>
        <v>#REF!</v>
      </c>
      <c r="CR132" s="270">
        <v>2011</v>
      </c>
      <c r="CS132" s="68" t="s">
        <v>43</v>
      </c>
      <c r="CT132" s="283">
        <f>'Anexo 2 '!C31</f>
        <v>136342.75450000001</v>
      </c>
      <c r="CU132" s="283">
        <f>'Anexo 2 '!D31</f>
        <v>451915.7105000001</v>
      </c>
      <c r="CV132" s="283">
        <f>'Anexo 2 '!E31</f>
        <v>105508.93999999999</v>
      </c>
      <c r="CW132" s="283" t="e">
        <f>+'Anexo 2 '!#REF!+'Anexo 2 '!#REF!+'Anexo 2 '!#REF!</f>
        <v>#REF!</v>
      </c>
      <c r="CX132" s="283">
        <f>+'Anexo 2 '!G31</f>
        <v>736901.49000000011</v>
      </c>
      <c r="CY132" s="270">
        <v>2011</v>
      </c>
      <c r="CZ132" s="68" t="s">
        <v>43</v>
      </c>
      <c r="DA132" s="282">
        <f t="shared" si="3"/>
        <v>0</v>
      </c>
      <c r="DB132" s="282">
        <f t="shared" si="3"/>
        <v>0</v>
      </c>
      <c r="DC132" s="282">
        <f t="shared" si="3"/>
        <v>0</v>
      </c>
      <c r="DD132" s="282" t="e">
        <f t="shared" si="3"/>
        <v>#REF!</v>
      </c>
      <c r="DE132" s="282">
        <f t="shared" si="3"/>
        <v>0</v>
      </c>
    </row>
    <row r="133" spans="1:109" ht="16.5" x14ac:dyDescent="0.3">
      <c r="A133" s="68">
        <v>2019</v>
      </c>
      <c r="B133" s="68" t="s">
        <v>38</v>
      </c>
      <c r="C133" s="433" t="s">
        <v>86</v>
      </c>
      <c r="D133" s="434">
        <v>37639.834999999999</v>
      </c>
      <c r="E133" s="434">
        <v>81332.863500000007</v>
      </c>
      <c r="F133" s="435">
        <v>64246.856</v>
      </c>
      <c r="G133" s="435">
        <v>14832.8305</v>
      </c>
      <c r="H133" s="129">
        <v>198052.38500000001</v>
      </c>
      <c r="I133" s="293"/>
      <c r="J133" s="58"/>
      <c r="BY133" s="270">
        <v>2011</v>
      </c>
      <c r="BZ133" s="68" t="s">
        <v>44</v>
      </c>
      <c r="CA133" s="280" t="e">
        <f>+#REF!+D351+D451+D551+#REF!+D775+D875+D975+#REF!+#REF!+#REF!+#REF!+#REF!+#REF!+#REF!+#REF!+#REF!+#REF!+#REF!+#REF!+#REF!</f>
        <v>#REF!</v>
      </c>
      <c r="CB133" s="280" t="e">
        <f>+#REF!+E351+E451+E551+#REF!+E775+E875+E975+#REF!+#REF!+#REF!+#REF!+#REF!+#REF!+#REF!+#REF!+#REF!+#REF!+#REF!+#REF!+#REF!</f>
        <v>#REF!</v>
      </c>
      <c r="CC133" s="280" t="e">
        <f>+#REF!+F351+F451+F551+#REF!+F775+F875+F975+#REF!+#REF!+#REF!+#REF!+#REF!+#REF!+#REF!+#REF!+#REF!+#REF!+#REF!+#REF!+#REF!</f>
        <v>#REF!</v>
      </c>
      <c r="CD133" s="280" t="e">
        <f>+#REF!+G351+G451+G551+#REF!+G775+G875+G975+#REF!+#REF!+#REF!+#REF!+#REF!+#REF!+#REF!+#REF!+#REF!+#REF!+#REF!+#REF!+#REF!</f>
        <v>#REF!</v>
      </c>
      <c r="CE133" s="280" t="e">
        <f>+#REF!+H351+H451+H551+#REF!+H775+H875+H975+#REF!+#REF!+#REF!+#REF!+#REF!+#REF!+#REF!+#REF!+#REF!+#REF!+#REF!+#REF!+#REF!</f>
        <v>#REF!</v>
      </c>
      <c r="CF133" s="270">
        <v>2011</v>
      </c>
      <c r="CG133" s="68" t="s">
        <v>44</v>
      </c>
      <c r="CH133" s="281">
        <f>+'Anexo 4'!D33+'Anexo 4'!E33</f>
        <v>153750.89499999993</v>
      </c>
      <c r="CI133" s="281">
        <f>+'Anexo 4'!F33+'Anexo 4'!G33</f>
        <v>436080.57700000011</v>
      </c>
      <c r="CJ133" s="281">
        <f>+'Anexo 4'!H33+'Anexo 4'!I33</f>
        <v>101474.74750000001</v>
      </c>
      <c r="CK133" s="281" t="e">
        <f>+'Anexo 4'!#REF!+'Anexo 4'!#REF!+'Anexo 4'!#REF!+'Anexo 4'!#REF!+'Anexo 4'!J33+'Anexo 4'!K33</f>
        <v>#REF!</v>
      </c>
      <c r="CL133" s="281">
        <f>+'Anexo 4'!L33+'Anexo 4'!M33</f>
        <v>726418.95200000005</v>
      </c>
      <c r="CM133" s="282" t="e">
        <f t="shared" si="2"/>
        <v>#REF!</v>
      </c>
      <c r="CN133" s="282" t="e">
        <f t="shared" si="2"/>
        <v>#REF!</v>
      </c>
      <c r="CO133" s="282" t="e">
        <f t="shared" si="2"/>
        <v>#REF!</v>
      </c>
      <c r="CP133" s="282" t="e">
        <f t="shared" si="2"/>
        <v>#REF!</v>
      </c>
      <c r="CQ133" s="282" t="e">
        <f t="shared" si="2"/>
        <v>#REF!</v>
      </c>
      <c r="CR133" s="270">
        <v>2011</v>
      </c>
      <c r="CS133" s="68" t="s">
        <v>44</v>
      </c>
      <c r="CT133" s="283">
        <f>'Anexo 2 '!C32</f>
        <v>153750.89499999996</v>
      </c>
      <c r="CU133" s="283">
        <f>'Anexo 2 '!D32</f>
        <v>436080.57700000005</v>
      </c>
      <c r="CV133" s="283">
        <f>'Anexo 2 '!E32</f>
        <v>101474.74750000001</v>
      </c>
      <c r="CW133" s="283" t="e">
        <f>+'Anexo 2 '!#REF!+'Anexo 2 '!#REF!+'Anexo 2 '!#REF!</f>
        <v>#REF!</v>
      </c>
      <c r="CX133" s="283">
        <f>+'Anexo 2 '!G32</f>
        <v>726418.95200000005</v>
      </c>
      <c r="CY133" s="270">
        <v>2011</v>
      </c>
      <c r="CZ133" s="68" t="s">
        <v>44</v>
      </c>
      <c r="DA133" s="282">
        <f t="shared" si="3"/>
        <v>0</v>
      </c>
      <c r="DB133" s="282">
        <f t="shared" si="3"/>
        <v>0</v>
      </c>
      <c r="DC133" s="282">
        <f t="shared" si="3"/>
        <v>0</v>
      </c>
      <c r="DD133" s="282" t="e">
        <f t="shared" si="3"/>
        <v>#REF!</v>
      </c>
      <c r="DE133" s="282">
        <f t="shared" si="3"/>
        <v>0</v>
      </c>
    </row>
    <row r="134" spans="1:109" ht="16.5" x14ac:dyDescent="0.3">
      <c r="A134" s="427">
        <v>2019</v>
      </c>
      <c r="B134" s="428" t="s">
        <v>39</v>
      </c>
      <c r="C134" s="429" t="s">
        <v>86</v>
      </c>
      <c r="D134" s="430">
        <v>35695.237500000003</v>
      </c>
      <c r="E134" s="430">
        <v>84938.921499999997</v>
      </c>
      <c r="F134" s="431">
        <v>65620.023000000001</v>
      </c>
      <c r="G134" s="431">
        <v>12634</v>
      </c>
      <c r="H134" s="432">
        <v>198888.182</v>
      </c>
      <c r="I134" s="293"/>
      <c r="J134" s="58"/>
      <c r="BY134" s="270">
        <v>2011</v>
      </c>
      <c r="BZ134" s="68" t="s">
        <v>45</v>
      </c>
      <c r="CA134" s="280" t="e">
        <f>+#REF!+D352+D452+D552+#REF!+D776+D876+D976+#REF!+#REF!+#REF!+#REF!+#REF!+#REF!+#REF!+#REF!+#REF!+#REF!+#REF!+#REF!+#REF!</f>
        <v>#REF!</v>
      </c>
      <c r="CB134" s="280" t="e">
        <f>+#REF!+E352+E452+E552+#REF!+E776+E876+E976+#REF!+#REF!+#REF!+#REF!+#REF!+#REF!+#REF!+#REF!+#REF!+#REF!+#REF!+#REF!+#REF!</f>
        <v>#REF!</v>
      </c>
      <c r="CC134" s="280" t="e">
        <f>+#REF!+F352+F452+F552+#REF!+F776+F876+F976+#REF!+#REF!+#REF!+#REF!+#REF!+#REF!+#REF!+#REF!+#REF!+#REF!+#REF!+#REF!+#REF!</f>
        <v>#REF!</v>
      </c>
      <c r="CD134" s="280" t="e">
        <f>+#REF!+G352+G452+G552+#REF!+G776+G876+G976+#REF!+#REF!+#REF!+#REF!+#REF!+#REF!+#REF!+#REF!+#REF!+#REF!+#REF!+#REF!+#REF!</f>
        <v>#REF!</v>
      </c>
      <c r="CE134" s="280" t="e">
        <f>+#REF!+H352+H452+H552+#REF!+H776+H876+H976+#REF!+#REF!+#REF!+#REF!+#REF!+#REF!+#REF!+#REF!+#REF!+#REF!+#REF!+#REF!+#REF!</f>
        <v>#REF!</v>
      </c>
      <c r="CF134" s="270">
        <v>2011</v>
      </c>
      <c r="CG134" s="68" t="s">
        <v>45</v>
      </c>
      <c r="CH134" s="281">
        <f>+'Anexo 4'!D34+'Anexo 4'!E34</f>
        <v>179286.68299999996</v>
      </c>
      <c r="CI134" s="281">
        <f>+'Anexo 4'!F34+'Anexo 4'!G34</f>
        <v>567066.1320000001</v>
      </c>
      <c r="CJ134" s="281">
        <f>+'Anexo 4'!H34+'Anexo 4'!I34</f>
        <v>123186.6795</v>
      </c>
      <c r="CK134" s="281" t="e">
        <f>+'Anexo 4'!#REF!+'Anexo 4'!#REF!+'Anexo 4'!#REF!+'Anexo 4'!#REF!+'Anexo 4'!J34+'Anexo 4'!K34</f>
        <v>#REF!</v>
      </c>
      <c r="CL134" s="281">
        <f>+'Anexo 4'!L34+'Anexo 4'!M34</f>
        <v>914686.76500000013</v>
      </c>
      <c r="CM134" s="282" t="e">
        <f t="shared" si="2"/>
        <v>#REF!</v>
      </c>
      <c r="CN134" s="282" t="e">
        <f t="shared" si="2"/>
        <v>#REF!</v>
      </c>
      <c r="CO134" s="282" t="e">
        <f t="shared" si="2"/>
        <v>#REF!</v>
      </c>
      <c r="CP134" s="282" t="e">
        <f t="shared" si="2"/>
        <v>#REF!</v>
      </c>
      <c r="CQ134" s="282" t="e">
        <f t="shared" si="2"/>
        <v>#REF!</v>
      </c>
      <c r="CR134" s="270">
        <v>2011</v>
      </c>
      <c r="CS134" s="68" t="s">
        <v>45</v>
      </c>
      <c r="CT134" s="283">
        <f>'Anexo 2 '!C33</f>
        <v>179286.68299999996</v>
      </c>
      <c r="CU134" s="283">
        <f>'Anexo 2 '!D33</f>
        <v>567066.13199999998</v>
      </c>
      <c r="CV134" s="283">
        <f>'Anexo 2 '!E33</f>
        <v>123186.67950000001</v>
      </c>
      <c r="CW134" s="283" t="e">
        <f>+'Anexo 2 '!#REF!+'Anexo 2 '!#REF!+'Anexo 2 '!#REF!</f>
        <v>#REF!</v>
      </c>
      <c r="CX134" s="283">
        <f>+'Anexo 2 '!G33</f>
        <v>914686.76500000025</v>
      </c>
      <c r="CY134" s="270">
        <v>2011</v>
      </c>
      <c r="CZ134" s="68" t="s">
        <v>45</v>
      </c>
      <c r="DA134" s="282">
        <f t="shared" si="3"/>
        <v>0</v>
      </c>
      <c r="DB134" s="282">
        <f t="shared" si="3"/>
        <v>0</v>
      </c>
      <c r="DC134" s="282">
        <f t="shared" si="3"/>
        <v>0</v>
      </c>
      <c r="DD134" s="282" t="e">
        <f t="shared" si="3"/>
        <v>#REF!</v>
      </c>
      <c r="DE134" s="282">
        <f t="shared" si="3"/>
        <v>0</v>
      </c>
    </row>
    <row r="135" spans="1:109" ht="16.5" x14ac:dyDescent="0.3">
      <c r="A135" s="68">
        <v>2019</v>
      </c>
      <c r="B135" s="68" t="s">
        <v>40</v>
      </c>
      <c r="C135" s="433" t="s">
        <v>86</v>
      </c>
      <c r="D135" s="434">
        <v>38829.160000000003</v>
      </c>
      <c r="E135" s="434">
        <v>82791.986499999985</v>
      </c>
      <c r="F135" s="435">
        <v>70708.550499999998</v>
      </c>
      <c r="G135" s="435">
        <v>11416.198</v>
      </c>
      <c r="H135" s="129">
        <v>203745.89499999999</v>
      </c>
      <c r="I135" s="293"/>
      <c r="J135" s="58"/>
      <c r="BY135" s="270">
        <v>2011</v>
      </c>
      <c r="BZ135" s="68" t="s">
        <v>33</v>
      </c>
      <c r="CA135" s="280" t="e">
        <f>+#REF!+D353+D453+D553+#REF!+D777+D877+D977+#REF!+#REF!+#REF!+#REF!+#REF!+#REF!+#REF!+#REF!+#REF!+#REF!+#REF!+#REF!+#REF!</f>
        <v>#REF!</v>
      </c>
      <c r="CB135" s="280" t="e">
        <f>+#REF!+E353+E453+E553+#REF!+E777+E877+E977+#REF!+#REF!+#REF!+#REF!+#REF!+#REF!+#REF!+#REF!+#REF!+#REF!+#REF!+#REF!+#REF!</f>
        <v>#REF!</v>
      </c>
      <c r="CC135" s="280" t="e">
        <f>+#REF!+F353+F453+F553+#REF!+F777+F877+F977+#REF!+#REF!+#REF!+#REF!+#REF!+#REF!+#REF!+#REF!+#REF!+#REF!+#REF!+#REF!+#REF!</f>
        <v>#REF!</v>
      </c>
      <c r="CD135" s="280" t="e">
        <f>+#REF!+G353+G453+G553+#REF!+G777+G877+G977+#REF!+#REF!+#REF!+#REF!+#REF!+#REF!+#REF!+#REF!+#REF!+#REF!+#REF!+#REF!+#REF!</f>
        <v>#REF!</v>
      </c>
      <c r="CE135" s="280" t="e">
        <f>+#REF!+H353+H453+H553+#REF!+H777+H877+H977+#REF!+#REF!+#REF!+#REF!+#REF!+#REF!+#REF!+#REF!+#REF!+#REF!+#REF!+#REF!+#REF!</f>
        <v>#REF!</v>
      </c>
      <c r="CF135" s="270">
        <v>2011</v>
      </c>
      <c r="CG135" s="68" t="s">
        <v>33</v>
      </c>
      <c r="CH135" s="281">
        <f>+'Anexo 4'!D35+'Anexo 4'!E35</f>
        <v>164058.59450000001</v>
      </c>
      <c r="CI135" s="281">
        <f>+'Anexo 4'!F35+'Anexo 4'!G35</f>
        <v>472871.33350000012</v>
      </c>
      <c r="CJ135" s="281">
        <f>+'Anexo 4'!H35+'Anexo 4'!I35</f>
        <v>105028.56199999998</v>
      </c>
      <c r="CK135" s="281" t="e">
        <f>+'Anexo 4'!#REF!+'Anexo 4'!#REF!+'Anexo 4'!#REF!+'Anexo 4'!#REF!+'Anexo 4'!J35+'Anexo 4'!K35</f>
        <v>#REF!</v>
      </c>
      <c r="CL135" s="281">
        <f>+'Anexo 4'!L35+'Anexo 4'!M35</f>
        <v>776826.3345</v>
      </c>
      <c r="CM135" s="282" t="e">
        <f t="shared" si="2"/>
        <v>#REF!</v>
      </c>
      <c r="CN135" s="282" t="e">
        <f t="shared" si="2"/>
        <v>#REF!</v>
      </c>
      <c r="CO135" s="282" t="e">
        <f t="shared" si="2"/>
        <v>#REF!</v>
      </c>
      <c r="CP135" s="282" t="e">
        <f t="shared" si="2"/>
        <v>#REF!</v>
      </c>
      <c r="CQ135" s="282" t="e">
        <f t="shared" si="2"/>
        <v>#REF!</v>
      </c>
      <c r="CR135" s="270">
        <v>2011</v>
      </c>
      <c r="CS135" s="68" t="s">
        <v>33</v>
      </c>
      <c r="CT135" s="283">
        <f>'Anexo 2 '!C34</f>
        <v>164058.59449999998</v>
      </c>
      <c r="CU135" s="283">
        <f>'Anexo 2 '!D34</f>
        <v>472871.33350000007</v>
      </c>
      <c r="CV135" s="283">
        <f>'Anexo 2 '!E34</f>
        <v>105028.56199999998</v>
      </c>
      <c r="CW135" s="283" t="e">
        <f>+'Anexo 2 '!#REF!+'Anexo 2 '!#REF!+'Anexo 2 '!#REF!</f>
        <v>#REF!</v>
      </c>
      <c r="CX135" s="283">
        <f>+'Anexo 2 '!G34</f>
        <v>776826.33450000011</v>
      </c>
      <c r="CY135" s="270">
        <v>2011</v>
      </c>
      <c r="CZ135" s="68" t="s">
        <v>33</v>
      </c>
      <c r="DA135" s="282">
        <f t="shared" si="3"/>
        <v>0</v>
      </c>
      <c r="DB135" s="282">
        <f t="shared" si="3"/>
        <v>0</v>
      </c>
      <c r="DC135" s="282">
        <f t="shared" si="3"/>
        <v>0</v>
      </c>
      <c r="DD135" s="282" t="e">
        <f t="shared" si="3"/>
        <v>#REF!</v>
      </c>
      <c r="DE135" s="282">
        <f t="shared" si="3"/>
        <v>0</v>
      </c>
    </row>
    <row r="136" spans="1:109" ht="16.5" x14ac:dyDescent="0.3">
      <c r="A136" s="427">
        <v>2019</v>
      </c>
      <c r="B136" s="428" t="s">
        <v>41</v>
      </c>
      <c r="C136" s="429" t="s">
        <v>86</v>
      </c>
      <c r="D136" s="430">
        <v>31143.879999999997</v>
      </c>
      <c r="E136" s="430">
        <v>78137.524999999994</v>
      </c>
      <c r="F136" s="431">
        <v>53359.899999999987</v>
      </c>
      <c r="G136" s="431">
        <v>14096.306499999999</v>
      </c>
      <c r="H136" s="432">
        <v>176737.61149999997</v>
      </c>
      <c r="I136" s="293"/>
      <c r="J136" s="58"/>
      <c r="BY136" s="270">
        <v>2011</v>
      </c>
      <c r="BZ136" s="68" t="s">
        <v>35</v>
      </c>
      <c r="CA136" s="280" t="e">
        <f>+#REF!+D354+D454+D554+D654+D778+D878+D978+#REF!+#REF!+#REF!+#REF!+#REF!+#REF!+#REF!+#REF!+#REF!+#REF!+#REF!+#REF!+#REF!</f>
        <v>#REF!</v>
      </c>
      <c r="CB136" s="280" t="e">
        <f>+#REF!+E354+E454+E554+E654+E778+E878+E978+#REF!+#REF!+#REF!+#REF!+#REF!+#REF!+#REF!+#REF!+#REF!+#REF!+#REF!+#REF!+#REF!</f>
        <v>#REF!</v>
      </c>
      <c r="CC136" s="280" t="e">
        <f>+#REF!+F354+F454+F554+F654+F778+F878+F978+#REF!+#REF!+#REF!+#REF!+#REF!+#REF!+#REF!+#REF!+#REF!+#REF!+#REF!+#REF!+#REF!</f>
        <v>#REF!</v>
      </c>
      <c r="CD136" s="280" t="e">
        <f>+#REF!+G354+G454+G554+G654+G778+G878+G978+#REF!+#REF!+#REF!+#REF!+#REF!+#REF!+#REF!+#REF!+#REF!+#REF!+#REF!+#REF!+#REF!</f>
        <v>#REF!</v>
      </c>
      <c r="CE136" s="280" t="e">
        <f>+#REF!+H354+H454+H554+H654+H778+H878+H978+#REF!+#REF!+#REF!+#REF!+#REF!+#REF!+#REF!+#REF!+#REF!+#REF!+#REF!+#REF!+#REF!</f>
        <v>#REF!</v>
      </c>
      <c r="CF136" s="270">
        <v>2011</v>
      </c>
      <c r="CG136" s="68" t="s">
        <v>35</v>
      </c>
      <c r="CH136" s="281">
        <f>+'Anexo 4'!D36+'Anexo 4'!E36</f>
        <v>184050.90000000008</v>
      </c>
      <c r="CI136" s="281">
        <f>+'Anexo 4'!F36+'Anexo 4'!G36</f>
        <v>520235.58699999994</v>
      </c>
      <c r="CJ136" s="281">
        <f>+'Anexo 4'!H36+'Anexo 4'!I36</f>
        <v>123156.79000000001</v>
      </c>
      <c r="CK136" s="281" t="e">
        <f>+'Anexo 4'!#REF!+'Anexo 4'!#REF!+'Anexo 4'!#REF!+'Anexo 4'!#REF!+'Anexo 4'!J36+'Anexo 4'!K36</f>
        <v>#REF!</v>
      </c>
      <c r="CL136" s="281">
        <f>+'Anexo 4'!L36+'Anexo 4'!M36</f>
        <v>870177.86449999991</v>
      </c>
      <c r="CM136" s="282" t="e">
        <f t="shared" si="2"/>
        <v>#REF!</v>
      </c>
      <c r="CN136" s="282" t="e">
        <f t="shared" si="2"/>
        <v>#REF!</v>
      </c>
      <c r="CO136" s="282" t="e">
        <f t="shared" si="2"/>
        <v>#REF!</v>
      </c>
      <c r="CP136" s="282" t="e">
        <f t="shared" si="2"/>
        <v>#REF!</v>
      </c>
      <c r="CQ136" s="282" t="e">
        <f t="shared" si="2"/>
        <v>#REF!</v>
      </c>
      <c r="CR136" s="270">
        <v>2011</v>
      </c>
      <c r="CS136" s="68" t="s">
        <v>35</v>
      </c>
      <c r="CT136" s="283">
        <f>'Anexo 2 '!C35</f>
        <v>184050.90000000005</v>
      </c>
      <c r="CU136" s="283">
        <f>'Anexo 2 '!D35</f>
        <v>520235.58699999994</v>
      </c>
      <c r="CV136" s="283">
        <f>'Anexo 2 '!E35</f>
        <v>123156.79</v>
      </c>
      <c r="CW136" s="283" t="e">
        <f>+'Anexo 2 '!#REF!+'Anexo 2 '!#REF!+'Anexo 2 '!#REF!</f>
        <v>#REF!</v>
      </c>
      <c r="CX136" s="283">
        <f>+'Anexo 2 '!G35</f>
        <v>870177.86449999991</v>
      </c>
      <c r="CY136" s="270">
        <v>2011</v>
      </c>
      <c r="CZ136" s="68" t="s">
        <v>35</v>
      </c>
      <c r="DA136" s="282">
        <f t="shared" si="3"/>
        <v>0</v>
      </c>
      <c r="DB136" s="282">
        <f t="shared" si="3"/>
        <v>0</v>
      </c>
      <c r="DC136" s="282">
        <f t="shared" si="3"/>
        <v>0</v>
      </c>
      <c r="DD136" s="282" t="e">
        <f t="shared" si="3"/>
        <v>#REF!</v>
      </c>
      <c r="DE136" s="282">
        <f t="shared" si="3"/>
        <v>0</v>
      </c>
    </row>
    <row r="137" spans="1:109" ht="16.5" x14ac:dyDescent="0.3">
      <c r="A137" s="68">
        <v>2019</v>
      </c>
      <c r="B137" s="68" t="s">
        <v>42</v>
      </c>
      <c r="C137" s="433" t="s">
        <v>86</v>
      </c>
      <c r="D137" s="434">
        <v>33298.100000000006</v>
      </c>
      <c r="E137" s="434">
        <v>89478.521000000008</v>
      </c>
      <c r="F137" s="435">
        <v>57113.742499999993</v>
      </c>
      <c r="G137" s="435">
        <v>16468.983</v>
      </c>
      <c r="H137" s="129">
        <v>196359.34649999999</v>
      </c>
      <c r="I137" s="293"/>
      <c r="J137" s="58"/>
      <c r="BY137" s="270">
        <v>2011</v>
      </c>
      <c r="BZ137" s="68" t="s">
        <v>36</v>
      </c>
      <c r="CA137" s="280" t="e">
        <f>+#REF!+D355+D455+D555+D655+D779+D879+D979+#REF!+#REF!+#REF!+#REF!+#REF!+#REF!+#REF!+#REF!+#REF!+#REF!+#REF!+#REF!+#REF!</f>
        <v>#REF!</v>
      </c>
      <c r="CB137" s="280" t="e">
        <f>+#REF!+E355+E455+E555+E655+E779+E879+E979+#REF!+#REF!+#REF!+#REF!+#REF!+#REF!+#REF!+#REF!+#REF!+#REF!+#REF!+#REF!+#REF!</f>
        <v>#REF!</v>
      </c>
      <c r="CC137" s="280" t="e">
        <f>+#REF!+F355+F455+F555+F655+F779+F879+F979+#REF!+#REF!+#REF!+#REF!+#REF!+#REF!+#REF!+#REF!+#REF!+#REF!+#REF!+#REF!+#REF!</f>
        <v>#REF!</v>
      </c>
      <c r="CD137" s="280" t="e">
        <f>+#REF!+G355+G455+G555+G655+G779+G879+G979+#REF!+#REF!+#REF!+#REF!+#REF!+#REF!+#REF!+#REF!+#REF!+#REF!+#REF!+#REF!+#REF!</f>
        <v>#REF!</v>
      </c>
      <c r="CE137" s="280" t="e">
        <f>+#REF!+H355+H455+H555+H655+H779+H879+H979+#REF!+#REF!+#REF!+#REF!+#REF!+#REF!+#REF!+#REF!+#REF!+#REF!+#REF!+#REF!+#REF!</f>
        <v>#REF!</v>
      </c>
      <c r="CF137" s="270">
        <v>2011</v>
      </c>
      <c r="CG137" s="68" t="s">
        <v>36</v>
      </c>
      <c r="CH137" s="281">
        <f>+'Anexo 4'!D37+'Anexo 4'!E37</f>
        <v>173759.45</v>
      </c>
      <c r="CI137" s="281">
        <f>+'Anexo 4'!F37+'Anexo 4'!G37</f>
        <v>471023.63200000022</v>
      </c>
      <c r="CJ137" s="281">
        <f>+'Anexo 4'!H37+'Anexo 4'!I37</f>
        <v>118651.75750000001</v>
      </c>
      <c r="CK137" s="281" t="e">
        <f>+'Anexo 4'!#REF!+'Anexo 4'!#REF!+'Anexo 4'!#REF!+'Anexo 4'!#REF!+'Anexo 4'!J37+'Anexo 4'!K37</f>
        <v>#REF!</v>
      </c>
      <c r="CL137" s="281">
        <f>+'Anexo 4'!L37+'Anexo 4'!M37</f>
        <v>807107.13700000022</v>
      </c>
      <c r="CM137" s="282" t="e">
        <f t="shared" si="2"/>
        <v>#REF!</v>
      </c>
      <c r="CN137" s="282" t="e">
        <f t="shared" si="2"/>
        <v>#REF!</v>
      </c>
      <c r="CO137" s="282" t="e">
        <f t="shared" si="2"/>
        <v>#REF!</v>
      </c>
      <c r="CP137" s="282" t="e">
        <f t="shared" si="2"/>
        <v>#REF!</v>
      </c>
      <c r="CQ137" s="282" t="e">
        <f t="shared" si="2"/>
        <v>#REF!</v>
      </c>
      <c r="CR137" s="270">
        <v>2011</v>
      </c>
      <c r="CS137" s="68" t="s">
        <v>36</v>
      </c>
      <c r="CT137" s="283">
        <f>'Anexo 2 '!C36</f>
        <v>173759.45</v>
      </c>
      <c r="CU137" s="283">
        <f>'Anexo 2 '!D36</f>
        <v>471023.63200000022</v>
      </c>
      <c r="CV137" s="283">
        <f>'Anexo 2 '!E36</f>
        <v>118651.75750000002</v>
      </c>
      <c r="CW137" s="283" t="e">
        <f>+'Anexo 2 '!#REF!+'Anexo 2 '!#REF!+'Anexo 2 '!#REF!</f>
        <v>#REF!</v>
      </c>
      <c r="CX137" s="283">
        <f>+'Anexo 2 '!G36</f>
        <v>807107.1370000001</v>
      </c>
      <c r="CY137" s="270">
        <v>2011</v>
      </c>
      <c r="CZ137" s="68" t="s">
        <v>36</v>
      </c>
      <c r="DA137" s="282">
        <f t="shared" si="3"/>
        <v>0</v>
      </c>
      <c r="DB137" s="282">
        <f t="shared" si="3"/>
        <v>0</v>
      </c>
      <c r="DC137" s="282">
        <f t="shared" si="3"/>
        <v>0</v>
      </c>
      <c r="DD137" s="282" t="e">
        <f t="shared" si="3"/>
        <v>#REF!</v>
      </c>
      <c r="DE137" s="282">
        <f t="shared" si="3"/>
        <v>0</v>
      </c>
    </row>
    <row r="138" spans="1:109" ht="16.5" x14ac:dyDescent="0.3">
      <c r="A138" s="427">
        <v>2009</v>
      </c>
      <c r="B138" s="428" t="s">
        <v>33</v>
      </c>
      <c r="C138" s="429" t="s">
        <v>129</v>
      </c>
      <c r="D138" s="430">
        <v>55517.886499999993</v>
      </c>
      <c r="E138" s="430">
        <v>40615.174999999996</v>
      </c>
      <c r="F138" s="431">
        <v>24432.122500000001</v>
      </c>
      <c r="G138" s="431">
        <v>6392.0249999999996</v>
      </c>
      <c r="H138" s="432">
        <v>126957.209</v>
      </c>
      <c r="I138" s="293"/>
      <c r="J138" s="58"/>
      <c r="BY138" s="270">
        <v>2013</v>
      </c>
      <c r="BZ138" s="68" t="s">
        <v>44</v>
      </c>
      <c r="CA138" s="280" t="e">
        <f>+D144+D377+D475+D575+D675+#REF!+D899+D999+#REF!+#REF!+#REF!+#REF!+#REF!+#REF!+#REF!+#REF!+#REF!+#REF!+#REF!+#REF!+#REF!</f>
        <v>#REF!</v>
      </c>
      <c r="CB138" s="280" t="e">
        <f>+E144+E377+E475+E575+E675+#REF!+E899+E999+#REF!+#REF!+#REF!+#REF!+#REF!+#REF!+#REF!+#REF!+#REF!+#REF!+#REF!+#REF!+#REF!</f>
        <v>#REF!</v>
      </c>
      <c r="CC138" s="280" t="e">
        <f>+F144+F377+F475+F575+F675+#REF!+F899+F999+#REF!+#REF!+#REF!+#REF!+#REF!+#REF!+#REF!+#REF!+#REF!+#REF!+#REF!+#REF!+#REF!</f>
        <v>#REF!</v>
      </c>
      <c r="CD138" s="280" t="e">
        <f>+G144+G377+G475+G575+G675+#REF!+G899+G999+#REF!+#REF!+#REF!+#REF!+#REF!+#REF!+#REF!+#REF!+#REF!+#REF!+#REF!+#REF!+#REF!</f>
        <v>#REF!</v>
      </c>
      <c r="CE138" s="280" t="e">
        <f>+H144+H377+H475+H575+H675+#REF!+H899+H999+#REF!+#REF!+#REF!+#REF!+#REF!+#REF!+#REF!+#REF!+#REF!+#REF!+#REF!+#REF!+#REF!</f>
        <v>#REF!</v>
      </c>
      <c r="CF138" s="270">
        <v>2013</v>
      </c>
      <c r="CG138" s="68" t="s">
        <v>44</v>
      </c>
      <c r="CH138" s="281">
        <f>+'Anexo 4'!D57+'Anexo 4'!E57</f>
        <v>190624.96</v>
      </c>
      <c r="CI138" s="281">
        <f>+'Anexo 4'!F57+'Anexo 4'!G57</f>
        <v>428209.22700000001</v>
      </c>
      <c r="CJ138" s="281">
        <f>+'Anexo 4'!H57+'Anexo 4'!I57</f>
        <v>160978.42199999996</v>
      </c>
      <c r="CK138" s="281" t="e">
        <f>+'Anexo 4'!#REF!+'Anexo 4'!#REF!+'Anexo 4'!#REF!+'Anexo 4'!#REF!+'Anexo 4'!J57+'Anexo 4'!K57</f>
        <v>#REF!</v>
      </c>
      <c r="CL138" s="281">
        <f>+'Anexo 4'!L57+'Anexo 4'!M57</f>
        <v>826921.12899999996</v>
      </c>
      <c r="CM138" s="282" t="e">
        <f t="shared" si="2"/>
        <v>#REF!</v>
      </c>
      <c r="CN138" s="282" t="e">
        <f t="shared" si="2"/>
        <v>#REF!</v>
      </c>
      <c r="CO138" s="282" t="e">
        <f t="shared" si="2"/>
        <v>#REF!</v>
      </c>
      <c r="CP138" s="282" t="e">
        <f t="shared" si="2"/>
        <v>#REF!</v>
      </c>
      <c r="CQ138" s="282" t="e">
        <f t="shared" si="2"/>
        <v>#REF!</v>
      </c>
      <c r="CR138" s="270">
        <v>2013</v>
      </c>
      <c r="CS138" s="68" t="s">
        <v>44</v>
      </c>
      <c r="CT138" s="283">
        <f>'Anexo 2 '!C56</f>
        <v>190624.96</v>
      </c>
      <c r="CU138" s="283">
        <f>'Anexo 2 '!D56</f>
        <v>428209.22700000001</v>
      </c>
      <c r="CV138" s="283">
        <f>'Anexo 2 '!E56</f>
        <v>160978.42199999993</v>
      </c>
      <c r="CW138" s="283" t="e">
        <f>+'Anexo 2 '!#REF!+'Anexo 2 '!#REF!+'Anexo 2 '!#REF!</f>
        <v>#REF!</v>
      </c>
      <c r="CX138" s="283">
        <f>+'Anexo 2 '!G56</f>
        <v>826921.12899999996</v>
      </c>
      <c r="CY138" s="270">
        <v>2013</v>
      </c>
      <c r="CZ138" s="68" t="s">
        <v>44</v>
      </c>
      <c r="DA138" s="282">
        <f t="shared" ref="DA138:DE156" si="4">+CH138-CT138</f>
        <v>0</v>
      </c>
      <c r="DB138" s="282">
        <f t="shared" si="4"/>
        <v>0</v>
      </c>
      <c r="DC138" s="282">
        <f t="shared" si="4"/>
        <v>0</v>
      </c>
      <c r="DD138" s="282" t="e">
        <f t="shared" si="4"/>
        <v>#REF!</v>
      </c>
      <c r="DE138" s="282">
        <f t="shared" si="4"/>
        <v>0</v>
      </c>
    </row>
    <row r="139" spans="1:109" ht="16.5" x14ac:dyDescent="0.3">
      <c r="A139" s="68">
        <v>2009</v>
      </c>
      <c r="B139" s="68" t="s">
        <v>35</v>
      </c>
      <c r="C139" s="433" t="s">
        <v>129</v>
      </c>
      <c r="D139" s="434">
        <v>59484.432499999995</v>
      </c>
      <c r="E139" s="434">
        <v>46463.525000000009</v>
      </c>
      <c r="F139" s="435">
        <v>24128.747500000001</v>
      </c>
      <c r="G139" s="435">
        <v>6860.49</v>
      </c>
      <c r="H139" s="129">
        <v>136937.19500000001</v>
      </c>
      <c r="I139" s="293"/>
      <c r="J139" s="58"/>
      <c r="BY139" s="270">
        <v>2013</v>
      </c>
      <c r="BZ139" s="68" t="s">
        <v>45</v>
      </c>
      <c r="CA139" s="280" t="e">
        <f>+D145+D378+D476+D576+D676+#REF!+D900+D1000+#REF!+#REF!+#REF!+#REF!+#REF!+#REF!+#REF!+#REF!+#REF!+#REF!+#REF!+#REF!+#REF!</f>
        <v>#REF!</v>
      </c>
      <c r="CB139" s="280" t="e">
        <f>+E145+E378+E476+E576+E676+#REF!+E900+E1000+#REF!+#REF!+#REF!+#REF!+#REF!+#REF!+#REF!+#REF!+#REF!+#REF!+#REF!+#REF!+#REF!</f>
        <v>#REF!</v>
      </c>
      <c r="CC139" s="280" t="e">
        <f>+F145+F378+F476+F576+F676+#REF!+F900+F1000+#REF!+#REF!+#REF!+#REF!+#REF!+#REF!+#REF!+#REF!+#REF!+#REF!+#REF!+#REF!+#REF!</f>
        <v>#REF!</v>
      </c>
      <c r="CD139" s="280" t="e">
        <f>+G145+G378+G476+G576+G676+#REF!+G900+G1000+#REF!+#REF!+#REF!+#REF!+#REF!+#REF!+#REF!+#REF!+#REF!+#REF!+#REF!+#REF!+#REF!</f>
        <v>#REF!</v>
      </c>
      <c r="CE139" s="280" t="e">
        <f>+H145+H378+H476+H576+H676+#REF!+H900+H1000+#REF!+#REF!+#REF!+#REF!+#REF!+#REF!+#REF!+#REF!+#REF!+#REF!+#REF!+#REF!+#REF!</f>
        <v>#REF!</v>
      </c>
      <c r="CF139" s="270">
        <v>2013</v>
      </c>
      <c r="CG139" s="68" t="s">
        <v>45</v>
      </c>
      <c r="CH139" s="281">
        <f>+'Anexo 4'!D58+'Anexo 4'!E58</f>
        <v>192917.21500000003</v>
      </c>
      <c r="CI139" s="281">
        <f>+'Anexo 4'!F58+'Anexo 4'!G58</f>
        <v>417659.58950000029</v>
      </c>
      <c r="CJ139" s="281">
        <f>+'Anexo 4'!H58+'Anexo 4'!I58</f>
        <v>155050.00100000002</v>
      </c>
      <c r="CK139" s="281" t="e">
        <f>+'Anexo 4'!#REF!+'Anexo 4'!#REF!+'Anexo 4'!#REF!+'Anexo 4'!#REF!+'Anexo 4'!J58+'Anexo 4'!K58</f>
        <v>#REF!</v>
      </c>
      <c r="CL139" s="281">
        <f>+'Anexo 4'!L58+'Anexo 4'!M58</f>
        <v>808108.26300000038</v>
      </c>
      <c r="CM139" s="282" t="e">
        <f t="shared" si="2"/>
        <v>#REF!</v>
      </c>
      <c r="CN139" s="282" t="e">
        <f t="shared" si="2"/>
        <v>#REF!</v>
      </c>
      <c r="CO139" s="282" t="e">
        <f t="shared" si="2"/>
        <v>#REF!</v>
      </c>
      <c r="CP139" s="282" t="e">
        <f t="shared" si="2"/>
        <v>#REF!</v>
      </c>
      <c r="CQ139" s="282" t="e">
        <f t="shared" si="2"/>
        <v>#REF!</v>
      </c>
      <c r="CR139" s="270">
        <v>2013</v>
      </c>
      <c r="CS139" s="68" t="s">
        <v>45</v>
      </c>
      <c r="CT139" s="283">
        <f>'Anexo 2 '!C57</f>
        <v>192917.21500000003</v>
      </c>
      <c r="CU139" s="283">
        <f>'Anexo 2 '!D57</f>
        <v>417659.58950000023</v>
      </c>
      <c r="CV139" s="283">
        <f>'Anexo 2 '!E57</f>
        <v>155050.00100000002</v>
      </c>
      <c r="CW139" s="283" t="e">
        <f>+'Anexo 2 '!#REF!+'Anexo 2 '!#REF!+'Anexo 2 '!#REF!</f>
        <v>#REF!</v>
      </c>
      <c r="CX139" s="283">
        <f>+'Anexo 2 '!G57</f>
        <v>808108.26300000015</v>
      </c>
      <c r="CY139" s="270">
        <v>2013</v>
      </c>
      <c r="CZ139" s="68" t="s">
        <v>45</v>
      </c>
      <c r="DA139" s="282">
        <f t="shared" si="4"/>
        <v>0</v>
      </c>
      <c r="DB139" s="282">
        <f t="shared" si="4"/>
        <v>0</v>
      </c>
      <c r="DC139" s="282">
        <f t="shared" si="4"/>
        <v>0</v>
      </c>
      <c r="DD139" s="282" t="e">
        <f t="shared" si="4"/>
        <v>#REF!</v>
      </c>
      <c r="DE139" s="282">
        <f t="shared" si="4"/>
        <v>0</v>
      </c>
    </row>
    <row r="140" spans="1:109" ht="16.5" x14ac:dyDescent="0.3">
      <c r="A140" s="427">
        <v>2009</v>
      </c>
      <c r="B140" s="428" t="s">
        <v>36</v>
      </c>
      <c r="C140" s="429" t="s">
        <v>129</v>
      </c>
      <c r="D140" s="430">
        <v>61461.767500000002</v>
      </c>
      <c r="E140" s="430">
        <v>37193.125</v>
      </c>
      <c r="F140" s="431">
        <v>18206.13</v>
      </c>
      <c r="G140" s="431">
        <v>6110.2350000000006</v>
      </c>
      <c r="H140" s="432">
        <v>122971.25749999999</v>
      </c>
      <c r="I140" s="293"/>
      <c r="J140" s="58"/>
      <c r="BY140" s="270">
        <v>2013</v>
      </c>
      <c r="BZ140" s="68" t="s">
        <v>33</v>
      </c>
      <c r="CA140" s="280" t="e">
        <f>+D146+D379+D477+D577+D677+#REF!+D901+D1001+#REF!+#REF!+#REF!+#REF!+#REF!+#REF!+#REF!+#REF!+#REF!+#REF!+#REF!+#REF!+#REF!</f>
        <v>#REF!</v>
      </c>
      <c r="CB140" s="280" t="e">
        <f>+E146+E379+E477+E577+E677+#REF!+E901+E1001+#REF!+#REF!+#REF!+#REF!+#REF!+#REF!+#REF!+#REF!+#REF!+#REF!+#REF!+#REF!+#REF!</f>
        <v>#REF!</v>
      </c>
      <c r="CC140" s="280" t="e">
        <f>+F146+F379+F477+F577+F677+#REF!+F901+F1001+#REF!+#REF!+#REF!+#REF!+#REF!+#REF!+#REF!+#REF!+#REF!+#REF!+#REF!+#REF!+#REF!</f>
        <v>#REF!</v>
      </c>
      <c r="CD140" s="280" t="e">
        <f>+G146+G379+G477+G577+G677+#REF!+G901+G1001+#REF!+#REF!+#REF!+#REF!+#REF!+#REF!+#REF!+#REF!+#REF!+#REF!+#REF!+#REF!+#REF!</f>
        <v>#REF!</v>
      </c>
      <c r="CE140" s="280" t="e">
        <f>+H146+H379+H477+H577+H677+#REF!+H901+H1001+#REF!+#REF!+#REF!+#REF!+#REF!+#REF!+#REF!+#REF!+#REF!+#REF!+#REF!+#REF!+#REF!</f>
        <v>#REF!</v>
      </c>
      <c r="CF140" s="270">
        <v>2013</v>
      </c>
      <c r="CG140" s="68" t="s">
        <v>33</v>
      </c>
      <c r="CH140" s="281">
        <f>+'Anexo 4'!D59+'Anexo 4'!E59</f>
        <v>206734.34249999988</v>
      </c>
      <c r="CI140" s="281">
        <f>+'Anexo 4'!F59+'Anexo 4'!G59</f>
        <v>473860.62650000013</v>
      </c>
      <c r="CJ140" s="281">
        <f>+'Anexo 4'!H59+'Anexo 4'!I59</f>
        <v>188140.25449999995</v>
      </c>
      <c r="CK140" s="281" t="e">
        <f>+'Anexo 4'!#REF!+'Anexo 4'!#REF!+'Anexo 4'!#REF!+'Anexo 4'!#REF!+'Anexo 4'!J59+'Anexo 4'!K59</f>
        <v>#REF!</v>
      </c>
      <c r="CL140" s="281">
        <f>+'Anexo 4'!L59+'Anexo 4'!M59</f>
        <v>917850.46050000004</v>
      </c>
      <c r="CM140" s="282" t="e">
        <f t="shared" si="2"/>
        <v>#REF!</v>
      </c>
      <c r="CN140" s="282" t="e">
        <f t="shared" si="2"/>
        <v>#REF!</v>
      </c>
      <c r="CO140" s="282" t="e">
        <f t="shared" si="2"/>
        <v>#REF!</v>
      </c>
      <c r="CP140" s="282" t="e">
        <f t="shared" si="2"/>
        <v>#REF!</v>
      </c>
      <c r="CQ140" s="282" t="e">
        <f t="shared" si="2"/>
        <v>#REF!</v>
      </c>
      <c r="CR140" s="270">
        <v>2013</v>
      </c>
      <c r="CS140" s="68" t="s">
        <v>33</v>
      </c>
      <c r="CT140" s="283">
        <f>'Anexo 2 '!C58</f>
        <v>206734.34249999991</v>
      </c>
      <c r="CU140" s="283">
        <f>'Anexo 2 '!D58</f>
        <v>473860.62650000019</v>
      </c>
      <c r="CV140" s="283">
        <f>'Anexo 2 '!E58</f>
        <v>188140.25450000004</v>
      </c>
      <c r="CW140" s="283" t="e">
        <f>+'Anexo 2 '!#REF!+'Anexo 2 '!#REF!+'Anexo 2 '!#REF!</f>
        <v>#REF!</v>
      </c>
      <c r="CX140" s="283">
        <f>+'Anexo 2 '!G58</f>
        <v>917850.46050000028</v>
      </c>
      <c r="CY140" s="270">
        <v>2013</v>
      </c>
      <c r="CZ140" s="68" t="s">
        <v>33</v>
      </c>
      <c r="DA140" s="282">
        <f t="shared" si="4"/>
        <v>0</v>
      </c>
      <c r="DB140" s="282">
        <f t="shared" si="4"/>
        <v>0</v>
      </c>
      <c r="DC140" s="282">
        <f t="shared" si="4"/>
        <v>0</v>
      </c>
      <c r="DD140" s="282" t="e">
        <f t="shared" si="4"/>
        <v>#REF!</v>
      </c>
      <c r="DE140" s="282">
        <f t="shared" si="4"/>
        <v>0</v>
      </c>
    </row>
    <row r="141" spans="1:109" ht="16.5" x14ac:dyDescent="0.3">
      <c r="A141" s="68">
        <v>2009</v>
      </c>
      <c r="B141" s="68" t="s">
        <v>37</v>
      </c>
      <c r="C141" s="433" t="s">
        <v>129</v>
      </c>
      <c r="D141" s="434">
        <v>65001.41</v>
      </c>
      <c r="E141" s="434">
        <v>45566.024999999994</v>
      </c>
      <c r="F141" s="435">
        <v>21250.260000000002</v>
      </c>
      <c r="G141" s="435">
        <v>7470.4750000000004</v>
      </c>
      <c r="H141" s="129">
        <v>139288.16999999998</v>
      </c>
      <c r="I141" s="293"/>
      <c r="J141" s="58"/>
      <c r="BY141" s="270">
        <v>2013</v>
      </c>
      <c r="BZ141" s="68" t="s">
        <v>35</v>
      </c>
      <c r="CA141" s="280" t="e">
        <f>+D147+D381+D478+D578+D678+#REF!+D902+D1002+#REF!+#REF!+#REF!+#REF!+#REF!+#REF!+#REF!+#REF!+#REF!+#REF!+#REF!+#REF!+#REF!</f>
        <v>#REF!</v>
      </c>
      <c r="CB141" s="280" t="e">
        <f>+E147+E381+E478+E578+E678+#REF!+E902+E1002+#REF!+#REF!+#REF!+#REF!+#REF!+#REF!+#REF!+#REF!+#REF!+#REF!+#REF!+#REF!+#REF!</f>
        <v>#REF!</v>
      </c>
      <c r="CC141" s="280" t="e">
        <f>+F147+F381+F478+F578+F678+#REF!+F902+F1002+#REF!+#REF!+#REF!+#REF!+#REF!+#REF!+#REF!+#REF!+#REF!+#REF!+#REF!+#REF!+#REF!</f>
        <v>#REF!</v>
      </c>
      <c r="CD141" s="280" t="e">
        <f>+G147+G381+G478+G578+G678+#REF!+G902+G1002+#REF!+#REF!+#REF!+#REF!+#REF!+#REF!+#REF!+#REF!+#REF!+#REF!+#REF!+#REF!+#REF!</f>
        <v>#REF!</v>
      </c>
      <c r="CE141" s="280" t="e">
        <f>+H147+H381+H478+H578+H678+#REF!+H902+H1002+#REF!+#REF!+#REF!+#REF!+#REF!+#REF!+#REF!+#REF!+#REF!+#REF!+#REF!+#REF!+#REF!</f>
        <v>#REF!</v>
      </c>
      <c r="CF141" s="270">
        <v>2013</v>
      </c>
      <c r="CG141" s="68" t="s">
        <v>35</v>
      </c>
      <c r="CH141" s="281">
        <f>+'Anexo 4'!D60+'Anexo 4'!E60</f>
        <v>216389.14999999997</v>
      </c>
      <c r="CI141" s="281">
        <f>+'Anexo 4'!F60+'Anexo 4'!G60</f>
        <v>450972.73750000005</v>
      </c>
      <c r="CJ141" s="281">
        <f>+'Anexo 4'!H60+'Anexo 4'!I60</f>
        <v>184676.17650000003</v>
      </c>
      <c r="CK141" s="281" t="e">
        <f>+'Anexo 4'!#REF!+'Anexo 4'!#REF!+'Anexo 4'!#REF!+'Anexo 4'!#REF!+'Anexo 4'!J60+'Anexo 4'!K60</f>
        <v>#REF!</v>
      </c>
      <c r="CL141" s="281">
        <f>+'Anexo 4'!L60+'Anexo 4'!M60</f>
        <v>901645.57550000015</v>
      </c>
      <c r="CM141" s="282" t="e">
        <f t="shared" si="2"/>
        <v>#REF!</v>
      </c>
      <c r="CN141" s="282" t="e">
        <f t="shared" si="2"/>
        <v>#REF!</v>
      </c>
      <c r="CO141" s="282" t="e">
        <f t="shared" si="2"/>
        <v>#REF!</v>
      </c>
      <c r="CP141" s="282" t="e">
        <f t="shared" si="2"/>
        <v>#REF!</v>
      </c>
      <c r="CQ141" s="282" t="e">
        <f t="shared" si="2"/>
        <v>#REF!</v>
      </c>
      <c r="CR141" s="270">
        <v>2013</v>
      </c>
      <c r="CS141" s="68" t="s">
        <v>35</v>
      </c>
      <c r="CT141" s="283">
        <f>'Anexo 2 '!C59</f>
        <v>216389.15</v>
      </c>
      <c r="CU141" s="283">
        <f>'Anexo 2 '!D59</f>
        <v>450972.7375000001</v>
      </c>
      <c r="CV141" s="283">
        <f>'Anexo 2 '!E59</f>
        <v>184676.1765</v>
      </c>
      <c r="CW141" s="283" t="e">
        <f>+'Anexo 2 '!#REF!+'Anexo 2 '!#REF!+'Anexo 2 '!#REF!</f>
        <v>#REF!</v>
      </c>
      <c r="CX141" s="283">
        <f>+'Anexo 2 '!G59</f>
        <v>901645.57550000004</v>
      </c>
      <c r="CY141" s="270">
        <v>2013</v>
      </c>
      <c r="CZ141" s="68" t="s">
        <v>35</v>
      </c>
      <c r="DA141" s="282">
        <f t="shared" si="4"/>
        <v>0</v>
      </c>
      <c r="DB141" s="282">
        <f t="shared" si="4"/>
        <v>0</v>
      </c>
      <c r="DC141" s="282">
        <f t="shared" si="4"/>
        <v>0</v>
      </c>
      <c r="DD141" s="282" t="e">
        <f t="shared" si="4"/>
        <v>#REF!</v>
      </c>
      <c r="DE141" s="282">
        <f t="shared" si="4"/>
        <v>0</v>
      </c>
    </row>
    <row r="142" spans="1:109" ht="16.5" x14ac:dyDescent="0.3">
      <c r="A142" s="427">
        <v>2009</v>
      </c>
      <c r="B142" s="428" t="s">
        <v>38</v>
      </c>
      <c r="C142" s="429" t="s">
        <v>129</v>
      </c>
      <c r="D142" s="430">
        <v>56798.039500000028</v>
      </c>
      <c r="E142" s="430">
        <v>48045.275000000001</v>
      </c>
      <c r="F142" s="431">
        <v>21559.432499999999</v>
      </c>
      <c r="G142" s="431">
        <v>7828.57</v>
      </c>
      <c r="H142" s="432">
        <v>134231.31700000004</v>
      </c>
      <c r="I142" s="293"/>
      <c r="J142" s="58"/>
      <c r="BY142" s="270">
        <v>2013</v>
      </c>
      <c r="BZ142" s="68" t="s">
        <v>36</v>
      </c>
      <c r="CA142" s="280" t="e">
        <f>+D148+D384+D479+D579+D679+#REF!+D903+D1003+#REF!+#REF!+#REF!+#REF!+#REF!+#REF!+#REF!+#REF!+#REF!+#REF!+#REF!+#REF!+#REF!</f>
        <v>#REF!</v>
      </c>
      <c r="CB142" s="280" t="e">
        <f>+E148+E384+E479+E579+E679+#REF!+E903+E1003+#REF!+#REF!+#REF!+#REF!+#REF!+#REF!+#REF!+#REF!+#REF!+#REF!+#REF!+#REF!+#REF!</f>
        <v>#REF!</v>
      </c>
      <c r="CC142" s="280" t="e">
        <f>+F148+F384+F479+F579+F679+#REF!+F903+F1003+#REF!+#REF!+#REF!+#REF!+#REF!+#REF!+#REF!+#REF!+#REF!+#REF!+#REF!+#REF!+#REF!</f>
        <v>#REF!</v>
      </c>
      <c r="CD142" s="280" t="e">
        <f>+G148+G384+G479+G579+G679+#REF!+G903+G1003+#REF!+#REF!+#REF!+#REF!+#REF!+#REF!+#REF!+#REF!+#REF!+#REF!+#REF!+#REF!+#REF!</f>
        <v>#REF!</v>
      </c>
      <c r="CE142" s="280" t="e">
        <f>+H148+H384+H479+H579+H679+#REF!+H903+H1003+#REF!+#REF!+#REF!+#REF!+#REF!+#REF!+#REF!+#REF!+#REF!+#REF!+#REF!+#REF!+#REF!</f>
        <v>#REF!</v>
      </c>
      <c r="CF142" s="270">
        <v>2013</v>
      </c>
      <c r="CG142" s="68" t="s">
        <v>36</v>
      </c>
      <c r="CH142" s="281">
        <f>+'Anexo 4'!D61+'Anexo 4'!E61</f>
        <v>206929.09800000003</v>
      </c>
      <c r="CI142" s="281">
        <f>+'Anexo 4'!F61+'Anexo 4'!G61</f>
        <v>438886.32350000006</v>
      </c>
      <c r="CJ142" s="281">
        <f>+'Anexo 4'!H61+'Anexo 4'!I61</f>
        <v>171736.136</v>
      </c>
      <c r="CK142" s="281" t="e">
        <f>+'Anexo 4'!#REF!+'Anexo 4'!#REF!+'Anexo 4'!#REF!+'Anexo 4'!#REF!+'Anexo 4'!J61+'Anexo 4'!K61</f>
        <v>#REF!</v>
      </c>
      <c r="CL142" s="281">
        <f>+'Anexo 4'!L61+'Anexo 4'!M61</f>
        <v>864810.72200000007</v>
      </c>
      <c r="CM142" s="282" t="e">
        <f t="shared" si="2"/>
        <v>#REF!</v>
      </c>
      <c r="CN142" s="282" t="e">
        <f t="shared" si="2"/>
        <v>#REF!</v>
      </c>
      <c r="CO142" s="282" t="e">
        <f t="shared" si="2"/>
        <v>#REF!</v>
      </c>
      <c r="CP142" s="282" t="e">
        <f t="shared" si="2"/>
        <v>#REF!</v>
      </c>
      <c r="CQ142" s="282" t="e">
        <f t="shared" si="2"/>
        <v>#REF!</v>
      </c>
      <c r="CR142" s="270">
        <v>2013</v>
      </c>
      <c r="CS142" s="68" t="s">
        <v>36</v>
      </c>
      <c r="CT142" s="283">
        <f>'Anexo 2 '!C60</f>
        <v>206929.09800000003</v>
      </c>
      <c r="CU142" s="283">
        <f>'Anexo 2 '!D60</f>
        <v>438886.32349999994</v>
      </c>
      <c r="CV142" s="283">
        <f>'Anexo 2 '!E60</f>
        <v>171736.136</v>
      </c>
      <c r="CW142" s="283" t="e">
        <f>+'Anexo 2 '!#REF!+'Anexo 2 '!#REF!+'Anexo 2 '!#REF!</f>
        <v>#REF!</v>
      </c>
      <c r="CX142" s="283">
        <f>+'Anexo 2 '!G60</f>
        <v>864810.72199999983</v>
      </c>
      <c r="CY142" s="270">
        <v>2013</v>
      </c>
      <c r="CZ142" s="68" t="s">
        <v>36</v>
      </c>
      <c r="DA142" s="282">
        <f t="shared" si="4"/>
        <v>0</v>
      </c>
      <c r="DB142" s="282">
        <f t="shared" si="4"/>
        <v>0</v>
      </c>
      <c r="DC142" s="282">
        <f t="shared" si="4"/>
        <v>0</v>
      </c>
      <c r="DD142" s="282" t="e">
        <f t="shared" si="4"/>
        <v>#REF!</v>
      </c>
      <c r="DE142" s="282">
        <f t="shared" si="4"/>
        <v>0</v>
      </c>
    </row>
    <row r="143" spans="1:109" ht="16.5" x14ac:dyDescent="0.3">
      <c r="A143" s="68">
        <v>2009</v>
      </c>
      <c r="B143" s="68" t="s">
        <v>39</v>
      </c>
      <c r="C143" s="433" t="s">
        <v>129</v>
      </c>
      <c r="D143" s="434">
        <v>70204.694999999949</v>
      </c>
      <c r="E143" s="434">
        <v>49875.775000000001</v>
      </c>
      <c r="F143" s="435">
        <v>21631.797500000001</v>
      </c>
      <c r="G143" s="435">
        <v>7294.6875</v>
      </c>
      <c r="H143" s="129">
        <v>149006.95499999996</v>
      </c>
      <c r="I143" s="293"/>
      <c r="J143" s="58"/>
      <c r="BY143" s="270">
        <v>2013</v>
      </c>
      <c r="BZ143" s="68" t="s">
        <v>37</v>
      </c>
      <c r="CA143" s="280" t="e">
        <f>+D149+D385+D480+D580+D680+#REF!+D904+D1004+#REF!+#REF!+#REF!+#REF!+#REF!+#REF!+#REF!+#REF!+#REF!+#REF!+#REF!+#REF!+#REF!</f>
        <v>#REF!</v>
      </c>
      <c r="CB143" s="280" t="e">
        <f>+E149+E385+E480+E580+E680+#REF!+E904+E1004+#REF!+#REF!+#REF!+#REF!+#REF!+#REF!+#REF!+#REF!+#REF!+#REF!+#REF!+#REF!+#REF!</f>
        <v>#REF!</v>
      </c>
      <c r="CC143" s="280" t="e">
        <f>+F149+F385+F480+F580+F680+#REF!+F904+F1004+#REF!+#REF!+#REF!+#REF!+#REF!+#REF!+#REF!+#REF!+#REF!+#REF!+#REF!+#REF!+#REF!</f>
        <v>#REF!</v>
      </c>
      <c r="CD143" s="280" t="e">
        <f>+G149+G385+G480+G580+G680+#REF!+G904+G1004+#REF!+#REF!+#REF!+#REF!+#REF!+#REF!+#REF!+#REF!+#REF!+#REF!+#REF!+#REF!+#REF!</f>
        <v>#REF!</v>
      </c>
      <c r="CE143" s="280" t="e">
        <f>+H149+H385+H480+H580+H680+#REF!+H904+H1004+#REF!+#REF!+#REF!+#REF!+#REF!+#REF!+#REF!+#REF!+#REF!+#REF!+#REF!+#REF!+#REF!</f>
        <v>#REF!</v>
      </c>
      <c r="CF143" s="270">
        <v>2013</v>
      </c>
      <c r="CG143" s="68" t="s">
        <v>37</v>
      </c>
      <c r="CH143" s="281">
        <f>+'Anexo 4'!D62+'Anexo 4'!E62</f>
        <v>236228.8045</v>
      </c>
      <c r="CI143" s="281">
        <f>+'Anexo 4'!F62+'Anexo 4'!G62</f>
        <v>489978.1</v>
      </c>
      <c r="CJ143" s="281">
        <f>+'Anexo 4'!H62+'Anexo 4'!I62</f>
        <v>200253.21849999999</v>
      </c>
      <c r="CK143" s="281" t="e">
        <f>+'Anexo 4'!#REF!+'Anexo 4'!#REF!+'Anexo 4'!#REF!+'Anexo 4'!#REF!+'Anexo 4'!J62+'Anexo 4'!K62</f>
        <v>#REF!</v>
      </c>
      <c r="CL143" s="281">
        <f>+'Anexo 4'!L62+'Anexo 4'!M62</f>
        <v>980476.58700000006</v>
      </c>
      <c r="CM143" s="282" t="e">
        <f t="shared" si="2"/>
        <v>#REF!</v>
      </c>
      <c r="CN143" s="282" t="e">
        <f t="shared" si="2"/>
        <v>#REF!</v>
      </c>
      <c r="CO143" s="282" t="e">
        <f t="shared" si="2"/>
        <v>#REF!</v>
      </c>
      <c r="CP143" s="282" t="e">
        <f t="shared" si="2"/>
        <v>#REF!</v>
      </c>
      <c r="CQ143" s="282" t="e">
        <f t="shared" si="2"/>
        <v>#REF!</v>
      </c>
      <c r="CR143" s="270">
        <v>2013</v>
      </c>
      <c r="CS143" s="68" t="s">
        <v>37</v>
      </c>
      <c r="CT143" s="283">
        <f>'Anexo 2 '!C61</f>
        <v>236228.80450000003</v>
      </c>
      <c r="CU143" s="283">
        <f>'Anexo 2 '!D61</f>
        <v>489978.10000000003</v>
      </c>
      <c r="CV143" s="283">
        <f>'Anexo 2 '!E61</f>
        <v>200253.21849999996</v>
      </c>
      <c r="CW143" s="283" t="e">
        <f>+'Anexo 2 '!#REF!+'Anexo 2 '!#REF!+'Anexo 2 '!#REF!</f>
        <v>#REF!</v>
      </c>
      <c r="CX143" s="283">
        <f>+'Anexo 2 '!G61</f>
        <v>980476.58700000017</v>
      </c>
      <c r="CY143" s="270">
        <v>2013</v>
      </c>
      <c r="CZ143" s="68" t="s">
        <v>37</v>
      </c>
      <c r="DA143" s="282">
        <f t="shared" si="4"/>
        <v>0</v>
      </c>
      <c r="DB143" s="282">
        <f t="shared" si="4"/>
        <v>0</v>
      </c>
      <c r="DC143" s="282">
        <f t="shared" si="4"/>
        <v>0</v>
      </c>
      <c r="DD143" s="282" t="e">
        <f t="shared" si="4"/>
        <v>#REF!</v>
      </c>
      <c r="DE143" s="282">
        <f t="shared" si="4"/>
        <v>0</v>
      </c>
    </row>
    <row r="144" spans="1:109" ht="16.5" x14ac:dyDescent="0.3">
      <c r="A144" s="427">
        <v>2009</v>
      </c>
      <c r="B144" s="428" t="s">
        <v>40</v>
      </c>
      <c r="C144" s="429" t="s">
        <v>129</v>
      </c>
      <c r="D144" s="430">
        <v>61283.611499999999</v>
      </c>
      <c r="E144" s="430">
        <v>45977.200000000004</v>
      </c>
      <c r="F144" s="431">
        <v>21553.377500000002</v>
      </c>
      <c r="G144" s="431">
        <v>7066.1374999999998</v>
      </c>
      <c r="H144" s="432">
        <v>135880.3265</v>
      </c>
      <c r="I144" s="293"/>
      <c r="J144" s="58"/>
      <c r="BY144" s="270">
        <v>2013</v>
      </c>
      <c r="BZ144" s="68" t="s">
        <v>38</v>
      </c>
      <c r="CA144" s="280" t="e">
        <f>+D150+D386+D481+D581+D681+#REF!+D905+D1005+#REF!+#REF!+#REF!+#REF!+#REF!+#REF!+#REF!+#REF!+#REF!+#REF!+#REF!+#REF!+#REF!</f>
        <v>#REF!</v>
      </c>
      <c r="CB144" s="280" t="e">
        <f>+E150+E386+E481+E581+E681+#REF!+E905+E1005+#REF!+#REF!+#REF!+#REF!+#REF!+#REF!+#REF!+#REF!+#REF!+#REF!+#REF!+#REF!+#REF!</f>
        <v>#REF!</v>
      </c>
      <c r="CC144" s="280" t="e">
        <f>+F150+F386+F481+F581+F681+#REF!+F905+F1005+#REF!+#REF!+#REF!+#REF!+#REF!+#REF!+#REF!+#REF!+#REF!+#REF!+#REF!+#REF!+#REF!</f>
        <v>#REF!</v>
      </c>
      <c r="CD144" s="280" t="e">
        <f>+G150+G386+G481+G581+G681+#REF!+G905+G1005+#REF!+#REF!+#REF!+#REF!+#REF!+#REF!+#REF!+#REF!+#REF!+#REF!+#REF!+#REF!+#REF!</f>
        <v>#REF!</v>
      </c>
      <c r="CE144" s="280" t="e">
        <f>+H150+H386+H481+H581+H681+#REF!+H905+H1005+#REF!+#REF!+#REF!+#REF!+#REF!+#REF!+#REF!+#REF!+#REF!+#REF!+#REF!+#REF!+#REF!</f>
        <v>#REF!</v>
      </c>
      <c r="CF144" s="270">
        <v>2013</v>
      </c>
      <c r="CG144" s="68" t="s">
        <v>38</v>
      </c>
      <c r="CH144" s="281">
        <f>+'Anexo 4'!D63+'Anexo 4'!E63</f>
        <v>213185.07400000005</v>
      </c>
      <c r="CI144" s="281">
        <f>+'Anexo 4'!F63+'Anexo 4'!G63</f>
        <v>430873.40350000007</v>
      </c>
      <c r="CJ144" s="281">
        <f>+'Anexo 4'!H63+'Anexo 4'!I63</f>
        <v>180992.14499999996</v>
      </c>
      <c r="CK144" s="281" t="e">
        <f>+'Anexo 4'!#REF!+'Anexo 4'!#REF!+'Anexo 4'!#REF!+'Anexo 4'!#REF!+'Anexo 4'!J63+'Anexo 4'!K63</f>
        <v>#REF!</v>
      </c>
      <c r="CL144" s="281">
        <f>+'Anexo 4'!L63+'Anexo 4'!M63</f>
        <v>870423.13750000007</v>
      </c>
      <c r="CM144" s="282" t="e">
        <f t="shared" ref="CM144:CQ194" si="5">+CA144-CH144</f>
        <v>#REF!</v>
      </c>
      <c r="CN144" s="282" t="e">
        <f t="shared" si="5"/>
        <v>#REF!</v>
      </c>
      <c r="CO144" s="282" t="e">
        <f t="shared" si="5"/>
        <v>#REF!</v>
      </c>
      <c r="CP144" s="282" t="e">
        <f t="shared" si="5"/>
        <v>#REF!</v>
      </c>
      <c r="CQ144" s="282" t="e">
        <f t="shared" si="5"/>
        <v>#REF!</v>
      </c>
      <c r="CR144" s="270">
        <v>2013</v>
      </c>
      <c r="CS144" s="68" t="s">
        <v>38</v>
      </c>
      <c r="CT144" s="283">
        <f>'Anexo 2 '!C62</f>
        <v>213185.07400000002</v>
      </c>
      <c r="CU144" s="283">
        <f>'Anexo 2 '!D62</f>
        <v>430873.40350000007</v>
      </c>
      <c r="CV144" s="283">
        <f>'Anexo 2 '!E62</f>
        <v>180992.14499999999</v>
      </c>
      <c r="CW144" s="283" t="e">
        <f>+'Anexo 2 '!#REF!+'Anexo 2 '!#REF!+'Anexo 2 '!#REF!</f>
        <v>#REF!</v>
      </c>
      <c r="CX144" s="283">
        <f>+'Anexo 2 '!G62</f>
        <v>870423.13750000019</v>
      </c>
      <c r="CY144" s="270">
        <v>2013</v>
      </c>
      <c r="CZ144" s="68" t="s">
        <v>38</v>
      </c>
      <c r="DA144" s="282">
        <f t="shared" si="4"/>
        <v>0</v>
      </c>
      <c r="DB144" s="282">
        <f t="shared" si="4"/>
        <v>0</v>
      </c>
      <c r="DC144" s="282">
        <f t="shared" si="4"/>
        <v>0</v>
      </c>
      <c r="DD144" s="282" t="e">
        <f t="shared" si="4"/>
        <v>#REF!</v>
      </c>
      <c r="DE144" s="282">
        <f t="shared" si="4"/>
        <v>0</v>
      </c>
    </row>
    <row r="145" spans="1:109" ht="16.5" x14ac:dyDescent="0.3">
      <c r="A145" s="68">
        <v>2009</v>
      </c>
      <c r="B145" s="68" t="s">
        <v>41</v>
      </c>
      <c r="C145" s="433" t="s">
        <v>129</v>
      </c>
      <c r="D145" s="434">
        <v>59265.607499999998</v>
      </c>
      <c r="E145" s="434">
        <v>45138</v>
      </c>
      <c r="F145" s="435">
        <v>17925.642500000002</v>
      </c>
      <c r="G145" s="435">
        <v>7282.3799999999992</v>
      </c>
      <c r="H145" s="129">
        <v>129611.62999999999</v>
      </c>
      <c r="I145" s="293"/>
      <c r="J145" s="58"/>
      <c r="BY145" s="270">
        <v>2013</v>
      </c>
      <c r="BZ145" s="68" t="s">
        <v>39</v>
      </c>
      <c r="CA145" s="280" t="e">
        <f>+D151+D387+D482+D582+D682+#REF!+D906+D1006+#REF!+#REF!+#REF!+#REF!+#REF!+#REF!+#REF!+#REF!+#REF!+#REF!+#REF!+#REF!+#REF!</f>
        <v>#REF!</v>
      </c>
      <c r="CB145" s="280" t="e">
        <f>+E151+E387+E482+E582+E682+#REF!+E906+E1006+#REF!+#REF!+#REF!+#REF!+#REF!+#REF!+#REF!+#REF!+#REF!+#REF!+#REF!+#REF!+#REF!</f>
        <v>#REF!</v>
      </c>
      <c r="CC145" s="280" t="e">
        <f>+F151+F387+F482+F582+F682+#REF!+F906+F1006+#REF!+#REF!+#REF!+#REF!+#REF!+#REF!+#REF!+#REF!+#REF!+#REF!+#REF!+#REF!+#REF!</f>
        <v>#REF!</v>
      </c>
      <c r="CD145" s="280" t="e">
        <f>+G151+G387+G482+G582+G682+#REF!+G906+G1006+#REF!+#REF!+#REF!+#REF!+#REF!+#REF!+#REF!+#REF!+#REF!+#REF!+#REF!+#REF!+#REF!</f>
        <v>#REF!</v>
      </c>
      <c r="CE145" s="280" t="e">
        <f>+H151+H387+H482+H582+H682+#REF!+H906+H1006+#REF!+#REF!+#REF!+#REF!+#REF!+#REF!+#REF!+#REF!+#REF!+#REF!+#REF!+#REF!+#REF!</f>
        <v>#REF!</v>
      </c>
      <c r="CF145" s="270">
        <v>2013</v>
      </c>
      <c r="CG145" s="68" t="s">
        <v>39</v>
      </c>
      <c r="CH145" s="281">
        <f>+'Anexo 4'!D64+'Anexo 4'!E64</f>
        <v>239182.64950000003</v>
      </c>
      <c r="CI145" s="281">
        <f>+'Anexo 4'!F64+'Anexo 4'!G64</f>
        <v>481260.42900000006</v>
      </c>
      <c r="CJ145" s="281">
        <f>+'Anexo 4'!H64+'Anexo 4'!I64</f>
        <v>207324.55650000006</v>
      </c>
      <c r="CK145" s="281" t="e">
        <f>+'Anexo 4'!#REF!+'Anexo 4'!#REF!+'Anexo 4'!#REF!+'Anexo 4'!#REF!+'Anexo 4'!J64+'Anexo 4'!K64</f>
        <v>#REF!</v>
      </c>
      <c r="CL145" s="281">
        <f>+'Anexo 4'!L64+'Anexo 4'!M64</f>
        <v>981342.53900000011</v>
      </c>
      <c r="CM145" s="282" t="e">
        <f t="shared" si="5"/>
        <v>#REF!</v>
      </c>
      <c r="CN145" s="282" t="e">
        <f t="shared" si="5"/>
        <v>#REF!</v>
      </c>
      <c r="CO145" s="282" t="e">
        <f t="shared" si="5"/>
        <v>#REF!</v>
      </c>
      <c r="CP145" s="282" t="e">
        <f t="shared" si="5"/>
        <v>#REF!</v>
      </c>
      <c r="CQ145" s="282" t="e">
        <f t="shared" si="5"/>
        <v>#REF!</v>
      </c>
      <c r="CR145" s="270">
        <v>2013</v>
      </c>
      <c r="CS145" s="68" t="s">
        <v>39</v>
      </c>
      <c r="CT145" s="283">
        <f>'Anexo 2 '!C63</f>
        <v>239182.64950000003</v>
      </c>
      <c r="CU145" s="283">
        <f>'Anexo 2 '!D63</f>
        <v>481260.42900000012</v>
      </c>
      <c r="CV145" s="283">
        <f>'Anexo 2 '!E63</f>
        <v>207324.55650000004</v>
      </c>
      <c r="CW145" s="283" t="e">
        <f>+'Anexo 2 '!#REF!+'Anexo 2 '!#REF!+'Anexo 2 '!#REF!</f>
        <v>#REF!</v>
      </c>
      <c r="CX145" s="283">
        <f>+'Anexo 2 '!G63</f>
        <v>981342.53900000034</v>
      </c>
      <c r="CY145" s="270">
        <v>2013</v>
      </c>
      <c r="CZ145" s="68" t="s">
        <v>39</v>
      </c>
      <c r="DA145" s="282">
        <f t="shared" si="4"/>
        <v>0</v>
      </c>
      <c r="DB145" s="282">
        <f t="shared" si="4"/>
        <v>0</v>
      </c>
      <c r="DC145" s="282">
        <f t="shared" si="4"/>
        <v>0</v>
      </c>
      <c r="DD145" s="282" t="e">
        <f t="shared" si="4"/>
        <v>#REF!</v>
      </c>
      <c r="DE145" s="282">
        <f t="shared" si="4"/>
        <v>0</v>
      </c>
    </row>
    <row r="146" spans="1:109" ht="16.5" x14ac:dyDescent="0.3">
      <c r="A146" s="427">
        <v>2009</v>
      </c>
      <c r="B146" s="428" t="s">
        <v>42</v>
      </c>
      <c r="C146" s="429" t="s">
        <v>129</v>
      </c>
      <c r="D146" s="430">
        <v>56214.220000000008</v>
      </c>
      <c r="E146" s="430">
        <v>44032.324999999997</v>
      </c>
      <c r="F146" s="431">
        <v>15186.560000000001</v>
      </c>
      <c r="G146" s="431">
        <v>6792.2974999999988</v>
      </c>
      <c r="H146" s="432">
        <v>122225.40250000001</v>
      </c>
      <c r="I146" s="293"/>
      <c r="J146" s="58"/>
      <c r="BY146" s="270">
        <v>2013</v>
      </c>
      <c r="BZ146" s="68" t="s">
        <v>40</v>
      </c>
      <c r="CA146" s="280" t="e">
        <f>+D152+D388+D483+D583+D683+D783+D907+D1007+#REF!+#REF!+#REF!+#REF!+#REF!+#REF!+#REF!+#REF!+#REF!+#REF!+#REF!+#REF!+#REF!</f>
        <v>#REF!</v>
      </c>
      <c r="CB146" s="280" t="e">
        <f>+E152+E388+E483+E583+E683+E783+E907+E1007+#REF!+#REF!+#REF!+#REF!+#REF!+#REF!+#REF!+#REF!+#REF!+#REF!+#REF!+#REF!+#REF!</f>
        <v>#REF!</v>
      </c>
      <c r="CC146" s="280" t="e">
        <f>+F152+F388+F483+F583+F683+F783+F907+F1007+#REF!+#REF!+#REF!+#REF!+#REF!+#REF!+#REF!+#REF!+#REF!+#REF!+#REF!+#REF!+#REF!</f>
        <v>#REF!</v>
      </c>
      <c r="CD146" s="280" t="e">
        <f>+G152+G388+G483+G583+G683+G783+G907+G1007+#REF!+#REF!+#REF!+#REF!+#REF!+#REF!+#REF!+#REF!+#REF!+#REF!+#REF!+#REF!+#REF!</f>
        <v>#REF!</v>
      </c>
      <c r="CE146" s="280" t="e">
        <f>+H152+H388+H483+H583+H683+H783+H907+H1007+#REF!+#REF!+#REF!+#REF!+#REF!+#REF!+#REF!+#REF!+#REF!+#REF!+#REF!+#REF!+#REF!</f>
        <v>#REF!</v>
      </c>
      <c r="CF146" s="270">
        <v>2013</v>
      </c>
      <c r="CG146" s="68" t="s">
        <v>40</v>
      </c>
      <c r="CH146" s="281">
        <f>+'Anexo 4'!D65+'Anexo 4'!E65</f>
        <v>240620.28200000001</v>
      </c>
      <c r="CI146" s="281">
        <f>+'Anexo 4'!F65+'Anexo 4'!G65</f>
        <v>512399.34099999996</v>
      </c>
      <c r="CJ146" s="281">
        <f>+'Anexo 4'!H65+'Anexo 4'!I65</f>
        <v>220805.12699999998</v>
      </c>
      <c r="CK146" s="281" t="e">
        <f>+'Anexo 4'!#REF!+'Anexo 4'!#REF!+'Anexo 4'!#REF!+'Anexo 4'!#REF!+'Anexo 4'!J65+'Anexo 4'!K65</f>
        <v>#REF!</v>
      </c>
      <c r="CL146" s="281">
        <f>+'Anexo 4'!L65+'Anexo 4'!M65</f>
        <v>1032773.2879999999</v>
      </c>
      <c r="CM146" s="282" t="e">
        <f t="shared" si="5"/>
        <v>#REF!</v>
      </c>
      <c r="CN146" s="282" t="e">
        <f t="shared" si="5"/>
        <v>#REF!</v>
      </c>
      <c r="CO146" s="282" t="e">
        <f t="shared" si="5"/>
        <v>#REF!</v>
      </c>
      <c r="CP146" s="282" t="e">
        <f t="shared" si="5"/>
        <v>#REF!</v>
      </c>
      <c r="CQ146" s="282" t="e">
        <f t="shared" si="5"/>
        <v>#REF!</v>
      </c>
      <c r="CR146" s="270">
        <v>2013</v>
      </c>
      <c r="CS146" s="68" t="s">
        <v>40</v>
      </c>
      <c r="CT146" s="283">
        <f>'Anexo 2 '!C64</f>
        <v>240620.28199999998</v>
      </c>
      <c r="CU146" s="283">
        <f>'Anexo 2 '!D64</f>
        <v>512399.34099999996</v>
      </c>
      <c r="CV146" s="283">
        <f>'Anexo 2 '!E64</f>
        <v>220805.12700000007</v>
      </c>
      <c r="CW146" s="283" t="e">
        <f>+'Anexo 2 '!#REF!+'Anexo 2 '!#REF!+'Anexo 2 '!#REF!</f>
        <v>#REF!</v>
      </c>
      <c r="CX146" s="283">
        <f>+'Anexo 2 '!G64</f>
        <v>1032773.2879999999</v>
      </c>
      <c r="CY146" s="270">
        <v>2013</v>
      </c>
      <c r="CZ146" s="68" t="s">
        <v>40</v>
      </c>
      <c r="DA146" s="282">
        <f t="shared" si="4"/>
        <v>0</v>
      </c>
      <c r="DB146" s="282">
        <f t="shared" si="4"/>
        <v>0</v>
      </c>
      <c r="DC146" s="282">
        <f t="shared" si="4"/>
        <v>0</v>
      </c>
      <c r="DD146" s="282" t="e">
        <f t="shared" si="4"/>
        <v>#REF!</v>
      </c>
      <c r="DE146" s="282">
        <f t="shared" si="4"/>
        <v>0</v>
      </c>
    </row>
    <row r="147" spans="1:109" ht="16.5" x14ac:dyDescent="0.3">
      <c r="A147" s="68">
        <v>2010</v>
      </c>
      <c r="B147" s="68" t="s">
        <v>43</v>
      </c>
      <c r="C147" s="433" t="s">
        <v>129</v>
      </c>
      <c r="D147" s="434">
        <v>49796.294999999947</v>
      </c>
      <c r="E147" s="434">
        <v>38980.775000000001</v>
      </c>
      <c r="F147" s="435">
        <v>15592.135</v>
      </c>
      <c r="G147" s="435">
        <v>6696.7724999999991</v>
      </c>
      <c r="H147" s="129">
        <v>111065.97749999994</v>
      </c>
      <c r="I147" s="293"/>
      <c r="J147" s="58"/>
      <c r="BY147" s="270">
        <v>2013</v>
      </c>
      <c r="BZ147" s="68" t="s">
        <v>41</v>
      </c>
      <c r="CA147" s="280" t="e">
        <f>+D153+D389+D484+D584+D684+D784+D908+D1008+#REF!+#REF!+#REF!+#REF!+#REF!+#REF!+#REF!+#REF!+#REF!+#REF!+#REF!+#REF!+#REF!</f>
        <v>#REF!</v>
      </c>
      <c r="CB147" s="280" t="e">
        <f>+E153+E389+E484+E584+E684+E784+E908+E1008+#REF!+#REF!+#REF!+#REF!+#REF!+#REF!+#REF!+#REF!+#REF!+#REF!+#REF!+#REF!+#REF!</f>
        <v>#REF!</v>
      </c>
      <c r="CC147" s="280" t="e">
        <f>+F153+F389+F484+F584+F684+F784+F908+F1008+#REF!+#REF!+#REF!+#REF!+#REF!+#REF!+#REF!+#REF!+#REF!+#REF!+#REF!+#REF!+#REF!</f>
        <v>#REF!</v>
      </c>
      <c r="CD147" s="280" t="e">
        <f>+G153+G389+G484+G584+G684+G784+G908+G1008+#REF!+#REF!+#REF!+#REF!+#REF!+#REF!+#REF!+#REF!+#REF!+#REF!+#REF!+#REF!+#REF!</f>
        <v>#REF!</v>
      </c>
      <c r="CE147" s="280" t="e">
        <f>+H153+H389+H484+H584+H684+H784+H908+H1008+#REF!+#REF!+#REF!+#REF!+#REF!+#REF!+#REF!+#REF!+#REF!+#REF!+#REF!+#REF!+#REF!</f>
        <v>#REF!</v>
      </c>
      <c r="CF147" s="270">
        <v>2013</v>
      </c>
      <c r="CG147" s="68" t="s">
        <v>41</v>
      </c>
      <c r="CH147" s="281">
        <f>+'Anexo 4'!D66+'Anexo 4'!E66</f>
        <v>224659.46849999993</v>
      </c>
      <c r="CI147" s="281">
        <f>+'Anexo 4'!F66+'Anexo 4'!G66</f>
        <v>491059.50050000014</v>
      </c>
      <c r="CJ147" s="281">
        <f>+'Anexo 4'!H66+'Anexo 4'!I66</f>
        <v>204987.87349999999</v>
      </c>
      <c r="CK147" s="281" t="e">
        <f>+'Anexo 4'!#REF!+'Anexo 4'!#REF!+'Anexo 4'!#REF!+'Anexo 4'!#REF!+'Anexo 4'!J66+'Anexo 4'!K66</f>
        <v>#REF!</v>
      </c>
      <c r="CL147" s="281">
        <f>+'Anexo 4'!L66+'Anexo 4'!M66</f>
        <v>978662.32400000014</v>
      </c>
      <c r="CM147" s="282" t="e">
        <f t="shared" si="5"/>
        <v>#REF!</v>
      </c>
      <c r="CN147" s="282" t="e">
        <f t="shared" si="5"/>
        <v>#REF!</v>
      </c>
      <c r="CO147" s="282" t="e">
        <f t="shared" si="5"/>
        <v>#REF!</v>
      </c>
      <c r="CP147" s="282" t="e">
        <f t="shared" si="5"/>
        <v>#REF!</v>
      </c>
      <c r="CQ147" s="282" t="e">
        <f t="shared" si="5"/>
        <v>#REF!</v>
      </c>
      <c r="CR147" s="270">
        <v>2013</v>
      </c>
      <c r="CS147" s="68" t="s">
        <v>41</v>
      </c>
      <c r="CT147" s="283">
        <f>'Anexo 2 '!C65</f>
        <v>224659.46849999996</v>
      </c>
      <c r="CU147" s="283">
        <f>'Anexo 2 '!D65</f>
        <v>491059.50050000014</v>
      </c>
      <c r="CV147" s="283">
        <f>'Anexo 2 '!E65</f>
        <v>204987.87349999993</v>
      </c>
      <c r="CW147" s="283" t="e">
        <f>+'Anexo 2 '!#REF!+'Anexo 2 '!#REF!+'Anexo 2 '!#REF!</f>
        <v>#REF!</v>
      </c>
      <c r="CX147" s="283">
        <f>+'Anexo 2 '!G65</f>
        <v>978662.32400000049</v>
      </c>
      <c r="CY147" s="270">
        <v>2013</v>
      </c>
      <c r="CZ147" s="68" t="s">
        <v>41</v>
      </c>
      <c r="DA147" s="282">
        <f t="shared" si="4"/>
        <v>0</v>
      </c>
      <c r="DB147" s="282">
        <f t="shared" si="4"/>
        <v>0</v>
      </c>
      <c r="DC147" s="282">
        <f t="shared" si="4"/>
        <v>0</v>
      </c>
      <c r="DD147" s="282" t="e">
        <f t="shared" si="4"/>
        <v>#REF!</v>
      </c>
      <c r="DE147" s="282">
        <f t="shared" si="4"/>
        <v>0</v>
      </c>
    </row>
    <row r="148" spans="1:109" ht="16.5" x14ac:dyDescent="0.3">
      <c r="A148" s="427">
        <v>2010</v>
      </c>
      <c r="B148" s="428" t="s">
        <v>44</v>
      </c>
      <c r="C148" s="429" t="s">
        <v>129</v>
      </c>
      <c r="D148" s="430">
        <v>55743.824999999997</v>
      </c>
      <c r="E148" s="430">
        <v>53296.775000000001</v>
      </c>
      <c r="F148" s="431">
        <v>18680.728999999999</v>
      </c>
      <c r="G148" s="431">
        <v>8165.4949999999999</v>
      </c>
      <c r="H148" s="432">
        <v>135886.82399999999</v>
      </c>
      <c r="I148" s="293"/>
      <c r="J148" s="58"/>
      <c r="BY148" s="270">
        <v>2013</v>
      </c>
      <c r="BZ148" s="68" t="s">
        <v>42</v>
      </c>
      <c r="CA148" s="280" t="e">
        <f>+D154+D390+D485+D585+D685+D785+D909+D1009+#REF!+#REF!+#REF!+#REF!+#REF!+#REF!+#REF!+#REF!+#REF!+#REF!+#REF!+#REF!+#REF!</f>
        <v>#REF!</v>
      </c>
      <c r="CB148" s="280" t="e">
        <f>+E154+E390+E485+E585+E685+E785+E909+E1009+#REF!+#REF!+#REF!+#REF!+#REF!+#REF!+#REF!+#REF!+#REF!+#REF!+#REF!+#REF!+#REF!</f>
        <v>#REF!</v>
      </c>
      <c r="CC148" s="280" t="e">
        <f>+F154+F390+F485+F585+F685+F785+F909+F1009+#REF!+#REF!+#REF!+#REF!+#REF!+#REF!+#REF!+#REF!+#REF!+#REF!+#REF!+#REF!+#REF!</f>
        <v>#REF!</v>
      </c>
      <c r="CD148" s="280" t="e">
        <f>+G154+G390+G485+G585+G685+G785+G909+G1009+#REF!+#REF!+#REF!+#REF!+#REF!+#REF!+#REF!+#REF!+#REF!+#REF!+#REF!+#REF!+#REF!</f>
        <v>#REF!</v>
      </c>
      <c r="CE148" s="280" t="e">
        <f>+H154+H390+H485+H585+H685+H785+H909+H1009+#REF!+#REF!+#REF!+#REF!+#REF!+#REF!+#REF!+#REF!+#REF!+#REF!+#REF!+#REF!+#REF!</f>
        <v>#REF!</v>
      </c>
      <c r="CF148" s="270">
        <v>2013</v>
      </c>
      <c r="CG148" s="68" t="s">
        <v>42</v>
      </c>
      <c r="CH148" s="281">
        <f>+'Anexo 4'!D67+'Anexo 4'!E67</f>
        <v>203739.33000000002</v>
      </c>
      <c r="CI148" s="281">
        <f>+'Anexo 4'!F67+'Anexo 4'!G67</f>
        <v>478208.65300000005</v>
      </c>
      <c r="CJ148" s="281">
        <f>+'Anexo 4'!H67+'Anexo 4'!I67</f>
        <v>175925.11699999997</v>
      </c>
      <c r="CK148" s="281" t="e">
        <f>+'Anexo 4'!#REF!+'Anexo 4'!#REF!+'Anexo 4'!#REF!+'Anexo 4'!#REF!+'Anexo 4'!J67+'Anexo 4'!K67</f>
        <v>#REF!</v>
      </c>
      <c r="CL148" s="281">
        <f>+'Anexo 4'!L67+'Anexo 4'!M67</f>
        <v>905880.76750000007</v>
      </c>
      <c r="CM148" s="282" t="e">
        <f t="shared" si="5"/>
        <v>#REF!</v>
      </c>
      <c r="CN148" s="282" t="e">
        <f t="shared" si="5"/>
        <v>#REF!</v>
      </c>
      <c r="CO148" s="282" t="e">
        <f t="shared" si="5"/>
        <v>#REF!</v>
      </c>
      <c r="CP148" s="282" t="e">
        <f t="shared" si="5"/>
        <v>#REF!</v>
      </c>
      <c r="CQ148" s="282" t="e">
        <f t="shared" si="5"/>
        <v>#REF!</v>
      </c>
      <c r="CR148" s="270">
        <v>2013</v>
      </c>
      <c r="CS148" s="68" t="s">
        <v>42</v>
      </c>
      <c r="CT148" s="283">
        <f>'Anexo 2 '!C66</f>
        <v>203739.33000000002</v>
      </c>
      <c r="CU148" s="283">
        <f>'Anexo 2 '!D66</f>
        <v>478208.65300000005</v>
      </c>
      <c r="CV148" s="283">
        <f>'Anexo 2 '!E66</f>
        <v>175925.117</v>
      </c>
      <c r="CW148" s="283" t="e">
        <f>+'Anexo 2 '!#REF!+'Anexo 2 '!#REF!+'Anexo 2 '!#REF!</f>
        <v>#REF!</v>
      </c>
      <c r="CX148" s="283">
        <f>+'Anexo 2 '!G66</f>
        <v>905880.76750000007</v>
      </c>
      <c r="CY148" s="270">
        <v>2013</v>
      </c>
      <c r="CZ148" s="68" t="s">
        <v>42</v>
      </c>
      <c r="DA148" s="282">
        <f t="shared" si="4"/>
        <v>0</v>
      </c>
      <c r="DB148" s="282">
        <f t="shared" si="4"/>
        <v>0</v>
      </c>
      <c r="DC148" s="282">
        <f t="shared" si="4"/>
        <v>0</v>
      </c>
      <c r="DD148" s="282" t="e">
        <f t="shared" si="4"/>
        <v>#REF!</v>
      </c>
      <c r="DE148" s="282">
        <f t="shared" si="4"/>
        <v>0</v>
      </c>
    </row>
    <row r="149" spans="1:109" ht="16.5" x14ac:dyDescent="0.3">
      <c r="A149" s="68">
        <v>2010</v>
      </c>
      <c r="B149" s="68" t="s">
        <v>45</v>
      </c>
      <c r="C149" s="433" t="s">
        <v>129</v>
      </c>
      <c r="D149" s="434">
        <v>58539.24</v>
      </c>
      <c r="E149" s="434">
        <v>43599.65</v>
      </c>
      <c r="F149" s="435">
        <v>19682.36</v>
      </c>
      <c r="G149" s="435">
        <v>7955.3874999999998</v>
      </c>
      <c r="H149" s="129">
        <v>129776.63750000001</v>
      </c>
      <c r="I149" s="293"/>
      <c r="J149" s="58"/>
      <c r="BY149" s="270">
        <v>2014</v>
      </c>
      <c r="BZ149" s="68" t="s">
        <v>43</v>
      </c>
      <c r="CA149" s="280" t="e">
        <f>+D155+D391+D486+D586+D686+D786+D910+D1010+#REF!+#REF!+#REF!+#REF!+#REF!+#REF!+#REF!+#REF!+#REF!+#REF!+#REF!+#REF!+#REF!</f>
        <v>#REF!</v>
      </c>
      <c r="CB149" s="280" t="e">
        <f>+E155+E391+E486+E586+E686+E786+E910+E1010+#REF!+#REF!+#REF!+#REF!+#REF!+#REF!+#REF!+#REF!+#REF!+#REF!+#REF!+#REF!+#REF!</f>
        <v>#REF!</v>
      </c>
      <c r="CC149" s="280" t="e">
        <f>+F155+F391+F486+F586+F686+F786+F910+F1010+#REF!+#REF!+#REF!+#REF!+#REF!+#REF!+#REF!+#REF!+#REF!+#REF!+#REF!+#REF!+#REF!</f>
        <v>#REF!</v>
      </c>
      <c r="CD149" s="280" t="e">
        <f>+G155+G391+G486+G586+G686+G786+G910+G1010+#REF!+#REF!+#REF!+#REF!+#REF!+#REF!+#REF!+#REF!+#REF!+#REF!+#REF!+#REF!+#REF!</f>
        <v>#REF!</v>
      </c>
      <c r="CE149" s="280" t="e">
        <f>+H155+H391+H486+H586+H686+H786+H910+H1010+#REF!+#REF!+#REF!+#REF!+#REF!+#REF!+#REF!+#REF!+#REF!+#REF!+#REF!+#REF!+#REF!</f>
        <v>#REF!</v>
      </c>
      <c r="CF149" s="270">
        <v>2014</v>
      </c>
      <c r="CG149" s="68" t="s">
        <v>43</v>
      </c>
      <c r="CH149" s="281">
        <f>+'Anexo 4'!D68+'Anexo 4'!E68</f>
        <v>192806.52750000003</v>
      </c>
      <c r="CI149" s="281">
        <f>+'Anexo 4'!F68+'Anexo 4'!G68</f>
        <v>387146.41350000002</v>
      </c>
      <c r="CJ149" s="281">
        <f>+'Anexo 4'!H68+'Anexo 4'!I68</f>
        <v>179914.01649999997</v>
      </c>
      <c r="CK149" s="281" t="e">
        <f>+'Anexo 4'!#REF!+'Anexo 4'!#REF!+'Anexo 4'!#REF!+'Anexo 4'!#REF!+'Anexo 4'!J68+'Anexo 4'!K68</f>
        <v>#REF!</v>
      </c>
      <c r="CL149" s="281">
        <f>+'Anexo 4'!L68+'Anexo 4'!M68</f>
        <v>810402.54249999998</v>
      </c>
      <c r="CM149" s="282" t="e">
        <f t="shared" si="5"/>
        <v>#REF!</v>
      </c>
      <c r="CN149" s="282" t="e">
        <f t="shared" si="5"/>
        <v>#REF!</v>
      </c>
      <c r="CO149" s="282" t="e">
        <f t="shared" si="5"/>
        <v>#REF!</v>
      </c>
      <c r="CP149" s="282" t="e">
        <f t="shared" si="5"/>
        <v>#REF!</v>
      </c>
      <c r="CQ149" s="282" t="e">
        <f t="shared" si="5"/>
        <v>#REF!</v>
      </c>
      <c r="CR149" s="270">
        <v>2014</v>
      </c>
      <c r="CS149" s="68" t="s">
        <v>43</v>
      </c>
      <c r="CT149" s="283">
        <f>'Anexo 2 '!C67</f>
        <v>192806.5275</v>
      </c>
      <c r="CU149" s="283">
        <f>'Anexo 2 '!D67</f>
        <v>387146.41350000008</v>
      </c>
      <c r="CV149" s="283">
        <f>'Anexo 2 '!E67</f>
        <v>179914.0165</v>
      </c>
      <c r="CW149" s="283" t="e">
        <f>+'Anexo 2 '!#REF!+'Anexo 2 '!#REF!+'Anexo 2 '!#REF!</f>
        <v>#REF!</v>
      </c>
      <c r="CX149" s="283">
        <f>+'Anexo 2 '!G67</f>
        <v>810402.54249999998</v>
      </c>
      <c r="CY149" s="270">
        <v>2014</v>
      </c>
      <c r="CZ149" s="68" t="s">
        <v>43</v>
      </c>
      <c r="DA149" s="282">
        <f t="shared" si="4"/>
        <v>0</v>
      </c>
      <c r="DB149" s="282">
        <f t="shared" si="4"/>
        <v>0</v>
      </c>
      <c r="DC149" s="282">
        <f t="shared" si="4"/>
        <v>0</v>
      </c>
      <c r="DD149" s="282" t="e">
        <f t="shared" si="4"/>
        <v>#REF!</v>
      </c>
      <c r="DE149" s="282">
        <f t="shared" si="4"/>
        <v>0</v>
      </c>
    </row>
    <row r="150" spans="1:109" ht="16.5" x14ac:dyDescent="0.3">
      <c r="A150" s="427">
        <v>2010</v>
      </c>
      <c r="B150" s="428" t="s">
        <v>33</v>
      </c>
      <c r="C150" s="429" t="s">
        <v>129</v>
      </c>
      <c r="D150" s="430">
        <v>51529.060000000005</v>
      </c>
      <c r="E150" s="430">
        <v>41173.775000000001</v>
      </c>
      <c r="F150" s="431">
        <v>17179.022499999999</v>
      </c>
      <c r="G150" s="431">
        <v>6826.9750000000004</v>
      </c>
      <c r="H150" s="432">
        <v>116708.83249999999</v>
      </c>
      <c r="I150" s="293"/>
      <c r="J150" s="58"/>
      <c r="BY150" s="270">
        <v>2014</v>
      </c>
      <c r="BZ150" s="68" t="s">
        <v>44</v>
      </c>
      <c r="CA150" s="280" t="e">
        <f>+D156+D392+D487+D587+D687+D787+D911+D1011+#REF!+#REF!+#REF!+#REF!+#REF!+#REF!+#REF!+#REF!+#REF!+#REF!+#REF!+#REF!+#REF!</f>
        <v>#REF!</v>
      </c>
      <c r="CB150" s="280" t="e">
        <f>+E156+E392+E487+E587+E687+E787+E911+E1011+#REF!+#REF!+#REF!+#REF!+#REF!+#REF!+#REF!+#REF!+#REF!+#REF!+#REF!+#REF!+#REF!</f>
        <v>#REF!</v>
      </c>
      <c r="CC150" s="280" t="e">
        <f>+F156+F392+F487+F587+F687+F787+F911+F1011+#REF!+#REF!+#REF!+#REF!+#REF!+#REF!+#REF!+#REF!+#REF!+#REF!+#REF!+#REF!+#REF!</f>
        <v>#REF!</v>
      </c>
      <c r="CD150" s="280" t="e">
        <f>+G156+G392+G487+G587+G687+G787+G911+G1011+#REF!+#REF!+#REF!+#REF!+#REF!+#REF!+#REF!+#REF!+#REF!+#REF!+#REF!+#REF!+#REF!</f>
        <v>#REF!</v>
      </c>
      <c r="CE150" s="280" t="e">
        <f>+H156+H392+H487+H587+H687+H787+H911+H1011+#REF!+#REF!+#REF!+#REF!+#REF!+#REF!+#REF!+#REF!+#REF!+#REF!+#REF!+#REF!+#REF!</f>
        <v>#REF!</v>
      </c>
      <c r="CF150" s="270">
        <v>2014</v>
      </c>
      <c r="CG150" s="68" t="s">
        <v>44</v>
      </c>
      <c r="CH150" s="281">
        <f>+'Anexo 4'!D69+'Anexo 4'!E69</f>
        <v>224934.5040000001</v>
      </c>
      <c r="CI150" s="281">
        <f>+'Anexo 4'!F69+'Anexo 4'!G69</f>
        <v>448847.1370000001</v>
      </c>
      <c r="CJ150" s="281">
        <f>+'Anexo 4'!H69+'Anexo 4'!I69</f>
        <v>198940.94749999992</v>
      </c>
      <c r="CK150" s="281" t="e">
        <f>+'Anexo 4'!#REF!+'Anexo 4'!#REF!+'Anexo 4'!#REF!+'Anexo 4'!#REF!+'Anexo 4'!J69+'Anexo 4'!K69</f>
        <v>#REF!</v>
      </c>
      <c r="CL150" s="281">
        <f>+'Anexo 4'!L69+'Anexo 4'!M69</f>
        <v>928329.4310000001</v>
      </c>
      <c r="CM150" s="282" t="e">
        <f t="shared" si="5"/>
        <v>#REF!</v>
      </c>
      <c r="CN150" s="282" t="e">
        <f t="shared" si="5"/>
        <v>#REF!</v>
      </c>
      <c r="CO150" s="282" t="e">
        <f t="shared" si="5"/>
        <v>#REF!</v>
      </c>
      <c r="CP150" s="282" t="e">
        <f t="shared" si="5"/>
        <v>#REF!</v>
      </c>
      <c r="CQ150" s="282" t="e">
        <f t="shared" si="5"/>
        <v>#REF!</v>
      </c>
      <c r="CR150" s="270">
        <v>2014</v>
      </c>
      <c r="CS150" s="68" t="s">
        <v>44</v>
      </c>
      <c r="CT150" s="283">
        <f>'Anexo 2 '!C68</f>
        <v>224934.50400000013</v>
      </c>
      <c r="CU150" s="283">
        <f>'Anexo 2 '!D68</f>
        <v>448847.1370000001</v>
      </c>
      <c r="CV150" s="283">
        <f>'Anexo 2 '!E68</f>
        <v>198940.94749999989</v>
      </c>
      <c r="CW150" s="283" t="e">
        <f>+'Anexo 2 '!#REF!+'Anexo 2 '!#REF!+'Anexo 2 '!#REF!</f>
        <v>#REF!</v>
      </c>
      <c r="CX150" s="283">
        <f>+'Anexo 2 '!G68</f>
        <v>928329.43100000022</v>
      </c>
      <c r="CY150" s="270">
        <v>2014</v>
      </c>
      <c r="CZ150" s="68" t="s">
        <v>44</v>
      </c>
      <c r="DA150" s="282">
        <f t="shared" si="4"/>
        <v>0</v>
      </c>
      <c r="DB150" s="282">
        <f t="shared" si="4"/>
        <v>0</v>
      </c>
      <c r="DC150" s="282">
        <f t="shared" si="4"/>
        <v>0</v>
      </c>
      <c r="DD150" s="282" t="e">
        <f t="shared" si="4"/>
        <v>#REF!</v>
      </c>
      <c r="DE150" s="282">
        <f t="shared" si="4"/>
        <v>0</v>
      </c>
    </row>
    <row r="151" spans="1:109" ht="16.5" x14ac:dyDescent="0.3">
      <c r="A151" s="68">
        <v>2010</v>
      </c>
      <c r="B151" s="68" t="s">
        <v>35</v>
      </c>
      <c r="C151" s="433" t="s">
        <v>129</v>
      </c>
      <c r="D151" s="434">
        <v>59486.714999999997</v>
      </c>
      <c r="E151" s="434">
        <v>45697.925000000003</v>
      </c>
      <c r="F151" s="435">
        <v>18153.732500000002</v>
      </c>
      <c r="G151" s="435">
        <v>6622.2875000000004</v>
      </c>
      <c r="H151" s="129">
        <v>129960.66</v>
      </c>
      <c r="I151" s="293"/>
      <c r="J151" s="58"/>
      <c r="BY151" s="270">
        <v>2014</v>
      </c>
      <c r="BZ151" s="68" t="s">
        <v>45</v>
      </c>
      <c r="CA151" s="280" t="e">
        <f>+D157+D393+D490+D588+D688+D788+#REF!+D1012+#REF!+#REF!+#REF!+#REF!+#REF!+#REF!+#REF!+#REF!+#REF!+#REF!+#REF!+#REF!+#REF!</f>
        <v>#REF!</v>
      </c>
      <c r="CB151" s="280" t="e">
        <f>+E157+E393+E490+E588+E688+E788+#REF!+E1012+#REF!+#REF!+#REF!+#REF!+#REF!+#REF!+#REF!+#REF!+#REF!+#REF!+#REF!+#REF!+#REF!</f>
        <v>#REF!</v>
      </c>
      <c r="CC151" s="280" t="e">
        <f>+F157+F393+F490+F588+F688+F788+#REF!+F1012+#REF!+#REF!+#REF!+#REF!+#REF!+#REF!+#REF!+#REF!+#REF!+#REF!+#REF!+#REF!+#REF!</f>
        <v>#REF!</v>
      </c>
      <c r="CD151" s="280" t="e">
        <f>+G157+G393+G490+G588+G688+G788+#REF!+G1012+#REF!+#REF!+#REF!+#REF!+#REF!+#REF!+#REF!+#REF!+#REF!+#REF!+#REF!+#REF!+#REF!</f>
        <v>#REF!</v>
      </c>
      <c r="CE151" s="280" t="e">
        <f>+H157+H393+H490+H588+H688+H788+#REF!+H1012+#REF!+#REF!+#REF!+#REF!+#REF!+#REF!+#REF!+#REF!+#REF!+#REF!+#REF!+#REF!+#REF!</f>
        <v>#REF!</v>
      </c>
      <c r="CF151" s="270">
        <v>2014</v>
      </c>
      <c r="CG151" s="68" t="s">
        <v>45</v>
      </c>
      <c r="CH151" s="281">
        <f>+'Anexo 4'!D70+'Anexo 4'!E70</f>
        <v>233759.75900000008</v>
      </c>
      <c r="CI151" s="281">
        <f>+'Anexo 4'!F70+'Anexo 4'!G70</f>
        <v>552883.26149999991</v>
      </c>
      <c r="CJ151" s="281">
        <f>+'Anexo 4'!H70+'Anexo 4'!I70</f>
        <v>199387.4865</v>
      </c>
      <c r="CK151" s="281" t="e">
        <f>+'Anexo 4'!#REF!+'Anexo 4'!#REF!+'Anexo 4'!#REF!+'Anexo 4'!#REF!+'Anexo 4'!J70+'Anexo 4'!K70</f>
        <v>#REF!</v>
      </c>
      <c r="CL151" s="281">
        <f>+'Anexo 4'!L70+'Anexo 4'!M70</f>
        <v>1041472.4499999998</v>
      </c>
      <c r="CM151" s="282" t="e">
        <f t="shared" si="5"/>
        <v>#REF!</v>
      </c>
      <c r="CN151" s="282" t="e">
        <f t="shared" si="5"/>
        <v>#REF!</v>
      </c>
      <c r="CO151" s="282" t="e">
        <f t="shared" si="5"/>
        <v>#REF!</v>
      </c>
      <c r="CP151" s="282" t="e">
        <f t="shared" si="5"/>
        <v>#REF!</v>
      </c>
      <c r="CQ151" s="282" t="e">
        <f t="shared" si="5"/>
        <v>#REF!</v>
      </c>
      <c r="CR151" s="270">
        <v>2014</v>
      </c>
      <c r="CS151" s="68" t="s">
        <v>45</v>
      </c>
      <c r="CT151" s="283">
        <f>'Anexo 2 '!C69</f>
        <v>233759.75900000002</v>
      </c>
      <c r="CU151" s="283">
        <f>'Anexo 2 '!D69</f>
        <v>552883.26149999991</v>
      </c>
      <c r="CV151" s="283">
        <f>'Anexo 2 '!E69</f>
        <v>199387.48649999997</v>
      </c>
      <c r="CW151" s="283" t="e">
        <f>+'Anexo 2 '!#REF!+'Anexo 2 '!#REF!+'Anexo 2 '!#REF!</f>
        <v>#REF!</v>
      </c>
      <c r="CX151" s="283">
        <f>+'Anexo 2 '!G69</f>
        <v>1041472.45</v>
      </c>
      <c r="CY151" s="270">
        <v>2014</v>
      </c>
      <c r="CZ151" s="68" t="s">
        <v>45</v>
      </c>
      <c r="DA151" s="282">
        <f t="shared" si="4"/>
        <v>0</v>
      </c>
      <c r="DB151" s="282">
        <f t="shared" si="4"/>
        <v>0</v>
      </c>
      <c r="DC151" s="282">
        <f t="shared" si="4"/>
        <v>0</v>
      </c>
      <c r="DD151" s="282" t="e">
        <f t="shared" si="4"/>
        <v>#REF!</v>
      </c>
      <c r="DE151" s="282">
        <f t="shared" si="4"/>
        <v>0</v>
      </c>
    </row>
    <row r="152" spans="1:109" ht="16.5" x14ac:dyDescent="0.3">
      <c r="A152" s="427">
        <v>2010</v>
      </c>
      <c r="B152" s="428" t="s">
        <v>36</v>
      </c>
      <c r="C152" s="429" t="s">
        <v>129</v>
      </c>
      <c r="D152" s="430">
        <v>60472.714999999997</v>
      </c>
      <c r="E152" s="430">
        <v>46456.649999999994</v>
      </c>
      <c r="F152" s="431">
        <v>19425.172500000001</v>
      </c>
      <c r="G152" s="431">
        <v>6548.7974999999997</v>
      </c>
      <c r="H152" s="432">
        <v>132903.33500000002</v>
      </c>
      <c r="I152" s="293"/>
      <c r="J152" s="58"/>
      <c r="BY152" s="270">
        <v>2014</v>
      </c>
      <c r="BZ152" s="68" t="s">
        <v>33</v>
      </c>
      <c r="CA152" s="280" t="e">
        <f>+D158+D394+D491+D589+D689+D789+#REF!+D1013+#REF!+#REF!+#REF!+#REF!+#REF!+#REF!+#REF!+#REF!+#REF!+#REF!+#REF!+#REF!+#REF!</f>
        <v>#REF!</v>
      </c>
      <c r="CB152" s="280" t="e">
        <f>+E158+E394+E491+E589+E689+E789+#REF!+E1013+#REF!+#REF!+#REF!+#REF!+#REF!+#REF!+#REF!+#REF!+#REF!+#REF!+#REF!+#REF!+#REF!</f>
        <v>#REF!</v>
      </c>
      <c r="CC152" s="280" t="e">
        <f>+F158+F394+F491+F589+F689+F789+#REF!+F1013+#REF!+#REF!+#REF!+#REF!+#REF!+#REF!+#REF!+#REF!+#REF!+#REF!+#REF!+#REF!+#REF!</f>
        <v>#REF!</v>
      </c>
      <c r="CD152" s="280" t="e">
        <f>+G158+G394+G491+G589+G689+G789+#REF!+G1013+#REF!+#REF!+#REF!+#REF!+#REF!+#REF!+#REF!+#REF!+#REF!+#REF!+#REF!+#REF!+#REF!</f>
        <v>#REF!</v>
      </c>
      <c r="CE152" s="280" t="e">
        <f>+H158+H394+H491+H589+H689+H789+#REF!+H1013+#REF!+#REF!+#REF!+#REF!+#REF!+#REF!+#REF!+#REF!+#REF!+#REF!+#REF!+#REF!+#REF!</f>
        <v>#REF!</v>
      </c>
      <c r="CF152" s="270">
        <v>2014</v>
      </c>
      <c r="CG152" s="68" t="s">
        <v>33</v>
      </c>
      <c r="CH152" s="281">
        <f>+'Anexo 4'!D71+'Anexo 4'!E71</f>
        <v>229407.99400000001</v>
      </c>
      <c r="CI152" s="281">
        <f>+'Anexo 4'!F71+'Anexo 4'!G71</f>
        <v>491513.74950000027</v>
      </c>
      <c r="CJ152" s="281">
        <f>+'Anexo 4'!H71+'Anexo 4'!I71</f>
        <v>186137.66500000007</v>
      </c>
      <c r="CK152" s="281" t="e">
        <f>+'Anexo 4'!#REF!+'Anexo 4'!#REF!+'Anexo 4'!#REF!+'Anexo 4'!#REF!+'Anexo 4'!J71+'Anexo 4'!K71</f>
        <v>#REF!</v>
      </c>
      <c r="CL152" s="281">
        <f>+'Anexo 4'!L71+'Anexo 4'!M71</f>
        <v>956972.43250000034</v>
      </c>
      <c r="CM152" s="282" t="e">
        <f t="shared" si="5"/>
        <v>#REF!</v>
      </c>
      <c r="CN152" s="282" t="e">
        <f t="shared" si="5"/>
        <v>#REF!</v>
      </c>
      <c r="CO152" s="282" t="e">
        <f t="shared" si="5"/>
        <v>#REF!</v>
      </c>
      <c r="CP152" s="282" t="e">
        <f t="shared" si="5"/>
        <v>#REF!</v>
      </c>
      <c r="CQ152" s="282" t="e">
        <f t="shared" si="5"/>
        <v>#REF!</v>
      </c>
      <c r="CR152" s="270">
        <v>2014</v>
      </c>
      <c r="CS152" s="68" t="s">
        <v>33</v>
      </c>
      <c r="CT152" s="283">
        <f>'Anexo 2 '!C70</f>
        <v>229407.99400000001</v>
      </c>
      <c r="CU152" s="283">
        <f>'Anexo 2 '!D70</f>
        <v>491513.74950000027</v>
      </c>
      <c r="CV152" s="283">
        <f>'Anexo 2 '!E70</f>
        <v>186137.66499999998</v>
      </c>
      <c r="CW152" s="283" t="e">
        <f>+'Anexo 2 '!#REF!+'Anexo 2 '!#REF!+'Anexo 2 '!#REF!</f>
        <v>#REF!</v>
      </c>
      <c r="CX152" s="283">
        <f>+'Anexo 2 '!G70</f>
        <v>956972.43249999988</v>
      </c>
      <c r="CY152" s="270">
        <v>2014</v>
      </c>
      <c r="CZ152" s="68" t="s">
        <v>33</v>
      </c>
      <c r="DA152" s="282">
        <f t="shared" si="4"/>
        <v>0</v>
      </c>
      <c r="DB152" s="282">
        <f t="shared" si="4"/>
        <v>0</v>
      </c>
      <c r="DC152" s="282">
        <f t="shared" si="4"/>
        <v>0</v>
      </c>
      <c r="DD152" s="282" t="e">
        <f t="shared" si="4"/>
        <v>#REF!</v>
      </c>
      <c r="DE152" s="282">
        <f t="shared" si="4"/>
        <v>0</v>
      </c>
    </row>
    <row r="153" spans="1:109" ht="16.5" x14ac:dyDescent="0.3">
      <c r="A153" s="68">
        <v>2010</v>
      </c>
      <c r="B153" s="68" t="s">
        <v>37</v>
      </c>
      <c r="C153" s="433" t="s">
        <v>129</v>
      </c>
      <c r="D153" s="434">
        <v>64501.792499999996</v>
      </c>
      <c r="E153" s="434">
        <v>53901.025000000001</v>
      </c>
      <c r="F153" s="435">
        <v>19761.310000000001</v>
      </c>
      <c r="G153" s="435">
        <v>7247.8725000000004</v>
      </c>
      <c r="H153" s="129">
        <v>145412</v>
      </c>
      <c r="I153" s="293"/>
      <c r="J153" s="58"/>
      <c r="BY153" s="270">
        <v>2014</v>
      </c>
      <c r="BZ153" s="68" t="s">
        <v>35</v>
      </c>
      <c r="CA153" s="280" t="e">
        <f>+D159+D395+D492+D590+D690+D790+#REF!+D1014+#REF!+#REF!+#REF!+#REF!+#REF!+#REF!+#REF!+#REF!+#REF!+#REF!+#REF!+#REF!+#REF!</f>
        <v>#REF!</v>
      </c>
      <c r="CB153" s="280" t="e">
        <f>+E159+E395+E492+E590+E690+E790+#REF!+E1014+#REF!+#REF!+#REF!+#REF!+#REF!+#REF!+#REF!+#REF!+#REF!+#REF!+#REF!+#REF!+#REF!</f>
        <v>#REF!</v>
      </c>
      <c r="CC153" s="280" t="e">
        <f>+F159+F395+F492+F590+F690+F790+#REF!+F1014+#REF!+#REF!+#REF!+#REF!+#REF!+#REF!+#REF!+#REF!+#REF!+#REF!+#REF!+#REF!+#REF!</f>
        <v>#REF!</v>
      </c>
      <c r="CD153" s="280" t="e">
        <f>+G159+G395+G492+G590+G690+G790+#REF!+G1014+#REF!+#REF!+#REF!+#REF!+#REF!+#REF!+#REF!+#REF!+#REF!+#REF!+#REF!+#REF!+#REF!</f>
        <v>#REF!</v>
      </c>
      <c r="CE153" s="280" t="e">
        <f>+H159+H395+H492+H590+H690+H790+#REF!+H1014+#REF!+#REF!+#REF!+#REF!+#REF!+#REF!+#REF!+#REF!+#REF!+#REF!+#REF!+#REF!+#REF!</f>
        <v>#REF!</v>
      </c>
      <c r="CF153" s="270">
        <v>2014</v>
      </c>
      <c r="CG153" s="68" t="s">
        <v>35</v>
      </c>
      <c r="CH153" s="281">
        <f>+'Anexo 4'!D72+'Anexo 4'!E72</f>
        <v>252897.9325</v>
      </c>
      <c r="CI153" s="281">
        <f>+'Anexo 4'!F72+'Anexo 4'!G72</f>
        <v>523266.35409000015</v>
      </c>
      <c r="CJ153" s="281">
        <f>+'Anexo 4'!H72+'Anexo 4'!I72</f>
        <v>200740.55499999996</v>
      </c>
      <c r="CK153" s="281" t="e">
        <f>+'Anexo 4'!#REF!+'Anexo 4'!#REF!+'Anexo 4'!#REF!+'Anexo 4'!#REF!+'Anexo 4'!J72+'Anexo 4'!K72</f>
        <v>#REF!</v>
      </c>
      <c r="CL153" s="281">
        <f>+'Anexo 4'!L72+'Anexo 4'!M72</f>
        <v>1034413.32809</v>
      </c>
      <c r="CM153" s="282" t="e">
        <f t="shared" si="5"/>
        <v>#REF!</v>
      </c>
      <c r="CN153" s="282" t="e">
        <f t="shared" si="5"/>
        <v>#REF!</v>
      </c>
      <c r="CO153" s="282" t="e">
        <f t="shared" si="5"/>
        <v>#REF!</v>
      </c>
      <c r="CP153" s="282" t="e">
        <f t="shared" si="5"/>
        <v>#REF!</v>
      </c>
      <c r="CQ153" s="282" t="e">
        <f t="shared" si="5"/>
        <v>#REF!</v>
      </c>
      <c r="CR153" s="270">
        <v>2014</v>
      </c>
      <c r="CS153" s="68" t="s">
        <v>35</v>
      </c>
      <c r="CT153" s="283">
        <f>'Anexo 2 '!C71</f>
        <v>252897.93250000002</v>
      </c>
      <c r="CU153" s="283">
        <f>'Anexo 2 '!D71</f>
        <v>523266.35409000021</v>
      </c>
      <c r="CV153" s="283">
        <f>'Anexo 2 '!E71</f>
        <v>200740.55500000002</v>
      </c>
      <c r="CW153" s="283" t="e">
        <f>+'Anexo 2 '!#REF!+'Anexo 2 '!#REF!+'Anexo 2 '!#REF!</f>
        <v>#REF!</v>
      </c>
      <c r="CX153" s="283">
        <f>+'Anexo 2 '!G71</f>
        <v>1034413.3280900004</v>
      </c>
      <c r="CY153" s="270">
        <v>2014</v>
      </c>
      <c r="CZ153" s="68" t="s">
        <v>35</v>
      </c>
      <c r="DA153" s="282">
        <f t="shared" si="4"/>
        <v>0</v>
      </c>
      <c r="DB153" s="282">
        <f t="shared" si="4"/>
        <v>0</v>
      </c>
      <c r="DC153" s="282">
        <f t="shared" si="4"/>
        <v>0</v>
      </c>
      <c r="DD153" s="282" t="e">
        <f t="shared" si="4"/>
        <v>#REF!</v>
      </c>
      <c r="DE153" s="282">
        <f t="shared" si="4"/>
        <v>0</v>
      </c>
    </row>
    <row r="154" spans="1:109" ht="16.5" x14ac:dyDescent="0.3">
      <c r="A154" s="427">
        <v>2010</v>
      </c>
      <c r="B154" s="428" t="s">
        <v>38</v>
      </c>
      <c r="C154" s="429" t="s">
        <v>129</v>
      </c>
      <c r="D154" s="430">
        <v>64311.615000000005</v>
      </c>
      <c r="E154" s="430">
        <v>47821.505000000005</v>
      </c>
      <c r="F154" s="431">
        <v>18850.092499999999</v>
      </c>
      <c r="G154" s="431">
        <v>7591.9600000000009</v>
      </c>
      <c r="H154" s="432">
        <v>138575.17250000002</v>
      </c>
      <c r="I154" s="293"/>
      <c r="J154" s="58"/>
      <c r="BY154" s="270">
        <v>2014</v>
      </c>
      <c r="BZ154" s="68" t="s">
        <v>36</v>
      </c>
      <c r="CA154" s="280" t="e">
        <f>+D160+#REF!+D493+D591+D691+D791+#REF!+D1015+#REF!+#REF!+#REF!+#REF!+#REF!+#REF!+#REF!+#REF!+#REF!+#REF!+#REF!+#REF!+#REF!</f>
        <v>#REF!</v>
      </c>
      <c r="CB154" s="280" t="e">
        <f>+E160+#REF!+E493+E591+E691+E791+#REF!+E1015+#REF!+#REF!+#REF!+#REF!+#REF!+#REF!+#REF!+#REF!+#REF!+#REF!+#REF!+#REF!+#REF!</f>
        <v>#REF!</v>
      </c>
      <c r="CC154" s="280" t="e">
        <f>+F160+#REF!+F493+F591+F691+F791+#REF!+F1015+#REF!+#REF!+#REF!+#REF!+#REF!+#REF!+#REF!+#REF!+#REF!+#REF!+#REF!+#REF!+#REF!</f>
        <v>#REF!</v>
      </c>
      <c r="CD154" s="280" t="e">
        <f>+G160+#REF!+G493+G591+G691+G791+#REF!+G1015+#REF!+#REF!+#REF!+#REF!+#REF!+#REF!+#REF!+#REF!+#REF!+#REF!+#REF!+#REF!+#REF!</f>
        <v>#REF!</v>
      </c>
      <c r="CE154" s="280" t="e">
        <f>+H160+#REF!+H493+H591+H691+H791+#REF!+H1015+#REF!+#REF!+#REF!+#REF!+#REF!+#REF!+#REF!+#REF!+#REF!+#REF!+#REF!+#REF!+#REF!</f>
        <v>#REF!</v>
      </c>
      <c r="CF154" s="270">
        <v>2014</v>
      </c>
      <c r="CG154" s="68" t="s">
        <v>36</v>
      </c>
      <c r="CH154" s="281">
        <f>+'Anexo 4'!D73+'Anexo 4'!E73</f>
        <v>224565.10500000004</v>
      </c>
      <c r="CI154" s="281">
        <f>+'Anexo 4'!F73+'Anexo 4'!G73</f>
        <v>464362.09153337515</v>
      </c>
      <c r="CJ154" s="281">
        <f>+'Anexo 4'!H73+'Anexo 4'!I73</f>
        <v>174558.31650000002</v>
      </c>
      <c r="CK154" s="281" t="e">
        <f>+'Anexo 4'!#REF!+'Anexo 4'!#REF!+'Anexo 4'!#REF!+'Anexo 4'!#REF!+'Anexo 4'!J73+'Anexo 4'!K73</f>
        <v>#REF!</v>
      </c>
      <c r="CL154" s="281">
        <f>+'Anexo 4'!L73+'Anexo 4'!M73</f>
        <v>918642.49503337522</v>
      </c>
      <c r="CM154" s="282" t="e">
        <f t="shared" si="5"/>
        <v>#REF!</v>
      </c>
      <c r="CN154" s="282" t="e">
        <f t="shared" si="5"/>
        <v>#REF!</v>
      </c>
      <c r="CO154" s="282" t="e">
        <f t="shared" si="5"/>
        <v>#REF!</v>
      </c>
      <c r="CP154" s="282" t="e">
        <f t="shared" si="5"/>
        <v>#REF!</v>
      </c>
      <c r="CQ154" s="282" t="e">
        <f t="shared" si="5"/>
        <v>#REF!</v>
      </c>
      <c r="CR154" s="270">
        <v>2014</v>
      </c>
      <c r="CS154" s="68" t="s">
        <v>36</v>
      </c>
      <c r="CT154" s="283">
        <f>'Anexo 2 '!C72</f>
        <v>224565.10500000001</v>
      </c>
      <c r="CU154" s="283">
        <f>'Anexo 2 '!D72</f>
        <v>464362.09153337515</v>
      </c>
      <c r="CV154" s="283">
        <f>'Anexo 2 '!E72</f>
        <v>174558.31649999993</v>
      </c>
      <c r="CW154" s="283" t="e">
        <f>+'Anexo 2 '!#REF!+'Anexo 2 '!#REF!+'Anexo 2 '!#REF!</f>
        <v>#REF!</v>
      </c>
      <c r="CX154" s="283">
        <f>+'Anexo 2 '!G72</f>
        <v>918642.49503337545</v>
      </c>
      <c r="CY154" s="270">
        <v>2014</v>
      </c>
      <c r="CZ154" s="68" t="s">
        <v>36</v>
      </c>
      <c r="DA154" s="282">
        <f t="shared" si="4"/>
        <v>0</v>
      </c>
      <c r="DB154" s="282">
        <f t="shared" si="4"/>
        <v>0</v>
      </c>
      <c r="DC154" s="282">
        <f t="shared" si="4"/>
        <v>0</v>
      </c>
      <c r="DD154" s="282" t="e">
        <f t="shared" si="4"/>
        <v>#REF!</v>
      </c>
      <c r="DE154" s="282">
        <f t="shared" si="4"/>
        <v>0</v>
      </c>
    </row>
    <row r="155" spans="1:109" ht="16.5" x14ac:dyDescent="0.3">
      <c r="A155" s="68">
        <v>2010</v>
      </c>
      <c r="B155" s="68" t="s">
        <v>39</v>
      </c>
      <c r="C155" s="433" t="s">
        <v>129</v>
      </c>
      <c r="D155" s="434">
        <v>67049.899999999994</v>
      </c>
      <c r="E155" s="434">
        <v>48720.649999999994</v>
      </c>
      <c r="F155" s="435">
        <v>21712.5</v>
      </c>
      <c r="G155" s="435">
        <v>8483.6299999999992</v>
      </c>
      <c r="H155" s="129">
        <v>145966.68</v>
      </c>
      <c r="I155" s="293"/>
      <c r="J155" s="58"/>
      <c r="BY155" s="270">
        <v>2014</v>
      </c>
      <c r="BZ155" s="68" t="s">
        <v>37</v>
      </c>
      <c r="CA155" s="280" t="e">
        <f>+D161+#REF!+D494+D592+D692+D792+#REF!+D1016+#REF!+#REF!+#REF!+#REF!+#REF!+#REF!+#REF!+#REF!+#REF!+#REF!+#REF!+#REF!+#REF!</f>
        <v>#REF!</v>
      </c>
      <c r="CB155" s="280" t="e">
        <f>+E161+#REF!+E494+E592+E692+E792+#REF!+E1016+#REF!+#REF!+#REF!+#REF!+#REF!+#REF!+#REF!+#REF!+#REF!+#REF!+#REF!+#REF!+#REF!</f>
        <v>#REF!</v>
      </c>
      <c r="CC155" s="280" t="e">
        <f>+F161+#REF!+F494+F592+F692+F792+#REF!+F1016+#REF!+#REF!+#REF!+#REF!+#REF!+#REF!+#REF!+#REF!+#REF!+#REF!+#REF!+#REF!+#REF!</f>
        <v>#REF!</v>
      </c>
      <c r="CD155" s="280" t="e">
        <f>+G161+#REF!+G494+G592+G692+G792+#REF!+G1016+#REF!+#REF!+#REF!+#REF!+#REF!+#REF!+#REF!+#REF!+#REF!+#REF!+#REF!+#REF!+#REF!</f>
        <v>#REF!</v>
      </c>
      <c r="CE155" s="280" t="e">
        <f>+H161+#REF!+H494+H592+H692+H792+#REF!+H1016+#REF!+#REF!+#REF!+#REF!+#REF!+#REF!+#REF!+#REF!+#REF!+#REF!+#REF!+#REF!+#REF!</f>
        <v>#REF!</v>
      </c>
      <c r="CF155" s="270">
        <v>2014</v>
      </c>
      <c r="CG155" s="68" t="s">
        <v>37</v>
      </c>
      <c r="CH155" s="281">
        <f>+'Anexo 4'!D74+'Anexo 4'!E74</f>
        <v>257179.61399999997</v>
      </c>
      <c r="CI155" s="281">
        <f>+'Anexo 4'!F74+'Anexo 4'!G74</f>
        <v>542921.0765000002</v>
      </c>
      <c r="CJ155" s="281">
        <f>+'Anexo 4'!H74+'Anexo 4'!I74</f>
        <v>200073.18849999999</v>
      </c>
      <c r="CK155" s="281" t="e">
        <f>+'Anexo 4'!#REF!+'Anexo 4'!#REF!+'Anexo 4'!#REF!+'Anexo 4'!#REF!+'Anexo 4'!J74+'Anexo 4'!K74</f>
        <v>#REF!</v>
      </c>
      <c r="CL155" s="281">
        <f>+'Anexo 4'!L74+'Anexo 4'!M74</f>
        <v>1059514.6640000001</v>
      </c>
      <c r="CM155" s="282" t="e">
        <f t="shared" si="5"/>
        <v>#REF!</v>
      </c>
      <c r="CN155" s="282" t="e">
        <f t="shared" si="5"/>
        <v>#REF!</v>
      </c>
      <c r="CO155" s="282" t="e">
        <f t="shared" si="5"/>
        <v>#REF!</v>
      </c>
      <c r="CP155" s="282" t="e">
        <f t="shared" si="5"/>
        <v>#REF!</v>
      </c>
      <c r="CQ155" s="282" t="e">
        <f t="shared" si="5"/>
        <v>#REF!</v>
      </c>
      <c r="CR155" s="270">
        <v>2014</v>
      </c>
      <c r="CS155" s="68" t="s">
        <v>37</v>
      </c>
      <c r="CT155" s="283">
        <f>'Anexo 2 '!C73</f>
        <v>257179.61399999997</v>
      </c>
      <c r="CU155" s="283">
        <f>'Anexo 2 '!D73</f>
        <v>542921.0765000002</v>
      </c>
      <c r="CV155" s="283">
        <f>'Anexo 2 '!E73</f>
        <v>200073.18850000008</v>
      </c>
      <c r="CW155" s="283" t="e">
        <f>+'Anexo 2 '!#REF!+'Anexo 2 '!#REF!+'Anexo 2 '!#REF!</f>
        <v>#REF!</v>
      </c>
      <c r="CX155" s="283">
        <f>+'Anexo 2 '!G73</f>
        <v>1059514.6639999999</v>
      </c>
      <c r="CY155" s="270">
        <v>2014</v>
      </c>
      <c r="CZ155" s="68" t="s">
        <v>37</v>
      </c>
      <c r="DA155" s="282">
        <f t="shared" si="4"/>
        <v>0</v>
      </c>
      <c r="DB155" s="282">
        <f t="shared" si="4"/>
        <v>0</v>
      </c>
      <c r="DC155" s="282">
        <f t="shared" si="4"/>
        <v>0</v>
      </c>
      <c r="DD155" s="282" t="e">
        <f t="shared" si="4"/>
        <v>#REF!</v>
      </c>
      <c r="DE155" s="282">
        <f t="shared" si="4"/>
        <v>0</v>
      </c>
    </row>
    <row r="156" spans="1:109" ht="16.5" x14ac:dyDescent="0.3">
      <c r="A156" s="427">
        <v>2010</v>
      </c>
      <c r="B156" s="428" t="s">
        <v>40</v>
      </c>
      <c r="C156" s="429" t="s">
        <v>129</v>
      </c>
      <c r="D156" s="430">
        <v>65595.117499999993</v>
      </c>
      <c r="E156" s="430">
        <v>52249.785000000003</v>
      </c>
      <c r="F156" s="431">
        <v>24051.425000000003</v>
      </c>
      <c r="G156" s="431">
        <v>7425.3600000000006</v>
      </c>
      <c r="H156" s="432">
        <v>149321.6875</v>
      </c>
      <c r="I156" s="293"/>
      <c r="J156" s="58"/>
      <c r="BY156" s="270">
        <v>2014</v>
      </c>
      <c r="BZ156" s="68" t="s">
        <v>38</v>
      </c>
      <c r="CA156" s="280" t="e">
        <f>+D162+#REF!+D495+D593+D693+D793+#REF!+D1017+#REF!+#REF!+#REF!+#REF!+#REF!+#REF!+#REF!+#REF!+#REF!+#REF!+#REF!+#REF!+#REF!</f>
        <v>#REF!</v>
      </c>
      <c r="CB156" s="280" t="e">
        <f>+E162+#REF!+E495+E593+E693+E793+#REF!+E1017+#REF!+#REF!+#REF!+#REF!+#REF!+#REF!+#REF!+#REF!+#REF!+#REF!+#REF!+#REF!+#REF!</f>
        <v>#REF!</v>
      </c>
      <c r="CC156" s="280" t="e">
        <f>+F162+#REF!+F495+F593+F693+F793+#REF!+F1017+#REF!+#REF!+#REF!+#REF!+#REF!+#REF!+#REF!+#REF!+#REF!+#REF!+#REF!+#REF!+#REF!</f>
        <v>#REF!</v>
      </c>
      <c r="CD156" s="280" t="e">
        <f>+G162+#REF!+G495+G593+G693+G793+#REF!+G1017+#REF!+#REF!+#REF!+#REF!+#REF!+#REF!+#REF!+#REF!+#REF!+#REF!+#REF!+#REF!+#REF!</f>
        <v>#REF!</v>
      </c>
      <c r="CE156" s="280" t="e">
        <f>+H162+#REF!+H495+H593+H693+H793+#REF!+H1017+#REF!+#REF!+#REF!+#REF!+#REF!+#REF!+#REF!+#REF!+#REF!+#REF!+#REF!+#REF!+#REF!</f>
        <v>#REF!</v>
      </c>
      <c r="CF156" s="270">
        <v>2014</v>
      </c>
      <c r="CG156" s="68" t="s">
        <v>38</v>
      </c>
      <c r="CH156" s="281">
        <f>+'Anexo 4'!D75+'Anexo 4'!E75</f>
        <v>238639.82499999998</v>
      </c>
      <c r="CI156" s="281">
        <f>+'Anexo 4'!F75+'Anexo 4'!G75</f>
        <v>538280.23400000017</v>
      </c>
      <c r="CJ156" s="281">
        <f>+'Anexo 4'!H75+'Anexo 4'!I75</f>
        <v>189759.7745</v>
      </c>
      <c r="CK156" s="281" t="e">
        <f>+'Anexo 4'!#REF!+'Anexo 4'!#REF!+'Anexo 4'!#REF!+'Anexo 4'!#REF!+'Anexo 4'!J75+'Anexo 4'!K75</f>
        <v>#REF!</v>
      </c>
      <c r="CL156" s="281">
        <f>+'Anexo 4'!L75+'Anexo 4'!M75</f>
        <v>1020250.3045000002</v>
      </c>
      <c r="CM156" s="282" t="e">
        <f t="shared" si="5"/>
        <v>#REF!</v>
      </c>
      <c r="CN156" s="282" t="e">
        <f t="shared" si="5"/>
        <v>#REF!</v>
      </c>
      <c r="CO156" s="282" t="e">
        <f t="shared" si="5"/>
        <v>#REF!</v>
      </c>
      <c r="CP156" s="282" t="e">
        <f t="shared" si="5"/>
        <v>#REF!</v>
      </c>
      <c r="CQ156" s="282" t="e">
        <f t="shared" si="5"/>
        <v>#REF!</v>
      </c>
      <c r="CR156" s="270">
        <v>2014</v>
      </c>
      <c r="CS156" s="68" t="s">
        <v>38</v>
      </c>
      <c r="CT156" s="283">
        <f>'Anexo 2 '!C74</f>
        <v>238639.82499999992</v>
      </c>
      <c r="CU156" s="283">
        <f>'Anexo 2 '!D74</f>
        <v>538280.23400000017</v>
      </c>
      <c r="CV156" s="283">
        <f>'Anexo 2 '!E74</f>
        <v>189759.7745</v>
      </c>
      <c r="CW156" s="283" t="e">
        <f>+'Anexo 2 '!#REF!+'Anexo 2 '!#REF!+'Anexo 2 '!#REF!</f>
        <v>#REF!</v>
      </c>
      <c r="CX156" s="283">
        <f>+'Anexo 2 '!G74</f>
        <v>1020250.3045000004</v>
      </c>
      <c r="CY156" s="270">
        <v>2014</v>
      </c>
      <c r="CZ156" s="68" t="s">
        <v>38</v>
      </c>
      <c r="DA156" s="282">
        <f t="shared" si="4"/>
        <v>0</v>
      </c>
      <c r="DB156" s="282">
        <f t="shared" si="4"/>
        <v>0</v>
      </c>
      <c r="DC156" s="282">
        <f t="shared" si="4"/>
        <v>0</v>
      </c>
      <c r="DD156" s="282" t="e">
        <f t="shared" si="4"/>
        <v>#REF!</v>
      </c>
      <c r="DE156" s="282">
        <f t="shared" si="4"/>
        <v>0</v>
      </c>
    </row>
    <row r="157" spans="1:109" ht="16.5" x14ac:dyDescent="0.3">
      <c r="A157" s="68">
        <v>2010</v>
      </c>
      <c r="B157" s="68" t="s">
        <v>41</v>
      </c>
      <c r="C157" s="433" t="s">
        <v>129</v>
      </c>
      <c r="D157" s="434">
        <v>59175.735000000001</v>
      </c>
      <c r="E157" s="434">
        <v>54508.7</v>
      </c>
      <c r="F157" s="435">
        <v>23431.645</v>
      </c>
      <c r="G157" s="435">
        <v>7398.1824999999999</v>
      </c>
      <c r="H157" s="129">
        <v>144514.26250000001</v>
      </c>
      <c r="I157" s="293"/>
      <c r="J157" s="58"/>
      <c r="BY157" s="270">
        <v>2014</v>
      </c>
      <c r="BZ157" s="68" t="s">
        <v>39</v>
      </c>
      <c r="CA157" s="280" t="e">
        <f>+D163+#REF!+D496+D594+D694+D794+#REF!+D1018+#REF!+#REF!+#REF!+#REF!+#REF!+#REF!+#REF!+#REF!+#REF!+#REF!+#REF!+#REF!+#REF!</f>
        <v>#REF!</v>
      </c>
      <c r="CB157" s="280" t="e">
        <f>+E163+#REF!+E496+E594+E694+E794+#REF!+E1018+#REF!+#REF!+#REF!+#REF!+#REF!+#REF!+#REF!+#REF!+#REF!+#REF!+#REF!+#REF!+#REF!</f>
        <v>#REF!</v>
      </c>
      <c r="CC157" s="280" t="e">
        <f>+F163+#REF!+F496+F594+F694+F794+#REF!+F1018+#REF!+#REF!+#REF!+#REF!+#REF!+#REF!+#REF!+#REF!+#REF!+#REF!+#REF!+#REF!+#REF!</f>
        <v>#REF!</v>
      </c>
      <c r="CD157" s="280" t="e">
        <f>+G163+#REF!+G496+G594+G694+G794+#REF!+G1018+#REF!+#REF!+#REF!+#REF!+#REF!+#REF!+#REF!+#REF!+#REF!+#REF!+#REF!+#REF!+#REF!</f>
        <v>#REF!</v>
      </c>
      <c r="CE157" s="280" t="e">
        <f>+H163+#REF!+H496+H594+H694+H794+#REF!+H1018+#REF!+#REF!+#REF!+#REF!+#REF!+#REF!+#REF!+#REF!+#REF!+#REF!+#REF!+#REF!+#REF!</f>
        <v>#REF!</v>
      </c>
      <c r="CF157" s="270">
        <v>2014</v>
      </c>
      <c r="CG157" s="68" t="s">
        <v>39</v>
      </c>
      <c r="CH157" s="281">
        <f>+'Anexo 4'!D76+'Anexo 4'!E76</f>
        <v>246883.02249999996</v>
      </c>
      <c r="CI157" s="281">
        <f>+'Anexo 4'!F76+'Anexo 4'!G76</f>
        <v>580614.75</v>
      </c>
      <c r="CJ157" s="281">
        <f>+'Anexo 4'!H76+'Anexo 4'!I76</f>
        <v>202765.82500000001</v>
      </c>
      <c r="CK157" s="281" t="e">
        <f>+'Anexo 4'!#REF!+'Anexo 4'!#REF!+'Anexo 4'!#REF!+'Anexo 4'!#REF!+'Anexo 4'!J76+'Anexo 4'!K76</f>
        <v>#REF!</v>
      </c>
      <c r="CL157" s="281">
        <f>+'Anexo 4'!L76+'Anexo 4'!M76</f>
        <v>1085842.54</v>
      </c>
      <c r="CM157" s="282" t="e">
        <f t="shared" si="5"/>
        <v>#REF!</v>
      </c>
      <c r="CN157" s="282" t="e">
        <f t="shared" si="5"/>
        <v>#REF!</v>
      </c>
      <c r="CO157" s="282" t="e">
        <f t="shared" si="5"/>
        <v>#REF!</v>
      </c>
      <c r="CP157" s="282" t="e">
        <f t="shared" si="5"/>
        <v>#REF!</v>
      </c>
      <c r="CQ157" s="282" t="e">
        <f t="shared" si="5"/>
        <v>#REF!</v>
      </c>
      <c r="CR157" s="270">
        <v>2014</v>
      </c>
      <c r="CS157" s="68" t="s">
        <v>39</v>
      </c>
      <c r="CT157" s="283">
        <f>'Anexo 2 '!C75</f>
        <v>246883.02249999993</v>
      </c>
      <c r="CU157" s="283">
        <f>'Anexo 2 '!D75</f>
        <v>580614.75</v>
      </c>
      <c r="CV157" s="283">
        <f>'Anexo 2 '!E75</f>
        <v>202765.82500000007</v>
      </c>
      <c r="CW157" s="283" t="e">
        <f>+'Anexo 2 '!#REF!+'Anexo 2 '!#REF!+'Anexo 2 '!#REF!</f>
        <v>#REF!</v>
      </c>
      <c r="CX157" s="283">
        <f>+'Anexo 2 '!G75</f>
        <v>1085842.5399999998</v>
      </c>
      <c r="CY157" s="270">
        <v>2014</v>
      </c>
      <c r="CZ157" s="68" t="s">
        <v>39</v>
      </c>
      <c r="DA157" s="282">
        <f t="shared" ref="DA157:DE207" si="6">+CH157-CT157</f>
        <v>0</v>
      </c>
      <c r="DB157" s="282">
        <f t="shared" si="6"/>
        <v>0</v>
      </c>
      <c r="DC157" s="282">
        <f t="shared" si="6"/>
        <v>0</v>
      </c>
      <c r="DD157" s="282" t="e">
        <f t="shared" si="6"/>
        <v>#REF!</v>
      </c>
      <c r="DE157" s="282">
        <f t="shared" si="6"/>
        <v>0</v>
      </c>
    </row>
    <row r="158" spans="1:109" ht="16.5" x14ac:dyDescent="0.3">
      <c r="A158" s="427">
        <v>2010</v>
      </c>
      <c r="B158" s="428" t="s">
        <v>42</v>
      </c>
      <c r="C158" s="429" t="s">
        <v>129</v>
      </c>
      <c r="D158" s="430">
        <v>53329.32</v>
      </c>
      <c r="E158" s="430">
        <v>50152.125</v>
      </c>
      <c r="F158" s="431">
        <v>16318.361000000001</v>
      </c>
      <c r="G158" s="431">
        <v>7501.3024999999998</v>
      </c>
      <c r="H158" s="432">
        <v>127301.1085</v>
      </c>
      <c r="I158" s="293"/>
      <c r="J158" s="58"/>
      <c r="BY158" s="270">
        <v>2014</v>
      </c>
      <c r="BZ158" s="68" t="s">
        <v>40</v>
      </c>
      <c r="CA158" s="280" t="e">
        <f>+D164+#REF!+D498+D595+D695+D795+#REF!+D1019+#REF!+#REF!+#REF!+#REF!+#REF!+#REF!+#REF!+#REF!+#REF!+#REF!+#REF!+#REF!+#REF!</f>
        <v>#REF!</v>
      </c>
      <c r="CB158" s="280" t="e">
        <f>+E164+#REF!+E498+E595+E695+E795+#REF!+E1019+#REF!+#REF!+#REF!+#REF!+#REF!+#REF!+#REF!+#REF!+#REF!+#REF!+#REF!+#REF!+#REF!</f>
        <v>#REF!</v>
      </c>
      <c r="CC158" s="280" t="e">
        <f>+F164+#REF!+F498+F595+F695+F795+#REF!+F1019+#REF!+#REF!+#REF!+#REF!+#REF!+#REF!+#REF!+#REF!+#REF!+#REF!+#REF!+#REF!+#REF!</f>
        <v>#REF!</v>
      </c>
      <c r="CD158" s="280" t="e">
        <f>+G164+#REF!+G498+G595+G695+G795+#REF!+G1019+#REF!+#REF!+#REF!+#REF!+#REF!+#REF!+#REF!+#REF!+#REF!+#REF!+#REF!+#REF!+#REF!</f>
        <v>#REF!</v>
      </c>
      <c r="CE158" s="280" t="e">
        <f>+H164+#REF!+H498+H595+H695+H795+#REF!+H1019+#REF!+#REF!+#REF!+#REF!+#REF!+#REF!+#REF!+#REF!+#REF!+#REF!+#REF!+#REF!+#REF!</f>
        <v>#REF!</v>
      </c>
      <c r="CF158" s="270">
        <v>2014</v>
      </c>
      <c r="CG158" s="68" t="s">
        <v>40</v>
      </c>
      <c r="CH158" s="281">
        <f>+'Anexo 4'!D77+'Anexo 4'!E77</f>
        <v>244144.56850000005</v>
      </c>
      <c r="CI158" s="281">
        <f>+'Anexo 4'!F77+'Anexo 4'!G77</f>
        <v>581180.56800000032</v>
      </c>
      <c r="CJ158" s="281">
        <f>+'Anexo 4'!H77+'Anexo 4'!I77</f>
        <v>204789.13800000001</v>
      </c>
      <c r="CK158" s="281" t="e">
        <f>+'Anexo 4'!#REF!+'Anexo 4'!#REF!+'Anexo 4'!#REF!+'Anexo 4'!#REF!+'Anexo 4'!J77+'Anexo 4'!K77</f>
        <v>#REF!</v>
      </c>
      <c r="CL158" s="281">
        <f>+'Anexo 4'!L77+'Anexo 4'!M77</f>
        <v>1089667.1430000004</v>
      </c>
      <c r="CM158" s="282" t="e">
        <f t="shared" si="5"/>
        <v>#REF!</v>
      </c>
      <c r="CN158" s="282" t="e">
        <f t="shared" si="5"/>
        <v>#REF!</v>
      </c>
      <c r="CO158" s="282" t="e">
        <f t="shared" si="5"/>
        <v>#REF!</v>
      </c>
      <c r="CP158" s="282" t="e">
        <f t="shared" si="5"/>
        <v>#REF!</v>
      </c>
      <c r="CQ158" s="282" t="e">
        <f t="shared" si="5"/>
        <v>#REF!</v>
      </c>
      <c r="CR158" s="270">
        <v>2014</v>
      </c>
      <c r="CS158" s="68" t="s">
        <v>40</v>
      </c>
      <c r="CT158" s="283">
        <f>'Anexo 2 '!C76</f>
        <v>244144.56850000002</v>
      </c>
      <c r="CU158" s="283">
        <f>'Anexo 2 '!D76</f>
        <v>581180.56800000032</v>
      </c>
      <c r="CV158" s="283">
        <f>'Anexo 2 '!E76</f>
        <v>204789.13800000001</v>
      </c>
      <c r="CW158" s="283" t="e">
        <f>+'Anexo 2 '!#REF!+'Anexo 2 '!#REF!+'Anexo 2 '!#REF!</f>
        <v>#REF!</v>
      </c>
      <c r="CX158" s="283">
        <f>+'Anexo 2 '!G76</f>
        <v>1089667.1430000002</v>
      </c>
      <c r="CY158" s="270">
        <v>2014</v>
      </c>
      <c r="CZ158" s="68" t="s">
        <v>40</v>
      </c>
      <c r="DA158" s="282">
        <f t="shared" si="6"/>
        <v>0</v>
      </c>
      <c r="DB158" s="282">
        <f t="shared" si="6"/>
        <v>0</v>
      </c>
      <c r="DC158" s="282">
        <f t="shared" si="6"/>
        <v>0</v>
      </c>
      <c r="DD158" s="282" t="e">
        <f t="shared" si="6"/>
        <v>#REF!</v>
      </c>
      <c r="DE158" s="282">
        <f t="shared" si="6"/>
        <v>0</v>
      </c>
    </row>
    <row r="159" spans="1:109" ht="16.5" x14ac:dyDescent="0.3">
      <c r="A159" s="68">
        <v>2011</v>
      </c>
      <c r="B159" s="68" t="s">
        <v>43</v>
      </c>
      <c r="C159" s="433" t="s">
        <v>129</v>
      </c>
      <c r="D159" s="434">
        <v>58241.924499999994</v>
      </c>
      <c r="E159" s="434">
        <v>45461.552499999998</v>
      </c>
      <c r="F159" s="435">
        <v>17844.767500000002</v>
      </c>
      <c r="G159" s="435">
        <v>6941.3099999999995</v>
      </c>
      <c r="H159" s="129">
        <v>128489.5545</v>
      </c>
      <c r="I159" s="293"/>
      <c r="J159" s="58"/>
      <c r="BY159" s="270">
        <v>2014</v>
      </c>
      <c r="BZ159" s="68" t="s">
        <v>41</v>
      </c>
      <c r="CA159" s="280" t="e">
        <f>+D165+#REF!+D501+D596+D696+D796+#REF!+D1020+#REF!+#REF!+#REF!+#REF!+#REF!+#REF!+#REF!+#REF!+#REF!+#REF!+#REF!+#REF!+#REF!</f>
        <v>#REF!</v>
      </c>
      <c r="CB159" s="280" t="e">
        <f>+E165+#REF!+E501+E596+E696+E796+#REF!+E1020+#REF!+#REF!+#REF!+#REF!+#REF!+#REF!+#REF!+#REF!+#REF!+#REF!+#REF!+#REF!+#REF!</f>
        <v>#REF!</v>
      </c>
      <c r="CC159" s="280" t="e">
        <f>+F165+#REF!+F501+F596+F696+F796+#REF!+F1020+#REF!+#REF!+#REF!+#REF!+#REF!+#REF!+#REF!+#REF!+#REF!+#REF!+#REF!+#REF!+#REF!</f>
        <v>#REF!</v>
      </c>
      <c r="CD159" s="280" t="e">
        <f>+G165+#REF!+G501+G596+G696+G796+#REF!+G1020+#REF!+#REF!+#REF!+#REF!+#REF!+#REF!+#REF!+#REF!+#REF!+#REF!+#REF!+#REF!+#REF!</f>
        <v>#REF!</v>
      </c>
      <c r="CE159" s="280" t="e">
        <f>+H165+#REF!+H501+H596+H696+H796+#REF!+H1020+#REF!+#REF!+#REF!+#REF!+#REF!+#REF!+#REF!+#REF!+#REF!+#REF!+#REF!+#REF!+#REF!</f>
        <v>#REF!</v>
      </c>
      <c r="CF159" s="270">
        <v>2014</v>
      </c>
      <c r="CG159" s="68" t="s">
        <v>41</v>
      </c>
      <c r="CH159" s="281">
        <f>+'Anexo 4'!D78+'Anexo 4'!E78</f>
        <v>229002.94600000003</v>
      </c>
      <c r="CI159" s="281">
        <f>+'Anexo 4'!F78+'Anexo 4'!G78</f>
        <v>568119.19949999999</v>
      </c>
      <c r="CJ159" s="281">
        <f>+'Anexo 4'!H78+'Anexo 4'!I78</f>
        <v>186506.61750000005</v>
      </c>
      <c r="CK159" s="281" t="e">
        <f>+'Anexo 4'!#REF!+'Anexo 4'!#REF!+'Anexo 4'!#REF!+'Anexo 4'!#REF!+'Anexo 4'!J78+'Anexo 4'!K78</f>
        <v>#REF!</v>
      </c>
      <c r="CL159" s="281">
        <f>+'Anexo 4'!L78+'Anexo 4'!M78</f>
        <v>1040586.7650000001</v>
      </c>
      <c r="CM159" s="282" t="e">
        <f t="shared" si="5"/>
        <v>#REF!</v>
      </c>
      <c r="CN159" s="282" t="e">
        <f t="shared" si="5"/>
        <v>#REF!</v>
      </c>
      <c r="CO159" s="282" t="e">
        <f t="shared" si="5"/>
        <v>#REF!</v>
      </c>
      <c r="CP159" s="282" t="e">
        <f t="shared" si="5"/>
        <v>#REF!</v>
      </c>
      <c r="CQ159" s="282" t="e">
        <f t="shared" si="5"/>
        <v>#REF!</v>
      </c>
      <c r="CR159" s="270">
        <v>2014</v>
      </c>
      <c r="CS159" s="68" t="s">
        <v>41</v>
      </c>
      <c r="CT159" s="283">
        <f>'Anexo 2 '!C77</f>
        <v>229002.94600000008</v>
      </c>
      <c r="CU159" s="283">
        <f>'Anexo 2 '!D77</f>
        <v>568119.19949999999</v>
      </c>
      <c r="CV159" s="283">
        <f>'Anexo 2 '!E77</f>
        <v>186506.61749999999</v>
      </c>
      <c r="CW159" s="283" t="e">
        <f>+'Anexo 2 '!#REF!+'Anexo 2 '!#REF!+'Anexo 2 '!#REF!</f>
        <v>#REF!</v>
      </c>
      <c r="CX159" s="283">
        <f>+'Anexo 2 '!G77</f>
        <v>1040586.7650000004</v>
      </c>
      <c r="CY159" s="270">
        <v>2014</v>
      </c>
      <c r="CZ159" s="68" t="s">
        <v>41</v>
      </c>
      <c r="DA159" s="282">
        <f t="shared" si="6"/>
        <v>0</v>
      </c>
      <c r="DB159" s="282">
        <f t="shared" si="6"/>
        <v>0</v>
      </c>
      <c r="DC159" s="282">
        <f t="shared" si="6"/>
        <v>0</v>
      </c>
      <c r="DD159" s="282" t="e">
        <f t="shared" si="6"/>
        <v>#REF!</v>
      </c>
      <c r="DE159" s="282">
        <f t="shared" si="6"/>
        <v>0</v>
      </c>
    </row>
    <row r="160" spans="1:109" ht="16.5" x14ac:dyDescent="0.3">
      <c r="A160" s="427">
        <v>2011</v>
      </c>
      <c r="B160" s="428" t="s">
        <v>44</v>
      </c>
      <c r="C160" s="429" t="s">
        <v>129</v>
      </c>
      <c r="D160" s="430">
        <v>64385.03</v>
      </c>
      <c r="E160" s="430">
        <v>42903.794999999998</v>
      </c>
      <c r="F160" s="431">
        <v>18354.075000000001</v>
      </c>
      <c r="G160" s="431">
        <v>6258.4724999999999</v>
      </c>
      <c r="H160" s="432">
        <v>131901.3725</v>
      </c>
      <c r="I160" s="293"/>
      <c r="J160" s="58"/>
      <c r="BY160" s="270">
        <v>2014</v>
      </c>
      <c r="BZ160" s="68" t="s">
        <v>42</v>
      </c>
      <c r="CA160" s="280" t="e">
        <f>+D166+#REF!+D502+D597+D697+D797+#REF!+D1021+#REF!+#REF!+#REF!+#REF!+#REF!+#REF!+#REF!+#REF!+#REF!+#REF!+#REF!+#REF!+#REF!</f>
        <v>#REF!</v>
      </c>
      <c r="CB160" s="280" t="e">
        <f>+E166+#REF!+E502+E597+E697+E797+#REF!+E1021+#REF!+#REF!+#REF!+#REF!+#REF!+#REF!+#REF!+#REF!+#REF!+#REF!+#REF!+#REF!+#REF!</f>
        <v>#REF!</v>
      </c>
      <c r="CC160" s="280" t="e">
        <f>+F166+#REF!+F502+F597+F697+F797+#REF!+F1021+#REF!+#REF!+#REF!+#REF!+#REF!+#REF!+#REF!+#REF!+#REF!+#REF!+#REF!+#REF!+#REF!</f>
        <v>#REF!</v>
      </c>
      <c r="CD160" s="280" t="e">
        <f>+G166+#REF!+G502+G597+G697+G797+#REF!+G1021+#REF!+#REF!+#REF!+#REF!+#REF!+#REF!+#REF!+#REF!+#REF!+#REF!+#REF!+#REF!+#REF!</f>
        <v>#REF!</v>
      </c>
      <c r="CE160" s="280" t="e">
        <f>+H166+#REF!+H502+H597+H697+H797+#REF!+H1021+#REF!+#REF!+#REF!+#REF!+#REF!+#REF!+#REF!+#REF!+#REF!+#REF!+#REF!+#REF!+#REF!</f>
        <v>#REF!</v>
      </c>
      <c r="CF160" s="270">
        <v>2014</v>
      </c>
      <c r="CG160" s="68" t="s">
        <v>42</v>
      </c>
      <c r="CH160" s="281">
        <f>+'Anexo 4'!D79+'Anexo 4'!E79</f>
        <v>212488.79500000004</v>
      </c>
      <c r="CI160" s="281">
        <f>+'Anexo 4'!F79+'Anexo 4'!G79</f>
        <v>554487.6370000001</v>
      </c>
      <c r="CJ160" s="281">
        <f>+'Anexo 4'!H79+'Anexo 4'!I79</f>
        <v>167779.88400000002</v>
      </c>
      <c r="CK160" s="281" t="e">
        <f>+'Anexo 4'!#REF!+'Anexo 4'!#REF!+'Anexo 4'!#REF!+'Anexo 4'!#REF!+'Anexo 4'!J79+'Anexo 4'!K79</f>
        <v>#REF!</v>
      </c>
      <c r="CL160" s="281">
        <f>+'Anexo 4'!L79+'Anexo 4'!M79</f>
        <v>984139.63100000005</v>
      </c>
      <c r="CM160" s="282" t="e">
        <f t="shared" si="5"/>
        <v>#REF!</v>
      </c>
      <c r="CN160" s="282" t="e">
        <f t="shared" si="5"/>
        <v>#REF!</v>
      </c>
      <c r="CO160" s="282" t="e">
        <f t="shared" si="5"/>
        <v>#REF!</v>
      </c>
      <c r="CP160" s="282" t="e">
        <f t="shared" si="5"/>
        <v>#REF!</v>
      </c>
      <c r="CQ160" s="282" t="e">
        <f t="shared" si="5"/>
        <v>#REF!</v>
      </c>
      <c r="CR160" s="270">
        <v>2014</v>
      </c>
      <c r="CS160" s="68" t="s">
        <v>42</v>
      </c>
      <c r="CT160" s="283">
        <f>'Anexo 2 '!C78</f>
        <v>212488.79500000004</v>
      </c>
      <c r="CU160" s="283">
        <f>'Anexo 2 '!D78</f>
        <v>554487.63700000022</v>
      </c>
      <c r="CV160" s="283">
        <f>'Anexo 2 '!E78</f>
        <v>167779.88399999999</v>
      </c>
      <c r="CW160" s="283" t="e">
        <f>+'Anexo 2 '!#REF!+'Anexo 2 '!#REF!+'Anexo 2 '!#REF!</f>
        <v>#REF!</v>
      </c>
      <c r="CX160" s="283">
        <f>+'Anexo 2 '!G78</f>
        <v>984139.63099999994</v>
      </c>
      <c r="CY160" s="270">
        <v>2014</v>
      </c>
      <c r="CZ160" s="68" t="s">
        <v>42</v>
      </c>
      <c r="DA160" s="282">
        <f t="shared" si="6"/>
        <v>0</v>
      </c>
      <c r="DB160" s="282">
        <f t="shared" si="6"/>
        <v>0</v>
      </c>
      <c r="DC160" s="282">
        <f t="shared" si="6"/>
        <v>0</v>
      </c>
      <c r="DD160" s="282" t="e">
        <f t="shared" si="6"/>
        <v>#REF!</v>
      </c>
      <c r="DE160" s="282">
        <f t="shared" si="6"/>
        <v>0</v>
      </c>
    </row>
    <row r="161" spans="1:109" ht="16.5" x14ac:dyDescent="0.3">
      <c r="A161" s="68">
        <v>2011</v>
      </c>
      <c r="B161" s="68" t="s">
        <v>45</v>
      </c>
      <c r="C161" s="433" t="s">
        <v>129</v>
      </c>
      <c r="D161" s="434">
        <v>71372.460000000006</v>
      </c>
      <c r="E161" s="434">
        <v>53245.915000000001</v>
      </c>
      <c r="F161" s="435">
        <v>19605.8125</v>
      </c>
      <c r="G161" s="435">
        <v>7867.35</v>
      </c>
      <c r="H161" s="129">
        <v>152091.53749999998</v>
      </c>
      <c r="I161" s="293"/>
      <c r="J161" s="58"/>
      <c r="BY161" s="270">
        <v>2015</v>
      </c>
      <c r="BZ161" s="68" t="s">
        <v>43</v>
      </c>
      <c r="CA161" s="280" t="e">
        <f>+D167+#REF!+D503+D598+D698+D798+#REF!+D1022+#REF!+#REF!+#REF!+#REF!+#REF!+#REF!+#REF!+#REF!+#REF!+#REF!+#REF!+#REF!+#REF!</f>
        <v>#REF!</v>
      </c>
      <c r="CB161" s="280" t="e">
        <f>+E167+#REF!+E503+E598+E698+E798+#REF!+E1022+#REF!+#REF!+#REF!+#REF!+#REF!+#REF!+#REF!+#REF!+#REF!+#REF!+#REF!+#REF!+#REF!</f>
        <v>#REF!</v>
      </c>
      <c r="CC161" s="280" t="e">
        <f>+F167+#REF!+F503+F598+F698+F798+#REF!+F1022+#REF!+#REF!+#REF!+#REF!+#REF!+#REF!+#REF!+#REF!+#REF!+#REF!+#REF!+#REF!+#REF!</f>
        <v>#REF!</v>
      </c>
      <c r="CD161" s="280" t="e">
        <f>+G167+#REF!+G503+G598+G698+G798+#REF!+G1022+#REF!+#REF!+#REF!+#REF!+#REF!+#REF!+#REF!+#REF!+#REF!+#REF!+#REF!+#REF!+#REF!</f>
        <v>#REF!</v>
      </c>
      <c r="CE161" s="280" t="e">
        <f>+H167+#REF!+H503+H598+H698+H798+#REF!+H1022+#REF!+#REF!+#REF!+#REF!+#REF!+#REF!+#REF!+#REF!+#REF!+#REF!+#REF!+#REF!+#REF!</f>
        <v>#REF!</v>
      </c>
      <c r="CF161" s="270">
        <v>2015</v>
      </c>
      <c r="CG161" s="68" t="s">
        <v>43</v>
      </c>
      <c r="CH161" s="281">
        <f>+'Anexo 4'!D80+'Anexo 4'!E80</f>
        <v>194774.23199999993</v>
      </c>
      <c r="CI161" s="281">
        <f>+'Anexo 4'!F80+'Anexo 4'!G80</f>
        <v>504284.56699999998</v>
      </c>
      <c r="CJ161" s="281">
        <f>+'Anexo 4'!H80+'Anexo 4'!I80</f>
        <v>177343.32399999999</v>
      </c>
      <c r="CK161" s="281" t="e">
        <f>+'Anexo 4'!#REF!+'Anexo 4'!#REF!+'Anexo 4'!#REF!+'Anexo 4'!#REF!+'Anexo 4'!J80+'Anexo 4'!K80</f>
        <v>#REF!</v>
      </c>
      <c r="CL161" s="281">
        <f>+'Anexo 4'!L80+'Anexo 4'!M80</f>
        <v>927848.33149999985</v>
      </c>
      <c r="CM161" s="282" t="e">
        <f t="shared" si="5"/>
        <v>#REF!</v>
      </c>
      <c r="CN161" s="282" t="e">
        <f t="shared" si="5"/>
        <v>#REF!</v>
      </c>
      <c r="CO161" s="282" t="e">
        <f t="shared" si="5"/>
        <v>#REF!</v>
      </c>
      <c r="CP161" s="282" t="e">
        <f t="shared" si="5"/>
        <v>#REF!</v>
      </c>
      <c r="CQ161" s="282" t="e">
        <f t="shared" si="5"/>
        <v>#REF!</v>
      </c>
      <c r="CR161" s="270">
        <v>2015</v>
      </c>
      <c r="CS161" s="68" t="s">
        <v>43</v>
      </c>
      <c r="CT161" s="283">
        <f>'Anexo 2 '!C79</f>
        <v>194774.23199999993</v>
      </c>
      <c r="CU161" s="283">
        <f>'Anexo 2 '!D79</f>
        <v>504284.56699999998</v>
      </c>
      <c r="CV161" s="283">
        <f>'Anexo 2 '!E79</f>
        <v>177343.32400000008</v>
      </c>
      <c r="CW161" s="283" t="e">
        <f>+'Anexo 2 '!#REF!+'Anexo 2 '!#REF!+'Anexo 2 '!#REF!</f>
        <v>#REF!</v>
      </c>
      <c r="CX161" s="283">
        <f>+'Anexo 2 '!G79</f>
        <v>927848.33150000009</v>
      </c>
      <c r="CY161" s="270">
        <v>2015</v>
      </c>
      <c r="CZ161" s="68" t="s">
        <v>43</v>
      </c>
      <c r="DA161" s="282">
        <f t="shared" si="6"/>
        <v>0</v>
      </c>
      <c r="DB161" s="282">
        <f t="shared" si="6"/>
        <v>0</v>
      </c>
      <c r="DC161" s="282">
        <f t="shared" si="6"/>
        <v>0</v>
      </c>
      <c r="DD161" s="282" t="e">
        <f t="shared" si="6"/>
        <v>#REF!</v>
      </c>
      <c r="DE161" s="282">
        <f t="shared" si="6"/>
        <v>0</v>
      </c>
    </row>
    <row r="162" spans="1:109" ht="16.5" x14ac:dyDescent="0.3">
      <c r="A162" s="427">
        <v>2011</v>
      </c>
      <c r="B162" s="428" t="s">
        <v>33</v>
      </c>
      <c r="C162" s="429" t="s">
        <v>129</v>
      </c>
      <c r="D162" s="430">
        <v>65628.815000000002</v>
      </c>
      <c r="E162" s="430">
        <v>47261.06</v>
      </c>
      <c r="F162" s="431">
        <v>16653.057499999999</v>
      </c>
      <c r="G162" s="431">
        <v>6748.5450000000001</v>
      </c>
      <c r="H162" s="432">
        <v>136291.47750000001</v>
      </c>
      <c r="I162" s="293"/>
      <c r="J162" s="58"/>
      <c r="BY162" s="270">
        <v>2015</v>
      </c>
      <c r="BZ162" s="68" t="s">
        <v>44</v>
      </c>
      <c r="CA162" s="280" t="e">
        <f>+D168+#REF!+D504+D599+D699+D799+#REF!+D1023+#REF!+#REF!+#REF!+#REF!+#REF!+#REF!+#REF!+#REF!+#REF!+#REF!+#REF!+#REF!+#REF!</f>
        <v>#REF!</v>
      </c>
      <c r="CB162" s="280" t="e">
        <f>+E168+#REF!+E504+E599+E699+E799+#REF!+E1023+#REF!+#REF!+#REF!+#REF!+#REF!+#REF!+#REF!+#REF!+#REF!+#REF!+#REF!+#REF!+#REF!</f>
        <v>#REF!</v>
      </c>
      <c r="CC162" s="280" t="e">
        <f>+F168+#REF!+F504+F599+F699+F799+#REF!+F1023+#REF!+#REF!+#REF!+#REF!+#REF!+#REF!+#REF!+#REF!+#REF!+#REF!+#REF!+#REF!+#REF!</f>
        <v>#REF!</v>
      </c>
      <c r="CD162" s="280" t="e">
        <f>+G168+#REF!+G504+G599+G699+G799+#REF!+G1023+#REF!+#REF!+#REF!+#REF!+#REF!+#REF!+#REF!+#REF!+#REF!+#REF!+#REF!+#REF!+#REF!</f>
        <v>#REF!</v>
      </c>
      <c r="CE162" s="280" t="e">
        <f>+H168+#REF!+H504+H599+H699+H799+#REF!+H1023+#REF!+#REF!+#REF!+#REF!+#REF!+#REF!+#REF!+#REF!+#REF!+#REF!+#REF!+#REF!+#REF!</f>
        <v>#REF!</v>
      </c>
      <c r="CF162" s="270">
        <v>2015</v>
      </c>
      <c r="CG162" s="68" t="s">
        <v>44</v>
      </c>
      <c r="CH162" s="281">
        <f>+'Anexo 4'!D81+'Anexo 4'!E81</f>
        <v>230227.31450000004</v>
      </c>
      <c r="CI162" s="281">
        <f>+'Anexo 4'!F81+'Anexo 4'!G81</f>
        <v>496774.54200000002</v>
      </c>
      <c r="CJ162" s="281">
        <f>+'Anexo 4'!H81+'Anexo 4'!I81</f>
        <v>202069.1875</v>
      </c>
      <c r="CK162" s="281" t="e">
        <f>+'Anexo 4'!#REF!+'Anexo 4'!#REF!+'Anexo 4'!#REF!+'Anexo 4'!#REF!+'Anexo 4'!J81+'Anexo 4'!K81</f>
        <v>#REF!</v>
      </c>
      <c r="CL162" s="281">
        <f>+'Anexo 4'!L81+'Anexo 4'!M81</f>
        <v>986176.44499999995</v>
      </c>
      <c r="CM162" s="282" t="e">
        <f t="shared" si="5"/>
        <v>#REF!</v>
      </c>
      <c r="CN162" s="282" t="e">
        <f t="shared" si="5"/>
        <v>#REF!</v>
      </c>
      <c r="CO162" s="282" t="e">
        <f t="shared" si="5"/>
        <v>#REF!</v>
      </c>
      <c r="CP162" s="282" t="e">
        <f t="shared" si="5"/>
        <v>#REF!</v>
      </c>
      <c r="CQ162" s="282" t="e">
        <f t="shared" si="5"/>
        <v>#REF!</v>
      </c>
      <c r="CR162" s="270">
        <v>2015</v>
      </c>
      <c r="CS162" s="68" t="s">
        <v>44</v>
      </c>
      <c r="CT162" s="283">
        <f>'Anexo 2 '!C80</f>
        <v>230227.31450000004</v>
      </c>
      <c r="CU162" s="283">
        <f>'Anexo 2 '!D80</f>
        <v>496774.54200000007</v>
      </c>
      <c r="CV162" s="283">
        <f>'Anexo 2 '!E80</f>
        <v>202069.18749999994</v>
      </c>
      <c r="CW162" s="283" t="e">
        <f>+'Anexo 2 '!#REF!+'Anexo 2 '!#REF!+'Anexo 2 '!#REF!</f>
        <v>#REF!</v>
      </c>
      <c r="CX162" s="283">
        <f>+'Anexo 2 '!G80</f>
        <v>986176.44500000007</v>
      </c>
      <c r="CY162" s="270">
        <v>2015</v>
      </c>
      <c r="CZ162" s="68" t="s">
        <v>44</v>
      </c>
      <c r="DA162" s="282">
        <f t="shared" si="6"/>
        <v>0</v>
      </c>
      <c r="DB162" s="282">
        <f t="shared" si="6"/>
        <v>0</v>
      </c>
      <c r="DC162" s="282">
        <f t="shared" si="6"/>
        <v>0</v>
      </c>
      <c r="DD162" s="282" t="e">
        <f t="shared" si="6"/>
        <v>#REF!</v>
      </c>
      <c r="DE162" s="282">
        <f t="shared" si="6"/>
        <v>0</v>
      </c>
    </row>
    <row r="163" spans="1:109" ht="16.5" x14ac:dyDescent="0.3">
      <c r="A163" s="68">
        <v>2011</v>
      </c>
      <c r="B163" s="68" t="s">
        <v>35</v>
      </c>
      <c r="C163" s="433" t="s">
        <v>129</v>
      </c>
      <c r="D163" s="434">
        <v>75291.0625</v>
      </c>
      <c r="E163" s="434">
        <v>50619.524999999994</v>
      </c>
      <c r="F163" s="435">
        <v>19879.934999999998</v>
      </c>
      <c r="G163" s="435">
        <v>7676.97</v>
      </c>
      <c r="H163" s="129">
        <v>153467.49249999999</v>
      </c>
      <c r="I163" s="293"/>
      <c r="J163" s="58"/>
      <c r="BY163" s="270">
        <v>2015</v>
      </c>
      <c r="BZ163" s="68" t="s">
        <v>45</v>
      </c>
      <c r="CA163" s="280" t="e">
        <f>+D169+#REF!+D505+D600+D700+D800+#REF!+D1024+#REF!+#REF!+#REF!+#REF!+#REF!+#REF!+#REF!+#REF!+#REF!+#REF!+#REF!+#REF!+#REF!</f>
        <v>#REF!</v>
      </c>
      <c r="CB163" s="280" t="e">
        <f>+E169+#REF!+E505+E600+E700+E800+#REF!+E1024+#REF!+#REF!+#REF!+#REF!+#REF!+#REF!+#REF!+#REF!+#REF!+#REF!+#REF!+#REF!+#REF!</f>
        <v>#REF!</v>
      </c>
      <c r="CC163" s="280" t="e">
        <f>+F169+#REF!+F505+F600+F700+F800+#REF!+F1024+#REF!+#REF!+#REF!+#REF!+#REF!+#REF!+#REF!+#REF!+#REF!+#REF!+#REF!+#REF!+#REF!</f>
        <v>#REF!</v>
      </c>
      <c r="CD163" s="280" t="e">
        <f>+G169+#REF!+G505+G600+G700+G800+#REF!+G1024+#REF!+#REF!+#REF!+#REF!+#REF!+#REF!+#REF!+#REF!+#REF!+#REF!+#REF!+#REF!+#REF!</f>
        <v>#REF!</v>
      </c>
      <c r="CE163" s="280" t="e">
        <f>+H169+#REF!+H505+H600+H700+H800+#REF!+H1024+#REF!+#REF!+#REF!+#REF!+#REF!+#REF!+#REF!+#REF!+#REF!+#REF!+#REF!+#REF!+#REF!</f>
        <v>#REF!</v>
      </c>
      <c r="CF163" s="270">
        <v>2015</v>
      </c>
      <c r="CG163" s="68" t="s">
        <v>45</v>
      </c>
      <c r="CH163" s="281">
        <f>+'Anexo 4'!D82+'Anexo 4'!E82</f>
        <v>246609.20999999996</v>
      </c>
      <c r="CI163" s="281">
        <f>+'Anexo 4'!F82+'Anexo 4'!G82</f>
        <v>562669.77199999988</v>
      </c>
      <c r="CJ163" s="281">
        <f>+'Anexo 4'!H82+'Anexo 4'!I82</f>
        <v>215056.62550000002</v>
      </c>
      <c r="CK163" s="281" t="e">
        <f>+'Anexo 4'!#REF!+'Anexo 4'!#REF!+'Anexo 4'!#REF!+'Anexo 4'!#REF!+'Anexo 4'!J82+'Anexo 4'!K82</f>
        <v>#REF!</v>
      </c>
      <c r="CL163" s="281">
        <f>+'Anexo 4'!L82+'Anexo 4'!M82</f>
        <v>1079949.068</v>
      </c>
      <c r="CM163" s="282" t="e">
        <f t="shared" si="5"/>
        <v>#REF!</v>
      </c>
      <c r="CN163" s="282" t="e">
        <f t="shared" si="5"/>
        <v>#REF!</v>
      </c>
      <c r="CO163" s="282" t="e">
        <f t="shared" si="5"/>
        <v>#REF!</v>
      </c>
      <c r="CP163" s="282" t="e">
        <f t="shared" si="5"/>
        <v>#REF!</v>
      </c>
      <c r="CQ163" s="282" t="e">
        <f t="shared" si="5"/>
        <v>#REF!</v>
      </c>
      <c r="CR163" s="270">
        <v>2015</v>
      </c>
      <c r="CS163" s="68" t="s">
        <v>45</v>
      </c>
      <c r="CT163" s="283">
        <f>'Anexo 2 '!C81</f>
        <v>246609.20999999996</v>
      </c>
      <c r="CU163" s="283">
        <f>'Anexo 2 '!D81</f>
        <v>562669.772</v>
      </c>
      <c r="CV163" s="283">
        <f>'Anexo 2 '!E81</f>
        <v>215056.62550000002</v>
      </c>
      <c r="CW163" s="283" t="e">
        <f>+'Anexo 2 '!#REF!+'Anexo 2 '!#REF!+'Anexo 2 '!#REF!</f>
        <v>#REF!</v>
      </c>
      <c r="CX163" s="283">
        <f>+'Anexo 2 '!G81</f>
        <v>1079949.0679999995</v>
      </c>
      <c r="CY163" s="270">
        <v>2015</v>
      </c>
      <c r="CZ163" s="68" t="s">
        <v>45</v>
      </c>
      <c r="DA163" s="282">
        <f t="shared" si="6"/>
        <v>0</v>
      </c>
      <c r="DB163" s="282">
        <f t="shared" si="6"/>
        <v>0</v>
      </c>
      <c r="DC163" s="282">
        <f t="shared" si="6"/>
        <v>0</v>
      </c>
      <c r="DD163" s="282" t="e">
        <f t="shared" si="6"/>
        <v>#REF!</v>
      </c>
      <c r="DE163" s="282">
        <f t="shared" si="6"/>
        <v>0</v>
      </c>
    </row>
    <row r="164" spans="1:109" ht="16.5" x14ac:dyDescent="0.3">
      <c r="A164" s="427">
        <v>2011</v>
      </c>
      <c r="B164" s="428" t="s">
        <v>36</v>
      </c>
      <c r="C164" s="429" t="s">
        <v>129</v>
      </c>
      <c r="D164" s="430">
        <v>76984.584999999992</v>
      </c>
      <c r="E164" s="430">
        <v>45875.895000000004</v>
      </c>
      <c r="F164" s="431">
        <v>17860.530000000002</v>
      </c>
      <c r="G164" s="431">
        <v>8000.2875000000004</v>
      </c>
      <c r="H164" s="432">
        <v>148721.29750000002</v>
      </c>
      <c r="I164" s="293"/>
      <c r="J164" s="58"/>
      <c r="BY164" s="270">
        <v>2015</v>
      </c>
      <c r="BZ164" s="68" t="s">
        <v>33</v>
      </c>
      <c r="CA164" s="280" t="e">
        <f>+D170+#REF!+D506+D601+D701+D801+#REF!+D1025+#REF!+#REF!+#REF!+#REF!+#REF!+#REF!+#REF!+#REF!+#REF!+#REF!+#REF!+#REF!+#REF!</f>
        <v>#REF!</v>
      </c>
      <c r="CB164" s="280" t="e">
        <f>+E170+#REF!+E506+E601+E701+E801+#REF!+E1025+#REF!+#REF!+#REF!+#REF!+#REF!+#REF!+#REF!+#REF!+#REF!+#REF!+#REF!+#REF!+#REF!</f>
        <v>#REF!</v>
      </c>
      <c r="CC164" s="280" t="e">
        <f>+F170+#REF!+F506+F601+F701+F801+#REF!+F1025+#REF!+#REF!+#REF!+#REF!+#REF!+#REF!+#REF!+#REF!+#REF!+#REF!+#REF!+#REF!+#REF!</f>
        <v>#REF!</v>
      </c>
      <c r="CD164" s="280" t="e">
        <f>+G170+#REF!+G506+G601+G701+G801+#REF!+G1025+#REF!+#REF!+#REF!+#REF!+#REF!+#REF!+#REF!+#REF!+#REF!+#REF!+#REF!+#REF!+#REF!</f>
        <v>#REF!</v>
      </c>
      <c r="CE164" s="280" t="e">
        <f>+H170+#REF!+H506+H601+H701+H801+#REF!+H1025+#REF!+#REF!+#REF!+#REF!+#REF!+#REF!+#REF!+#REF!+#REF!+#REF!+#REF!+#REF!+#REF!</f>
        <v>#REF!</v>
      </c>
      <c r="CF164" s="270">
        <v>2015</v>
      </c>
      <c r="CG164" s="68" t="s">
        <v>33</v>
      </c>
      <c r="CH164" s="281">
        <f>+'Anexo 4'!D83+'Anexo 4'!E83</f>
        <v>232379.37500000006</v>
      </c>
      <c r="CI164" s="281">
        <f>+'Anexo 4'!F83+'Anexo 4'!G83</f>
        <v>512194.37900000007</v>
      </c>
      <c r="CJ164" s="281">
        <f>+'Anexo 4'!H83+'Anexo 4'!I83</f>
        <v>199027.01800000004</v>
      </c>
      <c r="CK164" s="281" t="e">
        <f>+'Anexo 4'!#REF!+'Anexo 4'!#REF!+'Anexo 4'!#REF!+'Anexo 4'!#REF!+'Anexo 4'!J83+'Anexo 4'!K83</f>
        <v>#REF!</v>
      </c>
      <c r="CL164" s="281">
        <f>+'Anexo 4'!L83+'Anexo 4'!M83</f>
        <v>999411.62250000006</v>
      </c>
      <c r="CM164" s="282" t="e">
        <f t="shared" si="5"/>
        <v>#REF!</v>
      </c>
      <c r="CN164" s="282" t="e">
        <f t="shared" si="5"/>
        <v>#REF!</v>
      </c>
      <c r="CO164" s="282" t="e">
        <f t="shared" si="5"/>
        <v>#REF!</v>
      </c>
      <c r="CP164" s="282" t="e">
        <f t="shared" si="5"/>
        <v>#REF!</v>
      </c>
      <c r="CQ164" s="282" t="e">
        <f t="shared" si="5"/>
        <v>#REF!</v>
      </c>
      <c r="CR164" s="270">
        <v>2015</v>
      </c>
      <c r="CS164" s="68" t="s">
        <v>33</v>
      </c>
      <c r="CT164" s="283">
        <f>'Anexo 2 '!C82</f>
        <v>232379.375</v>
      </c>
      <c r="CU164" s="283">
        <f>'Anexo 2 '!D82</f>
        <v>512194.37900000007</v>
      </c>
      <c r="CV164" s="283">
        <f>'Anexo 2 '!E82</f>
        <v>199027.01799999998</v>
      </c>
      <c r="CW164" s="283" t="e">
        <f>+'Anexo 2 '!#REF!+'Anexo 2 '!#REF!+'Anexo 2 '!#REF!</f>
        <v>#REF!</v>
      </c>
      <c r="CX164" s="283">
        <f>+'Anexo 2 '!G82</f>
        <v>999411.62249999982</v>
      </c>
      <c r="CY164" s="270">
        <v>2015</v>
      </c>
      <c r="CZ164" s="68" t="s">
        <v>33</v>
      </c>
      <c r="DA164" s="282">
        <f t="shared" si="6"/>
        <v>0</v>
      </c>
      <c r="DB164" s="282">
        <f t="shared" si="6"/>
        <v>0</v>
      </c>
      <c r="DC164" s="282">
        <f t="shared" si="6"/>
        <v>0</v>
      </c>
      <c r="DD164" s="282" t="e">
        <f t="shared" si="6"/>
        <v>#REF!</v>
      </c>
      <c r="DE164" s="282">
        <f t="shared" si="6"/>
        <v>0</v>
      </c>
    </row>
    <row r="165" spans="1:109" ht="16.5" x14ac:dyDescent="0.3">
      <c r="A165" s="68">
        <v>2011</v>
      </c>
      <c r="B165" s="68" t="s">
        <v>37</v>
      </c>
      <c r="C165" s="433" t="s">
        <v>129</v>
      </c>
      <c r="D165" s="434">
        <v>80866.664999999994</v>
      </c>
      <c r="E165" s="434">
        <v>50700.85</v>
      </c>
      <c r="F165" s="435">
        <v>18551.455000000002</v>
      </c>
      <c r="G165" s="435">
        <v>9243.69</v>
      </c>
      <c r="H165" s="129">
        <v>159362.65999999997</v>
      </c>
      <c r="I165" s="293"/>
      <c r="J165" s="58"/>
      <c r="BY165" s="270">
        <v>2015</v>
      </c>
      <c r="BZ165" s="68" t="s">
        <v>35</v>
      </c>
      <c r="CA165" s="280" t="e">
        <f>+D171+#REF!+D507+D602+D702+D802+#REF!+D1026+#REF!+#REF!+#REF!+#REF!+#REF!+#REF!+#REF!+#REF!+#REF!+#REF!+#REF!+#REF!+#REF!</f>
        <v>#REF!</v>
      </c>
      <c r="CB165" s="280" t="e">
        <f>+E171+#REF!+E507+E602+E702+E802+#REF!+E1026+#REF!+#REF!+#REF!+#REF!+#REF!+#REF!+#REF!+#REF!+#REF!+#REF!+#REF!+#REF!+#REF!</f>
        <v>#REF!</v>
      </c>
      <c r="CC165" s="280" t="e">
        <f>+F171+#REF!+F507+F602+F702+F802+#REF!+F1026+#REF!+#REF!+#REF!+#REF!+#REF!+#REF!+#REF!+#REF!+#REF!+#REF!+#REF!+#REF!+#REF!</f>
        <v>#REF!</v>
      </c>
      <c r="CD165" s="280" t="e">
        <f>+G171+#REF!+G507+G602+G702+G802+#REF!+G1026+#REF!+#REF!+#REF!+#REF!+#REF!+#REF!+#REF!+#REF!+#REF!+#REF!+#REF!+#REF!+#REF!</f>
        <v>#REF!</v>
      </c>
      <c r="CE165" s="280" t="e">
        <f>+H171+#REF!+H507+H602+H702+H802+#REF!+H1026+#REF!+#REF!+#REF!+#REF!+#REF!+#REF!+#REF!+#REF!+#REF!+#REF!+#REF!+#REF!+#REF!</f>
        <v>#REF!</v>
      </c>
      <c r="CF165" s="270">
        <v>2015</v>
      </c>
      <c r="CG165" s="68" t="s">
        <v>35</v>
      </c>
      <c r="CH165" s="281">
        <f>+'Anexo 4'!D84+'Anexo 4'!E84</f>
        <v>254744.05899999998</v>
      </c>
      <c r="CI165" s="281">
        <f>+'Anexo 4'!F84+'Anexo 4'!G84</f>
        <v>527980.022</v>
      </c>
      <c r="CJ165" s="281">
        <f>+'Anexo 4'!H84+'Anexo 4'!I84</f>
        <v>218232.03349999993</v>
      </c>
      <c r="CK165" s="281" t="e">
        <f>+'Anexo 4'!#REF!+'Anexo 4'!#REF!+'Anexo 4'!#REF!+'Anexo 4'!#REF!+'Anexo 4'!J84+'Anexo 4'!K84</f>
        <v>#REF!</v>
      </c>
      <c r="CL165" s="281">
        <f>+'Anexo 4'!L84+'Anexo 4'!M84</f>
        <v>1061957.2385</v>
      </c>
      <c r="CM165" s="282" t="e">
        <f t="shared" si="5"/>
        <v>#REF!</v>
      </c>
      <c r="CN165" s="282" t="e">
        <f t="shared" si="5"/>
        <v>#REF!</v>
      </c>
      <c r="CO165" s="282" t="e">
        <f t="shared" si="5"/>
        <v>#REF!</v>
      </c>
      <c r="CP165" s="282" t="e">
        <f t="shared" si="5"/>
        <v>#REF!</v>
      </c>
      <c r="CQ165" s="282" t="e">
        <f t="shared" si="5"/>
        <v>#REF!</v>
      </c>
      <c r="CR165" s="270">
        <v>2015</v>
      </c>
      <c r="CS165" s="68" t="s">
        <v>35</v>
      </c>
      <c r="CT165" s="283">
        <f>'Anexo 2 '!C83</f>
        <v>254744.05899999998</v>
      </c>
      <c r="CU165" s="283">
        <f>'Anexo 2 '!D83</f>
        <v>527980.02200000011</v>
      </c>
      <c r="CV165" s="283">
        <f>'Anexo 2 '!E83</f>
        <v>218232.03349999999</v>
      </c>
      <c r="CW165" s="283" t="e">
        <f>+'Anexo 2 '!#REF!+'Anexo 2 '!#REF!+'Anexo 2 '!#REF!</f>
        <v>#REF!</v>
      </c>
      <c r="CX165" s="283">
        <f>+'Anexo 2 '!G83</f>
        <v>1061957.2385</v>
      </c>
      <c r="CY165" s="270">
        <v>2015</v>
      </c>
      <c r="CZ165" s="68" t="s">
        <v>35</v>
      </c>
      <c r="DA165" s="282">
        <f t="shared" si="6"/>
        <v>0</v>
      </c>
      <c r="DB165" s="282">
        <f t="shared" si="6"/>
        <v>0</v>
      </c>
      <c r="DC165" s="282">
        <f t="shared" si="6"/>
        <v>0</v>
      </c>
      <c r="DD165" s="282" t="e">
        <f t="shared" si="6"/>
        <v>#REF!</v>
      </c>
      <c r="DE165" s="282">
        <f t="shared" si="6"/>
        <v>0</v>
      </c>
    </row>
    <row r="166" spans="1:109" ht="16.5" x14ac:dyDescent="0.3">
      <c r="A166" s="427">
        <v>2011</v>
      </c>
      <c r="B166" s="428" t="s">
        <v>38</v>
      </c>
      <c r="C166" s="429" t="s">
        <v>129</v>
      </c>
      <c r="D166" s="430">
        <v>82305.505000000005</v>
      </c>
      <c r="E166" s="430">
        <v>55584.770000000004</v>
      </c>
      <c r="F166" s="431">
        <v>22145.6175</v>
      </c>
      <c r="G166" s="431">
        <v>11301.717500000001</v>
      </c>
      <c r="H166" s="432">
        <v>171337.61000000002</v>
      </c>
      <c r="I166" s="293"/>
      <c r="J166" s="58"/>
      <c r="BY166" s="270">
        <v>2015</v>
      </c>
      <c r="BZ166" s="68" t="s">
        <v>36</v>
      </c>
      <c r="CA166" s="280" t="e">
        <f>+D172+#REF!+D508+D605+D703+D803+#REF!+D1027+#REF!+#REF!+#REF!+#REF!+#REF!+#REF!+#REF!+#REF!+#REF!+#REF!+#REF!+#REF!+#REF!</f>
        <v>#REF!</v>
      </c>
      <c r="CB166" s="280" t="e">
        <f>+E172+#REF!+E508+E605+E703+E803+#REF!+E1027+#REF!+#REF!+#REF!+#REF!+#REF!+#REF!+#REF!+#REF!+#REF!+#REF!+#REF!+#REF!+#REF!</f>
        <v>#REF!</v>
      </c>
      <c r="CC166" s="280" t="e">
        <f>+F172+#REF!+F508+F605+F703+F803+#REF!+F1027+#REF!+#REF!+#REF!+#REF!+#REF!+#REF!+#REF!+#REF!+#REF!+#REF!+#REF!+#REF!+#REF!</f>
        <v>#REF!</v>
      </c>
      <c r="CD166" s="280" t="e">
        <f>+G172+#REF!+G508+G605+G703+G803+#REF!+G1027+#REF!+#REF!+#REF!+#REF!+#REF!+#REF!+#REF!+#REF!+#REF!+#REF!+#REF!+#REF!+#REF!</f>
        <v>#REF!</v>
      </c>
      <c r="CE166" s="280" t="e">
        <f>+H172+#REF!+H508+H605+H703+H803+#REF!+H1027+#REF!+#REF!+#REF!+#REF!+#REF!+#REF!+#REF!+#REF!+#REF!+#REF!+#REF!+#REF!+#REF!</f>
        <v>#REF!</v>
      </c>
      <c r="CF166" s="270">
        <v>2015</v>
      </c>
      <c r="CG166" s="68" t="s">
        <v>36</v>
      </c>
      <c r="CH166" s="281">
        <f>+'Anexo 4'!D85+'Anexo 4'!E85</f>
        <v>236712.12749999992</v>
      </c>
      <c r="CI166" s="281">
        <f>+'Anexo 4'!F85+'Anexo 4'!G85</f>
        <v>499060.42699999991</v>
      </c>
      <c r="CJ166" s="281">
        <f>+'Anexo 4'!H85+'Anexo 4'!I85</f>
        <v>219660.22849999994</v>
      </c>
      <c r="CK166" s="281" t="e">
        <f>+'Anexo 4'!#REF!+'Anexo 4'!#REF!+'Anexo 4'!#REF!+'Anexo 4'!#REF!+'Anexo 4'!J85+'Anexo 4'!K85</f>
        <v>#REF!</v>
      </c>
      <c r="CL166" s="281">
        <f>+'Anexo 4'!L85+'Anexo 4'!M85</f>
        <v>1012089.6114999999</v>
      </c>
      <c r="CM166" s="282" t="e">
        <f t="shared" si="5"/>
        <v>#REF!</v>
      </c>
      <c r="CN166" s="282" t="e">
        <f t="shared" si="5"/>
        <v>#REF!</v>
      </c>
      <c r="CO166" s="282" t="e">
        <f t="shared" si="5"/>
        <v>#REF!</v>
      </c>
      <c r="CP166" s="282" t="e">
        <f t="shared" si="5"/>
        <v>#REF!</v>
      </c>
      <c r="CQ166" s="282" t="e">
        <f t="shared" si="5"/>
        <v>#REF!</v>
      </c>
      <c r="CR166" s="270">
        <v>2015</v>
      </c>
      <c r="CS166" s="68" t="s">
        <v>36</v>
      </c>
      <c r="CT166" s="283">
        <f>'Anexo 2 '!C84</f>
        <v>236712.12749999992</v>
      </c>
      <c r="CU166" s="283">
        <f>'Anexo 2 '!D84</f>
        <v>499060.42699999997</v>
      </c>
      <c r="CV166" s="283">
        <f>'Anexo 2 '!E84</f>
        <v>219660.22849999991</v>
      </c>
      <c r="CW166" s="283" t="e">
        <f>+'Anexo 2 '!#REF!+'Anexo 2 '!#REF!+'Anexo 2 '!#REF!</f>
        <v>#REF!</v>
      </c>
      <c r="CX166" s="283">
        <f>+'Anexo 2 '!G84</f>
        <v>1012089.6115000001</v>
      </c>
      <c r="CY166" s="270">
        <v>2015</v>
      </c>
      <c r="CZ166" s="68" t="s">
        <v>36</v>
      </c>
      <c r="DA166" s="282">
        <f t="shared" si="6"/>
        <v>0</v>
      </c>
      <c r="DB166" s="282">
        <f t="shared" si="6"/>
        <v>0</v>
      </c>
      <c r="DC166" s="282">
        <f t="shared" si="6"/>
        <v>0</v>
      </c>
      <c r="DD166" s="282" t="e">
        <f t="shared" si="6"/>
        <v>#REF!</v>
      </c>
      <c r="DE166" s="282">
        <f t="shared" si="6"/>
        <v>0</v>
      </c>
    </row>
    <row r="167" spans="1:109" ht="16.5" x14ac:dyDescent="0.3">
      <c r="A167" s="68">
        <v>2011</v>
      </c>
      <c r="B167" s="68" t="s">
        <v>39</v>
      </c>
      <c r="C167" s="433" t="s">
        <v>129</v>
      </c>
      <c r="D167" s="434">
        <v>79647.545000000042</v>
      </c>
      <c r="E167" s="434">
        <v>49458.900000000009</v>
      </c>
      <c r="F167" s="435">
        <v>26328.982500000002</v>
      </c>
      <c r="G167" s="435">
        <v>9995.1049999999996</v>
      </c>
      <c r="H167" s="129">
        <v>165430.53250000003</v>
      </c>
      <c r="I167" s="293"/>
      <c r="J167" s="58"/>
      <c r="BY167" s="270">
        <v>2015</v>
      </c>
      <c r="BZ167" s="68" t="s">
        <v>37</v>
      </c>
      <c r="CA167" s="280" t="e">
        <f>+D173+#REF!+D509+D606+D704+D804+#REF!+D1028+#REF!+#REF!+#REF!+#REF!+#REF!+#REF!+#REF!+#REF!+#REF!+#REF!+#REF!+#REF!+#REF!</f>
        <v>#REF!</v>
      </c>
      <c r="CB167" s="280" t="e">
        <f>+E173+#REF!+E509+E606+E704+E804+#REF!+E1028+#REF!+#REF!+#REF!+#REF!+#REF!+#REF!+#REF!+#REF!+#REF!+#REF!+#REF!+#REF!+#REF!</f>
        <v>#REF!</v>
      </c>
      <c r="CC167" s="280" t="e">
        <f>+F173+#REF!+F509+F606+F704+F804+#REF!+F1028+#REF!+#REF!+#REF!+#REF!+#REF!+#REF!+#REF!+#REF!+#REF!+#REF!+#REF!+#REF!+#REF!</f>
        <v>#REF!</v>
      </c>
      <c r="CD167" s="280" t="e">
        <f>+G173+#REF!+G509+G606+G704+G804+#REF!+G1028+#REF!+#REF!+#REF!+#REF!+#REF!+#REF!+#REF!+#REF!+#REF!+#REF!+#REF!+#REF!+#REF!</f>
        <v>#REF!</v>
      </c>
      <c r="CE167" s="280" t="e">
        <f>+H173+#REF!+H509+H606+H704+H804+#REF!+H1028+#REF!+#REF!+#REF!+#REF!+#REF!+#REF!+#REF!+#REF!+#REF!+#REF!+#REF!+#REF!+#REF!</f>
        <v>#REF!</v>
      </c>
      <c r="CF167" s="270">
        <v>2015</v>
      </c>
      <c r="CG167" s="68" t="s">
        <v>37</v>
      </c>
      <c r="CH167" s="281">
        <f>+'Anexo 4'!D86+'Anexo 4'!E86</f>
        <v>279224.65299999993</v>
      </c>
      <c r="CI167" s="281">
        <f>+'Anexo 4'!F86+'Anexo 4'!G86</f>
        <v>569073.44700000004</v>
      </c>
      <c r="CJ167" s="281">
        <f>+'Anexo 4'!H86+'Anexo 4'!I86</f>
        <v>237841.58250000008</v>
      </c>
      <c r="CK167" s="281" t="e">
        <f>+'Anexo 4'!#REF!+'Anexo 4'!#REF!+'Anexo 4'!#REF!+'Anexo 4'!#REF!+'Anexo 4'!J86+'Anexo 4'!K86</f>
        <v>#REF!</v>
      </c>
      <c r="CL167" s="281">
        <f>+'Anexo 4'!L86+'Anexo 4'!M86</f>
        <v>1152372.0020000001</v>
      </c>
      <c r="CM167" s="282" t="e">
        <f t="shared" si="5"/>
        <v>#REF!</v>
      </c>
      <c r="CN167" s="282" t="e">
        <f t="shared" si="5"/>
        <v>#REF!</v>
      </c>
      <c r="CO167" s="282" t="e">
        <f t="shared" si="5"/>
        <v>#REF!</v>
      </c>
      <c r="CP167" s="282" t="e">
        <f t="shared" si="5"/>
        <v>#REF!</v>
      </c>
      <c r="CQ167" s="282" t="e">
        <f t="shared" si="5"/>
        <v>#REF!</v>
      </c>
      <c r="CR167" s="270">
        <v>2015</v>
      </c>
      <c r="CS167" s="68" t="s">
        <v>37</v>
      </c>
      <c r="CT167" s="283">
        <f>'Anexo 2 '!C85</f>
        <v>279224.65299999999</v>
      </c>
      <c r="CU167" s="283">
        <f>'Anexo 2 '!D85</f>
        <v>569073.44700000004</v>
      </c>
      <c r="CV167" s="283">
        <f>'Anexo 2 '!E85</f>
        <v>237841.58250000011</v>
      </c>
      <c r="CW167" s="283" t="e">
        <f>+'Anexo 2 '!#REF!+'Anexo 2 '!#REF!+'Anexo 2 '!#REF!</f>
        <v>#REF!</v>
      </c>
      <c r="CX167" s="283">
        <f>+'Anexo 2 '!G85</f>
        <v>1152372.0020000001</v>
      </c>
      <c r="CY167" s="270">
        <v>2015</v>
      </c>
      <c r="CZ167" s="68" t="s">
        <v>37</v>
      </c>
      <c r="DA167" s="282">
        <f t="shared" si="6"/>
        <v>0</v>
      </c>
      <c r="DB167" s="282">
        <f t="shared" si="6"/>
        <v>0</v>
      </c>
      <c r="DC167" s="282">
        <f t="shared" si="6"/>
        <v>0</v>
      </c>
      <c r="DD167" s="282" t="e">
        <f t="shared" si="6"/>
        <v>#REF!</v>
      </c>
      <c r="DE167" s="282">
        <f t="shared" si="6"/>
        <v>0</v>
      </c>
    </row>
    <row r="168" spans="1:109" ht="16.5" x14ac:dyDescent="0.3">
      <c r="A168" s="427">
        <v>2011</v>
      </c>
      <c r="B168" s="428" t="s">
        <v>40</v>
      </c>
      <c r="C168" s="429" t="s">
        <v>129</v>
      </c>
      <c r="D168" s="430">
        <v>74563.51999999996</v>
      </c>
      <c r="E168" s="430">
        <v>48178.125</v>
      </c>
      <c r="F168" s="431">
        <v>21656.63</v>
      </c>
      <c r="G168" s="431">
        <v>10529.845000000001</v>
      </c>
      <c r="H168" s="432">
        <v>154928.11999999994</v>
      </c>
      <c r="I168" s="293"/>
      <c r="J168" s="58"/>
      <c r="BY168" s="270">
        <v>2015</v>
      </c>
      <c r="BZ168" s="68" t="s">
        <v>38</v>
      </c>
      <c r="CA168" s="280" t="e">
        <f>+D174+#REF!+D510+D607+D705+D805+#REF!+D1029+#REF!+#REF!+#REF!+#REF!+#REF!+#REF!+#REF!+#REF!+#REF!+#REF!+#REF!+#REF!+#REF!</f>
        <v>#REF!</v>
      </c>
      <c r="CB168" s="280" t="e">
        <f>+E174+#REF!+E510+E607+E705+E805+#REF!+E1029+#REF!+#REF!+#REF!+#REF!+#REF!+#REF!+#REF!+#REF!+#REF!+#REF!+#REF!+#REF!+#REF!</f>
        <v>#REF!</v>
      </c>
      <c r="CC168" s="280" t="e">
        <f>+F174+#REF!+F510+F607+F705+F805+#REF!+F1029+#REF!+#REF!+#REF!+#REF!+#REF!+#REF!+#REF!+#REF!+#REF!+#REF!+#REF!+#REF!+#REF!</f>
        <v>#REF!</v>
      </c>
      <c r="CD168" s="280" t="e">
        <f>+G174+#REF!+G510+G607+G705+G805+#REF!+G1029+#REF!+#REF!+#REF!+#REF!+#REF!+#REF!+#REF!+#REF!+#REF!+#REF!+#REF!+#REF!+#REF!</f>
        <v>#REF!</v>
      </c>
      <c r="CE168" s="280" t="e">
        <f>+H174+#REF!+H510+H607+H705+H805+#REF!+H1029+#REF!+#REF!+#REF!+#REF!+#REF!+#REF!+#REF!+#REF!+#REF!+#REF!+#REF!+#REF!+#REF!</f>
        <v>#REF!</v>
      </c>
      <c r="CF168" s="270">
        <v>2015</v>
      </c>
      <c r="CG168" s="68" t="s">
        <v>38</v>
      </c>
      <c r="CH168" s="281">
        <f>+'Anexo 4'!D87+'Anexo 4'!E87</f>
        <v>261744.83800000005</v>
      </c>
      <c r="CI168" s="281">
        <f>+'Anexo 4'!F87+'Anexo 4'!G87</f>
        <v>553772.91999999993</v>
      </c>
      <c r="CJ168" s="281">
        <f>+'Anexo 4'!H87+'Anexo 4'!I87</f>
        <v>230431.52999999997</v>
      </c>
      <c r="CK168" s="281" t="e">
        <f>+'Anexo 4'!#REF!+'Anexo 4'!#REF!+'Anexo 4'!#REF!+'Anexo 4'!#REF!+'Anexo 4'!J87+'Anexo 4'!K87</f>
        <v>#REF!</v>
      </c>
      <c r="CL168" s="281">
        <f>+'Anexo 4'!L87+'Anexo 4'!M87</f>
        <v>1108117.523</v>
      </c>
      <c r="CM168" s="282" t="e">
        <f t="shared" si="5"/>
        <v>#REF!</v>
      </c>
      <c r="CN168" s="282" t="e">
        <f t="shared" si="5"/>
        <v>#REF!</v>
      </c>
      <c r="CO168" s="282" t="e">
        <f t="shared" si="5"/>
        <v>#REF!</v>
      </c>
      <c r="CP168" s="282" t="e">
        <f t="shared" si="5"/>
        <v>#REF!</v>
      </c>
      <c r="CQ168" s="282" t="e">
        <f t="shared" si="5"/>
        <v>#REF!</v>
      </c>
      <c r="CR168" s="270">
        <v>2015</v>
      </c>
      <c r="CS168" s="68" t="s">
        <v>38</v>
      </c>
      <c r="CT168" s="283">
        <f>'Anexo 2 '!C86</f>
        <v>261744.83800000005</v>
      </c>
      <c r="CU168" s="283">
        <f>'Anexo 2 '!D86</f>
        <v>553772.91999999993</v>
      </c>
      <c r="CV168" s="283">
        <f>'Anexo 2 '!E86</f>
        <v>230431.52999999994</v>
      </c>
      <c r="CW168" s="283" t="e">
        <f>+'Anexo 2 '!#REF!+'Anexo 2 '!#REF!+'Anexo 2 '!#REF!</f>
        <v>#REF!</v>
      </c>
      <c r="CX168" s="283">
        <f>+'Anexo 2 '!G86</f>
        <v>1108117.5230000005</v>
      </c>
      <c r="CY168" s="270">
        <v>2015</v>
      </c>
      <c r="CZ168" s="68" t="s">
        <v>38</v>
      </c>
      <c r="DA168" s="282">
        <f t="shared" si="6"/>
        <v>0</v>
      </c>
      <c r="DB168" s="282">
        <f t="shared" si="6"/>
        <v>0</v>
      </c>
      <c r="DC168" s="282">
        <f t="shared" si="6"/>
        <v>0</v>
      </c>
      <c r="DD168" s="282" t="e">
        <f t="shared" si="6"/>
        <v>#REF!</v>
      </c>
      <c r="DE168" s="282">
        <f t="shared" si="6"/>
        <v>0</v>
      </c>
    </row>
    <row r="169" spans="1:109" ht="16.5" x14ac:dyDescent="0.3">
      <c r="A169" s="68">
        <v>2011</v>
      </c>
      <c r="B169" s="68" t="s">
        <v>41</v>
      </c>
      <c r="C169" s="433" t="s">
        <v>129</v>
      </c>
      <c r="D169" s="434">
        <v>66276.603999999992</v>
      </c>
      <c r="E169" s="434">
        <v>46790.445</v>
      </c>
      <c r="F169" s="435">
        <v>20437.4925</v>
      </c>
      <c r="G169" s="435">
        <v>6541.0050000000001</v>
      </c>
      <c r="H169" s="129">
        <v>140045.5465</v>
      </c>
      <c r="I169" s="293"/>
      <c r="J169" s="58"/>
      <c r="BY169" s="270">
        <v>2015</v>
      </c>
      <c r="BZ169" s="68" t="s">
        <v>39</v>
      </c>
      <c r="CA169" s="280" t="e">
        <f>+D175+#REF!+D511+D608+D706+D806+#REF!+D1030+#REF!+#REF!+#REF!+#REF!+#REF!+#REF!+#REF!+#REF!+#REF!+#REF!+#REF!+#REF!+#REF!</f>
        <v>#REF!</v>
      </c>
      <c r="CB169" s="280" t="e">
        <f>+E175+#REF!+E511+E608+E706+E806+#REF!+E1030+#REF!+#REF!+#REF!+#REF!+#REF!+#REF!+#REF!+#REF!+#REF!+#REF!+#REF!+#REF!+#REF!</f>
        <v>#REF!</v>
      </c>
      <c r="CC169" s="280" t="e">
        <f>+F175+#REF!+F511+F608+F706+F806+#REF!+F1030+#REF!+#REF!+#REF!+#REF!+#REF!+#REF!+#REF!+#REF!+#REF!+#REF!+#REF!+#REF!+#REF!</f>
        <v>#REF!</v>
      </c>
      <c r="CD169" s="280" t="e">
        <f>+G175+#REF!+G511+G608+G706+G806+#REF!+G1030+#REF!+#REF!+#REF!+#REF!+#REF!+#REF!+#REF!+#REF!+#REF!+#REF!+#REF!+#REF!+#REF!</f>
        <v>#REF!</v>
      </c>
      <c r="CE169" s="280" t="e">
        <f>+H175+#REF!+H511+H608+H706+H806+#REF!+H1030+#REF!+#REF!+#REF!+#REF!+#REF!+#REF!+#REF!+#REF!+#REF!+#REF!+#REF!+#REF!+#REF!</f>
        <v>#REF!</v>
      </c>
      <c r="CF169" s="270">
        <v>2015</v>
      </c>
      <c r="CG169" s="68" t="s">
        <v>39</v>
      </c>
      <c r="CH169" s="281">
        <f>+'Anexo 4'!D88+'Anexo 4'!E88</f>
        <v>279714.98699999996</v>
      </c>
      <c r="CI169" s="281">
        <f>+'Anexo 4'!F88+'Anexo 4'!G88</f>
        <v>542839.56599999988</v>
      </c>
      <c r="CJ169" s="281">
        <f>+'Anexo 4'!H88+'Anexo 4'!I88</f>
        <v>255345.62800000008</v>
      </c>
      <c r="CK169" s="281" t="e">
        <f>+'Anexo 4'!#REF!+'Anexo 4'!#REF!+'Anexo 4'!#REF!+'Anexo 4'!#REF!+'Anexo 4'!J88+'Anexo 4'!K88</f>
        <v>#REF!</v>
      </c>
      <c r="CL169" s="281">
        <f>+'Anexo 4'!L88+'Anexo 4'!M88</f>
        <v>1142760.702</v>
      </c>
      <c r="CM169" s="282" t="e">
        <f t="shared" si="5"/>
        <v>#REF!</v>
      </c>
      <c r="CN169" s="282" t="e">
        <f t="shared" si="5"/>
        <v>#REF!</v>
      </c>
      <c r="CO169" s="282" t="e">
        <f t="shared" si="5"/>
        <v>#REF!</v>
      </c>
      <c r="CP169" s="282" t="e">
        <f t="shared" si="5"/>
        <v>#REF!</v>
      </c>
      <c r="CQ169" s="282" t="e">
        <f t="shared" si="5"/>
        <v>#REF!</v>
      </c>
      <c r="CR169" s="270">
        <v>2015</v>
      </c>
      <c r="CS169" s="68" t="s">
        <v>39</v>
      </c>
      <c r="CT169" s="283">
        <f>'Anexo 2 '!C87</f>
        <v>279714.98700000002</v>
      </c>
      <c r="CU169" s="283">
        <f>'Anexo 2 '!D87</f>
        <v>542839.56599999988</v>
      </c>
      <c r="CV169" s="283">
        <f>'Anexo 2 '!E87</f>
        <v>255345.62799999997</v>
      </c>
      <c r="CW169" s="283" t="e">
        <f>+'Anexo 2 '!#REF!+'Anexo 2 '!#REF!+'Anexo 2 '!#REF!</f>
        <v>#REF!</v>
      </c>
      <c r="CX169" s="283">
        <f>+'Anexo 2 '!G87</f>
        <v>1142760.7019999996</v>
      </c>
      <c r="CY169" s="270">
        <v>2015</v>
      </c>
      <c r="CZ169" s="68" t="s">
        <v>39</v>
      </c>
      <c r="DA169" s="282">
        <f t="shared" si="6"/>
        <v>0</v>
      </c>
      <c r="DB169" s="282">
        <f t="shared" si="6"/>
        <v>0</v>
      </c>
      <c r="DC169" s="282">
        <f t="shared" si="6"/>
        <v>0</v>
      </c>
      <c r="DD169" s="282" t="e">
        <f t="shared" si="6"/>
        <v>#REF!</v>
      </c>
      <c r="DE169" s="282">
        <f t="shared" si="6"/>
        <v>0</v>
      </c>
    </row>
    <row r="170" spans="1:109" ht="16.5" x14ac:dyDescent="0.3">
      <c r="A170" s="427">
        <v>2011</v>
      </c>
      <c r="B170" s="428" t="s">
        <v>42</v>
      </c>
      <c r="C170" s="429" t="s">
        <v>129</v>
      </c>
      <c r="D170" s="430">
        <v>66360.747000000018</v>
      </c>
      <c r="E170" s="430">
        <v>46086.03</v>
      </c>
      <c r="F170" s="431">
        <v>16731.27</v>
      </c>
      <c r="G170" s="431">
        <v>8872.5974999999999</v>
      </c>
      <c r="H170" s="432">
        <v>138050.64449999999</v>
      </c>
      <c r="I170" s="293"/>
      <c r="J170" s="58"/>
      <c r="BY170" s="270">
        <v>2015</v>
      </c>
      <c r="BZ170" s="68" t="s">
        <v>40</v>
      </c>
      <c r="CA170" s="280" t="e">
        <f>+D176+#REF!+D512+D609+D707+D807+#REF!+D1031+#REF!+#REF!+#REF!+#REF!+#REF!+#REF!+#REF!+#REF!+#REF!+#REF!+#REF!+#REF!+#REF!</f>
        <v>#REF!</v>
      </c>
      <c r="CB170" s="280" t="e">
        <f>+E176+#REF!+E512+E609+E707+E807+#REF!+E1031+#REF!+#REF!+#REF!+#REF!+#REF!+#REF!+#REF!+#REF!+#REF!+#REF!+#REF!+#REF!+#REF!</f>
        <v>#REF!</v>
      </c>
      <c r="CC170" s="280" t="e">
        <f>+F176+#REF!+F512+F609+F707+F807+#REF!+F1031+#REF!+#REF!+#REF!+#REF!+#REF!+#REF!+#REF!+#REF!+#REF!+#REF!+#REF!+#REF!+#REF!</f>
        <v>#REF!</v>
      </c>
      <c r="CD170" s="280" t="e">
        <f>+G176+#REF!+G512+G609+G707+G807+#REF!+G1031+#REF!+#REF!+#REF!+#REF!+#REF!+#REF!+#REF!+#REF!+#REF!+#REF!+#REF!+#REF!+#REF!</f>
        <v>#REF!</v>
      </c>
      <c r="CE170" s="280" t="e">
        <f>+H176+#REF!+H512+H609+H707+H807+#REF!+H1031+#REF!+#REF!+#REF!+#REF!+#REF!+#REF!+#REF!+#REF!+#REF!+#REF!+#REF!+#REF!+#REF!</f>
        <v>#REF!</v>
      </c>
      <c r="CF170" s="270">
        <v>2015</v>
      </c>
      <c r="CG170" s="68" t="s">
        <v>40</v>
      </c>
      <c r="CH170" s="281">
        <f>+'Anexo 4'!D89+'Anexo 4'!E89</f>
        <v>270164.5675</v>
      </c>
      <c r="CI170" s="281">
        <f>+'Anexo 4'!F89+'Anexo 4'!G89</f>
        <v>564412.07900000026</v>
      </c>
      <c r="CJ170" s="281">
        <f>+'Anexo 4'!H89+'Anexo 4'!I89</f>
        <v>260223.12400000001</v>
      </c>
      <c r="CK170" s="281" t="e">
        <f>+'Anexo 4'!#REF!+'Anexo 4'!#REF!+'Anexo 4'!#REF!+'Anexo 4'!#REF!+'Anexo 4'!J89+'Anexo 4'!K89</f>
        <v>#REF!</v>
      </c>
      <c r="CL170" s="281">
        <f>+'Anexo 4'!L89+'Anexo 4'!M89</f>
        <v>1161600.8485000003</v>
      </c>
      <c r="CM170" s="282" t="e">
        <f t="shared" si="5"/>
        <v>#REF!</v>
      </c>
      <c r="CN170" s="282" t="e">
        <f t="shared" si="5"/>
        <v>#REF!</v>
      </c>
      <c r="CO170" s="282" t="e">
        <f t="shared" si="5"/>
        <v>#REF!</v>
      </c>
      <c r="CP170" s="282" t="e">
        <f t="shared" si="5"/>
        <v>#REF!</v>
      </c>
      <c r="CQ170" s="282" t="e">
        <f t="shared" si="5"/>
        <v>#REF!</v>
      </c>
      <c r="CR170" s="270">
        <v>2015</v>
      </c>
      <c r="CS170" s="68" t="s">
        <v>40</v>
      </c>
      <c r="CT170" s="283">
        <f>'Anexo 2 '!C88</f>
        <v>270164.56750000006</v>
      </c>
      <c r="CU170" s="283">
        <f>'Anexo 2 '!D88</f>
        <v>564412.07900000026</v>
      </c>
      <c r="CV170" s="283">
        <f>'Anexo 2 '!E88</f>
        <v>260223.12400000001</v>
      </c>
      <c r="CW170" s="283" t="e">
        <f>+'Anexo 2 '!#REF!+'Anexo 2 '!#REF!+'Anexo 2 '!#REF!</f>
        <v>#REF!</v>
      </c>
      <c r="CX170" s="283">
        <f>+'Anexo 2 '!G88</f>
        <v>1161600.8485000003</v>
      </c>
      <c r="CY170" s="270">
        <v>2015</v>
      </c>
      <c r="CZ170" s="68" t="s">
        <v>40</v>
      </c>
      <c r="DA170" s="282">
        <f t="shared" si="6"/>
        <v>0</v>
      </c>
      <c r="DB170" s="282">
        <f t="shared" si="6"/>
        <v>0</v>
      </c>
      <c r="DC170" s="282">
        <f t="shared" si="6"/>
        <v>0</v>
      </c>
      <c r="DD170" s="282" t="e">
        <f t="shared" si="6"/>
        <v>#REF!</v>
      </c>
      <c r="DE170" s="282">
        <f t="shared" si="6"/>
        <v>0</v>
      </c>
    </row>
    <row r="171" spans="1:109" ht="16.5" x14ac:dyDescent="0.3">
      <c r="A171" s="68">
        <v>2012</v>
      </c>
      <c r="B171" s="68" t="s">
        <v>43</v>
      </c>
      <c r="C171" s="433" t="s">
        <v>129</v>
      </c>
      <c r="D171" s="434">
        <v>63000.925000000047</v>
      </c>
      <c r="E171" s="434">
        <v>45370.375</v>
      </c>
      <c r="F171" s="435">
        <v>16209.11</v>
      </c>
      <c r="G171" s="435">
        <v>10791.68</v>
      </c>
      <c r="H171" s="129">
        <v>135372.09000000003</v>
      </c>
      <c r="I171" s="293"/>
      <c r="J171" s="58"/>
      <c r="BY171" s="270">
        <v>2015</v>
      </c>
      <c r="BZ171" s="68" t="s">
        <v>41</v>
      </c>
      <c r="CA171" s="280" t="e">
        <f>+D177+#REF!+D513+D610+D708+D808+#REF!+D1032+#REF!+#REF!+#REF!+#REF!+#REF!+#REF!+#REF!+#REF!+#REF!+#REF!+#REF!+#REF!+#REF!</f>
        <v>#REF!</v>
      </c>
      <c r="CB171" s="280" t="e">
        <f>+E177+#REF!+E513+E610+E708+E808+#REF!+E1032+#REF!+#REF!+#REF!+#REF!+#REF!+#REF!+#REF!+#REF!+#REF!+#REF!+#REF!+#REF!+#REF!</f>
        <v>#REF!</v>
      </c>
      <c r="CC171" s="280" t="e">
        <f>+F177+#REF!+F513+F610+F708+F808+#REF!+F1032+#REF!+#REF!+#REF!+#REF!+#REF!+#REF!+#REF!+#REF!+#REF!+#REF!+#REF!+#REF!+#REF!</f>
        <v>#REF!</v>
      </c>
      <c r="CD171" s="280" t="e">
        <f>+G177+#REF!+G513+G610+G708+G808+#REF!+G1032+#REF!+#REF!+#REF!+#REF!+#REF!+#REF!+#REF!+#REF!+#REF!+#REF!+#REF!+#REF!+#REF!</f>
        <v>#REF!</v>
      </c>
      <c r="CE171" s="280" t="e">
        <f>+H177+#REF!+H513+H610+H708+H808+#REF!+H1032+#REF!+#REF!+#REF!+#REF!+#REF!+#REF!+#REF!+#REF!+#REF!+#REF!+#REF!+#REF!+#REF!</f>
        <v>#REF!</v>
      </c>
      <c r="CF171" s="270">
        <v>2015</v>
      </c>
      <c r="CG171" s="68" t="s">
        <v>41</v>
      </c>
      <c r="CH171" s="281">
        <f>+'Anexo 4'!D90+'Anexo 4'!E90</f>
        <v>252926.85650000002</v>
      </c>
      <c r="CI171" s="281">
        <f>+'Anexo 4'!F90+'Anexo 4'!G90</f>
        <v>514804.27100000024</v>
      </c>
      <c r="CJ171" s="281">
        <f>+'Anexo 4'!H90+'Anexo 4'!I90</f>
        <v>240135.29950000008</v>
      </c>
      <c r="CK171" s="281" t="e">
        <f>+'Anexo 4'!#REF!+'Anexo 4'!#REF!+'Anexo 4'!#REF!+'Anexo 4'!#REF!+'Anexo 4'!J90+'Anexo 4'!K90</f>
        <v>#REF!</v>
      </c>
      <c r="CL171" s="281">
        <f>+'Anexo 4'!L90+'Anexo 4'!M90</f>
        <v>1067607.3385000005</v>
      </c>
      <c r="CM171" s="282" t="e">
        <f t="shared" si="5"/>
        <v>#REF!</v>
      </c>
      <c r="CN171" s="282" t="e">
        <f t="shared" si="5"/>
        <v>#REF!</v>
      </c>
      <c r="CO171" s="282" t="e">
        <f t="shared" si="5"/>
        <v>#REF!</v>
      </c>
      <c r="CP171" s="282" t="e">
        <f t="shared" si="5"/>
        <v>#REF!</v>
      </c>
      <c r="CQ171" s="282" t="e">
        <f t="shared" si="5"/>
        <v>#REF!</v>
      </c>
      <c r="CR171" s="270">
        <v>2015</v>
      </c>
      <c r="CS171" s="68" t="s">
        <v>41</v>
      </c>
      <c r="CT171" s="283">
        <f>'Anexo 2 '!C89</f>
        <v>252926.85649999997</v>
      </c>
      <c r="CU171" s="283">
        <f>'Anexo 2 '!D89</f>
        <v>514804.27100000024</v>
      </c>
      <c r="CV171" s="283">
        <f>'Anexo 2 '!E89</f>
        <v>240135.29949999988</v>
      </c>
      <c r="CW171" s="283" t="e">
        <f>+'Anexo 2 '!#REF!+'Anexo 2 '!#REF!+'Anexo 2 '!#REF!</f>
        <v>#REF!</v>
      </c>
      <c r="CX171" s="283">
        <f>+'Anexo 2 '!G89</f>
        <v>1067607.3384999998</v>
      </c>
      <c r="CY171" s="270">
        <v>2015</v>
      </c>
      <c r="CZ171" s="68" t="s">
        <v>41</v>
      </c>
      <c r="DA171" s="282">
        <f t="shared" si="6"/>
        <v>0</v>
      </c>
      <c r="DB171" s="282">
        <f t="shared" si="6"/>
        <v>0</v>
      </c>
      <c r="DC171" s="282">
        <f t="shared" si="6"/>
        <v>0</v>
      </c>
      <c r="DD171" s="282" t="e">
        <f t="shared" si="6"/>
        <v>#REF!</v>
      </c>
      <c r="DE171" s="282">
        <f t="shared" si="6"/>
        <v>0</v>
      </c>
    </row>
    <row r="172" spans="1:109" ht="16.5" x14ac:dyDescent="0.3">
      <c r="A172" s="427">
        <v>2012</v>
      </c>
      <c r="B172" s="428" t="s">
        <v>44</v>
      </c>
      <c r="C172" s="429" t="s">
        <v>129</v>
      </c>
      <c r="D172" s="430">
        <v>71897.844999999972</v>
      </c>
      <c r="E172" s="430">
        <v>38377.275000000001</v>
      </c>
      <c r="F172" s="431">
        <v>19048.23</v>
      </c>
      <c r="G172" s="431">
        <v>7766.6975000000011</v>
      </c>
      <c r="H172" s="432">
        <v>137090.04749999996</v>
      </c>
      <c r="I172" s="293"/>
      <c r="J172" s="58"/>
      <c r="BY172" s="270">
        <v>2015</v>
      </c>
      <c r="BZ172" s="68" t="s">
        <v>42</v>
      </c>
      <c r="CA172" s="280" t="e">
        <f>+D178+#REF!+D514+D611+D709+D809+#REF!+D1033+#REF!+#REF!+#REF!+#REF!+#REF!+#REF!+#REF!+#REF!+#REF!+#REF!+#REF!+#REF!+#REF!</f>
        <v>#REF!</v>
      </c>
      <c r="CB172" s="280" t="e">
        <f>+E178+#REF!+E514+E611+E709+E809+#REF!+E1033+#REF!+#REF!+#REF!+#REF!+#REF!+#REF!+#REF!+#REF!+#REF!+#REF!+#REF!+#REF!+#REF!</f>
        <v>#REF!</v>
      </c>
      <c r="CC172" s="280" t="e">
        <f>+F178+#REF!+F514+F611+F709+F809+#REF!+F1033+#REF!+#REF!+#REF!+#REF!+#REF!+#REF!+#REF!+#REF!+#REF!+#REF!+#REF!+#REF!+#REF!</f>
        <v>#REF!</v>
      </c>
      <c r="CD172" s="280" t="e">
        <f>+G178+#REF!+G514+G611+G709+G809+#REF!+G1033+#REF!+#REF!+#REF!+#REF!+#REF!+#REF!+#REF!+#REF!+#REF!+#REF!+#REF!+#REF!+#REF!</f>
        <v>#REF!</v>
      </c>
      <c r="CE172" s="280" t="e">
        <f>+H178+#REF!+H514+H611+H709+H809+#REF!+H1033+#REF!+#REF!+#REF!+#REF!+#REF!+#REF!+#REF!+#REF!+#REF!+#REF!+#REF!+#REF!+#REF!</f>
        <v>#REF!</v>
      </c>
      <c r="CF172" s="270">
        <v>2015</v>
      </c>
      <c r="CG172" s="68" t="s">
        <v>42</v>
      </c>
      <c r="CH172" s="281">
        <f>+'Anexo 4'!D91+'Anexo 4'!E91</f>
        <v>242574.19550000003</v>
      </c>
      <c r="CI172" s="281">
        <f>+'Anexo 4'!F91+'Anexo 4'!G91</f>
        <v>592900.43500000029</v>
      </c>
      <c r="CJ172" s="281">
        <f>+'Anexo 4'!H91+'Anexo 4'!I91</f>
        <v>214659.54749999996</v>
      </c>
      <c r="CK172" s="281" t="e">
        <f>+'Anexo 4'!#REF!+'Anexo 4'!#REF!+'Anexo 4'!#REF!+'Anexo 4'!#REF!+'Anexo 4'!J91+'Anexo 4'!K91</f>
        <v>#REF!</v>
      </c>
      <c r="CL172" s="281">
        <f>+'Anexo 4'!L91+'Anexo 4'!M91</f>
        <v>1106888.8990000002</v>
      </c>
      <c r="CM172" s="282" t="e">
        <f t="shared" si="5"/>
        <v>#REF!</v>
      </c>
      <c r="CN172" s="282" t="e">
        <f t="shared" si="5"/>
        <v>#REF!</v>
      </c>
      <c r="CO172" s="282" t="e">
        <f t="shared" si="5"/>
        <v>#REF!</v>
      </c>
      <c r="CP172" s="282" t="e">
        <f t="shared" si="5"/>
        <v>#REF!</v>
      </c>
      <c r="CQ172" s="282" t="e">
        <f t="shared" si="5"/>
        <v>#REF!</v>
      </c>
      <c r="CR172" s="270">
        <v>2015</v>
      </c>
      <c r="CS172" s="68" t="s">
        <v>42</v>
      </c>
      <c r="CT172" s="283">
        <f>'Anexo 2 '!C90</f>
        <v>242574.19550000003</v>
      </c>
      <c r="CU172" s="283">
        <f>'Anexo 2 '!D90</f>
        <v>592900.43500000029</v>
      </c>
      <c r="CV172" s="283">
        <f>'Anexo 2 '!E90</f>
        <v>214659.54749999999</v>
      </c>
      <c r="CW172" s="283" t="e">
        <f>+'Anexo 2 '!#REF!+'Anexo 2 '!#REF!+'Anexo 2 '!#REF!</f>
        <v>#REF!</v>
      </c>
      <c r="CX172" s="283">
        <f>+'Anexo 2 '!G90</f>
        <v>1106888.899</v>
      </c>
      <c r="CY172" s="270">
        <v>2015</v>
      </c>
      <c r="CZ172" s="68" t="s">
        <v>42</v>
      </c>
      <c r="DA172" s="282">
        <f t="shared" si="6"/>
        <v>0</v>
      </c>
      <c r="DB172" s="282">
        <f t="shared" si="6"/>
        <v>0</v>
      </c>
      <c r="DC172" s="282">
        <f t="shared" si="6"/>
        <v>0</v>
      </c>
      <c r="DD172" s="282" t="e">
        <f t="shared" si="6"/>
        <v>#REF!</v>
      </c>
      <c r="DE172" s="282">
        <f t="shared" si="6"/>
        <v>0</v>
      </c>
    </row>
    <row r="173" spans="1:109" ht="16.5" x14ac:dyDescent="0.3">
      <c r="A173" s="68">
        <v>2012</v>
      </c>
      <c r="B173" s="68" t="s">
        <v>45</v>
      </c>
      <c r="C173" s="433" t="s">
        <v>129</v>
      </c>
      <c r="D173" s="434">
        <v>75995.275000000052</v>
      </c>
      <c r="E173" s="434">
        <v>43616.992499999986</v>
      </c>
      <c r="F173" s="435">
        <v>19277.807500000003</v>
      </c>
      <c r="G173" s="435">
        <v>8487.1374999999989</v>
      </c>
      <c r="H173" s="129">
        <v>147377.21250000002</v>
      </c>
      <c r="I173" s="293"/>
      <c r="J173" s="58"/>
      <c r="BY173" s="270">
        <v>2016</v>
      </c>
      <c r="BZ173" s="68" t="s">
        <v>43</v>
      </c>
      <c r="CA173" s="280" t="e">
        <f>+D179+#REF!+D515+D612+D710+D810+#REF!+D1034+#REF!+#REF!+#REF!+#REF!+#REF!+#REF!+#REF!+#REF!+#REF!+#REF!+#REF!+#REF!+#REF!</f>
        <v>#REF!</v>
      </c>
      <c r="CB173" s="280" t="e">
        <f>+E179+#REF!+E515+E612+E710+E810+#REF!+E1034+#REF!+#REF!+#REF!+#REF!+#REF!+#REF!+#REF!+#REF!+#REF!+#REF!+#REF!+#REF!+#REF!</f>
        <v>#REF!</v>
      </c>
      <c r="CC173" s="280" t="e">
        <f>+F179+#REF!+F515+F612+F710+F810+#REF!+F1034+#REF!+#REF!+#REF!+#REF!+#REF!+#REF!+#REF!+#REF!+#REF!+#REF!+#REF!+#REF!+#REF!</f>
        <v>#REF!</v>
      </c>
      <c r="CD173" s="280" t="e">
        <f>+G179+#REF!+G515+G612+G710+G810+#REF!+G1034+#REF!+#REF!+#REF!+#REF!+#REF!+#REF!+#REF!+#REF!+#REF!+#REF!+#REF!+#REF!+#REF!</f>
        <v>#REF!</v>
      </c>
      <c r="CE173" s="280" t="e">
        <f>+H179+#REF!+H515+H612+H710+H810+#REF!+H1034+#REF!+#REF!+#REF!+#REF!+#REF!+#REF!+#REF!+#REF!+#REF!+#REF!+#REF!+#REF!+#REF!</f>
        <v>#REF!</v>
      </c>
      <c r="CF173" s="270">
        <v>2016</v>
      </c>
      <c r="CG173" s="68" t="s">
        <v>43</v>
      </c>
      <c r="CH173" s="281">
        <f>+'Anexo 4'!D92+'Anexo 4'!E92</f>
        <v>202983.86750000002</v>
      </c>
      <c r="CI173" s="281">
        <f>+'Anexo 4'!F92+'Anexo 4'!G92</f>
        <v>490188.71100000007</v>
      </c>
      <c r="CJ173" s="281">
        <f>+'Anexo 4'!H92+'Anexo 4'!I92</f>
        <v>196856.67150000003</v>
      </c>
      <c r="CK173" s="281" t="e">
        <f>+'Anexo 4'!#REF!+'Anexo 4'!#REF!+'Anexo 4'!#REF!+'Anexo 4'!#REF!+'Anexo 4'!J92+'Anexo 4'!K92</f>
        <v>#REF!</v>
      </c>
      <c r="CL173" s="281">
        <f>+'Anexo 4'!L92+'Anexo 4'!M92</f>
        <v>939138.76700000023</v>
      </c>
      <c r="CM173" s="282" t="e">
        <f t="shared" si="5"/>
        <v>#REF!</v>
      </c>
      <c r="CN173" s="282" t="e">
        <f t="shared" si="5"/>
        <v>#REF!</v>
      </c>
      <c r="CO173" s="282" t="e">
        <f t="shared" si="5"/>
        <v>#REF!</v>
      </c>
      <c r="CP173" s="282" t="e">
        <f t="shared" si="5"/>
        <v>#REF!</v>
      </c>
      <c r="CQ173" s="282" t="e">
        <f t="shared" si="5"/>
        <v>#REF!</v>
      </c>
      <c r="CR173" s="270">
        <v>2016</v>
      </c>
      <c r="CS173" s="68" t="s">
        <v>43</v>
      </c>
      <c r="CT173" s="283">
        <f>'Anexo 2 '!C91</f>
        <v>202983.86750000005</v>
      </c>
      <c r="CU173" s="283">
        <f>'Anexo 2 '!D91</f>
        <v>490188.71100000007</v>
      </c>
      <c r="CV173" s="283">
        <f>'Anexo 2 '!E91</f>
        <v>196856.67150000008</v>
      </c>
      <c r="CW173" s="283" t="e">
        <f>+'Anexo 2 '!#REF!+'Anexo 2 '!#REF!+'Anexo 2 '!#REF!</f>
        <v>#REF!</v>
      </c>
      <c r="CX173" s="283">
        <f>+'Anexo 2 '!G91</f>
        <v>939138.76699999999</v>
      </c>
      <c r="CY173" s="270">
        <v>2016</v>
      </c>
      <c r="CZ173" s="68" t="s">
        <v>43</v>
      </c>
      <c r="DA173" s="282">
        <f t="shared" si="6"/>
        <v>0</v>
      </c>
      <c r="DB173" s="282">
        <f t="shared" si="6"/>
        <v>0</v>
      </c>
      <c r="DC173" s="282">
        <f t="shared" si="6"/>
        <v>0</v>
      </c>
      <c r="DD173" s="282" t="e">
        <f t="shared" si="6"/>
        <v>#REF!</v>
      </c>
      <c r="DE173" s="282">
        <f t="shared" si="6"/>
        <v>0</v>
      </c>
    </row>
    <row r="174" spans="1:109" ht="16.5" x14ac:dyDescent="0.3">
      <c r="A174" s="427">
        <v>2012</v>
      </c>
      <c r="B174" s="428" t="s">
        <v>33</v>
      </c>
      <c r="C174" s="429" t="s">
        <v>129</v>
      </c>
      <c r="D174" s="430">
        <v>63106.719999999972</v>
      </c>
      <c r="E174" s="430">
        <v>37553.550000000003</v>
      </c>
      <c r="F174" s="431">
        <v>17020.82</v>
      </c>
      <c r="G174" s="431">
        <v>7092.3874999999989</v>
      </c>
      <c r="H174" s="432">
        <v>124773.47749999998</v>
      </c>
      <c r="I174" s="293"/>
      <c r="J174" s="58"/>
      <c r="BY174" s="270">
        <v>2016</v>
      </c>
      <c r="BZ174" s="68" t="s">
        <v>44</v>
      </c>
      <c r="CA174" s="280" t="e">
        <f>+D180+#REF!+D516+D613+D711+D811+#REF!+D1035+#REF!+#REF!+#REF!+#REF!+#REF!+#REF!+#REF!+#REF!+#REF!+#REF!+#REF!+#REF!+#REF!</f>
        <v>#REF!</v>
      </c>
      <c r="CB174" s="280" t="e">
        <f>+E180+#REF!+E516+E613+E711+E811+#REF!+E1035+#REF!+#REF!+#REF!+#REF!+#REF!+#REF!+#REF!+#REF!+#REF!+#REF!+#REF!+#REF!+#REF!</f>
        <v>#REF!</v>
      </c>
      <c r="CC174" s="280" t="e">
        <f>+F180+#REF!+F516+F613+F711+F811+#REF!+F1035+#REF!+#REF!+#REF!+#REF!+#REF!+#REF!+#REF!+#REF!+#REF!+#REF!+#REF!+#REF!+#REF!</f>
        <v>#REF!</v>
      </c>
      <c r="CD174" s="280" t="e">
        <f>+G180+#REF!+G516+G613+G711+G811+#REF!+G1035+#REF!+#REF!+#REF!+#REF!+#REF!+#REF!+#REF!+#REF!+#REF!+#REF!+#REF!+#REF!+#REF!</f>
        <v>#REF!</v>
      </c>
      <c r="CE174" s="280" t="e">
        <f>+H180+#REF!+H516+H613+H711+H811+#REF!+H1035+#REF!+#REF!+#REF!+#REF!+#REF!+#REF!+#REF!+#REF!+#REF!+#REF!+#REF!+#REF!+#REF!</f>
        <v>#REF!</v>
      </c>
      <c r="CF174" s="270">
        <v>2016</v>
      </c>
      <c r="CG174" s="68" t="s">
        <v>44</v>
      </c>
      <c r="CH174" s="281">
        <f>+'Anexo 4'!D93+'Anexo 4'!E93</f>
        <v>246448.82750000001</v>
      </c>
      <c r="CI174" s="281">
        <f>+'Anexo 4'!F93+'Anexo 4'!G93</f>
        <v>513086.94650000008</v>
      </c>
      <c r="CJ174" s="281">
        <f>+'Anexo 4'!H93+'Anexo 4'!I93</f>
        <v>232723.04950000002</v>
      </c>
      <c r="CK174" s="281" t="e">
        <f>+'Anexo 4'!#REF!+'Anexo 4'!#REF!+'Anexo 4'!#REF!+'Anexo 4'!#REF!+'Anexo 4'!J93+'Anexo 4'!K93</f>
        <v>#REF!</v>
      </c>
      <c r="CL174" s="281">
        <f>+'Anexo 4'!L93+'Anexo 4'!M93</f>
        <v>1045943.8570000001</v>
      </c>
      <c r="CM174" s="282" t="e">
        <f t="shared" si="5"/>
        <v>#REF!</v>
      </c>
      <c r="CN174" s="282" t="e">
        <f t="shared" si="5"/>
        <v>#REF!</v>
      </c>
      <c r="CO174" s="282" t="e">
        <f t="shared" si="5"/>
        <v>#REF!</v>
      </c>
      <c r="CP174" s="282" t="e">
        <f t="shared" si="5"/>
        <v>#REF!</v>
      </c>
      <c r="CQ174" s="282" t="e">
        <f t="shared" si="5"/>
        <v>#REF!</v>
      </c>
      <c r="CR174" s="270">
        <v>2016</v>
      </c>
      <c r="CS174" s="68" t="s">
        <v>44</v>
      </c>
      <c r="CT174" s="283">
        <f>'Anexo 2 '!C92</f>
        <v>246448.82750000001</v>
      </c>
      <c r="CU174" s="283">
        <f>'Anexo 2 '!D92</f>
        <v>513086.94650000008</v>
      </c>
      <c r="CV174" s="283">
        <f>'Anexo 2 '!E92</f>
        <v>232723.04950000008</v>
      </c>
      <c r="CW174" s="283" t="e">
        <f>+'Anexo 2 '!#REF!+'Anexo 2 '!#REF!+'Anexo 2 '!#REF!</f>
        <v>#REF!</v>
      </c>
      <c r="CX174" s="283">
        <f>+'Anexo 2 '!G92</f>
        <v>1045943.8569999998</v>
      </c>
      <c r="CY174" s="270">
        <v>2016</v>
      </c>
      <c r="CZ174" s="68" t="s">
        <v>44</v>
      </c>
      <c r="DA174" s="282">
        <f t="shared" si="6"/>
        <v>0</v>
      </c>
      <c r="DB174" s="282">
        <f t="shared" si="6"/>
        <v>0</v>
      </c>
      <c r="DC174" s="282">
        <f t="shared" si="6"/>
        <v>0</v>
      </c>
      <c r="DD174" s="282" t="e">
        <f t="shared" si="6"/>
        <v>#REF!</v>
      </c>
      <c r="DE174" s="282">
        <f t="shared" si="6"/>
        <v>0</v>
      </c>
    </row>
    <row r="175" spans="1:109" ht="16.5" x14ac:dyDescent="0.3">
      <c r="A175" s="68">
        <v>2012</v>
      </c>
      <c r="B175" s="68" t="s">
        <v>35</v>
      </c>
      <c r="C175" s="433" t="s">
        <v>129</v>
      </c>
      <c r="D175" s="434">
        <v>76511.655000000028</v>
      </c>
      <c r="E175" s="434">
        <v>42818.75</v>
      </c>
      <c r="F175" s="435">
        <v>22457.1</v>
      </c>
      <c r="G175" s="435">
        <v>7790.1175000000003</v>
      </c>
      <c r="H175" s="129">
        <v>149577.6225</v>
      </c>
      <c r="I175" s="293"/>
      <c r="J175" s="58"/>
      <c r="BY175" s="270">
        <v>2016</v>
      </c>
      <c r="BZ175" s="68" t="s">
        <v>45</v>
      </c>
      <c r="CA175" s="280" t="e">
        <f>+D181+#REF!+D517+D615+D712+D812+D912+D1036+#REF!+#REF!+#REF!+#REF!+#REF!+#REF!+#REF!+#REF!+#REF!+#REF!+#REF!+#REF!+#REF!</f>
        <v>#REF!</v>
      </c>
      <c r="CB175" s="280" t="e">
        <f>+E181+#REF!+E517+E615+E712+E812+E912+E1036+#REF!+#REF!+#REF!+#REF!+#REF!+#REF!+#REF!+#REF!+#REF!+#REF!+#REF!+#REF!+#REF!</f>
        <v>#REF!</v>
      </c>
      <c r="CC175" s="280" t="e">
        <f>+F181+#REF!+F517+F615+F712+F812+F912+F1036+#REF!+#REF!+#REF!+#REF!+#REF!+#REF!+#REF!+#REF!+#REF!+#REF!+#REF!+#REF!+#REF!</f>
        <v>#REF!</v>
      </c>
      <c r="CD175" s="280" t="e">
        <f>+G181+#REF!+G517+G615+G712+G812+G912+G1036+#REF!+#REF!+#REF!+#REF!+#REF!+#REF!+#REF!+#REF!+#REF!+#REF!+#REF!+#REF!+#REF!</f>
        <v>#REF!</v>
      </c>
      <c r="CE175" s="280" t="e">
        <f>+H181+#REF!+H517+H615+H712+H812+H912+H1036+#REF!+#REF!+#REF!+#REF!+#REF!+#REF!+#REF!+#REF!+#REF!+#REF!+#REF!+#REF!+#REF!</f>
        <v>#REF!</v>
      </c>
      <c r="CF175" s="270">
        <v>2016</v>
      </c>
      <c r="CG175" s="68" t="s">
        <v>45</v>
      </c>
      <c r="CH175" s="281">
        <f>+'Anexo 4'!D94+'Anexo 4'!E94</f>
        <v>225874.82499999992</v>
      </c>
      <c r="CI175" s="281">
        <f>+'Anexo 4'!F94+'Anexo 4'!G94</f>
        <v>517685.28400000004</v>
      </c>
      <c r="CJ175" s="281">
        <f>+'Anexo 4'!H94+'Anexo 4'!I94</f>
        <v>215694.17450000002</v>
      </c>
      <c r="CK175" s="281" t="e">
        <f>+'Anexo 4'!#REF!+'Anexo 4'!#REF!+'Anexo 4'!#REF!+'Anexo 4'!#REF!+'Anexo 4'!J94+'Anexo 4'!K94</f>
        <v>#REF!</v>
      </c>
      <c r="CL175" s="281">
        <f>+'Anexo 4'!L94+'Anexo 4'!M94</f>
        <v>1007468.4909999999</v>
      </c>
      <c r="CM175" s="282" t="e">
        <f t="shared" si="5"/>
        <v>#REF!</v>
      </c>
      <c r="CN175" s="282" t="e">
        <f t="shared" si="5"/>
        <v>#REF!</v>
      </c>
      <c r="CO175" s="282" t="e">
        <f t="shared" si="5"/>
        <v>#REF!</v>
      </c>
      <c r="CP175" s="282" t="e">
        <f t="shared" si="5"/>
        <v>#REF!</v>
      </c>
      <c r="CQ175" s="282" t="e">
        <f t="shared" si="5"/>
        <v>#REF!</v>
      </c>
      <c r="CR175" s="270">
        <v>2016</v>
      </c>
      <c r="CS175" s="68" t="s">
        <v>45</v>
      </c>
      <c r="CT175" s="283">
        <f>'Anexo 2 '!C93</f>
        <v>225874.82499999992</v>
      </c>
      <c r="CU175" s="283">
        <f>'Anexo 2 '!D93</f>
        <v>517685.28400000004</v>
      </c>
      <c r="CV175" s="283">
        <f>'Anexo 2 '!E93</f>
        <v>215694.17450000002</v>
      </c>
      <c r="CW175" s="283" t="e">
        <f>+'Anexo 2 '!#REF!+'Anexo 2 '!#REF!+'Anexo 2 '!#REF!</f>
        <v>#REF!</v>
      </c>
      <c r="CX175" s="283">
        <f>+'Anexo 2 '!G93</f>
        <v>1007468.491</v>
      </c>
      <c r="CY175" s="270">
        <v>2016</v>
      </c>
      <c r="CZ175" s="68" t="s">
        <v>45</v>
      </c>
      <c r="DA175" s="282">
        <f t="shared" si="6"/>
        <v>0</v>
      </c>
      <c r="DB175" s="282">
        <f t="shared" si="6"/>
        <v>0</v>
      </c>
      <c r="DC175" s="282">
        <f t="shared" si="6"/>
        <v>0</v>
      </c>
      <c r="DD175" s="282" t="e">
        <f t="shared" si="6"/>
        <v>#REF!</v>
      </c>
      <c r="DE175" s="282">
        <f t="shared" si="6"/>
        <v>0</v>
      </c>
    </row>
    <row r="176" spans="1:109" ht="16.5" x14ac:dyDescent="0.3">
      <c r="A176" s="427">
        <v>2012</v>
      </c>
      <c r="B176" s="428" t="s">
        <v>36</v>
      </c>
      <c r="C176" s="429" t="s">
        <v>129</v>
      </c>
      <c r="D176" s="430">
        <v>68084.537499999991</v>
      </c>
      <c r="E176" s="430">
        <v>39356.950000000004</v>
      </c>
      <c r="F176" s="431">
        <v>20436.412500000002</v>
      </c>
      <c r="G176" s="431">
        <v>7252.3424999999997</v>
      </c>
      <c r="H176" s="432">
        <v>135130.24249999999</v>
      </c>
      <c r="I176" s="293"/>
      <c r="J176" s="58"/>
      <c r="BY176" s="270">
        <v>2016</v>
      </c>
      <c r="BZ176" s="68" t="s">
        <v>33</v>
      </c>
      <c r="CA176" s="280" t="e">
        <f>+D182+#REF!+D518+D618+D713+D813+D913+D1037+#REF!+#REF!+#REF!+#REF!+#REF!+#REF!+#REF!+#REF!+#REF!+#REF!+#REF!+#REF!+#REF!</f>
        <v>#REF!</v>
      </c>
      <c r="CB176" s="280" t="e">
        <f>+E182+#REF!+E518+E618+E713+E813+E913+E1037+#REF!+#REF!+#REF!+#REF!+#REF!+#REF!+#REF!+#REF!+#REF!+#REF!+#REF!+#REF!+#REF!</f>
        <v>#REF!</v>
      </c>
      <c r="CC176" s="280" t="e">
        <f>+F182+#REF!+F518+F618+F713+F813+F913+F1037+#REF!+#REF!+#REF!+#REF!+#REF!+#REF!+#REF!+#REF!+#REF!+#REF!+#REF!+#REF!+#REF!</f>
        <v>#REF!</v>
      </c>
      <c r="CD176" s="280" t="e">
        <f>+G182+#REF!+G518+G618+G713+G813+G913+G1037+#REF!+#REF!+#REF!+#REF!+#REF!+#REF!+#REF!+#REF!+#REF!+#REF!+#REF!+#REF!+#REF!</f>
        <v>#REF!</v>
      </c>
      <c r="CE176" s="280" t="e">
        <f>+H182+#REF!+H518+H618+H713+H813+H913+H1037+#REF!+#REF!+#REF!+#REF!+#REF!+#REF!+#REF!+#REF!+#REF!+#REF!+#REF!+#REF!+#REF!</f>
        <v>#REF!</v>
      </c>
      <c r="CF176" s="270">
        <v>2016</v>
      </c>
      <c r="CG176" s="68" t="s">
        <v>33</v>
      </c>
      <c r="CH176" s="281">
        <f>+'Anexo 4'!D95+'Anexo 4'!E95</f>
        <v>246590.98250000004</v>
      </c>
      <c r="CI176" s="281">
        <f>+'Anexo 4'!F95+'Anexo 4'!G95</f>
        <v>542957.11750000028</v>
      </c>
      <c r="CJ176" s="281">
        <f>+'Anexo 4'!H95+'Anexo 4'!I95</f>
        <v>221124.39050000004</v>
      </c>
      <c r="CK176" s="281" t="e">
        <f>+'Anexo 4'!#REF!+'Anexo 4'!#REF!+'Anexo 4'!#REF!+'Anexo 4'!#REF!+'Anexo 4'!J95+'Anexo 4'!K95</f>
        <v>#REF!</v>
      </c>
      <c r="CL176" s="281">
        <f>+'Anexo 4'!L95+'Anexo 4'!M95</f>
        <v>1058103.0590000004</v>
      </c>
      <c r="CM176" s="282" t="e">
        <f t="shared" si="5"/>
        <v>#REF!</v>
      </c>
      <c r="CN176" s="282" t="e">
        <f t="shared" si="5"/>
        <v>#REF!</v>
      </c>
      <c r="CO176" s="282" t="e">
        <f t="shared" si="5"/>
        <v>#REF!</v>
      </c>
      <c r="CP176" s="282" t="e">
        <f t="shared" si="5"/>
        <v>#REF!</v>
      </c>
      <c r="CQ176" s="282" t="e">
        <f t="shared" si="5"/>
        <v>#REF!</v>
      </c>
      <c r="CR176" s="270">
        <v>2016</v>
      </c>
      <c r="CS176" s="68" t="s">
        <v>33</v>
      </c>
      <c r="CT176" s="283">
        <f>'Anexo 2 '!C94</f>
        <v>246590.98250000001</v>
      </c>
      <c r="CU176" s="283">
        <f>'Anexo 2 '!D94</f>
        <v>542957.11750000017</v>
      </c>
      <c r="CV176" s="283">
        <f>'Anexo 2 '!E94</f>
        <v>221124.39049999995</v>
      </c>
      <c r="CW176" s="283" t="e">
        <f>+'Anexo 2 '!#REF!+'Anexo 2 '!#REF!+'Anexo 2 '!#REF!</f>
        <v>#REF!</v>
      </c>
      <c r="CX176" s="283">
        <f>+'Anexo 2 '!G94</f>
        <v>1058103.0590000001</v>
      </c>
      <c r="CY176" s="270">
        <v>2016</v>
      </c>
      <c r="CZ176" s="68" t="s">
        <v>33</v>
      </c>
      <c r="DA176" s="282">
        <f t="shared" si="6"/>
        <v>0</v>
      </c>
      <c r="DB176" s="282">
        <f t="shared" si="6"/>
        <v>0</v>
      </c>
      <c r="DC176" s="282">
        <f t="shared" si="6"/>
        <v>0</v>
      </c>
      <c r="DD176" s="282" t="e">
        <f t="shared" si="6"/>
        <v>#REF!</v>
      </c>
      <c r="DE176" s="282">
        <f t="shared" si="6"/>
        <v>0</v>
      </c>
    </row>
    <row r="177" spans="1:109" ht="16.5" x14ac:dyDescent="0.3">
      <c r="A177" s="68">
        <v>2012</v>
      </c>
      <c r="B177" s="68" t="s">
        <v>37</v>
      </c>
      <c r="C177" s="433" t="s">
        <v>129</v>
      </c>
      <c r="D177" s="434">
        <v>65773.182499999952</v>
      </c>
      <c r="E177" s="434">
        <v>43417.85750000002</v>
      </c>
      <c r="F177" s="435">
        <v>20036.722499999996</v>
      </c>
      <c r="G177" s="435">
        <v>7390.3649999999998</v>
      </c>
      <c r="H177" s="129">
        <v>136618.12749999997</v>
      </c>
      <c r="I177" s="293"/>
      <c r="J177" s="58"/>
      <c r="BY177" s="270">
        <v>2016</v>
      </c>
      <c r="BZ177" s="68" t="s">
        <v>35</v>
      </c>
      <c r="CA177" s="280" t="e">
        <f>+D183+#REF!+D519+D619+D714+D814+D914+D1038+#REF!+#REF!+#REF!+#REF!+#REF!+#REF!+#REF!+#REF!+#REF!+#REF!+#REF!+#REF!+#REF!</f>
        <v>#REF!</v>
      </c>
      <c r="CB177" s="280" t="e">
        <f>+E183+#REF!+E519+E619+E714+E814+E914+E1038+#REF!+#REF!+#REF!+#REF!+#REF!+#REF!+#REF!+#REF!+#REF!+#REF!+#REF!+#REF!+#REF!</f>
        <v>#REF!</v>
      </c>
      <c r="CC177" s="280" t="e">
        <f>+F183+#REF!+F519+F619+F714+F814+F914+F1038+#REF!+#REF!+#REF!+#REF!+#REF!+#REF!+#REF!+#REF!+#REF!+#REF!+#REF!+#REF!+#REF!</f>
        <v>#REF!</v>
      </c>
      <c r="CD177" s="280" t="e">
        <f>+G183+#REF!+G519+G619+G714+G814+G914+G1038+#REF!+#REF!+#REF!+#REF!+#REF!+#REF!+#REF!+#REF!+#REF!+#REF!+#REF!+#REF!+#REF!</f>
        <v>#REF!</v>
      </c>
      <c r="CE177" s="280" t="e">
        <f>+H183+#REF!+H519+H619+H714+H814+H914+H1038+#REF!+#REF!+#REF!+#REF!+#REF!+#REF!+#REF!+#REF!+#REF!+#REF!+#REF!+#REF!+#REF!</f>
        <v>#REF!</v>
      </c>
      <c r="CF177" s="270">
        <v>2016</v>
      </c>
      <c r="CG177" s="68" t="s">
        <v>35</v>
      </c>
      <c r="CH177" s="281">
        <f>+'Anexo 4'!D96+'Anexo 4'!E96</f>
        <v>235505.07800000007</v>
      </c>
      <c r="CI177" s="281">
        <f>+'Anexo 4'!F96+'Anexo 4'!G96</f>
        <v>514425.24650000012</v>
      </c>
      <c r="CJ177" s="281">
        <f>+'Anexo 4'!H96+'Anexo 4'!I96</f>
        <v>211098.53200000004</v>
      </c>
      <c r="CK177" s="281" t="e">
        <f>+'Anexo 4'!#REF!+'Anexo 4'!#REF!+'Anexo 4'!#REF!+'Anexo 4'!#REF!+'Anexo 4'!J96+'Anexo 4'!K96</f>
        <v>#REF!</v>
      </c>
      <c r="CL177" s="281">
        <f>+'Anexo 4'!L96+'Anexo 4'!M96</f>
        <v>1005410.9815000002</v>
      </c>
      <c r="CM177" s="282" t="e">
        <f t="shared" si="5"/>
        <v>#REF!</v>
      </c>
      <c r="CN177" s="282" t="e">
        <f t="shared" si="5"/>
        <v>#REF!</v>
      </c>
      <c r="CO177" s="282" t="e">
        <f t="shared" si="5"/>
        <v>#REF!</v>
      </c>
      <c r="CP177" s="282" t="e">
        <f t="shared" si="5"/>
        <v>#REF!</v>
      </c>
      <c r="CQ177" s="282" t="e">
        <f t="shared" si="5"/>
        <v>#REF!</v>
      </c>
      <c r="CR177" s="270">
        <v>2016</v>
      </c>
      <c r="CS177" s="68" t="s">
        <v>35</v>
      </c>
      <c r="CT177" s="283">
        <f>'Anexo 2 '!C95</f>
        <v>235505.07799999998</v>
      </c>
      <c r="CU177" s="283">
        <f>'Anexo 2 '!D95</f>
        <v>514425.24650000012</v>
      </c>
      <c r="CV177" s="283">
        <f>'Anexo 2 '!E95</f>
        <v>211098.53200000001</v>
      </c>
      <c r="CW177" s="283" t="e">
        <f>+'Anexo 2 '!#REF!+'Anexo 2 '!#REF!+'Anexo 2 '!#REF!</f>
        <v>#REF!</v>
      </c>
      <c r="CX177" s="283">
        <f>+'Anexo 2 '!G95</f>
        <v>1005410.9814999998</v>
      </c>
      <c r="CY177" s="270">
        <v>2016</v>
      </c>
      <c r="CZ177" s="68" t="s">
        <v>35</v>
      </c>
      <c r="DA177" s="282">
        <f t="shared" si="6"/>
        <v>0</v>
      </c>
      <c r="DB177" s="282">
        <f t="shared" si="6"/>
        <v>0</v>
      </c>
      <c r="DC177" s="282">
        <f t="shared" si="6"/>
        <v>0</v>
      </c>
      <c r="DD177" s="282" t="e">
        <f t="shared" si="6"/>
        <v>#REF!</v>
      </c>
      <c r="DE177" s="282">
        <f t="shared" si="6"/>
        <v>0</v>
      </c>
    </row>
    <row r="178" spans="1:109" ht="16.5" x14ac:dyDescent="0.3">
      <c r="A178" s="427">
        <v>2012</v>
      </c>
      <c r="B178" s="428" t="s">
        <v>38</v>
      </c>
      <c r="C178" s="429" t="s">
        <v>129</v>
      </c>
      <c r="D178" s="430">
        <v>67949.998499999972</v>
      </c>
      <c r="E178" s="430">
        <v>46473.485000000001</v>
      </c>
      <c r="F178" s="431">
        <v>20608.494999999999</v>
      </c>
      <c r="G178" s="431">
        <v>7231.8824999999997</v>
      </c>
      <c r="H178" s="432">
        <v>142263.86099999998</v>
      </c>
      <c r="I178" s="293"/>
      <c r="J178" s="58"/>
      <c r="BY178" s="270">
        <v>2016</v>
      </c>
      <c r="BZ178" s="68" t="s">
        <v>36</v>
      </c>
      <c r="CA178" s="280" t="e">
        <f>+D184+D396+D520+D620+D715+D815+D915+D1039+#REF!+#REF!+#REF!+#REF!+#REF!+#REF!+#REF!+#REF!+#REF!+#REF!+#REF!+#REF!+#REF!</f>
        <v>#REF!</v>
      </c>
      <c r="CB178" s="280" t="e">
        <f>+E184+E396+E520+E620+E715+E815+E915+E1039+#REF!+#REF!+#REF!+#REF!+#REF!+#REF!+#REF!+#REF!+#REF!+#REF!+#REF!+#REF!+#REF!</f>
        <v>#REF!</v>
      </c>
      <c r="CC178" s="280" t="e">
        <f>+F184+F396+F520+F620+F715+F815+F915+F1039+#REF!+#REF!+#REF!+#REF!+#REF!+#REF!+#REF!+#REF!+#REF!+#REF!+#REF!+#REF!+#REF!</f>
        <v>#REF!</v>
      </c>
      <c r="CD178" s="280" t="e">
        <f>+G184+G396+G520+G620+G715+G815+G915+G1039+#REF!+#REF!+#REF!+#REF!+#REF!+#REF!+#REF!+#REF!+#REF!+#REF!+#REF!+#REF!+#REF!</f>
        <v>#REF!</v>
      </c>
      <c r="CE178" s="280" t="e">
        <f>+H184+H396+H520+H620+H715+H815+H915+H1039+#REF!+#REF!+#REF!+#REF!+#REF!+#REF!+#REF!+#REF!+#REF!+#REF!+#REF!+#REF!+#REF!</f>
        <v>#REF!</v>
      </c>
      <c r="CF178" s="270">
        <v>2016</v>
      </c>
      <c r="CG178" s="68" t="s">
        <v>36</v>
      </c>
      <c r="CH178" s="281">
        <f>+'Anexo 4'!D97+'Anexo 4'!E97</f>
        <v>241604.76900000012</v>
      </c>
      <c r="CI178" s="281">
        <f>+'Anexo 4'!F97+'Anexo 4'!G97</f>
        <v>509561.07399999985</v>
      </c>
      <c r="CJ178" s="281">
        <f>+'Anexo 4'!H97+'Anexo 4'!I97</f>
        <v>204005.69200000004</v>
      </c>
      <c r="CK178" s="281" t="e">
        <f>+'Anexo 4'!#REF!+'Anexo 4'!#REF!+'Anexo 4'!#REF!+'Anexo 4'!#REF!+'Anexo 4'!J97+'Anexo 4'!K97</f>
        <v>#REF!</v>
      </c>
      <c r="CL178" s="281">
        <f>+'Anexo 4'!L97+'Anexo 4'!M97</f>
        <v>997177.4985000001</v>
      </c>
      <c r="CM178" s="282" t="e">
        <f t="shared" si="5"/>
        <v>#REF!</v>
      </c>
      <c r="CN178" s="282" t="e">
        <f t="shared" si="5"/>
        <v>#REF!</v>
      </c>
      <c r="CO178" s="282" t="e">
        <f t="shared" si="5"/>
        <v>#REF!</v>
      </c>
      <c r="CP178" s="282" t="e">
        <f t="shared" si="5"/>
        <v>#REF!</v>
      </c>
      <c r="CQ178" s="282" t="e">
        <f t="shared" si="5"/>
        <v>#REF!</v>
      </c>
      <c r="CR178" s="270">
        <v>2016</v>
      </c>
      <c r="CS178" s="68" t="s">
        <v>36</v>
      </c>
      <c r="CT178" s="283">
        <f>'Anexo 2 '!C96</f>
        <v>241604.76900000009</v>
      </c>
      <c r="CU178" s="283">
        <f>'Anexo 2 '!D96</f>
        <v>509561.07399999985</v>
      </c>
      <c r="CV178" s="283">
        <f>'Anexo 2 '!E96</f>
        <v>204005.69199999995</v>
      </c>
      <c r="CW178" s="283" t="e">
        <f>+'Anexo 2 '!#REF!+'Anexo 2 '!#REF!+'Anexo 2 '!#REF!</f>
        <v>#REF!</v>
      </c>
      <c r="CX178" s="283">
        <f>+'Anexo 2 '!G96</f>
        <v>997177.49849999999</v>
      </c>
      <c r="CY178" s="270">
        <v>2016</v>
      </c>
      <c r="CZ178" s="68" t="s">
        <v>36</v>
      </c>
      <c r="DA178" s="282">
        <f t="shared" si="6"/>
        <v>0</v>
      </c>
      <c r="DB178" s="282">
        <f t="shared" si="6"/>
        <v>0</v>
      </c>
      <c r="DC178" s="282">
        <f t="shared" si="6"/>
        <v>0</v>
      </c>
      <c r="DD178" s="282" t="e">
        <f t="shared" si="6"/>
        <v>#REF!</v>
      </c>
      <c r="DE178" s="282">
        <f t="shared" si="6"/>
        <v>0</v>
      </c>
    </row>
    <row r="179" spans="1:109" ht="16.5" x14ac:dyDescent="0.3">
      <c r="A179" s="68">
        <v>2012</v>
      </c>
      <c r="B179" s="68" t="s">
        <v>39</v>
      </c>
      <c r="C179" s="433" t="s">
        <v>129</v>
      </c>
      <c r="D179" s="434">
        <v>64926.201999999947</v>
      </c>
      <c r="E179" s="434">
        <v>38186.975000000013</v>
      </c>
      <c r="F179" s="435">
        <v>19324.47</v>
      </c>
      <c r="G179" s="435">
        <v>6825.3204999999998</v>
      </c>
      <c r="H179" s="129">
        <v>129262.96749999996</v>
      </c>
      <c r="I179" s="293"/>
      <c r="J179" s="58"/>
      <c r="BY179" s="270">
        <v>2016</v>
      </c>
      <c r="BZ179" s="68" t="s">
        <v>37</v>
      </c>
      <c r="CA179" s="280" t="e">
        <f>+D185+D397+D521+D621+D716+D816+D916+D1040+#REF!+#REF!+#REF!+#REF!+#REF!+#REF!+#REF!+#REF!+#REF!+#REF!+#REF!+#REF!+#REF!</f>
        <v>#REF!</v>
      </c>
      <c r="CB179" s="280" t="e">
        <f>+E185+E397+E521+E621+E716+E816+E916+E1040+#REF!+#REF!+#REF!+#REF!+#REF!+#REF!+#REF!+#REF!+#REF!+#REF!+#REF!+#REF!+#REF!</f>
        <v>#REF!</v>
      </c>
      <c r="CC179" s="280" t="e">
        <f>+F185+F397+F521+F621+F716+F816+F916+F1040+#REF!+#REF!+#REF!+#REF!+#REF!+#REF!+#REF!+#REF!+#REF!+#REF!+#REF!+#REF!+#REF!</f>
        <v>#REF!</v>
      </c>
      <c r="CD179" s="280" t="e">
        <f>+G185+G397+G521+G621+G716+G816+G916+G1040+#REF!+#REF!+#REF!+#REF!+#REF!+#REF!+#REF!+#REF!+#REF!+#REF!+#REF!+#REF!+#REF!</f>
        <v>#REF!</v>
      </c>
      <c r="CE179" s="280" t="e">
        <f>+H185+H397+H521+H621+H716+H816+H916+H1040+#REF!+#REF!+#REF!+#REF!+#REF!+#REF!+#REF!+#REF!+#REF!+#REF!+#REF!+#REF!+#REF!</f>
        <v>#REF!</v>
      </c>
      <c r="CF179" s="270">
        <v>2016</v>
      </c>
      <c r="CG179" s="68" t="s">
        <v>37</v>
      </c>
      <c r="CH179" s="281">
        <f>+'Anexo 4'!D98+'Anexo 4'!E98</f>
        <v>224013.59999999995</v>
      </c>
      <c r="CI179" s="281">
        <f>+'Anexo 4'!F98+'Anexo 4'!G98</f>
        <v>490509.04000000021</v>
      </c>
      <c r="CJ179" s="281">
        <f>+'Anexo 4'!H98+'Anexo 4'!I98</f>
        <v>177465.19200000001</v>
      </c>
      <c r="CK179" s="281" t="e">
        <f>+'Anexo 4'!#REF!+'Anexo 4'!#REF!+'Anexo 4'!#REF!+'Anexo 4'!#REF!+'Anexo 4'!J98+'Anexo 4'!K98</f>
        <v>#REF!</v>
      </c>
      <c r="CL179" s="281">
        <f>+'Anexo 4'!L98+'Anexo 4'!M98</f>
        <v>924987.70200000028</v>
      </c>
      <c r="CM179" s="282" t="e">
        <f t="shared" si="5"/>
        <v>#REF!</v>
      </c>
      <c r="CN179" s="282" t="e">
        <f t="shared" si="5"/>
        <v>#REF!</v>
      </c>
      <c r="CO179" s="282" t="e">
        <f t="shared" si="5"/>
        <v>#REF!</v>
      </c>
      <c r="CP179" s="282" t="e">
        <f t="shared" si="5"/>
        <v>#REF!</v>
      </c>
      <c r="CQ179" s="282" t="e">
        <f t="shared" si="5"/>
        <v>#REF!</v>
      </c>
      <c r="CR179" s="270">
        <v>2016</v>
      </c>
      <c r="CS179" s="68" t="s">
        <v>37</v>
      </c>
      <c r="CT179" s="283">
        <f>'Anexo 2 '!C97</f>
        <v>224013.59999999995</v>
      </c>
      <c r="CU179" s="283">
        <f>'Anexo 2 '!D97</f>
        <v>490509.04000000021</v>
      </c>
      <c r="CV179" s="283">
        <f>'Anexo 2 '!E97</f>
        <v>177465.19199999998</v>
      </c>
      <c r="CW179" s="283" t="e">
        <f>+'Anexo 2 '!#REF!+'Anexo 2 '!#REF!+'Anexo 2 '!#REF!</f>
        <v>#REF!</v>
      </c>
      <c r="CX179" s="283">
        <f>+'Anexo 2 '!G97</f>
        <v>924987.70199999982</v>
      </c>
      <c r="CY179" s="270">
        <v>2016</v>
      </c>
      <c r="CZ179" s="68" t="s">
        <v>37</v>
      </c>
      <c r="DA179" s="282">
        <f t="shared" si="6"/>
        <v>0</v>
      </c>
      <c r="DB179" s="282">
        <f t="shared" si="6"/>
        <v>0</v>
      </c>
      <c r="DC179" s="282">
        <f t="shared" si="6"/>
        <v>0</v>
      </c>
      <c r="DD179" s="282" t="e">
        <f t="shared" si="6"/>
        <v>#REF!</v>
      </c>
      <c r="DE179" s="282">
        <f t="shared" si="6"/>
        <v>0</v>
      </c>
    </row>
    <row r="180" spans="1:109" ht="16.5" x14ac:dyDescent="0.3">
      <c r="A180" s="427">
        <v>2012</v>
      </c>
      <c r="B180" s="428" t="s">
        <v>40</v>
      </c>
      <c r="C180" s="429" t="s">
        <v>129</v>
      </c>
      <c r="D180" s="430">
        <v>62011.088000000018</v>
      </c>
      <c r="E180" s="430">
        <v>43458.963000000011</v>
      </c>
      <c r="F180" s="431">
        <v>20469.537499999999</v>
      </c>
      <c r="G180" s="431">
        <v>6818.0874999999996</v>
      </c>
      <c r="H180" s="432">
        <v>132757.67600000001</v>
      </c>
      <c r="I180" s="293"/>
      <c r="J180" s="58"/>
      <c r="BY180" s="270">
        <v>2016</v>
      </c>
      <c r="BZ180" s="68" t="s">
        <v>38</v>
      </c>
      <c r="CA180" s="280" t="e">
        <f>+D186+D398+D522+D622+D717+D817+D917+#REF!+#REF!+#REF!+#REF!+#REF!+#REF!+#REF!+#REF!+#REF!+#REF!+#REF!+#REF!+#REF!+#REF!</f>
        <v>#REF!</v>
      </c>
      <c r="CB180" s="280" t="e">
        <f>+E186+E398+E522+E622+E717+E817+E917+#REF!+#REF!+#REF!+#REF!+#REF!+#REF!+#REF!+#REF!+#REF!+#REF!+#REF!+#REF!+#REF!+#REF!</f>
        <v>#REF!</v>
      </c>
      <c r="CC180" s="280" t="e">
        <f>+F186+F398+F522+F622+F717+F817+F917+#REF!+#REF!+#REF!+#REF!+#REF!+#REF!+#REF!+#REF!+#REF!+#REF!+#REF!+#REF!+#REF!+#REF!</f>
        <v>#REF!</v>
      </c>
      <c r="CD180" s="280" t="e">
        <f>+G186+G398+G522+G622+G717+G817+G917+#REF!+#REF!+#REF!+#REF!+#REF!+#REF!+#REF!+#REF!+#REF!+#REF!+#REF!+#REF!+#REF!+#REF!</f>
        <v>#REF!</v>
      </c>
      <c r="CE180" s="280" t="e">
        <f>+H186+H398+H522+H622+H717+H817+H917+#REF!+#REF!+#REF!+#REF!+#REF!+#REF!+#REF!+#REF!+#REF!+#REF!+#REF!+#REF!+#REF!+#REF!</f>
        <v>#REF!</v>
      </c>
      <c r="CF180" s="270">
        <v>2016</v>
      </c>
      <c r="CG180" s="68" t="s">
        <v>38</v>
      </c>
      <c r="CH180" s="281">
        <f>+'Anexo 4'!D99+'Anexo 4'!E99</f>
        <v>236576.37349999999</v>
      </c>
      <c r="CI180" s="281">
        <f>+'Anexo 4'!F99+'Anexo 4'!G99</f>
        <v>583469.96299999999</v>
      </c>
      <c r="CJ180" s="281">
        <f>+'Anexo 4'!H99+'Anexo 4'!I99</f>
        <v>221970.87550000002</v>
      </c>
      <c r="CK180" s="281" t="e">
        <f>+'Anexo 4'!#REF!+'Anexo 4'!#REF!+'Anexo 4'!#REF!+'Anexo 4'!#REF!+'Anexo 4'!J99+'Anexo 4'!K99</f>
        <v>#REF!</v>
      </c>
      <c r="CL180" s="281">
        <f>+'Anexo 4'!L99+'Anexo 4'!M99</f>
        <v>1089617.8940000001</v>
      </c>
      <c r="CM180" s="282" t="e">
        <f t="shared" si="5"/>
        <v>#REF!</v>
      </c>
      <c r="CN180" s="282" t="e">
        <f t="shared" si="5"/>
        <v>#REF!</v>
      </c>
      <c r="CO180" s="282" t="e">
        <f t="shared" si="5"/>
        <v>#REF!</v>
      </c>
      <c r="CP180" s="282" t="e">
        <f t="shared" si="5"/>
        <v>#REF!</v>
      </c>
      <c r="CQ180" s="282" t="e">
        <f t="shared" si="5"/>
        <v>#REF!</v>
      </c>
      <c r="CR180" s="270">
        <v>2016</v>
      </c>
      <c r="CS180" s="68" t="s">
        <v>38</v>
      </c>
      <c r="CT180" s="283">
        <f>'Anexo 2 '!C98</f>
        <v>236576.37349999999</v>
      </c>
      <c r="CU180" s="283">
        <f>'Anexo 2 '!D98</f>
        <v>583469.96300000011</v>
      </c>
      <c r="CV180" s="283">
        <f>'Anexo 2 '!E98</f>
        <v>221970.87549999997</v>
      </c>
      <c r="CW180" s="283" t="e">
        <f>+'Anexo 2 '!#REF!+'Anexo 2 '!#REF!+'Anexo 2 '!#REF!</f>
        <v>#REF!</v>
      </c>
      <c r="CX180" s="283">
        <f>+'Anexo 2 '!G98</f>
        <v>1089617.8940000003</v>
      </c>
      <c r="CY180" s="270">
        <v>2016</v>
      </c>
      <c r="CZ180" s="68" t="s">
        <v>38</v>
      </c>
      <c r="DA180" s="282">
        <f t="shared" si="6"/>
        <v>0</v>
      </c>
      <c r="DB180" s="282">
        <f t="shared" si="6"/>
        <v>0</v>
      </c>
      <c r="DC180" s="282">
        <f t="shared" si="6"/>
        <v>0</v>
      </c>
      <c r="DD180" s="282" t="e">
        <f t="shared" si="6"/>
        <v>#REF!</v>
      </c>
      <c r="DE180" s="282">
        <f t="shared" si="6"/>
        <v>0</v>
      </c>
    </row>
    <row r="181" spans="1:109" ht="16.5" x14ac:dyDescent="0.3">
      <c r="A181" s="68">
        <v>2012</v>
      </c>
      <c r="B181" s="68" t="s">
        <v>41</v>
      </c>
      <c r="C181" s="433" t="s">
        <v>129</v>
      </c>
      <c r="D181" s="434">
        <v>62756.459999999926</v>
      </c>
      <c r="E181" s="434">
        <v>43838.09</v>
      </c>
      <c r="F181" s="435">
        <v>21233.2425</v>
      </c>
      <c r="G181" s="435">
        <v>7048.3449999999993</v>
      </c>
      <c r="H181" s="129">
        <v>134876.13749999992</v>
      </c>
      <c r="I181" s="293"/>
      <c r="J181" s="58"/>
      <c r="BY181" s="270">
        <v>2016</v>
      </c>
      <c r="BZ181" s="68" t="s">
        <v>39</v>
      </c>
      <c r="CA181" s="280" t="e">
        <f>+D187+D399+D523+D623+D720+D818+D918+#REF!+#REF!+#REF!+#REF!+#REF!+#REF!+#REF!+#REF!+#REF!+#REF!+#REF!+#REF!+#REF!+#REF!</f>
        <v>#REF!</v>
      </c>
      <c r="CB181" s="280" t="e">
        <f>+E187+E399+E523+E623+E720+E818+E918+#REF!+#REF!+#REF!+#REF!+#REF!+#REF!+#REF!+#REF!+#REF!+#REF!+#REF!+#REF!+#REF!+#REF!</f>
        <v>#REF!</v>
      </c>
      <c r="CC181" s="280" t="e">
        <f>+F187+F399+F523+F623+F720+F818+F918+#REF!+#REF!+#REF!+#REF!+#REF!+#REF!+#REF!+#REF!+#REF!+#REF!+#REF!+#REF!+#REF!+#REF!</f>
        <v>#REF!</v>
      </c>
      <c r="CD181" s="280" t="e">
        <f>+G187+G399+G523+G623+G720+G818+G918+#REF!+#REF!+#REF!+#REF!+#REF!+#REF!+#REF!+#REF!+#REF!+#REF!+#REF!+#REF!+#REF!+#REF!</f>
        <v>#REF!</v>
      </c>
      <c r="CE181" s="280" t="e">
        <f>+H187+H399+H523+H623+H720+H818+H918+#REF!+#REF!+#REF!+#REF!+#REF!+#REF!+#REF!+#REF!+#REF!+#REF!+#REF!+#REF!+#REF!+#REF!</f>
        <v>#REF!</v>
      </c>
      <c r="CF181" s="270">
        <v>2016</v>
      </c>
      <c r="CG181" s="68" t="s">
        <v>39</v>
      </c>
      <c r="CH181" s="281">
        <f>+'Anexo 4'!D100+'Anexo 4'!E100</f>
        <v>235705.39149999991</v>
      </c>
      <c r="CI181" s="281">
        <f>+'Anexo 4'!F100+'Anexo 4'!G100</f>
        <v>520544.49049999996</v>
      </c>
      <c r="CJ181" s="281">
        <f>+'Anexo 4'!H100+'Anexo 4'!I100</f>
        <v>207372.89600000007</v>
      </c>
      <c r="CK181" s="281" t="e">
        <f>+'Anexo 4'!#REF!+'Anexo 4'!#REF!+'Anexo 4'!#REF!+'Anexo 4'!#REF!+'Anexo 4'!J100+'Anexo 4'!K100</f>
        <v>#REF!</v>
      </c>
      <c r="CL181" s="281">
        <f>+'Anexo 4'!L100+'Anexo 4'!M100</f>
        <v>1015052.318</v>
      </c>
      <c r="CM181" s="282" t="e">
        <f t="shared" si="5"/>
        <v>#REF!</v>
      </c>
      <c r="CN181" s="282" t="e">
        <f t="shared" si="5"/>
        <v>#REF!</v>
      </c>
      <c r="CO181" s="282" t="e">
        <f t="shared" si="5"/>
        <v>#REF!</v>
      </c>
      <c r="CP181" s="282" t="e">
        <f t="shared" si="5"/>
        <v>#REF!</v>
      </c>
      <c r="CQ181" s="282" t="e">
        <f t="shared" si="5"/>
        <v>#REF!</v>
      </c>
      <c r="CR181" s="270">
        <v>2016</v>
      </c>
      <c r="CS181" s="68" t="s">
        <v>39</v>
      </c>
      <c r="CT181" s="283">
        <f>'Anexo 2 '!C99</f>
        <v>235705.39149999991</v>
      </c>
      <c r="CU181" s="283">
        <f>'Anexo 2 '!D99</f>
        <v>520544.49049999996</v>
      </c>
      <c r="CV181" s="283">
        <f>'Anexo 2 '!E99</f>
        <v>207372.89600000004</v>
      </c>
      <c r="CW181" s="283" t="e">
        <f>+'Anexo 2 '!#REF!+'Anexo 2 '!#REF!+'Anexo 2 '!#REF!</f>
        <v>#REF!</v>
      </c>
      <c r="CX181" s="283">
        <f>+'Anexo 2 '!G99</f>
        <v>1015052.3179999999</v>
      </c>
      <c r="CY181" s="270">
        <v>2016</v>
      </c>
      <c r="CZ181" s="68" t="s">
        <v>39</v>
      </c>
      <c r="DA181" s="282">
        <f t="shared" si="6"/>
        <v>0</v>
      </c>
      <c r="DB181" s="282">
        <f t="shared" si="6"/>
        <v>0</v>
      </c>
      <c r="DC181" s="282">
        <f t="shared" si="6"/>
        <v>0</v>
      </c>
      <c r="DD181" s="282" t="e">
        <f t="shared" si="6"/>
        <v>#REF!</v>
      </c>
      <c r="DE181" s="282">
        <f t="shared" si="6"/>
        <v>0</v>
      </c>
    </row>
    <row r="182" spans="1:109" ht="16.5" x14ac:dyDescent="0.3">
      <c r="A182" s="427">
        <v>2012</v>
      </c>
      <c r="B182" s="428" t="s">
        <v>42</v>
      </c>
      <c r="C182" s="429" t="s">
        <v>129</v>
      </c>
      <c r="D182" s="430">
        <v>50043.63999999997</v>
      </c>
      <c r="E182" s="430">
        <v>41975.310000000005</v>
      </c>
      <c r="F182" s="431">
        <v>15530.7955</v>
      </c>
      <c r="G182" s="431">
        <v>6076.47</v>
      </c>
      <c r="H182" s="432">
        <v>113626.21549999996</v>
      </c>
      <c r="I182" s="293"/>
      <c r="J182" s="58"/>
      <c r="BY182" s="270">
        <v>2016</v>
      </c>
      <c r="BZ182" s="68" t="s">
        <v>40</v>
      </c>
      <c r="CA182" s="280" t="e">
        <f>+D188+D400+D524+D624+D721+D819+D919+#REF!+#REF!+#REF!+#REF!+#REF!+#REF!+#REF!+#REF!+#REF!+#REF!+#REF!+#REF!+#REF!+#REF!</f>
        <v>#REF!</v>
      </c>
      <c r="CB182" s="280" t="e">
        <f>+E188+E400+E524+E624+E721+E819+E919+#REF!+#REF!+#REF!+#REF!+#REF!+#REF!+#REF!+#REF!+#REF!+#REF!+#REF!+#REF!+#REF!+#REF!</f>
        <v>#REF!</v>
      </c>
      <c r="CC182" s="280" t="e">
        <f>+F188+F400+F524+F624+F721+F819+F919+#REF!+#REF!+#REF!+#REF!+#REF!+#REF!+#REF!+#REF!+#REF!+#REF!+#REF!+#REF!+#REF!+#REF!</f>
        <v>#REF!</v>
      </c>
      <c r="CD182" s="280" t="e">
        <f>+G188+G400+G524+G624+G721+G819+G919+#REF!+#REF!+#REF!+#REF!+#REF!+#REF!+#REF!+#REF!+#REF!+#REF!+#REF!+#REF!+#REF!+#REF!</f>
        <v>#REF!</v>
      </c>
      <c r="CE182" s="280" t="e">
        <f>+H188+H400+H524+H624+H721+H819+H919+#REF!+#REF!+#REF!+#REF!+#REF!+#REF!+#REF!+#REF!+#REF!+#REF!+#REF!+#REF!+#REF!+#REF!</f>
        <v>#REF!</v>
      </c>
      <c r="CF182" s="270">
        <v>2016</v>
      </c>
      <c r="CG182" s="68" t="s">
        <v>40</v>
      </c>
      <c r="CH182" s="281">
        <f>+'Anexo 4'!D101+'Anexo 4'!E101</f>
        <v>228945.17300000001</v>
      </c>
      <c r="CI182" s="281">
        <f>+'Anexo 4'!F101+'Anexo 4'!G101</f>
        <v>514960.09400000004</v>
      </c>
      <c r="CJ182" s="281">
        <f>+'Anexo 4'!H101+'Anexo 4'!I101</f>
        <v>200549.41649999999</v>
      </c>
      <c r="CK182" s="281" t="e">
        <f>+'Anexo 4'!#REF!+'Anexo 4'!#REF!+'Anexo 4'!#REF!+'Anexo 4'!#REF!+'Anexo 4'!J101+'Anexo 4'!K101</f>
        <v>#REF!</v>
      </c>
      <c r="CL182" s="281">
        <f>+'Anexo 4'!L101+'Anexo 4'!M101</f>
        <v>993667.2855</v>
      </c>
      <c r="CM182" s="282" t="e">
        <f t="shared" si="5"/>
        <v>#REF!</v>
      </c>
      <c r="CN182" s="282" t="e">
        <f t="shared" si="5"/>
        <v>#REF!</v>
      </c>
      <c r="CO182" s="282" t="e">
        <f t="shared" si="5"/>
        <v>#REF!</v>
      </c>
      <c r="CP182" s="282" t="e">
        <f t="shared" si="5"/>
        <v>#REF!</v>
      </c>
      <c r="CQ182" s="282" t="e">
        <f t="shared" si="5"/>
        <v>#REF!</v>
      </c>
      <c r="CR182" s="270">
        <v>2016</v>
      </c>
      <c r="CS182" s="68" t="s">
        <v>40</v>
      </c>
      <c r="CT182" s="283">
        <f>'Anexo 2 '!C100</f>
        <v>228945.17299999998</v>
      </c>
      <c r="CU182" s="283">
        <f>'Anexo 2 '!D100</f>
        <v>514960.09399999998</v>
      </c>
      <c r="CV182" s="283">
        <f>'Anexo 2 '!E100</f>
        <v>200549.41650000011</v>
      </c>
      <c r="CW182" s="283" t="e">
        <f>+'Anexo 2 '!#REF!+'Anexo 2 '!#REF!+'Anexo 2 '!#REF!</f>
        <v>#REF!</v>
      </c>
      <c r="CX182" s="283">
        <f>+'Anexo 2 '!G100</f>
        <v>993667.2855</v>
      </c>
      <c r="CY182" s="270">
        <v>2016</v>
      </c>
      <c r="CZ182" s="68" t="s">
        <v>40</v>
      </c>
      <c r="DA182" s="282">
        <f t="shared" si="6"/>
        <v>0</v>
      </c>
      <c r="DB182" s="282">
        <f t="shared" si="6"/>
        <v>0</v>
      </c>
      <c r="DC182" s="282">
        <f t="shared" si="6"/>
        <v>0</v>
      </c>
      <c r="DD182" s="282" t="e">
        <f t="shared" si="6"/>
        <v>#REF!</v>
      </c>
      <c r="DE182" s="282">
        <f t="shared" si="6"/>
        <v>0</v>
      </c>
    </row>
    <row r="183" spans="1:109" ht="16.5" x14ac:dyDescent="0.3">
      <c r="A183" s="68">
        <v>2013</v>
      </c>
      <c r="B183" s="68" t="s">
        <v>43</v>
      </c>
      <c r="C183" s="433" t="s">
        <v>129</v>
      </c>
      <c r="D183" s="434">
        <v>49036.530000000006</v>
      </c>
      <c r="E183" s="434">
        <v>34194.160000000003</v>
      </c>
      <c r="F183" s="435">
        <v>18969.468999999997</v>
      </c>
      <c r="G183" s="435">
        <v>6281.0825000000004</v>
      </c>
      <c r="H183" s="129">
        <v>108481.2415</v>
      </c>
      <c r="I183" s="293"/>
      <c r="J183" s="58"/>
      <c r="BY183" s="270">
        <v>2016</v>
      </c>
      <c r="BZ183" s="68" t="s">
        <v>41</v>
      </c>
      <c r="CA183" s="280" t="e">
        <f>+D189+D401+#REF!+D625+D722+D820+D920+#REF!+#REF!+#REF!+#REF!+#REF!+#REF!+#REF!+#REF!+#REF!+#REF!+#REF!+#REF!+#REF!+#REF!</f>
        <v>#REF!</v>
      </c>
      <c r="CB183" s="280" t="e">
        <f>+E189+E401+#REF!+E625+E722+E820+E920+#REF!+#REF!+#REF!+#REF!+#REF!+#REF!+#REF!+#REF!+#REF!+#REF!+#REF!+#REF!+#REF!+#REF!</f>
        <v>#REF!</v>
      </c>
      <c r="CC183" s="280" t="e">
        <f>+F189+F401+#REF!+F625+F722+F820+F920+#REF!+#REF!+#REF!+#REF!+#REF!+#REF!+#REF!+#REF!+#REF!+#REF!+#REF!+#REF!+#REF!+#REF!</f>
        <v>#REF!</v>
      </c>
      <c r="CD183" s="280" t="e">
        <f>+G189+G401+#REF!+G625+G722+G820+G920+#REF!+#REF!+#REF!+#REF!+#REF!+#REF!+#REF!+#REF!+#REF!+#REF!+#REF!+#REF!+#REF!+#REF!</f>
        <v>#REF!</v>
      </c>
      <c r="CE183" s="280" t="e">
        <f>+H189+H401+#REF!+H625+H722+H820+H920+#REF!+#REF!+#REF!+#REF!+#REF!+#REF!+#REF!+#REF!+#REF!+#REF!+#REF!+#REF!+#REF!+#REF!</f>
        <v>#REF!</v>
      </c>
      <c r="CF183" s="270">
        <v>2016</v>
      </c>
      <c r="CG183" s="68" t="s">
        <v>41</v>
      </c>
      <c r="CH183" s="281">
        <f>+'Anexo 4'!D102+'Anexo 4'!E102</f>
        <v>220323.427</v>
      </c>
      <c r="CI183" s="281">
        <f>+'Anexo 4'!F102+'Anexo 4'!G102</f>
        <v>544664.01800000004</v>
      </c>
      <c r="CJ183" s="281">
        <f>+'Anexo 4'!H102+'Anexo 4'!I102</f>
        <v>201759.136</v>
      </c>
      <c r="CK183" s="281" t="e">
        <f>+'Anexo 4'!#REF!+'Anexo 4'!#REF!+'Anexo 4'!#REF!+'Anexo 4'!#REF!+'Anexo 4'!J102+'Anexo 4'!K102</f>
        <v>#REF!</v>
      </c>
      <c r="CL183" s="281">
        <f>+'Anexo 4'!L102+'Anexo 4'!M102</f>
        <v>1017490.645</v>
      </c>
      <c r="CM183" s="282" t="e">
        <f t="shared" si="5"/>
        <v>#REF!</v>
      </c>
      <c r="CN183" s="282" t="e">
        <f t="shared" si="5"/>
        <v>#REF!</v>
      </c>
      <c r="CO183" s="282" t="e">
        <f t="shared" si="5"/>
        <v>#REF!</v>
      </c>
      <c r="CP183" s="282" t="e">
        <f t="shared" si="5"/>
        <v>#REF!</v>
      </c>
      <c r="CQ183" s="282" t="e">
        <f t="shared" si="5"/>
        <v>#REF!</v>
      </c>
      <c r="CR183" s="270">
        <v>2016</v>
      </c>
      <c r="CS183" s="68" t="s">
        <v>41</v>
      </c>
      <c r="CT183" s="283">
        <f>'Anexo 2 '!C101</f>
        <v>220323.42700000008</v>
      </c>
      <c r="CU183" s="283">
        <f>'Anexo 2 '!D101</f>
        <v>544664.01800000004</v>
      </c>
      <c r="CV183" s="283">
        <f>'Anexo 2 '!E101</f>
        <v>201759.13599999997</v>
      </c>
      <c r="CW183" s="283" t="e">
        <f>+'Anexo 2 '!#REF!+'Anexo 2 '!#REF!+'Anexo 2 '!#REF!</f>
        <v>#REF!</v>
      </c>
      <c r="CX183" s="283">
        <f>+'Anexo 2 '!G101</f>
        <v>1017490.6450000003</v>
      </c>
      <c r="CY183" s="270">
        <v>2016</v>
      </c>
      <c r="CZ183" s="68" t="s">
        <v>41</v>
      </c>
      <c r="DA183" s="282">
        <f t="shared" si="6"/>
        <v>0</v>
      </c>
      <c r="DB183" s="282">
        <f t="shared" si="6"/>
        <v>0</v>
      </c>
      <c r="DC183" s="282">
        <f t="shared" si="6"/>
        <v>0</v>
      </c>
      <c r="DD183" s="282" t="e">
        <f t="shared" si="6"/>
        <v>#REF!</v>
      </c>
      <c r="DE183" s="282">
        <f t="shared" si="6"/>
        <v>0</v>
      </c>
    </row>
    <row r="184" spans="1:109" ht="16.5" x14ac:dyDescent="0.3">
      <c r="A184" s="427">
        <v>2013</v>
      </c>
      <c r="B184" s="428" t="s">
        <v>44</v>
      </c>
      <c r="C184" s="429" t="s">
        <v>129</v>
      </c>
      <c r="D184" s="430">
        <v>53997.765000000029</v>
      </c>
      <c r="E184" s="430">
        <v>39922.17</v>
      </c>
      <c r="F184" s="431">
        <v>16424.605000000003</v>
      </c>
      <c r="G184" s="431">
        <v>6421.5125000000007</v>
      </c>
      <c r="H184" s="432">
        <v>116766.05250000003</v>
      </c>
      <c r="I184" s="293"/>
      <c r="J184" s="58"/>
      <c r="BY184" s="270">
        <v>2016</v>
      </c>
      <c r="BZ184" s="68" t="s">
        <v>42</v>
      </c>
      <c r="CA184" s="280" t="e">
        <f>+D190+D402+#REF!+D626+D723+D821+D921+#REF!+#REF!+#REF!+#REF!+#REF!+#REF!+#REF!+#REF!+#REF!+#REF!+#REF!+#REF!+#REF!+#REF!</f>
        <v>#REF!</v>
      </c>
      <c r="CB184" s="280" t="e">
        <f>+E190+E402+#REF!+E626+E723+E821+E921+#REF!+#REF!+#REF!+#REF!+#REF!+#REF!+#REF!+#REF!+#REF!+#REF!+#REF!+#REF!+#REF!+#REF!</f>
        <v>#REF!</v>
      </c>
      <c r="CC184" s="280" t="e">
        <f>+F190+F402+#REF!+F626+F723+F821+F921+#REF!+#REF!+#REF!+#REF!+#REF!+#REF!+#REF!+#REF!+#REF!+#REF!+#REF!+#REF!+#REF!+#REF!</f>
        <v>#REF!</v>
      </c>
      <c r="CD184" s="280" t="e">
        <f>+G190+G402+#REF!+G626+G723+G821+G921+#REF!+#REF!+#REF!+#REF!+#REF!+#REF!+#REF!+#REF!+#REF!+#REF!+#REF!+#REF!+#REF!+#REF!</f>
        <v>#REF!</v>
      </c>
      <c r="CE184" s="280" t="e">
        <f>+H190+H402+#REF!+H626+H723+H821+H921+#REF!+#REF!+#REF!+#REF!+#REF!+#REF!+#REF!+#REF!+#REF!+#REF!+#REF!+#REF!+#REF!+#REF!</f>
        <v>#REF!</v>
      </c>
      <c r="CF184" s="270">
        <v>2016</v>
      </c>
      <c r="CG184" s="68" t="s">
        <v>42</v>
      </c>
      <c r="CH184" s="281">
        <f>+'Anexo 4'!D103+'Anexo 4'!E103</f>
        <v>216560.18250000002</v>
      </c>
      <c r="CI184" s="281">
        <f>+'Anexo 4'!F103+'Anexo 4'!G103</f>
        <v>572790.6534999999</v>
      </c>
      <c r="CJ184" s="281">
        <f>+'Anexo 4'!H103+'Anexo 4'!I103</f>
        <v>174998.67200000002</v>
      </c>
      <c r="CK184" s="281" t="e">
        <f>+'Anexo 4'!#REF!+'Anexo 4'!#REF!+'Anexo 4'!#REF!+'Anexo 4'!#REF!+'Anexo 4'!J103+'Anexo 4'!K103</f>
        <v>#REF!</v>
      </c>
      <c r="CL184" s="281">
        <f>+'Anexo 4'!L103+'Anexo 4'!M103</f>
        <v>1006878.6065</v>
      </c>
      <c r="CM184" s="282" t="e">
        <f t="shared" si="5"/>
        <v>#REF!</v>
      </c>
      <c r="CN184" s="282" t="e">
        <f t="shared" si="5"/>
        <v>#REF!</v>
      </c>
      <c r="CO184" s="282" t="e">
        <f t="shared" si="5"/>
        <v>#REF!</v>
      </c>
      <c r="CP184" s="282" t="e">
        <f t="shared" si="5"/>
        <v>#REF!</v>
      </c>
      <c r="CQ184" s="282" t="e">
        <f t="shared" si="5"/>
        <v>#REF!</v>
      </c>
      <c r="CR184" s="270">
        <v>2016</v>
      </c>
      <c r="CS184" s="68" t="s">
        <v>42</v>
      </c>
      <c r="CT184" s="283">
        <f>'Anexo 2 '!C102</f>
        <v>216560.18250000002</v>
      </c>
      <c r="CU184" s="283">
        <f>'Anexo 2 '!D102</f>
        <v>572790.65350000001</v>
      </c>
      <c r="CV184" s="283">
        <f>'Anexo 2 '!E102</f>
        <v>174998.67199999996</v>
      </c>
      <c r="CW184" s="283" t="e">
        <f>+'Anexo 2 '!#REF!+'Anexo 2 '!#REF!+'Anexo 2 '!#REF!</f>
        <v>#REF!</v>
      </c>
      <c r="CX184" s="283">
        <f>+'Anexo 2 '!G102</f>
        <v>1006878.6065000003</v>
      </c>
      <c r="CY184" s="270">
        <v>2016</v>
      </c>
      <c r="CZ184" s="68" t="s">
        <v>42</v>
      </c>
      <c r="DA184" s="282">
        <f t="shared" si="6"/>
        <v>0</v>
      </c>
      <c r="DB184" s="282">
        <f t="shared" si="6"/>
        <v>0</v>
      </c>
      <c r="DC184" s="282">
        <f t="shared" si="6"/>
        <v>0</v>
      </c>
      <c r="DD184" s="282" t="e">
        <f t="shared" si="6"/>
        <v>#REF!</v>
      </c>
      <c r="DE184" s="282">
        <f t="shared" si="6"/>
        <v>0</v>
      </c>
    </row>
    <row r="185" spans="1:109" ht="16.5" x14ac:dyDescent="0.3">
      <c r="A185" s="68">
        <v>2013</v>
      </c>
      <c r="B185" s="68" t="s">
        <v>45</v>
      </c>
      <c r="C185" s="433" t="s">
        <v>129</v>
      </c>
      <c r="D185" s="434">
        <v>52207.92</v>
      </c>
      <c r="E185" s="434">
        <v>35750.665000000008</v>
      </c>
      <c r="F185" s="435">
        <v>14559.945</v>
      </c>
      <c r="G185" s="435">
        <v>6227.6324999999997</v>
      </c>
      <c r="H185" s="129">
        <v>108746.16250000001</v>
      </c>
      <c r="I185" s="293"/>
      <c r="J185" s="58"/>
      <c r="BY185" s="270">
        <v>2017</v>
      </c>
      <c r="BZ185" s="68" t="s">
        <v>43</v>
      </c>
      <c r="CA185" s="280" t="e">
        <f>+D191+D403+#REF!+D627+D724+D822+D922+#REF!+#REF!+#REF!+#REF!+#REF!+#REF!+#REF!+#REF!+#REF!+#REF!+#REF!+#REF!+#REF!+#REF!</f>
        <v>#REF!</v>
      </c>
      <c r="CB185" s="280" t="e">
        <f>+E191+E403+#REF!+E627+E724+E822+E922+#REF!+#REF!+#REF!+#REF!+#REF!+#REF!+#REF!+#REF!+#REF!+#REF!+#REF!+#REF!+#REF!+#REF!</f>
        <v>#REF!</v>
      </c>
      <c r="CC185" s="280" t="e">
        <f>+F191+F403+#REF!+F627+F724+F822+F922+#REF!+#REF!+#REF!+#REF!+#REF!+#REF!+#REF!+#REF!+#REF!+#REF!+#REF!+#REF!+#REF!+#REF!</f>
        <v>#REF!</v>
      </c>
      <c r="CD185" s="280" t="e">
        <f>+G191+G403+#REF!+G627+G724+G822+G922+#REF!+#REF!+#REF!+#REF!+#REF!+#REF!+#REF!+#REF!+#REF!+#REF!+#REF!+#REF!+#REF!+#REF!</f>
        <v>#REF!</v>
      </c>
      <c r="CE185" s="280" t="e">
        <f>+H191+H403+#REF!+H627+H724+H822+H922+#REF!+#REF!+#REF!+#REF!+#REF!+#REF!+#REF!+#REF!+#REF!+#REF!+#REF!+#REF!+#REF!+#REF!</f>
        <v>#REF!</v>
      </c>
      <c r="CF185" s="270">
        <v>2017</v>
      </c>
      <c r="CG185" s="68" t="s">
        <v>43</v>
      </c>
      <c r="CH185" s="281">
        <f>+'Anexo 4'!D104+'Anexo 4'!E104</f>
        <v>194276.02000000002</v>
      </c>
      <c r="CI185" s="281">
        <f>+'Anexo 4'!F104+'Anexo 4'!G104</f>
        <v>502084.83299999981</v>
      </c>
      <c r="CJ185" s="281">
        <f>+'Anexo 4'!H104+'Anexo 4'!I104</f>
        <v>171559.96649999998</v>
      </c>
      <c r="CK185" s="281" t="e">
        <f>+'Anexo 4'!#REF!+'Anexo 4'!#REF!+'Anexo 4'!#REF!+'Anexo 4'!#REF!+'Anexo 4'!J104+'Anexo 4'!K104</f>
        <v>#REF!</v>
      </c>
      <c r="CL185" s="281">
        <f>+'Anexo 4'!L104+'Anexo 4'!M104</f>
        <v>913190.40699999989</v>
      </c>
      <c r="CM185" s="282" t="e">
        <f t="shared" si="5"/>
        <v>#REF!</v>
      </c>
      <c r="CN185" s="282" t="e">
        <f t="shared" si="5"/>
        <v>#REF!</v>
      </c>
      <c r="CO185" s="282" t="e">
        <f t="shared" si="5"/>
        <v>#REF!</v>
      </c>
      <c r="CP185" s="282" t="e">
        <f t="shared" si="5"/>
        <v>#REF!</v>
      </c>
      <c r="CQ185" s="282" t="e">
        <f t="shared" si="5"/>
        <v>#REF!</v>
      </c>
      <c r="CR185" s="270">
        <v>2017</v>
      </c>
      <c r="CS185" s="68" t="s">
        <v>43</v>
      </c>
      <c r="CT185" s="283">
        <f>'Anexo 2 '!C103</f>
        <v>194276.02000000002</v>
      </c>
      <c r="CU185" s="283">
        <f>'Anexo 2 '!D103</f>
        <v>502084.83299999981</v>
      </c>
      <c r="CV185" s="283">
        <f>'Anexo 2 '!E103</f>
        <v>171559.96650000001</v>
      </c>
      <c r="CW185" s="283" t="e">
        <f>+'Anexo 2 '!#REF!+'Anexo 2 '!#REF!+'Anexo 2 '!#REF!</f>
        <v>#REF!</v>
      </c>
      <c r="CX185" s="283">
        <f>+'Anexo 2 '!G103</f>
        <v>913190.40699999989</v>
      </c>
      <c r="CY185" s="270">
        <v>2017</v>
      </c>
      <c r="CZ185" s="68" t="s">
        <v>43</v>
      </c>
      <c r="DA185" s="282">
        <f t="shared" si="6"/>
        <v>0</v>
      </c>
      <c r="DB185" s="282">
        <f t="shared" si="6"/>
        <v>0</v>
      </c>
      <c r="DC185" s="282">
        <f t="shared" si="6"/>
        <v>0</v>
      </c>
      <c r="DD185" s="282" t="e">
        <f t="shared" si="6"/>
        <v>#REF!</v>
      </c>
      <c r="DE185" s="282">
        <f t="shared" si="6"/>
        <v>0</v>
      </c>
    </row>
    <row r="186" spans="1:109" ht="16.5" x14ac:dyDescent="0.3">
      <c r="A186" s="427">
        <v>2013</v>
      </c>
      <c r="B186" s="428" t="s">
        <v>33</v>
      </c>
      <c r="C186" s="429" t="s">
        <v>129</v>
      </c>
      <c r="D186" s="430">
        <v>58741.59749999996</v>
      </c>
      <c r="E186" s="430">
        <v>46805.522000000004</v>
      </c>
      <c r="F186" s="431">
        <v>19165.762499999997</v>
      </c>
      <c r="G186" s="431">
        <v>7283.6724999999997</v>
      </c>
      <c r="H186" s="432">
        <v>131996.55449999997</v>
      </c>
      <c r="I186" s="293"/>
      <c r="J186" s="58"/>
      <c r="BY186" s="270">
        <v>2017</v>
      </c>
      <c r="BZ186" s="68" t="s">
        <v>44</v>
      </c>
      <c r="CA186" s="280" t="e">
        <f>+D192+D404+#REF!+D628+D725+D823+D923+#REF!+#REF!+#REF!+#REF!+#REF!+#REF!+#REF!+#REF!+#REF!+#REF!+#REF!+#REF!+#REF!+#REF!</f>
        <v>#REF!</v>
      </c>
      <c r="CB186" s="280" t="e">
        <f>+E192+E404+#REF!+E628+E725+E823+E923+#REF!+#REF!+#REF!+#REF!+#REF!+#REF!+#REF!+#REF!+#REF!+#REF!+#REF!+#REF!+#REF!+#REF!</f>
        <v>#REF!</v>
      </c>
      <c r="CC186" s="280" t="e">
        <f>+F192+F404+#REF!+F628+F725+F823+F923+#REF!+#REF!+#REF!+#REF!+#REF!+#REF!+#REF!+#REF!+#REF!+#REF!+#REF!+#REF!+#REF!+#REF!</f>
        <v>#REF!</v>
      </c>
      <c r="CD186" s="280" t="e">
        <f>+G192+G404+#REF!+G628+G725+G823+G923+#REF!+#REF!+#REF!+#REF!+#REF!+#REF!+#REF!+#REF!+#REF!+#REF!+#REF!+#REF!+#REF!+#REF!</f>
        <v>#REF!</v>
      </c>
      <c r="CE186" s="280" t="e">
        <f>+H192+H404+#REF!+H628+H725+H823+H923+#REF!+#REF!+#REF!+#REF!+#REF!+#REF!+#REF!+#REF!+#REF!+#REF!+#REF!+#REF!+#REF!+#REF!</f>
        <v>#REF!</v>
      </c>
      <c r="CF186" s="270">
        <v>2017</v>
      </c>
      <c r="CG186" s="68" t="s">
        <v>44</v>
      </c>
      <c r="CH186" s="281">
        <f>+'Anexo 4'!D105+'Anexo 4'!E105</f>
        <v>228359.83900000001</v>
      </c>
      <c r="CI186" s="281">
        <f>+'Anexo 4'!F105+'Anexo 4'!G105</f>
        <v>530826.16249999998</v>
      </c>
      <c r="CJ186" s="281">
        <f>+'Anexo 4'!H105+'Anexo 4'!I105</f>
        <v>199731.69500000001</v>
      </c>
      <c r="CK186" s="281" t="e">
        <f>+'Anexo 4'!#REF!+'Anexo 4'!#REF!+'Anexo 4'!#REF!+'Anexo 4'!#REF!+'Anexo 4'!J105+'Anexo 4'!K105</f>
        <v>#REF!</v>
      </c>
      <c r="CL186" s="281">
        <f>+'Anexo 4'!L105+'Anexo 4'!M105</f>
        <v>1007968.2989999999</v>
      </c>
      <c r="CM186" s="282" t="e">
        <f t="shared" si="5"/>
        <v>#REF!</v>
      </c>
      <c r="CN186" s="282" t="e">
        <f t="shared" si="5"/>
        <v>#REF!</v>
      </c>
      <c r="CO186" s="282" t="e">
        <f t="shared" si="5"/>
        <v>#REF!</v>
      </c>
      <c r="CP186" s="282" t="e">
        <f t="shared" si="5"/>
        <v>#REF!</v>
      </c>
      <c r="CQ186" s="282" t="e">
        <f t="shared" si="5"/>
        <v>#REF!</v>
      </c>
      <c r="CR186" s="270">
        <v>2017</v>
      </c>
      <c r="CS186" s="68" t="s">
        <v>44</v>
      </c>
      <c r="CT186" s="283">
        <f>'Anexo 2 '!C104</f>
        <v>228359.83900000001</v>
      </c>
      <c r="CU186" s="283">
        <f>'Anexo 2 '!D104</f>
        <v>530826.16249999986</v>
      </c>
      <c r="CV186" s="283">
        <f>'Anexo 2 '!E104</f>
        <v>199731.69499999995</v>
      </c>
      <c r="CW186" s="283" t="e">
        <f>+'Anexo 2 '!#REF!+'Anexo 2 '!#REF!+'Anexo 2 '!#REF!</f>
        <v>#REF!</v>
      </c>
      <c r="CX186" s="283">
        <f>+'Anexo 2 '!G104</f>
        <v>1007968.2989999999</v>
      </c>
      <c r="CY186" s="270">
        <v>2017</v>
      </c>
      <c r="CZ186" s="68" t="s">
        <v>44</v>
      </c>
      <c r="DA186" s="282">
        <f t="shared" si="6"/>
        <v>0</v>
      </c>
      <c r="DB186" s="282">
        <f t="shared" si="6"/>
        <v>0</v>
      </c>
      <c r="DC186" s="282">
        <f t="shared" si="6"/>
        <v>0</v>
      </c>
      <c r="DD186" s="282" t="e">
        <f t="shared" si="6"/>
        <v>#REF!</v>
      </c>
      <c r="DE186" s="282">
        <f t="shared" si="6"/>
        <v>0</v>
      </c>
    </row>
    <row r="187" spans="1:109" ht="16.5" x14ac:dyDescent="0.3">
      <c r="A187" s="68">
        <v>2013</v>
      </c>
      <c r="B187" s="68" t="s">
        <v>35</v>
      </c>
      <c r="C187" s="433" t="s">
        <v>129</v>
      </c>
      <c r="D187" s="434">
        <v>58671.450000000019</v>
      </c>
      <c r="E187" s="434">
        <v>40620.700000000012</v>
      </c>
      <c r="F187" s="435">
        <v>18584.150000000001</v>
      </c>
      <c r="G187" s="435">
        <v>6867.1574999999993</v>
      </c>
      <c r="H187" s="129">
        <v>124743.45750000003</v>
      </c>
      <c r="I187" s="293"/>
      <c r="J187" s="58"/>
      <c r="BY187" s="270">
        <v>2017</v>
      </c>
      <c r="BZ187" s="68" t="s">
        <v>45</v>
      </c>
      <c r="CA187" s="280" t="e">
        <f>+D193+D405+#REF!+D629+D726+D824+D924+#REF!+#REF!+#REF!+#REF!+#REF!+#REF!+#REF!+#REF!+#REF!+#REF!+#REF!+#REF!+#REF!+#REF!</f>
        <v>#REF!</v>
      </c>
      <c r="CB187" s="280" t="e">
        <f>+E193+E405+#REF!+E629+E726+E824+E924+#REF!+#REF!+#REF!+#REF!+#REF!+#REF!+#REF!+#REF!+#REF!+#REF!+#REF!+#REF!+#REF!+#REF!</f>
        <v>#REF!</v>
      </c>
      <c r="CC187" s="280" t="e">
        <f>+F193+F405+#REF!+F629+F726+F824+F924+#REF!+#REF!+#REF!+#REF!+#REF!+#REF!+#REF!+#REF!+#REF!+#REF!+#REF!+#REF!+#REF!+#REF!</f>
        <v>#REF!</v>
      </c>
      <c r="CD187" s="280" t="e">
        <f>+G193+G405+#REF!+G629+G726+G824+G924+#REF!+#REF!+#REF!+#REF!+#REF!+#REF!+#REF!+#REF!+#REF!+#REF!+#REF!+#REF!+#REF!+#REF!</f>
        <v>#REF!</v>
      </c>
      <c r="CE187" s="280" t="e">
        <f>+H193+H405+#REF!+H629+H726+H824+H924+#REF!+#REF!+#REF!+#REF!+#REF!+#REF!+#REF!+#REF!+#REF!+#REF!+#REF!+#REF!+#REF!+#REF!</f>
        <v>#REF!</v>
      </c>
      <c r="CF187" s="270">
        <v>2017</v>
      </c>
      <c r="CG187" s="68" t="s">
        <v>45</v>
      </c>
      <c r="CH187" s="281">
        <f>+'Anexo 4'!D106+'Anexo 4'!E106</f>
        <v>241130.45550000001</v>
      </c>
      <c r="CI187" s="281">
        <f>+'Anexo 4'!F106+'Anexo 4'!G106</f>
        <v>568447.48800000024</v>
      </c>
      <c r="CJ187" s="281">
        <f>+'Anexo 4'!H106+'Anexo 4'!I106</f>
        <v>218640.36</v>
      </c>
      <c r="CK187" s="281" t="e">
        <f>+'Anexo 4'!#REF!+'Anexo 4'!#REF!+'Anexo 4'!#REF!+'Anexo 4'!#REF!+'Anexo 4'!J106+'Anexo 4'!K106</f>
        <v>#REF!</v>
      </c>
      <c r="CL187" s="281">
        <f>+'Anexo 4'!L106+'Anexo 4'!M106</f>
        <v>1083268.2309000003</v>
      </c>
      <c r="CM187" s="282" t="e">
        <f t="shared" si="5"/>
        <v>#REF!</v>
      </c>
      <c r="CN187" s="282" t="e">
        <f t="shared" si="5"/>
        <v>#REF!</v>
      </c>
      <c r="CO187" s="282" t="e">
        <f t="shared" si="5"/>
        <v>#REF!</v>
      </c>
      <c r="CP187" s="282" t="e">
        <f t="shared" si="5"/>
        <v>#REF!</v>
      </c>
      <c r="CQ187" s="282" t="e">
        <f t="shared" si="5"/>
        <v>#REF!</v>
      </c>
      <c r="CR187" s="270">
        <v>2017</v>
      </c>
      <c r="CS187" s="68" t="s">
        <v>45</v>
      </c>
      <c r="CT187" s="283">
        <f>'Anexo 2 '!C105</f>
        <v>241130.45549999998</v>
      </c>
      <c r="CU187" s="283">
        <f>'Anexo 2 '!D105</f>
        <v>568447.48800000036</v>
      </c>
      <c r="CV187" s="283">
        <f>'Anexo 2 '!E105</f>
        <v>218640.36000000007</v>
      </c>
      <c r="CW187" s="283" t="e">
        <f>+'Anexo 2 '!#REF!+'Anexo 2 '!#REF!+'Anexo 2 '!#REF!</f>
        <v>#REF!</v>
      </c>
      <c r="CX187" s="283">
        <f>+'Anexo 2 '!G105</f>
        <v>1083268.2308999998</v>
      </c>
      <c r="CY187" s="270">
        <v>2017</v>
      </c>
      <c r="CZ187" s="68" t="s">
        <v>45</v>
      </c>
      <c r="DA187" s="282">
        <f t="shared" si="6"/>
        <v>0</v>
      </c>
      <c r="DB187" s="282">
        <f t="shared" si="6"/>
        <v>0</v>
      </c>
      <c r="DC187" s="282">
        <f t="shared" si="6"/>
        <v>0</v>
      </c>
      <c r="DD187" s="282" t="e">
        <f t="shared" si="6"/>
        <v>#REF!</v>
      </c>
      <c r="DE187" s="282">
        <f t="shared" si="6"/>
        <v>0</v>
      </c>
    </row>
    <row r="188" spans="1:109" ht="16.5" x14ac:dyDescent="0.3">
      <c r="A188" s="427">
        <v>2013</v>
      </c>
      <c r="B188" s="428" t="s">
        <v>36</v>
      </c>
      <c r="C188" s="429" t="s">
        <v>129</v>
      </c>
      <c r="D188" s="430">
        <v>59651.348999999987</v>
      </c>
      <c r="E188" s="430">
        <v>41275.12000000001</v>
      </c>
      <c r="F188" s="431">
        <v>17469.272499999999</v>
      </c>
      <c r="G188" s="431">
        <v>6636.8525</v>
      </c>
      <c r="H188" s="432">
        <v>125032.59400000001</v>
      </c>
      <c r="I188" s="293"/>
      <c r="J188" s="58"/>
      <c r="BY188" s="270">
        <v>2017</v>
      </c>
      <c r="BZ188" s="68" t="s">
        <v>33</v>
      </c>
      <c r="CA188" s="280" t="e">
        <f>+D194+D406+#REF!+D630+D727+D825+D925+#REF!+#REF!+#REF!+#REF!+#REF!+#REF!+#REF!+#REF!+#REF!+#REF!+#REF!+#REF!+#REF!+#REF!</f>
        <v>#REF!</v>
      </c>
      <c r="CB188" s="280" t="e">
        <f>+E194+E406+#REF!+E630+E727+E825+E925+#REF!+#REF!+#REF!+#REF!+#REF!+#REF!+#REF!+#REF!+#REF!+#REF!+#REF!+#REF!+#REF!+#REF!</f>
        <v>#REF!</v>
      </c>
      <c r="CC188" s="280" t="e">
        <f>+F194+F406+#REF!+F630+F727+F825+F925+#REF!+#REF!+#REF!+#REF!+#REF!+#REF!+#REF!+#REF!+#REF!+#REF!+#REF!+#REF!+#REF!+#REF!</f>
        <v>#REF!</v>
      </c>
      <c r="CD188" s="280" t="e">
        <f>+G194+G406+#REF!+G630+G727+G825+G925+#REF!+#REF!+#REF!+#REF!+#REF!+#REF!+#REF!+#REF!+#REF!+#REF!+#REF!+#REF!+#REF!+#REF!</f>
        <v>#REF!</v>
      </c>
      <c r="CE188" s="280" t="e">
        <f>+H194+H406+#REF!+H630+H727+H825+H925+#REF!+#REF!+#REF!+#REF!+#REF!+#REF!+#REF!+#REF!+#REF!+#REF!+#REF!+#REF!+#REF!+#REF!</f>
        <v>#REF!</v>
      </c>
      <c r="CF188" s="270">
        <v>2017</v>
      </c>
      <c r="CG188" s="68" t="s">
        <v>33</v>
      </c>
      <c r="CH188" s="281">
        <f>+'Anexo 4'!D107+'Anexo 4'!E107</f>
        <v>205596.33250000005</v>
      </c>
      <c r="CI188" s="281">
        <f>+'Anexo 4'!F107+'Anexo 4'!G107</f>
        <v>477863.75650000002</v>
      </c>
      <c r="CJ188" s="281">
        <f>+'Anexo 4'!H107+'Anexo 4'!I107</f>
        <v>178911.55050000001</v>
      </c>
      <c r="CK188" s="281" t="e">
        <f>+'Anexo 4'!#REF!+'Anexo 4'!#REF!+'Anexo 4'!#REF!+'Anexo 4'!#REF!+'Anexo 4'!J107+'Anexo 4'!K107</f>
        <v>#REF!</v>
      </c>
      <c r="CL188" s="281">
        <f>+'Anexo 4'!L107+'Anexo 4'!M107</f>
        <v>900004.94350000005</v>
      </c>
      <c r="CM188" s="282" t="e">
        <f t="shared" si="5"/>
        <v>#REF!</v>
      </c>
      <c r="CN188" s="282" t="e">
        <f t="shared" si="5"/>
        <v>#REF!</v>
      </c>
      <c r="CO188" s="282" t="e">
        <f t="shared" si="5"/>
        <v>#REF!</v>
      </c>
      <c r="CP188" s="282" t="e">
        <f t="shared" si="5"/>
        <v>#REF!</v>
      </c>
      <c r="CQ188" s="282" t="e">
        <f t="shared" si="5"/>
        <v>#REF!</v>
      </c>
      <c r="CR188" s="270">
        <v>2017</v>
      </c>
      <c r="CS188" s="68" t="s">
        <v>33</v>
      </c>
      <c r="CT188" s="283">
        <f>'Anexo 2 '!C106</f>
        <v>205596.33250000002</v>
      </c>
      <c r="CU188" s="283">
        <f>'Anexo 2 '!D106</f>
        <v>477863.75650000002</v>
      </c>
      <c r="CV188" s="283">
        <f>'Anexo 2 '!E106</f>
        <v>178911.55050000004</v>
      </c>
      <c r="CW188" s="283" t="e">
        <f>+'Anexo 2 '!#REF!+'Anexo 2 '!#REF!+'Anexo 2 '!#REF!</f>
        <v>#REF!</v>
      </c>
      <c r="CX188" s="283">
        <f>+'Anexo 2 '!G106</f>
        <v>900004.94350000005</v>
      </c>
      <c r="CY188" s="270">
        <v>2017</v>
      </c>
      <c r="CZ188" s="68" t="s">
        <v>33</v>
      </c>
      <c r="DA188" s="282">
        <f t="shared" si="6"/>
        <v>0</v>
      </c>
      <c r="DB188" s="282">
        <f t="shared" si="6"/>
        <v>0</v>
      </c>
      <c r="DC188" s="282">
        <f t="shared" si="6"/>
        <v>0</v>
      </c>
      <c r="DD188" s="282" t="e">
        <f t="shared" si="6"/>
        <v>#REF!</v>
      </c>
      <c r="DE188" s="282">
        <f t="shared" si="6"/>
        <v>0</v>
      </c>
    </row>
    <row r="189" spans="1:109" ht="16.5" x14ac:dyDescent="0.3">
      <c r="A189" s="68">
        <v>2013</v>
      </c>
      <c r="B189" s="68" t="s">
        <v>37</v>
      </c>
      <c r="C189" s="433" t="s">
        <v>129</v>
      </c>
      <c r="D189" s="434">
        <v>66022.02999999997</v>
      </c>
      <c r="E189" s="434">
        <v>44560.205000000002</v>
      </c>
      <c r="F189" s="435">
        <v>19999.609999999997</v>
      </c>
      <c r="G189" s="435">
        <v>7307.5299999999988</v>
      </c>
      <c r="H189" s="129">
        <v>137889.37499999997</v>
      </c>
      <c r="I189" s="293"/>
      <c r="J189" s="58"/>
      <c r="BY189" s="270">
        <v>2017</v>
      </c>
      <c r="BZ189" s="68" t="s">
        <v>35</v>
      </c>
      <c r="CA189" s="280" t="e">
        <f>+D195+D407+#REF!+D631+D728+D826+D926+#REF!+#REF!+#REF!+#REF!+#REF!+#REF!+#REF!+#REF!+#REF!+#REF!+#REF!+#REF!+#REF!+#REF!</f>
        <v>#REF!</v>
      </c>
      <c r="CB189" s="280" t="e">
        <f>+E195+E407+#REF!+E631+E728+E826+E926+#REF!+#REF!+#REF!+#REF!+#REF!+#REF!+#REF!+#REF!+#REF!+#REF!+#REF!+#REF!+#REF!+#REF!</f>
        <v>#REF!</v>
      </c>
      <c r="CC189" s="280" t="e">
        <f>+F195+F407+#REF!+F631+F728+F826+F926+#REF!+#REF!+#REF!+#REF!+#REF!+#REF!+#REF!+#REF!+#REF!+#REF!+#REF!+#REF!+#REF!+#REF!</f>
        <v>#REF!</v>
      </c>
      <c r="CD189" s="280" t="e">
        <f>+G195+G407+#REF!+G631+G728+G826+G926+#REF!+#REF!+#REF!+#REF!+#REF!+#REF!+#REF!+#REF!+#REF!+#REF!+#REF!+#REF!+#REF!+#REF!</f>
        <v>#REF!</v>
      </c>
      <c r="CE189" s="280" t="e">
        <f>+H195+H407+#REF!+H631+H728+H826+H926+#REF!+#REF!+#REF!+#REF!+#REF!+#REF!+#REF!+#REF!+#REF!+#REF!+#REF!+#REF!+#REF!+#REF!</f>
        <v>#REF!</v>
      </c>
      <c r="CF189" s="270">
        <v>2017</v>
      </c>
      <c r="CG189" s="68" t="s">
        <v>35</v>
      </c>
      <c r="CH189" s="281">
        <f>+'Anexo 4'!D108+'Anexo 4'!E108</f>
        <v>227246.89549999998</v>
      </c>
      <c r="CI189" s="281">
        <f>+'Anexo 4'!F108+'Anexo 4'!G108</f>
        <v>521968.22000000015</v>
      </c>
      <c r="CJ189" s="281">
        <f>+'Anexo 4'!H108+'Anexo 4'!I108</f>
        <v>204522.21950000004</v>
      </c>
      <c r="CK189" s="281" t="e">
        <f>+'Anexo 4'!#REF!+'Anexo 4'!#REF!+'Anexo 4'!#REF!+'Anexo 4'!#REF!+'Anexo 4'!J108+'Anexo 4'!K108</f>
        <v>#REF!</v>
      </c>
      <c r="CL189" s="281">
        <f>+'Anexo 4'!L108+'Anexo 4'!M108</f>
        <v>999046.00350000011</v>
      </c>
      <c r="CM189" s="282" t="e">
        <f t="shared" si="5"/>
        <v>#REF!</v>
      </c>
      <c r="CN189" s="282" t="e">
        <f t="shared" si="5"/>
        <v>#REF!</v>
      </c>
      <c r="CO189" s="282" t="e">
        <f t="shared" si="5"/>
        <v>#REF!</v>
      </c>
      <c r="CP189" s="282" t="e">
        <f t="shared" si="5"/>
        <v>#REF!</v>
      </c>
      <c r="CQ189" s="282" t="e">
        <f t="shared" si="5"/>
        <v>#REF!</v>
      </c>
      <c r="CR189" s="270">
        <v>2017</v>
      </c>
      <c r="CS189" s="68" t="s">
        <v>35</v>
      </c>
      <c r="CT189" s="283">
        <f>'Anexo 2 '!C107</f>
        <v>227246.89550000001</v>
      </c>
      <c r="CU189" s="283">
        <f>'Anexo 2 '!D107</f>
        <v>521968.22000000009</v>
      </c>
      <c r="CV189" s="283">
        <f>'Anexo 2 '!E107</f>
        <v>204522.21950000006</v>
      </c>
      <c r="CW189" s="283" t="e">
        <f>+'Anexo 2 '!#REF!+'Anexo 2 '!#REF!+'Anexo 2 '!#REF!</f>
        <v>#REF!</v>
      </c>
      <c r="CX189" s="283">
        <f>+'Anexo 2 '!G107</f>
        <v>999046.00350000034</v>
      </c>
      <c r="CY189" s="270">
        <v>2017</v>
      </c>
      <c r="CZ189" s="68" t="s">
        <v>35</v>
      </c>
      <c r="DA189" s="282">
        <f t="shared" si="6"/>
        <v>0</v>
      </c>
      <c r="DB189" s="282">
        <f t="shared" si="6"/>
        <v>0</v>
      </c>
      <c r="DC189" s="282">
        <f t="shared" si="6"/>
        <v>0</v>
      </c>
      <c r="DD189" s="282" t="e">
        <f t="shared" si="6"/>
        <v>#REF!</v>
      </c>
      <c r="DE189" s="282">
        <f t="shared" si="6"/>
        <v>0</v>
      </c>
    </row>
    <row r="190" spans="1:109" ht="16.5" x14ac:dyDescent="0.3">
      <c r="A190" s="427">
        <v>2013</v>
      </c>
      <c r="B190" s="428" t="s">
        <v>38</v>
      </c>
      <c r="C190" s="429" t="s">
        <v>129</v>
      </c>
      <c r="D190" s="430">
        <v>61733.222500000033</v>
      </c>
      <c r="E190" s="430">
        <v>43278.256999999998</v>
      </c>
      <c r="F190" s="431">
        <v>17842.564999999999</v>
      </c>
      <c r="G190" s="431">
        <v>5369.9449999999997</v>
      </c>
      <c r="H190" s="432">
        <v>128223.98950000003</v>
      </c>
      <c r="I190" s="293"/>
      <c r="J190" s="58"/>
      <c r="BY190" s="270">
        <v>2017</v>
      </c>
      <c r="BZ190" s="68" t="s">
        <v>36</v>
      </c>
      <c r="CA190" s="280" t="e">
        <f>+D196+D408+#REF!+D632+D729+D827+D927+#REF!+#REF!+#REF!+#REF!+#REF!+#REF!+#REF!+#REF!+#REF!+#REF!+#REF!+#REF!+#REF!+#REF!</f>
        <v>#REF!</v>
      </c>
      <c r="CB190" s="280" t="e">
        <f>+E196+E408+#REF!+E632+E729+E827+E927+#REF!+#REF!+#REF!+#REF!+#REF!+#REF!+#REF!+#REF!+#REF!+#REF!+#REF!+#REF!+#REF!+#REF!</f>
        <v>#REF!</v>
      </c>
      <c r="CC190" s="280" t="e">
        <f>+F196+F408+#REF!+F632+F729+F827+F927+#REF!+#REF!+#REF!+#REF!+#REF!+#REF!+#REF!+#REF!+#REF!+#REF!+#REF!+#REF!+#REF!+#REF!</f>
        <v>#REF!</v>
      </c>
      <c r="CD190" s="280" t="e">
        <f>+G196+G408+#REF!+G632+G729+G827+G927+#REF!+#REF!+#REF!+#REF!+#REF!+#REF!+#REF!+#REF!+#REF!+#REF!+#REF!+#REF!+#REF!+#REF!</f>
        <v>#REF!</v>
      </c>
      <c r="CE190" s="280" t="e">
        <f>+H196+H408+#REF!+H632+H729+H827+H927+#REF!+#REF!+#REF!+#REF!+#REF!+#REF!+#REF!+#REF!+#REF!+#REF!+#REF!+#REF!+#REF!+#REF!</f>
        <v>#REF!</v>
      </c>
      <c r="CF190" s="270">
        <v>2017</v>
      </c>
      <c r="CG190" s="68" t="s">
        <v>36</v>
      </c>
      <c r="CH190" s="281">
        <f>+'Anexo 4'!D109+'Anexo 4'!E109</f>
        <v>218280.57850000006</v>
      </c>
      <c r="CI190" s="281">
        <f>+'Anexo 4'!F109+'Anexo 4'!G109</f>
        <v>510880.73049999995</v>
      </c>
      <c r="CJ190" s="281">
        <f>+'Anexo 4'!H109+'Anexo 4'!I109</f>
        <v>207052.58650000003</v>
      </c>
      <c r="CK190" s="281" t="e">
        <f>+'Anexo 4'!#REF!+'Anexo 4'!#REF!+'Anexo 4'!#REF!+'Anexo 4'!#REF!+'Anexo 4'!J109+'Anexo 4'!K109</f>
        <v>#REF!</v>
      </c>
      <c r="CL190" s="281">
        <f>+'Anexo 4'!L109+'Anexo 4'!M109</f>
        <v>983520.26650000014</v>
      </c>
      <c r="CM190" s="282" t="e">
        <f t="shared" si="5"/>
        <v>#REF!</v>
      </c>
      <c r="CN190" s="282" t="e">
        <f t="shared" si="5"/>
        <v>#REF!</v>
      </c>
      <c r="CO190" s="282" t="e">
        <f t="shared" si="5"/>
        <v>#REF!</v>
      </c>
      <c r="CP190" s="282" t="e">
        <f t="shared" si="5"/>
        <v>#REF!</v>
      </c>
      <c r="CQ190" s="282" t="e">
        <f t="shared" si="5"/>
        <v>#REF!</v>
      </c>
      <c r="CR190" s="270">
        <v>2017</v>
      </c>
      <c r="CS190" s="68" t="s">
        <v>36</v>
      </c>
      <c r="CT190" s="283">
        <f>'Anexo 2 '!C108</f>
        <v>218280.57850000003</v>
      </c>
      <c r="CU190" s="283">
        <f>'Anexo 2 '!D108</f>
        <v>510880.73049999989</v>
      </c>
      <c r="CV190" s="283">
        <f>'Anexo 2 '!E108</f>
        <v>207052.58650000003</v>
      </c>
      <c r="CW190" s="283" t="e">
        <f>+'Anexo 2 '!#REF!+'Anexo 2 '!#REF!+'Anexo 2 '!#REF!</f>
        <v>#REF!</v>
      </c>
      <c r="CX190" s="283">
        <f>+'Anexo 2 '!G108</f>
        <v>983520.26650000003</v>
      </c>
      <c r="CY190" s="270">
        <v>2017</v>
      </c>
      <c r="CZ190" s="68" t="s">
        <v>36</v>
      </c>
      <c r="DA190" s="282">
        <f t="shared" si="6"/>
        <v>0</v>
      </c>
      <c r="DB190" s="282">
        <f t="shared" si="6"/>
        <v>0</v>
      </c>
      <c r="DC190" s="282">
        <f t="shared" si="6"/>
        <v>0</v>
      </c>
      <c r="DD190" s="282" t="e">
        <f t="shared" si="6"/>
        <v>#REF!</v>
      </c>
      <c r="DE190" s="282">
        <f t="shared" si="6"/>
        <v>0</v>
      </c>
    </row>
    <row r="191" spans="1:109" ht="16.5" x14ac:dyDescent="0.3">
      <c r="A191" s="68">
        <v>2013</v>
      </c>
      <c r="B191" s="68" t="s">
        <v>39</v>
      </c>
      <c r="C191" s="433" t="s">
        <v>129</v>
      </c>
      <c r="D191" s="434">
        <v>66762.825000000012</v>
      </c>
      <c r="E191" s="434">
        <v>40668.762000000002</v>
      </c>
      <c r="F191" s="435">
        <v>19751.150000000005</v>
      </c>
      <c r="G191" s="435">
        <v>6464.4474999999993</v>
      </c>
      <c r="H191" s="129">
        <v>133647.18450000003</v>
      </c>
      <c r="I191" s="293"/>
      <c r="J191" s="58"/>
      <c r="BY191" s="270">
        <v>2017</v>
      </c>
      <c r="BZ191" s="68" t="s">
        <v>37</v>
      </c>
      <c r="CA191" s="280" t="e">
        <f>+D197+D409+#REF!+D633+D730+D828+D928+#REF!+#REF!+#REF!+#REF!+#REF!+#REF!+#REF!+#REF!+#REF!+#REF!+#REF!+#REF!+#REF!+#REF!</f>
        <v>#REF!</v>
      </c>
      <c r="CB191" s="280" t="e">
        <f>+E197+E409+#REF!+E633+E730+E828+E928+#REF!+#REF!+#REF!+#REF!+#REF!+#REF!+#REF!+#REF!+#REF!+#REF!+#REF!+#REF!+#REF!+#REF!</f>
        <v>#REF!</v>
      </c>
      <c r="CC191" s="280" t="e">
        <f>+F197+F409+#REF!+F633+F730+F828+F928+#REF!+#REF!+#REF!+#REF!+#REF!+#REF!+#REF!+#REF!+#REF!+#REF!+#REF!+#REF!+#REF!+#REF!</f>
        <v>#REF!</v>
      </c>
      <c r="CD191" s="280" t="e">
        <f>+G197+G409+#REF!+G633+G730+G828+G928+#REF!+#REF!+#REF!+#REF!+#REF!+#REF!+#REF!+#REF!+#REF!+#REF!+#REF!+#REF!+#REF!+#REF!</f>
        <v>#REF!</v>
      </c>
      <c r="CE191" s="280" t="e">
        <f>+H197+H409+#REF!+H633+H730+H828+H928+#REF!+#REF!+#REF!+#REF!+#REF!+#REF!+#REF!+#REF!+#REF!+#REF!+#REF!+#REF!+#REF!+#REF!</f>
        <v>#REF!</v>
      </c>
      <c r="CF191" s="270">
        <v>2017</v>
      </c>
      <c r="CG191" s="68" t="s">
        <v>37</v>
      </c>
      <c r="CH191" s="281">
        <f>+'Anexo 4'!D110+'Anexo 4'!E110</f>
        <v>218583.61449999997</v>
      </c>
      <c r="CI191" s="281">
        <f>+'Anexo 4'!F110+'Anexo 4'!G110</f>
        <v>562575.78200000036</v>
      </c>
      <c r="CJ191" s="281">
        <f>+'Anexo 4'!H110+'Anexo 4'!I110</f>
        <v>209841.80700000003</v>
      </c>
      <c r="CK191" s="281" t="e">
        <f>+'Anexo 4'!#REF!+'Anexo 4'!#REF!+'Anexo 4'!#REF!+'Anexo 4'!#REF!+'Anexo 4'!J110+'Anexo 4'!K110</f>
        <v>#REF!</v>
      </c>
      <c r="CL191" s="281">
        <f>+'Anexo 4'!L110+'Anexo 4'!M110</f>
        <v>1041467.7605000002</v>
      </c>
      <c r="CM191" s="282" t="e">
        <f t="shared" si="5"/>
        <v>#REF!</v>
      </c>
      <c r="CN191" s="282" t="e">
        <f t="shared" si="5"/>
        <v>#REF!</v>
      </c>
      <c r="CO191" s="282" t="e">
        <f t="shared" si="5"/>
        <v>#REF!</v>
      </c>
      <c r="CP191" s="282" t="e">
        <f t="shared" si="5"/>
        <v>#REF!</v>
      </c>
      <c r="CQ191" s="282" t="e">
        <f t="shared" si="5"/>
        <v>#REF!</v>
      </c>
      <c r="CR191" s="270">
        <v>2017</v>
      </c>
      <c r="CS191" s="68" t="s">
        <v>37</v>
      </c>
      <c r="CT191" s="283">
        <f>'Anexo 2 '!C109</f>
        <v>218583.61449999994</v>
      </c>
      <c r="CU191" s="283">
        <f>'Anexo 2 '!D109</f>
        <v>562575.78200000024</v>
      </c>
      <c r="CV191" s="283">
        <f>'Anexo 2 '!E109</f>
        <v>209841.80699999994</v>
      </c>
      <c r="CW191" s="283" t="e">
        <f>+'Anexo 2 '!#REF!+'Anexo 2 '!#REF!+'Anexo 2 '!#REF!</f>
        <v>#REF!</v>
      </c>
      <c r="CX191" s="283">
        <f>+'Anexo 2 '!G109</f>
        <v>1041467.7605</v>
      </c>
      <c r="CY191" s="270">
        <v>2017</v>
      </c>
      <c r="CZ191" s="68" t="s">
        <v>37</v>
      </c>
      <c r="DA191" s="282">
        <f t="shared" si="6"/>
        <v>0</v>
      </c>
      <c r="DB191" s="282">
        <f t="shared" si="6"/>
        <v>0</v>
      </c>
      <c r="DC191" s="282">
        <f t="shared" si="6"/>
        <v>0</v>
      </c>
      <c r="DD191" s="282" t="e">
        <f t="shared" si="6"/>
        <v>#REF!</v>
      </c>
      <c r="DE191" s="282">
        <f t="shared" si="6"/>
        <v>0</v>
      </c>
    </row>
    <row r="192" spans="1:109" ht="16.5" x14ac:dyDescent="0.3">
      <c r="A192" s="427">
        <v>2013</v>
      </c>
      <c r="B192" s="428" t="s">
        <v>40</v>
      </c>
      <c r="C192" s="429" t="s">
        <v>129</v>
      </c>
      <c r="D192" s="430">
        <v>64056.522499999985</v>
      </c>
      <c r="E192" s="430">
        <v>44879.767000000007</v>
      </c>
      <c r="F192" s="431">
        <v>21004.012500000004</v>
      </c>
      <c r="G192" s="431">
        <v>7057.2000000000007</v>
      </c>
      <c r="H192" s="432">
        <v>136997.50199999998</v>
      </c>
      <c r="I192" s="293"/>
      <c r="J192" s="58"/>
      <c r="BY192" s="270">
        <v>2017</v>
      </c>
      <c r="BZ192" s="68" t="s">
        <v>38</v>
      </c>
      <c r="CA192" s="280" t="e">
        <f>+D198+D410+#REF!+D634+D732+D829+D929+#REF!+#REF!+#REF!+#REF!+#REF!+#REF!+#REF!+#REF!+#REF!+#REF!+#REF!+#REF!+#REF!+#REF!</f>
        <v>#REF!</v>
      </c>
      <c r="CB192" s="280" t="e">
        <f>+E198+E410+#REF!+E634+E732+E829+E929+#REF!+#REF!+#REF!+#REF!+#REF!+#REF!+#REF!+#REF!+#REF!+#REF!+#REF!+#REF!+#REF!+#REF!</f>
        <v>#REF!</v>
      </c>
      <c r="CC192" s="280" t="e">
        <f>+F198+F410+#REF!+F634+F732+F829+F929+#REF!+#REF!+#REF!+#REF!+#REF!+#REF!+#REF!+#REF!+#REF!+#REF!+#REF!+#REF!+#REF!+#REF!</f>
        <v>#REF!</v>
      </c>
      <c r="CD192" s="280" t="e">
        <f>+G198+G410+#REF!+G634+G732+G829+G929+#REF!+#REF!+#REF!+#REF!+#REF!+#REF!+#REF!+#REF!+#REF!+#REF!+#REF!+#REF!+#REF!+#REF!</f>
        <v>#REF!</v>
      </c>
      <c r="CE192" s="280" t="e">
        <f>+H198+H410+#REF!+H634+H732+H829+H929+#REF!+#REF!+#REF!+#REF!+#REF!+#REF!+#REF!+#REF!+#REF!+#REF!+#REF!+#REF!+#REF!+#REF!</f>
        <v>#REF!</v>
      </c>
      <c r="CF192" s="270">
        <v>2017</v>
      </c>
      <c r="CG192" s="68" t="s">
        <v>38</v>
      </c>
      <c r="CH192" s="281">
        <f>+'Anexo 4'!D111+'Anexo 4'!E111</f>
        <v>220385.77700000003</v>
      </c>
      <c r="CI192" s="281">
        <f>+'Anexo 4'!F111+'Anexo 4'!G111</f>
        <v>540050.74700000009</v>
      </c>
      <c r="CJ192" s="281">
        <f>+'Anexo 4'!H111+'Anexo 4'!I111</f>
        <v>221410.28649999993</v>
      </c>
      <c r="CK192" s="281" t="e">
        <f>+'Anexo 4'!#REF!+'Anexo 4'!#REF!+'Anexo 4'!#REF!+'Anexo 4'!#REF!+'Anexo 4'!J111+'Anexo 4'!K111</f>
        <v>#REF!</v>
      </c>
      <c r="CL192" s="281">
        <f>+'Anexo 4'!L111+'Anexo 4'!M111</f>
        <v>1033008.4925000002</v>
      </c>
      <c r="CM192" s="282" t="e">
        <f t="shared" si="5"/>
        <v>#REF!</v>
      </c>
      <c r="CN192" s="282" t="e">
        <f t="shared" si="5"/>
        <v>#REF!</v>
      </c>
      <c r="CO192" s="282" t="e">
        <f t="shared" si="5"/>
        <v>#REF!</v>
      </c>
      <c r="CP192" s="282" t="e">
        <f t="shared" si="5"/>
        <v>#REF!</v>
      </c>
      <c r="CQ192" s="282" t="e">
        <f t="shared" si="5"/>
        <v>#REF!</v>
      </c>
      <c r="CR192" s="270">
        <v>2017</v>
      </c>
      <c r="CS192" s="68" t="s">
        <v>38</v>
      </c>
      <c r="CT192" s="283">
        <f>'Anexo 2 '!C110</f>
        <v>220385.77700000003</v>
      </c>
      <c r="CU192" s="283">
        <f>'Anexo 2 '!D110</f>
        <v>540050.74700000009</v>
      </c>
      <c r="CV192" s="283">
        <f>'Anexo 2 '!E110</f>
        <v>221410.28649999981</v>
      </c>
      <c r="CW192" s="283" t="e">
        <f>+'Anexo 2 '!#REF!+'Anexo 2 '!#REF!+'Anexo 2 '!#REF!</f>
        <v>#REF!</v>
      </c>
      <c r="CX192" s="283">
        <f>+'Anexo 2 '!G110</f>
        <v>1033008.4924999999</v>
      </c>
      <c r="CY192" s="270">
        <v>2017</v>
      </c>
      <c r="CZ192" s="68" t="s">
        <v>38</v>
      </c>
      <c r="DA192" s="282">
        <f t="shared" si="6"/>
        <v>0</v>
      </c>
      <c r="DB192" s="282">
        <f t="shared" si="6"/>
        <v>0</v>
      </c>
      <c r="DC192" s="282">
        <f t="shared" si="6"/>
        <v>0</v>
      </c>
      <c r="DD192" s="282" t="e">
        <f t="shared" si="6"/>
        <v>#REF!</v>
      </c>
      <c r="DE192" s="282">
        <f t="shared" si="6"/>
        <v>0</v>
      </c>
    </row>
    <row r="193" spans="1:109" ht="16.5" x14ac:dyDescent="0.3">
      <c r="A193" s="68">
        <v>2013</v>
      </c>
      <c r="B193" s="68" t="s">
        <v>41</v>
      </c>
      <c r="C193" s="433" t="s">
        <v>129</v>
      </c>
      <c r="D193" s="434">
        <v>56110.19</v>
      </c>
      <c r="E193" s="434">
        <v>39838.900000000009</v>
      </c>
      <c r="F193" s="435">
        <v>18900.940000000002</v>
      </c>
      <c r="G193" s="435">
        <v>7339.6949999999997</v>
      </c>
      <c r="H193" s="129">
        <v>122189.72500000001</v>
      </c>
      <c r="I193" s="293"/>
      <c r="J193" s="58"/>
      <c r="BY193" s="270">
        <v>2017</v>
      </c>
      <c r="BZ193" s="68" t="s">
        <v>39</v>
      </c>
      <c r="CA193" s="280" t="e">
        <f>+D199+D411+#REF!+D635+D735+D830+D930+#REF!+#REF!+#REF!+#REF!+#REF!+#REF!+#REF!+#REF!+#REF!+#REF!+#REF!+#REF!+#REF!+#REF!</f>
        <v>#REF!</v>
      </c>
      <c r="CB193" s="280" t="e">
        <f>+E199+E411+#REF!+E635+E735+E830+E930+#REF!+#REF!+#REF!+#REF!+#REF!+#REF!+#REF!+#REF!+#REF!+#REF!+#REF!+#REF!+#REF!+#REF!</f>
        <v>#REF!</v>
      </c>
      <c r="CC193" s="280" t="e">
        <f>+F199+F411+#REF!+F635+F735+F830+F930+#REF!+#REF!+#REF!+#REF!+#REF!+#REF!+#REF!+#REF!+#REF!+#REF!+#REF!+#REF!+#REF!+#REF!</f>
        <v>#REF!</v>
      </c>
      <c r="CD193" s="280" t="e">
        <f>+G199+G411+#REF!+G635+G735+G830+G930+#REF!+#REF!+#REF!+#REF!+#REF!+#REF!+#REF!+#REF!+#REF!+#REF!+#REF!+#REF!+#REF!+#REF!</f>
        <v>#REF!</v>
      </c>
      <c r="CE193" s="280" t="e">
        <f>+H199+H411+#REF!+H635+H735+H830+H930+#REF!+#REF!+#REF!+#REF!+#REF!+#REF!+#REF!+#REF!+#REF!+#REF!+#REF!+#REF!+#REF!+#REF!</f>
        <v>#REF!</v>
      </c>
      <c r="CF193" s="270">
        <v>2017</v>
      </c>
      <c r="CG193" s="68" t="s">
        <v>39</v>
      </c>
      <c r="CH193" s="281">
        <f>+'Anexo 4'!D112+'Anexo 4'!E112</f>
        <v>221145.21249999997</v>
      </c>
      <c r="CI193" s="281">
        <f>+'Anexo 4'!F112+'Anexo 4'!G112</f>
        <v>534357.19099999964</v>
      </c>
      <c r="CJ193" s="281">
        <f>+'Anexo 4'!H112+'Anexo 4'!I112</f>
        <v>214056.97099999996</v>
      </c>
      <c r="CK193" s="281" t="e">
        <f>+'Anexo 4'!#REF!+'Anexo 4'!#REF!+'Anexo 4'!#REF!+'Anexo 4'!#REF!+'Anexo 4'!J112+'Anexo 4'!K112</f>
        <v>#REF!</v>
      </c>
      <c r="CL193" s="281">
        <f>+'Anexo 4'!L112+'Anexo 4'!M112</f>
        <v>1022836.0429999996</v>
      </c>
      <c r="CM193" s="282" t="e">
        <f t="shared" si="5"/>
        <v>#REF!</v>
      </c>
      <c r="CN193" s="282" t="e">
        <f t="shared" si="5"/>
        <v>#REF!</v>
      </c>
      <c r="CO193" s="282" t="e">
        <f t="shared" si="5"/>
        <v>#REF!</v>
      </c>
      <c r="CP193" s="282" t="e">
        <f t="shared" si="5"/>
        <v>#REF!</v>
      </c>
      <c r="CQ193" s="282" t="e">
        <f t="shared" si="5"/>
        <v>#REF!</v>
      </c>
      <c r="CR193" s="270">
        <v>2017</v>
      </c>
      <c r="CS193" s="68" t="s">
        <v>39</v>
      </c>
      <c r="CT193" s="283">
        <f>'Anexo 2 '!C111</f>
        <v>221145.21250000002</v>
      </c>
      <c r="CU193" s="283">
        <f>'Anexo 2 '!D111</f>
        <v>534357.19099999953</v>
      </c>
      <c r="CV193" s="283">
        <f>'Anexo 2 '!E111</f>
        <v>214056.97099999999</v>
      </c>
      <c r="CW193" s="283" t="e">
        <f>+'Anexo 2 '!#REF!+'Anexo 2 '!#REF!+'Anexo 2 '!#REF!</f>
        <v>#REF!</v>
      </c>
      <c r="CX193" s="283">
        <f>+'Anexo 2 '!G111</f>
        <v>1022836.0429999996</v>
      </c>
      <c r="CY193" s="270">
        <v>2017</v>
      </c>
      <c r="CZ193" s="68" t="s">
        <v>39</v>
      </c>
      <c r="DA193" s="282">
        <f t="shared" si="6"/>
        <v>0</v>
      </c>
      <c r="DB193" s="282">
        <f t="shared" si="6"/>
        <v>0</v>
      </c>
      <c r="DC193" s="282">
        <f t="shared" si="6"/>
        <v>0</v>
      </c>
      <c r="DD193" s="282" t="e">
        <f t="shared" si="6"/>
        <v>#REF!</v>
      </c>
      <c r="DE193" s="282">
        <f t="shared" si="6"/>
        <v>0</v>
      </c>
    </row>
    <row r="194" spans="1:109" ht="16.5" x14ac:dyDescent="0.3">
      <c r="A194" s="427">
        <v>2013</v>
      </c>
      <c r="B194" s="428" t="s">
        <v>42</v>
      </c>
      <c r="C194" s="429" t="s">
        <v>129</v>
      </c>
      <c r="D194" s="430">
        <v>51902.107500000013</v>
      </c>
      <c r="E194" s="430">
        <v>40207.985000000008</v>
      </c>
      <c r="F194" s="431">
        <v>16568.591499999999</v>
      </c>
      <c r="G194" s="431">
        <v>6942.83</v>
      </c>
      <c r="H194" s="432">
        <v>115621.51400000002</v>
      </c>
      <c r="I194" s="293"/>
      <c r="J194" s="58"/>
      <c r="BY194" s="270">
        <v>2017</v>
      </c>
      <c r="BZ194" s="68" t="s">
        <v>40</v>
      </c>
      <c r="CA194" s="280" t="e">
        <f>+D200+D412+#REF!+D636+D736+D831+D931+#REF!+#REF!+#REF!+#REF!+#REF!+#REF!+#REF!+#REF!+#REF!+#REF!+#REF!+#REF!+#REF!+#REF!</f>
        <v>#REF!</v>
      </c>
      <c r="CB194" s="280" t="e">
        <f>+E200+E412+#REF!+E636+E736+E831+E931+#REF!+#REF!+#REF!+#REF!+#REF!+#REF!+#REF!+#REF!+#REF!+#REF!+#REF!+#REF!+#REF!+#REF!</f>
        <v>#REF!</v>
      </c>
      <c r="CC194" s="280" t="e">
        <f>+F200+F412+#REF!+F636+F736+F831+F931+#REF!+#REF!+#REF!+#REF!+#REF!+#REF!+#REF!+#REF!+#REF!+#REF!+#REF!+#REF!+#REF!+#REF!</f>
        <v>#REF!</v>
      </c>
      <c r="CD194" s="280" t="e">
        <f>+G200+G412+#REF!+G636+G736+G831+G931+#REF!+#REF!+#REF!+#REF!+#REF!+#REF!+#REF!+#REF!+#REF!+#REF!+#REF!+#REF!+#REF!+#REF!</f>
        <v>#REF!</v>
      </c>
      <c r="CE194" s="280" t="e">
        <f>+H200+H412+#REF!+H636+H736+H831+H931+#REF!+#REF!+#REF!+#REF!+#REF!+#REF!+#REF!+#REF!+#REF!+#REF!+#REF!+#REF!+#REF!+#REF!</f>
        <v>#REF!</v>
      </c>
      <c r="CF194" s="270">
        <v>2017</v>
      </c>
      <c r="CG194" s="68" t="s">
        <v>40</v>
      </c>
      <c r="CH194" s="281">
        <f>+'Anexo 4'!D113+'Anexo 4'!E113</f>
        <v>219473.55649999998</v>
      </c>
      <c r="CI194" s="281">
        <f>+'Anexo 4'!F113+'Anexo 4'!G113</f>
        <v>542529.49549999996</v>
      </c>
      <c r="CJ194" s="281">
        <f>+'Anexo 4'!H113+'Anexo 4'!I113</f>
        <v>211352.94099999999</v>
      </c>
      <c r="CK194" s="281" t="e">
        <f>+'Anexo 4'!#REF!+'Anexo 4'!#REF!+'Anexo 4'!#REF!+'Anexo 4'!#REF!+'Anexo 4'!J113+'Anexo 4'!K113</f>
        <v>#REF!</v>
      </c>
      <c r="CL194" s="281">
        <f>+'Anexo 4'!L113+'Anexo 4'!M113</f>
        <v>1029658.6714999999</v>
      </c>
      <c r="CM194" s="282" t="e">
        <f t="shared" si="5"/>
        <v>#REF!</v>
      </c>
      <c r="CN194" s="282" t="e">
        <f t="shared" si="5"/>
        <v>#REF!</v>
      </c>
      <c r="CO194" s="282" t="e">
        <f t="shared" si="5"/>
        <v>#REF!</v>
      </c>
      <c r="CP194" s="282" t="e">
        <f t="shared" si="5"/>
        <v>#REF!</v>
      </c>
      <c r="CQ194" s="282" t="e">
        <f t="shared" si="5"/>
        <v>#REF!</v>
      </c>
      <c r="CR194" s="270">
        <v>2017</v>
      </c>
      <c r="CS194" s="68" t="s">
        <v>40</v>
      </c>
      <c r="CT194" s="283">
        <f>'Anexo 2 '!C112</f>
        <v>219473.55650000004</v>
      </c>
      <c r="CU194" s="283">
        <f>'Anexo 2 '!D112</f>
        <v>542529.49549999996</v>
      </c>
      <c r="CV194" s="283">
        <f>'Anexo 2 '!E112</f>
        <v>211352.94099999999</v>
      </c>
      <c r="CW194" s="283" t="e">
        <f>+'Anexo 2 '!#REF!+'Anexo 2 '!#REF!+'Anexo 2 '!#REF!</f>
        <v>#REF!</v>
      </c>
      <c r="CX194" s="283">
        <f>+'Anexo 2 '!G112</f>
        <v>1029658.6714999999</v>
      </c>
      <c r="CY194" s="270">
        <v>2017</v>
      </c>
      <c r="CZ194" s="68" t="s">
        <v>40</v>
      </c>
      <c r="DA194" s="282">
        <f t="shared" si="6"/>
        <v>0</v>
      </c>
      <c r="DB194" s="282">
        <f t="shared" si="6"/>
        <v>0</v>
      </c>
      <c r="DC194" s="282">
        <f t="shared" si="6"/>
        <v>0</v>
      </c>
      <c r="DD194" s="282" t="e">
        <f t="shared" si="6"/>
        <v>#REF!</v>
      </c>
      <c r="DE194" s="282">
        <f t="shared" si="6"/>
        <v>0</v>
      </c>
    </row>
    <row r="195" spans="1:109" ht="16.5" x14ac:dyDescent="0.3">
      <c r="A195" s="68">
        <v>2014</v>
      </c>
      <c r="B195" s="68" t="s">
        <v>43</v>
      </c>
      <c r="C195" s="433" t="s">
        <v>129</v>
      </c>
      <c r="D195" s="434">
        <v>48355.93499999999</v>
      </c>
      <c r="E195" s="434">
        <v>37028.284999999996</v>
      </c>
      <c r="F195" s="435">
        <v>18106.588000000003</v>
      </c>
      <c r="G195" s="435">
        <v>5760.2775000000001</v>
      </c>
      <c r="H195" s="129">
        <v>109251.08549999999</v>
      </c>
      <c r="I195" s="293"/>
      <c r="J195" s="58"/>
      <c r="BY195" s="270">
        <v>2017</v>
      </c>
      <c r="BZ195" s="68" t="s">
        <v>41</v>
      </c>
      <c r="CA195" s="280" t="e">
        <f>+D201+D413+#REF!+D637+D737+D832+D932+#REF!+#REF!+#REF!+#REF!+#REF!+#REF!+#REF!+#REF!+#REF!+#REF!+#REF!+#REF!+#REF!+#REF!</f>
        <v>#REF!</v>
      </c>
      <c r="CB195" s="280" t="e">
        <f>+E201+E413+#REF!+E637+E737+E832+E932+#REF!+#REF!+#REF!+#REF!+#REF!+#REF!+#REF!+#REF!+#REF!+#REF!+#REF!+#REF!+#REF!+#REF!</f>
        <v>#REF!</v>
      </c>
      <c r="CC195" s="280" t="e">
        <f>+F201+F413+#REF!+F637+F737+F832+F932+#REF!+#REF!+#REF!+#REF!+#REF!+#REF!+#REF!+#REF!+#REF!+#REF!+#REF!+#REF!+#REF!+#REF!</f>
        <v>#REF!</v>
      </c>
      <c r="CD195" s="280" t="e">
        <f>+G201+G413+#REF!+G637+G737+G832+G932+#REF!+#REF!+#REF!+#REF!+#REF!+#REF!+#REF!+#REF!+#REF!+#REF!+#REF!+#REF!+#REF!+#REF!</f>
        <v>#REF!</v>
      </c>
      <c r="CE195" s="280" t="e">
        <f>+H201+H413+#REF!+H637+H737+H832+H932+#REF!+#REF!+#REF!+#REF!+#REF!+#REF!+#REF!+#REF!+#REF!+#REF!+#REF!+#REF!+#REF!+#REF!</f>
        <v>#REF!</v>
      </c>
      <c r="CF195" s="270">
        <v>2017</v>
      </c>
      <c r="CG195" s="68" t="s">
        <v>41</v>
      </c>
      <c r="CH195" s="281">
        <f>+'Anexo 4'!D114+'Anexo 4'!E114</f>
        <v>221269.81349999999</v>
      </c>
      <c r="CI195" s="281">
        <f>+'Anexo 4'!F114+'Anexo 4'!G114</f>
        <v>543652.23850000009</v>
      </c>
      <c r="CJ195" s="281">
        <f>+'Anexo 4'!H114+'Anexo 4'!I114</f>
        <v>199709.66899999999</v>
      </c>
      <c r="CK195" s="281" t="e">
        <f>+'Anexo 4'!#REF!+'Anexo 4'!#REF!+'Anexo 4'!#REF!+'Anexo 4'!#REF!+'Anexo 4'!J114+'Anexo 4'!K114</f>
        <v>#REF!</v>
      </c>
      <c r="CL195" s="281">
        <f>+'Anexo 4'!L114+'Anexo 4'!M114</f>
        <v>1021276.6685</v>
      </c>
      <c r="CM195" s="282" t="e">
        <f t="shared" ref="CM195:CQ209" si="7">+CA195-CH195</f>
        <v>#REF!</v>
      </c>
      <c r="CN195" s="282" t="e">
        <f t="shared" si="7"/>
        <v>#REF!</v>
      </c>
      <c r="CO195" s="282" t="e">
        <f t="shared" si="7"/>
        <v>#REF!</v>
      </c>
      <c r="CP195" s="282" t="e">
        <f t="shared" si="7"/>
        <v>#REF!</v>
      </c>
      <c r="CQ195" s="282" t="e">
        <f t="shared" si="7"/>
        <v>#REF!</v>
      </c>
      <c r="CR195" s="270">
        <v>2017</v>
      </c>
      <c r="CS195" s="68" t="s">
        <v>41</v>
      </c>
      <c r="CT195" s="283">
        <f>'Anexo 2 '!C113</f>
        <v>221269.81350000005</v>
      </c>
      <c r="CU195" s="283">
        <f>'Anexo 2 '!D113</f>
        <v>543652.23850000009</v>
      </c>
      <c r="CV195" s="283">
        <f>'Anexo 2 '!E113</f>
        <v>199709.66899999997</v>
      </c>
      <c r="CW195" s="283" t="e">
        <f>+'Anexo 2 '!#REF!+'Anexo 2 '!#REF!+'Anexo 2 '!#REF!</f>
        <v>#REF!</v>
      </c>
      <c r="CX195" s="283">
        <f>+'Anexo 2 '!G113</f>
        <v>1021276.6684999999</v>
      </c>
      <c r="CY195" s="270">
        <v>2017</v>
      </c>
      <c r="CZ195" s="68" t="s">
        <v>41</v>
      </c>
      <c r="DA195" s="282">
        <f t="shared" si="6"/>
        <v>0</v>
      </c>
      <c r="DB195" s="282">
        <f t="shared" si="6"/>
        <v>0</v>
      </c>
      <c r="DC195" s="282">
        <f t="shared" si="6"/>
        <v>0</v>
      </c>
      <c r="DD195" s="282" t="e">
        <f t="shared" si="6"/>
        <v>#REF!</v>
      </c>
      <c r="DE195" s="282">
        <f t="shared" si="6"/>
        <v>0</v>
      </c>
    </row>
    <row r="196" spans="1:109" ht="16.5" x14ac:dyDescent="0.3">
      <c r="A196" s="427">
        <v>2014</v>
      </c>
      <c r="B196" s="428" t="s">
        <v>44</v>
      </c>
      <c r="C196" s="429" t="s">
        <v>129</v>
      </c>
      <c r="D196" s="430">
        <v>54458.190000000031</v>
      </c>
      <c r="E196" s="430">
        <v>37802.165000000008</v>
      </c>
      <c r="F196" s="431">
        <v>20219.654999999999</v>
      </c>
      <c r="G196" s="431">
        <v>6192.9174999999996</v>
      </c>
      <c r="H196" s="432">
        <v>118672.92750000005</v>
      </c>
      <c r="I196" s="293"/>
      <c r="J196" s="58"/>
      <c r="BY196" s="270">
        <v>2017</v>
      </c>
      <c r="BZ196" s="68" t="s">
        <v>42</v>
      </c>
      <c r="CA196" s="280" t="e">
        <f>+D202+D414+#REF!+D638+D738+D835+D933+#REF!+#REF!+#REF!+#REF!+#REF!+#REF!+#REF!+#REF!+#REF!+#REF!+#REF!+#REF!+#REF!+#REF!</f>
        <v>#REF!</v>
      </c>
      <c r="CB196" s="280" t="e">
        <f>+E202+E414+#REF!+E638+E738+E835+E933+#REF!+#REF!+#REF!+#REF!+#REF!+#REF!+#REF!+#REF!+#REF!+#REF!+#REF!+#REF!+#REF!+#REF!</f>
        <v>#REF!</v>
      </c>
      <c r="CC196" s="280" t="e">
        <f>+F202+F414+#REF!+F638+F738+F835+F933+#REF!+#REF!+#REF!+#REF!+#REF!+#REF!+#REF!+#REF!+#REF!+#REF!+#REF!+#REF!+#REF!+#REF!</f>
        <v>#REF!</v>
      </c>
      <c r="CD196" s="280" t="e">
        <f>+G202+G414+#REF!+G638+G738+G835+G933+#REF!+#REF!+#REF!+#REF!+#REF!+#REF!+#REF!+#REF!+#REF!+#REF!+#REF!+#REF!+#REF!+#REF!</f>
        <v>#REF!</v>
      </c>
      <c r="CE196" s="280" t="e">
        <f>+H202+H414+#REF!+H638+H738+H835+H933+#REF!+#REF!+#REF!+#REF!+#REF!+#REF!+#REF!+#REF!+#REF!+#REF!+#REF!+#REF!+#REF!+#REF!</f>
        <v>#REF!</v>
      </c>
      <c r="CF196" s="270">
        <v>2017</v>
      </c>
      <c r="CG196" s="68" t="s">
        <v>42</v>
      </c>
      <c r="CH196" s="281">
        <f>+'Anexo 4'!D115+'Anexo 4'!E115</f>
        <v>210527.31300000002</v>
      </c>
      <c r="CI196" s="281">
        <f>+'Anexo 4'!F115+'Anexo 4'!G115</f>
        <v>520995.9945000002</v>
      </c>
      <c r="CJ196" s="281">
        <f>+'Anexo 4'!H115+'Anexo 4'!I115</f>
        <v>170001.57249999998</v>
      </c>
      <c r="CK196" s="281" t="e">
        <f>+'Anexo 4'!#REF!+'Anexo 4'!#REF!+'Anexo 4'!#REF!+'Anexo 4'!#REF!+'Anexo 4'!J115+'Anexo 4'!K115</f>
        <v>#REF!</v>
      </c>
      <c r="CL196" s="281">
        <f>+'Anexo 4'!L115+'Anexo 4'!M115</f>
        <v>948589.07400000026</v>
      </c>
      <c r="CM196" s="282" t="e">
        <f t="shared" si="7"/>
        <v>#REF!</v>
      </c>
      <c r="CN196" s="282" t="e">
        <f t="shared" si="7"/>
        <v>#REF!</v>
      </c>
      <c r="CO196" s="282" t="e">
        <f t="shared" si="7"/>
        <v>#REF!</v>
      </c>
      <c r="CP196" s="282" t="e">
        <f t="shared" si="7"/>
        <v>#REF!</v>
      </c>
      <c r="CQ196" s="282" t="e">
        <f t="shared" si="7"/>
        <v>#REF!</v>
      </c>
      <c r="CR196" s="270">
        <v>2017</v>
      </c>
      <c r="CS196" s="68" t="s">
        <v>42</v>
      </c>
      <c r="CT196" s="283">
        <f>'Anexo 2 '!C114</f>
        <v>210527.31300000002</v>
      </c>
      <c r="CU196" s="283">
        <f>'Anexo 2 '!D114</f>
        <v>520995.9945000002</v>
      </c>
      <c r="CV196" s="283">
        <f>'Anexo 2 '!E114</f>
        <v>170001.57249999998</v>
      </c>
      <c r="CW196" s="283" t="e">
        <f>+'Anexo 2 '!#REF!+'Anexo 2 '!#REF!+'Anexo 2 '!#REF!</f>
        <v>#REF!</v>
      </c>
      <c r="CX196" s="283">
        <f>+'Anexo 2 '!G114</f>
        <v>948589.07400000014</v>
      </c>
      <c r="CY196" s="270">
        <v>2017</v>
      </c>
      <c r="CZ196" s="68" t="s">
        <v>42</v>
      </c>
      <c r="DA196" s="282">
        <f t="shared" si="6"/>
        <v>0</v>
      </c>
      <c r="DB196" s="282">
        <f t="shared" si="6"/>
        <v>0</v>
      </c>
      <c r="DC196" s="282">
        <f t="shared" si="6"/>
        <v>0</v>
      </c>
      <c r="DD196" s="282" t="e">
        <f t="shared" si="6"/>
        <v>#REF!</v>
      </c>
      <c r="DE196" s="282">
        <f t="shared" si="6"/>
        <v>0</v>
      </c>
    </row>
    <row r="197" spans="1:109" ht="16.5" x14ac:dyDescent="0.3">
      <c r="A197" s="68">
        <v>2014</v>
      </c>
      <c r="B197" s="68" t="s">
        <v>45</v>
      </c>
      <c r="C197" s="433" t="s">
        <v>129</v>
      </c>
      <c r="D197" s="434">
        <v>61268.844000000041</v>
      </c>
      <c r="E197" s="434">
        <v>42748.345000000008</v>
      </c>
      <c r="F197" s="435">
        <v>19842.419999999998</v>
      </c>
      <c r="G197" s="435">
        <v>7298.3449999999993</v>
      </c>
      <c r="H197" s="129">
        <v>131157.95400000003</v>
      </c>
      <c r="I197" s="293"/>
      <c r="J197" s="58"/>
      <c r="BY197" s="270">
        <v>2018</v>
      </c>
      <c r="BZ197" s="68" t="s">
        <v>43</v>
      </c>
      <c r="CA197" s="280" t="e">
        <f>+D203+D415+#REF!+D639+D739+D836+D934+#REF!+#REF!+#REF!+#REF!+#REF!+#REF!+#REF!+#REF!+#REF!+#REF!+#REF!+#REF!+#REF!+#REF!</f>
        <v>#REF!</v>
      </c>
      <c r="CB197" s="280" t="e">
        <f>+E203+E415+#REF!+E639+E739+E836+E934+#REF!+#REF!+#REF!+#REF!+#REF!+#REF!+#REF!+#REF!+#REF!+#REF!+#REF!+#REF!+#REF!+#REF!</f>
        <v>#REF!</v>
      </c>
      <c r="CC197" s="280" t="e">
        <f>+F203+F415+#REF!+F639+F739+F836+F934+#REF!+#REF!+#REF!+#REF!+#REF!+#REF!+#REF!+#REF!+#REF!+#REF!+#REF!+#REF!+#REF!+#REF!</f>
        <v>#REF!</v>
      </c>
      <c r="CD197" s="280" t="e">
        <f>+G203+G415+#REF!+G639+G739+G836+G934+#REF!+#REF!+#REF!+#REF!+#REF!+#REF!+#REF!+#REF!+#REF!+#REF!+#REF!+#REF!+#REF!+#REF!</f>
        <v>#REF!</v>
      </c>
      <c r="CE197" s="280" t="e">
        <f>+H203+H415+#REF!+H639+H739+H836+H934+#REF!+#REF!+#REF!+#REF!+#REF!+#REF!+#REF!+#REF!+#REF!+#REF!+#REF!+#REF!+#REF!+#REF!</f>
        <v>#REF!</v>
      </c>
      <c r="CF197" s="270">
        <v>2018</v>
      </c>
      <c r="CG197" s="68" t="s">
        <v>43</v>
      </c>
      <c r="CH197" s="281">
        <f>+'Anexo 4'!D116+'Anexo 4'!E116</f>
        <v>190439.68200000003</v>
      </c>
      <c r="CI197" s="281">
        <f>+'Anexo 4'!F116+'Anexo 4'!G116</f>
        <v>501281.31249999983</v>
      </c>
      <c r="CJ197" s="281">
        <f>+'Anexo 4'!H116+'Anexo 4'!I116</f>
        <v>165063.33100000003</v>
      </c>
      <c r="CK197" s="281" t="e">
        <f>+'Anexo 4'!#REF!+'Anexo 4'!#REF!+'Anexo 4'!#REF!+'Anexo 4'!#REF!+'Anexo 4'!J116+'Anexo 4'!K116</f>
        <v>#REF!</v>
      </c>
      <c r="CL197" s="281">
        <f>+'Anexo 4'!L116+'Anexo 4'!M116</f>
        <v>909395.54499999993</v>
      </c>
      <c r="CM197" s="282" t="e">
        <f t="shared" si="7"/>
        <v>#REF!</v>
      </c>
      <c r="CN197" s="282" t="e">
        <f t="shared" si="7"/>
        <v>#REF!</v>
      </c>
      <c r="CO197" s="282" t="e">
        <f t="shared" si="7"/>
        <v>#REF!</v>
      </c>
      <c r="CP197" s="282" t="e">
        <f t="shared" si="7"/>
        <v>#REF!</v>
      </c>
      <c r="CQ197" s="282" t="e">
        <f t="shared" si="7"/>
        <v>#REF!</v>
      </c>
      <c r="CR197" s="270">
        <v>2018</v>
      </c>
      <c r="CS197" s="68" t="s">
        <v>43</v>
      </c>
      <c r="CT197" s="283">
        <f>'Anexo 2 '!C115</f>
        <v>190439.68200000003</v>
      </c>
      <c r="CU197" s="283">
        <f>'Anexo 2 '!D115</f>
        <v>501281.31249999983</v>
      </c>
      <c r="CV197" s="283">
        <f>'Anexo 2 '!E115</f>
        <v>165063.33100000003</v>
      </c>
      <c r="CW197" s="283" t="e">
        <f>+'Anexo 2 '!#REF!+'Anexo 2 '!#REF!+'Anexo 2 '!#REF!</f>
        <v>#REF!</v>
      </c>
      <c r="CX197" s="283">
        <f>+'Anexo 2 '!G115</f>
        <v>909395.54500000004</v>
      </c>
      <c r="CY197" s="270">
        <v>2018</v>
      </c>
      <c r="CZ197" s="68" t="s">
        <v>43</v>
      </c>
      <c r="DA197" s="282">
        <f t="shared" si="6"/>
        <v>0</v>
      </c>
      <c r="DB197" s="282">
        <f t="shared" si="6"/>
        <v>0</v>
      </c>
      <c r="DC197" s="282">
        <f t="shared" si="6"/>
        <v>0</v>
      </c>
      <c r="DD197" s="282" t="e">
        <f t="shared" si="6"/>
        <v>#REF!</v>
      </c>
      <c r="DE197" s="282">
        <f t="shared" si="6"/>
        <v>0</v>
      </c>
    </row>
    <row r="198" spans="1:109" ht="16.5" x14ac:dyDescent="0.3">
      <c r="A198" s="427">
        <v>2014</v>
      </c>
      <c r="B198" s="428" t="s">
        <v>33</v>
      </c>
      <c r="C198" s="429" t="s">
        <v>129</v>
      </c>
      <c r="D198" s="430">
        <v>63982.75</v>
      </c>
      <c r="E198" s="430">
        <v>38759.720000000016</v>
      </c>
      <c r="F198" s="431">
        <v>18128.025000000001</v>
      </c>
      <c r="G198" s="431">
        <v>5889.66</v>
      </c>
      <c r="H198" s="432">
        <v>126760.15500000001</v>
      </c>
      <c r="I198" s="293"/>
      <c r="J198" s="58"/>
      <c r="BY198" s="270">
        <v>2018</v>
      </c>
      <c r="BZ198" s="68" t="s">
        <v>44</v>
      </c>
      <c r="CA198" s="280" t="e">
        <f>+D204+D416+#REF!+D640+D740+D837+D935+#REF!+#REF!+#REF!+#REF!+#REF!+#REF!+#REF!+#REF!+#REF!+#REF!+#REF!+#REF!+#REF!+#REF!</f>
        <v>#REF!</v>
      </c>
      <c r="CB198" s="280" t="e">
        <f>+E204+E416+#REF!+E640+E740+E837+E935+#REF!+#REF!+#REF!+#REF!+#REF!+#REF!+#REF!+#REF!+#REF!+#REF!+#REF!+#REF!+#REF!+#REF!</f>
        <v>#REF!</v>
      </c>
      <c r="CC198" s="280" t="e">
        <f>+F204+F416+#REF!+F640+F740+F837+F935+#REF!+#REF!+#REF!+#REF!+#REF!+#REF!+#REF!+#REF!+#REF!+#REF!+#REF!+#REF!+#REF!+#REF!</f>
        <v>#REF!</v>
      </c>
      <c r="CD198" s="280" t="e">
        <f>+G204+G416+#REF!+G640+G740+G837+G935+#REF!+#REF!+#REF!+#REF!+#REF!+#REF!+#REF!+#REF!+#REF!+#REF!+#REF!+#REF!+#REF!+#REF!</f>
        <v>#REF!</v>
      </c>
      <c r="CE198" s="280" t="e">
        <f>+H204+H416+#REF!+H640+H740+H837+H935+#REF!+#REF!+#REF!+#REF!+#REF!+#REF!+#REF!+#REF!+#REF!+#REF!+#REF!+#REF!+#REF!+#REF!</f>
        <v>#REF!</v>
      </c>
      <c r="CF198" s="270">
        <v>2018</v>
      </c>
      <c r="CG198" s="68" t="s">
        <v>44</v>
      </c>
      <c r="CH198" s="281">
        <f>+'Anexo 4'!D117+'Anexo 4'!E117</f>
        <v>212042.606</v>
      </c>
      <c r="CI198" s="281">
        <f>+'Anexo 4'!F117+'Anexo 4'!G117</f>
        <v>499921.26800000004</v>
      </c>
      <c r="CJ198" s="281">
        <f>+'Anexo 4'!H117+'Anexo 4'!I117</f>
        <v>198454.4215</v>
      </c>
      <c r="CK198" s="281" t="e">
        <f>+'Anexo 4'!#REF!+'Anexo 4'!#REF!+'Anexo 4'!#REF!+'Anexo 4'!#REF!+'Anexo 4'!J117+'Anexo 4'!K117</f>
        <v>#REF!</v>
      </c>
      <c r="CL198" s="281">
        <f>+'Anexo 4'!L117+'Anexo 4'!M117</f>
        <v>960500.28150000004</v>
      </c>
      <c r="CM198" s="282" t="e">
        <f t="shared" si="7"/>
        <v>#REF!</v>
      </c>
      <c r="CN198" s="282" t="e">
        <f t="shared" si="7"/>
        <v>#REF!</v>
      </c>
      <c r="CO198" s="282" t="e">
        <f t="shared" si="7"/>
        <v>#REF!</v>
      </c>
      <c r="CP198" s="282" t="e">
        <f t="shared" si="7"/>
        <v>#REF!</v>
      </c>
      <c r="CQ198" s="282" t="e">
        <f t="shared" si="7"/>
        <v>#REF!</v>
      </c>
      <c r="CR198" s="270">
        <v>2018</v>
      </c>
      <c r="CS198" s="68" t="s">
        <v>44</v>
      </c>
      <c r="CT198" s="283">
        <f>'Anexo 2 '!C116</f>
        <v>212042.60599999997</v>
      </c>
      <c r="CU198" s="283">
        <f>'Anexo 2 '!D116</f>
        <v>499921.26800000004</v>
      </c>
      <c r="CV198" s="283">
        <f>'Anexo 2 '!E116</f>
        <v>198454.42150000005</v>
      </c>
      <c r="CW198" s="283" t="e">
        <f>+'Anexo 2 '!#REF!+'Anexo 2 '!#REF!+'Anexo 2 '!#REF!</f>
        <v>#REF!</v>
      </c>
      <c r="CX198" s="283">
        <f>+'Anexo 2 '!G116</f>
        <v>960500.28150000016</v>
      </c>
      <c r="CY198" s="270">
        <v>2018</v>
      </c>
      <c r="CZ198" s="68" t="s">
        <v>44</v>
      </c>
      <c r="DA198" s="282">
        <f t="shared" si="6"/>
        <v>0</v>
      </c>
      <c r="DB198" s="282">
        <f t="shared" si="6"/>
        <v>0</v>
      </c>
      <c r="DC198" s="282">
        <f t="shared" si="6"/>
        <v>0</v>
      </c>
      <c r="DD198" s="282" t="e">
        <f t="shared" si="6"/>
        <v>#REF!</v>
      </c>
      <c r="DE198" s="282">
        <f t="shared" si="6"/>
        <v>0</v>
      </c>
    </row>
    <row r="199" spans="1:109" ht="16.5" x14ac:dyDescent="0.3">
      <c r="A199" s="68">
        <v>2014</v>
      </c>
      <c r="B199" s="68" t="s">
        <v>35</v>
      </c>
      <c r="C199" s="433" t="s">
        <v>129</v>
      </c>
      <c r="D199" s="434">
        <v>69466.337500000023</v>
      </c>
      <c r="E199" s="434">
        <v>45404.448000000004</v>
      </c>
      <c r="F199" s="435">
        <v>20142.897499999999</v>
      </c>
      <c r="G199" s="435">
        <v>7789.1125000000002</v>
      </c>
      <c r="H199" s="129">
        <v>142802.79550000001</v>
      </c>
      <c r="I199" s="293"/>
      <c r="J199" s="58"/>
      <c r="BY199" s="270">
        <v>2018</v>
      </c>
      <c r="BZ199" s="68" t="s">
        <v>45</v>
      </c>
      <c r="CA199" s="280" t="e">
        <f>+D205+D417+#REF!+D641+D741+D838+D936+#REF!+#REF!+#REF!+#REF!+#REF!+#REF!+#REF!+#REF!+#REF!+#REF!+#REF!+#REF!+#REF!+#REF!</f>
        <v>#REF!</v>
      </c>
      <c r="CB199" s="280" t="e">
        <f>+E205+E417+#REF!+E641+E741+E838+E936+#REF!+#REF!+#REF!+#REF!+#REF!+#REF!+#REF!+#REF!+#REF!+#REF!+#REF!+#REF!+#REF!+#REF!</f>
        <v>#REF!</v>
      </c>
      <c r="CC199" s="280" t="e">
        <f>+F205+F417+#REF!+F641+F741+F838+F936+#REF!+#REF!+#REF!+#REF!+#REF!+#REF!+#REF!+#REF!+#REF!+#REF!+#REF!+#REF!+#REF!+#REF!</f>
        <v>#REF!</v>
      </c>
      <c r="CD199" s="280" t="e">
        <f>+G205+G417+#REF!+G641+G741+G838+G936+#REF!+#REF!+#REF!+#REF!+#REF!+#REF!+#REF!+#REF!+#REF!+#REF!+#REF!+#REF!+#REF!+#REF!</f>
        <v>#REF!</v>
      </c>
      <c r="CE199" s="280" t="e">
        <f>+H205+H417+#REF!+H641+H741+H838+H936+#REF!+#REF!+#REF!+#REF!+#REF!+#REF!+#REF!+#REF!+#REF!+#REF!+#REF!+#REF!+#REF!+#REF!</f>
        <v>#REF!</v>
      </c>
      <c r="CF199" s="270">
        <v>2018</v>
      </c>
      <c r="CG199" s="68" t="s">
        <v>45</v>
      </c>
      <c r="CH199" s="281">
        <f>+'Anexo 4'!D118+'Anexo 4'!E118</f>
        <v>218808.29450000008</v>
      </c>
      <c r="CI199" s="281">
        <f>+'Anexo 4'!F118+'Anexo 4'!G118</f>
        <v>522409.4483061225</v>
      </c>
      <c r="CJ199" s="281">
        <f>+'Anexo 4'!H118+'Anexo 4'!I118</f>
        <v>187013.22450000001</v>
      </c>
      <c r="CK199" s="281" t="e">
        <f>+'Anexo 4'!#REF!+'Anexo 4'!#REF!+'Anexo 4'!#REF!+'Anexo 4'!#REF!+'Anexo 4'!J118+'Anexo 4'!K118</f>
        <v>#REF!</v>
      </c>
      <c r="CL199" s="281">
        <f>+'Anexo 4'!L118+'Anexo 4'!M118</f>
        <v>978879.9053061225</v>
      </c>
      <c r="CM199" s="282" t="e">
        <f t="shared" si="7"/>
        <v>#REF!</v>
      </c>
      <c r="CN199" s="282" t="e">
        <f t="shared" si="7"/>
        <v>#REF!</v>
      </c>
      <c r="CO199" s="282" t="e">
        <f t="shared" si="7"/>
        <v>#REF!</v>
      </c>
      <c r="CP199" s="282" t="e">
        <f t="shared" si="7"/>
        <v>#REF!</v>
      </c>
      <c r="CQ199" s="282" t="e">
        <f t="shared" si="7"/>
        <v>#REF!</v>
      </c>
      <c r="CR199" s="270">
        <v>2018</v>
      </c>
      <c r="CS199" s="68" t="s">
        <v>45</v>
      </c>
      <c r="CT199" s="283">
        <f>'Anexo 2 '!C117</f>
        <v>218808.29450000005</v>
      </c>
      <c r="CU199" s="283">
        <f>'Anexo 2 '!D117</f>
        <v>522409.44830612245</v>
      </c>
      <c r="CV199" s="283">
        <f>'Anexo 2 '!E117</f>
        <v>187013.22450000001</v>
      </c>
      <c r="CW199" s="283" t="e">
        <f>+'Anexo 2 '!#REF!+'Anexo 2 '!#REF!+'Anexo 2 '!#REF!</f>
        <v>#REF!</v>
      </c>
      <c r="CX199" s="283">
        <f>+'Anexo 2 '!G117</f>
        <v>978879.9053061225</v>
      </c>
      <c r="CY199" s="270">
        <v>2018</v>
      </c>
      <c r="CZ199" s="68" t="s">
        <v>45</v>
      </c>
      <c r="DA199" s="282">
        <f t="shared" si="6"/>
        <v>0</v>
      </c>
      <c r="DB199" s="282">
        <f t="shared" si="6"/>
        <v>0</v>
      </c>
      <c r="DC199" s="282">
        <f t="shared" si="6"/>
        <v>0</v>
      </c>
      <c r="DD199" s="282" t="e">
        <f t="shared" si="6"/>
        <v>#REF!</v>
      </c>
      <c r="DE199" s="282">
        <f t="shared" si="6"/>
        <v>0</v>
      </c>
    </row>
    <row r="200" spans="1:109" ht="16.5" x14ac:dyDescent="0.3">
      <c r="A200" s="427">
        <v>2014</v>
      </c>
      <c r="B200" s="428" t="s">
        <v>36</v>
      </c>
      <c r="C200" s="429" t="s">
        <v>129</v>
      </c>
      <c r="D200" s="430">
        <v>57503.650000000016</v>
      </c>
      <c r="E200" s="430">
        <v>38428.790000000008</v>
      </c>
      <c r="F200" s="431">
        <v>14077.46</v>
      </c>
      <c r="G200" s="431">
        <v>5953.9699999999993</v>
      </c>
      <c r="H200" s="432">
        <v>115963.87000000002</v>
      </c>
      <c r="I200" s="293"/>
      <c r="J200" s="58"/>
      <c r="BY200" s="270">
        <v>2018</v>
      </c>
      <c r="BZ200" s="68" t="s">
        <v>33</v>
      </c>
      <c r="CA200" s="280" t="e">
        <f>+D206+D418+#REF!+D642+D742+D839+D937+#REF!+#REF!+#REF!+#REF!+#REF!+#REF!+#REF!+#REF!+#REF!+#REF!+#REF!+#REF!+#REF!+#REF!</f>
        <v>#REF!</v>
      </c>
      <c r="CB200" s="280" t="e">
        <f>+E206+E418+#REF!+E642+E742+E839+E937+#REF!+#REF!+#REF!+#REF!+#REF!+#REF!+#REF!+#REF!+#REF!+#REF!+#REF!+#REF!+#REF!+#REF!</f>
        <v>#REF!</v>
      </c>
      <c r="CC200" s="280" t="e">
        <f>+F206+F418+#REF!+F642+F742+F839+F937+#REF!+#REF!+#REF!+#REF!+#REF!+#REF!+#REF!+#REF!+#REF!+#REF!+#REF!+#REF!+#REF!+#REF!</f>
        <v>#REF!</v>
      </c>
      <c r="CD200" s="280" t="e">
        <f>+G206+G418+#REF!+G642+G742+G839+G937+#REF!+#REF!+#REF!+#REF!+#REF!+#REF!+#REF!+#REF!+#REF!+#REF!+#REF!+#REF!+#REF!+#REF!</f>
        <v>#REF!</v>
      </c>
      <c r="CE200" s="280" t="e">
        <f>+H206+H418+#REF!+H642+H742+H839+H937+#REF!+#REF!+#REF!+#REF!+#REF!+#REF!+#REF!+#REF!+#REF!+#REF!+#REF!+#REF!+#REF!+#REF!</f>
        <v>#REF!</v>
      </c>
      <c r="CF200" s="270">
        <v>2018</v>
      </c>
      <c r="CG200" s="68" t="s">
        <v>33</v>
      </c>
      <c r="CH200" s="281">
        <f>+'Anexo 4'!D119+'Anexo 4'!E119</f>
        <v>225205.17750000005</v>
      </c>
      <c r="CI200" s="281">
        <f>+'Anexo 4'!F119+'Anexo 4'!G119</f>
        <v>563846.75449999992</v>
      </c>
      <c r="CJ200" s="281">
        <f>+'Anexo 4'!H119+'Anexo 4'!I119</f>
        <v>192259.79649999997</v>
      </c>
      <c r="CK200" s="281" t="e">
        <f>+'Anexo 4'!#REF!+'Anexo 4'!#REF!+'Anexo 4'!#REF!+'Anexo 4'!#REF!+'Anexo 4'!J119+'Anexo 4'!K119</f>
        <v>#REF!</v>
      </c>
      <c r="CL200" s="281">
        <f>+'Anexo 4'!L119+'Anexo 4'!M119</f>
        <v>1030819.5474999999</v>
      </c>
      <c r="CM200" s="282" t="e">
        <f t="shared" si="7"/>
        <v>#REF!</v>
      </c>
      <c r="CN200" s="282" t="e">
        <f t="shared" si="7"/>
        <v>#REF!</v>
      </c>
      <c r="CO200" s="282" t="e">
        <f t="shared" si="7"/>
        <v>#REF!</v>
      </c>
      <c r="CP200" s="282" t="e">
        <f t="shared" si="7"/>
        <v>#REF!</v>
      </c>
      <c r="CQ200" s="282" t="e">
        <f t="shared" si="7"/>
        <v>#REF!</v>
      </c>
      <c r="CR200" s="270">
        <v>2018</v>
      </c>
      <c r="CS200" s="68" t="s">
        <v>33</v>
      </c>
      <c r="CT200" s="283">
        <f>'Anexo 2 '!C118</f>
        <v>225205.17750000011</v>
      </c>
      <c r="CU200" s="283">
        <f>'Anexo 2 '!D118</f>
        <v>563846.75449999992</v>
      </c>
      <c r="CV200" s="283">
        <f>'Anexo 2 '!E118</f>
        <v>192259.79649999994</v>
      </c>
      <c r="CW200" s="283" t="e">
        <f>+'Anexo 2 '!#REF!+'Anexo 2 '!#REF!+'Anexo 2 '!#REF!</f>
        <v>#REF!</v>
      </c>
      <c r="CX200" s="283">
        <f>+'Anexo 2 '!G118</f>
        <v>1030819.5475000006</v>
      </c>
      <c r="CY200" s="270">
        <v>2018</v>
      </c>
      <c r="CZ200" s="68" t="s">
        <v>33</v>
      </c>
      <c r="DA200" s="282">
        <f t="shared" si="6"/>
        <v>0</v>
      </c>
      <c r="DB200" s="282">
        <f t="shared" si="6"/>
        <v>0</v>
      </c>
      <c r="DC200" s="282">
        <f t="shared" si="6"/>
        <v>0</v>
      </c>
      <c r="DD200" s="282" t="e">
        <f t="shared" si="6"/>
        <v>#REF!</v>
      </c>
      <c r="DE200" s="282">
        <f t="shared" si="6"/>
        <v>0</v>
      </c>
    </row>
    <row r="201" spans="1:109" ht="16.5" x14ac:dyDescent="0.3">
      <c r="A201" s="68">
        <v>2014</v>
      </c>
      <c r="B201" s="68" t="s">
        <v>37</v>
      </c>
      <c r="C201" s="433" t="s">
        <v>129</v>
      </c>
      <c r="D201" s="434">
        <v>69558.632500000007</v>
      </c>
      <c r="E201" s="434">
        <v>39790.338000000003</v>
      </c>
      <c r="F201" s="435">
        <v>21689.837500000001</v>
      </c>
      <c r="G201" s="435">
        <v>7012.7375000000002</v>
      </c>
      <c r="H201" s="129">
        <v>138051.54550000001</v>
      </c>
      <c r="I201" s="293"/>
      <c r="J201" s="58"/>
      <c r="BY201" s="270">
        <v>2018</v>
      </c>
      <c r="BZ201" s="68" t="s">
        <v>35</v>
      </c>
      <c r="CA201" s="280" t="e">
        <f>+D207+D419+#REF!+D643+D743+D840+D938+#REF!+#REF!+#REF!+#REF!+#REF!+#REF!+#REF!+#REF!+#REF!+#REF!+#REF!+#REF!+#REF!+#REF!</f>
        <v>#REF!</v>
      </c>
      <c r="CB201" s="280" t="e">
        <f>+E207+E419+#REF!+E643+E743+E840+E938+#REF!+#REF!+#REF!+#REF!+#REF!+#REF!+#REF!+#REF!+#REF!+#REF!+#REF!+#REF!+#REF!+#REF!</f>
        <v>#REF!</v>
      </c>
      <c r="CC201" s="280" t="e">
        <f>+F207+F419+#REF!+F643+F743+F840+F938+#REF!+#REF!+#REF!+#REF!+#REF!+#REF!+#REF!+#REF!+#REF!+#REF!+#REF!+#REF!+#REF!+#REF!</f>
        <v>#REF!</v>
      </c>
      <c r="CD201" s="280" t="e">
        <f>+G207+G419+#REF!+G643+G743+G840+G938+#REF!+#REF!+#REF!+#REF!+#REF!+#REF!+#REF!+#REF!+#REF!+#REF!+#REF!+#REF!+#REF!+#REF!</f>
        <v>#REF!</v>
      </c>
      <c r="CE201" s="280" t="e">
        <f>+H207+H419+#REF!+H643+H743+H840+H938+#REF!+#REF!+#REF!+#REF!+#REF!+#REF!+#REF!+#REF!+#REF!+#REF!+#REF!+#REF!+#REF!+#REF!</f>
        <v>#REF!</v>
      </c>
      <c r="CF201" s="270">
        <v>2018</v>
      </c>
      <c r="CG201" s="68" t="s">
        <v>35</v>
      </c>
      <c r="CH201" s="281">
        <f>+'Anexo 4'!D120+'Anexo 4'!E120</f>
        <v>236792.78549999994</v>
      </c>
      <c r="CI201" s="281">
        <f>+'Anexo 4'!F120+'Anexo 4'!G120</f>
        <v>504166.68438435398</v>
      </c>
      <c r="CJ201" s="281">
        <f>+'Anexo 4'!H120+'Anexo 4'!I120</f>
        <v>192226.90250000003</v>
      </c>
      <c r="CK201" s="281" t="e">
        <f>+'Anexo 4'!#REF!+'Anexo 4'!#REF!+'Anexo 4'!#REF!+'Anexo 4'!#REF!+'Anexo 4'!J120+'Anexo 4'!K120</f>
        <v>#REF!</v>
      </c>
      <c r="CL201" s="281">
        <f>+'Anexo 4'!L120+'Anexo 4'!M120</f>
        <v>984012.027884354</v>
      </c>
      <c r="CM201" s="282" t="e">
        <f t="shared" si="7"/>
        <v>#REF!</v>
      </c>
      <c r="CN201" s="282" t="e">
        <f t="shared" si="7"/>
        <v>#REF!</v>
      </c>
      <c r="CO201" s="282" t="e">
        <f t="shared" si="7"/>
        <v>#REF!</v>
      </c>
      <c r="CP201" s="282" t="e">
        <f t="shared" si="7"/>
        <v>#REF!</v>
      </c>
      <c r="CQ201" s="282" t="e">
        <f t="shared" si="7"/>
        <v>#REF!</v>
      </c>
      <c r="CR201" s="270">
        <v>2018</v>
      </c>
      <c r="CS201" s="68" t="s">
        <v>35</v>
      </c>
      <c r="CT201" s="283">
        <f>'Anexo 2 '!C119</f>
        <v>236792.78549999997</v>
      </c>
      <c r="CU201" s="283">
        <f>'Anexo 2 '!D119</f>
        <v>504166.68438435398</v>
      </c>
      <c r="CV201" s="283">
        <f>'Anexo 2 '!E119</f>
        <v>192226.90250000011</v>
      </c>
      <c r="CW201" s="283" t="e">
        <f>+'Anexo 2 '!#REF!+'Anexo 2 '!#REF!+'Anexo 2 '!#REF!</f>
        <v>#REF!</v>
      </c>
      <c r="CX201" s="283">
        <f>+'Anexo 2 '!G119</f>
        <v>984012.02788435412</v>
      </c>
      <c r="CY201" s="270">
        <v>2018</v>
      </c>
      <c r="CZ201" s="68" t="s">
        <v>35</v>
      </c>
      <c r="DA201" s="282">
        <f t="shared" si="6"/>
        <v>0</v>
      </c>
      <c r="DB201" s="282">
        <f t="shared" si="6"/>
        <v>0</v>
      </c>
      <c r="DC201" s="282">
        <f t="shared" si="6"/>
        <v>0</v>
      </c>
      <c r="DD201" s="282" t="e">
        <f t="shared" si="6"/>
        <v>#REF!</v>
      </c>
      <c r="DE201" s="282">
        <f t="shared" si="6"/>
        <v>0</v>
      </c>
    </row>
    <row r="202" spans="1:109" ht="16.5" x14ac:dyDescent="0.3">
      <c r="A202" s="427">
        <v>2014</v>
      </c>
      <c r="B202" s="428" t="s">
        <v>38</v>
      </c>
      <c r="C202" s="429" t="s">
        <v>129</v>
      </c>
      <c r="D202" s="430">
        <v>65130.768999999986</v>
      </c>
      <c r="E202" s="430">
        <v>38388.325000000012</v>
      </c>
      <c r="F202" s="431">
        <v>19482.4925</v>
      </c>
      <c r="G202" s="431">
        <v>6828.8274999999994</v>
      </c>
      <c r="H202" s="432">
        <v>129830.41399999999</v>
      </c>
      <c r="I202" s="293"/>
      <c r="J202" s="58"/>
      <c r="BY202" s="270">
        <v>2018</v>
      </c>
      <c r="BZ202" s="68" t="s">
        <v>36</v>
      </c>
      <c r="CA202" s="280" t="e">
        <f>+D208+D420+#REF!+D644+D744+D841+D939+#REF!+#REF!+#REF!+#REF!+#REF!+#REF!+#REF!+#REF!+#REF!+#REF!+#REF!+#REF!+#REF!+#REF!</f>
        <v>#REF!</v>
      </c>
      <c r="CB202" s="280" t="e">
        <f>+E208+E420+#REF!+E644+E744+E841+E939+#REF!+#REF!+#REF!+#REF!+#REF!+#REF!+#REF!+#REF!+#REF!+#REF!+#REF!+#REF!+#REF!+#REF!</f>
        <v>#REF!</v>
      </c>
      <c r="CC202" s="280" t="e">
        <f>+F208+F420+#REF!+F644+F744+F841+F939+#REF!+#REF!+#REF!+#REF!+#REF!+#REF!+#REF!+#REF!+#REF!+#REF!+#REF!+#REF!+#REF!+#REF!</f>
        <v>#REF!</v>
      </c>
      <c r="CD202" s="280" t="e">
        <f>+G208+G420+#REF!+G644+G744+G841+G939+#REF!+#REF!+#REF!+#REF!+#REF!+#REF!+#REF!+#REF!+#REF!+#REF!+#REF!+#REF!+#REF!+#REF!</f>
        <v>#REF!</v>
      </c>
      <c r="CE202" s="280" t="e">
        <f>+H208+H420+#REF!+H644+H744+H841+H939+#REF!+#REF!+#REF!+#REF!+#REF!+#REF!+#REF!+#REF!+#REF!+#REF!+#REF!+#REF!+#REF!+#REF!</f>
        <v>#REF!</v>
      </c>
      <c r="CF202" s="270">
        <v>2018</v>
      </c>
      <c r="CG202" s="68" t="s">
        <v>36</v>
      </c>
      <c r="CH202" s="281">
        <f>+'Anexo 4'!D121+'Anexo 4'!E121</f>
        <v>226039.77250000002</v>
      </c>
      <c r="CI202" s="281">
        <f>+'Anexo 4'!F121+'Anexo 4'!G121</f>
        <v>491553.31073015888</v>
      </c>
      <c r="CJ202" s="281">
        <f>+'Anexo 4'!H121+'Anexo 4'!I121</f>
        <v>181408.31200000001</v>
      </c>
      <c r="CK202" s="281" t="e">
        <f>+'Anexo 4'!#REF!+'Anexo 4'!#REF!+'Anexo 4'!#REF!+'Anexo 4'!#REF!+'Anexo 4'!J121+'Anexo 4'!K121</f>
        <v>#REF!</v>
      </c>
      <c r="CL202" s="281">
        <f>+'Anexo 4'!L121+'Anexo 4'!M121</f>
        <v>943219.3038301589</v>
      </c>
      <c r="CM202" s="282" t="e">
        <f t="shared" si="7"/>
        <v>#REF!</v>
      </c>
      <c r="CN202" s="282" t="e">
        <f t="shared" si="7"/>
        <v>#REF!</v>
      </c>
      <c r="CO202" s="282" t="e">
        <f t="shared" si="7"/>
        <v>#REF!</v>
      </c>
      <c r="CP202" s="282" t="e">
        <f t="shared" si="7"/>
        <v>#REF!</v>
      </c>
      <c r="CQ202" s="282" t="e">
        <f t="shared" si="7"/>
        <v>#REF!</v>
      </c>
      <c r="CR202" s="270">
        <v>2018</v>
      </c>
      <c r="CS202" s="68" t="s">
        <v>36</v>
      </c>
      <c r="CT202" s="283">
        <f>'Anexo 2 '!C120</f>
        <v>226039.77250000005</v>
      </c>
      <c r="CU202" s="283">
        <f>'Anexo 2 '!D120</f>
        <v>491553.31073015888</v>
      </c>
      <c r="CV202" s="283">
        <f>'Anexo 2 '!E120</f>
        <v>181408.31200000001</v>
      </c>
      <c r="CW202" s="283" t="e">
        <f>+'Anexo 2 '!#REF!+'Anexo 2 '!#REF!+'Anexo 2 '!#REF!</f>
        <v>#REF!</v>
      </c>
      <c r="CX202" s="283">
        <f>+'Anexo 2 '!G120</f>
        <v>943219.3038301589</v>
      </c>
      <c r="CY202" s="270">
        <v>2018</v>
      </c>
      <c r="CZ202" s="68" t="s">
        <v>36</v>
      </c>
      <c r="DA202" s="282">
        <f t="shared" si="6"/>
        <v>0</v>
      </c>
      <c r="DB202" s="282">
        <f t="shared" si="6"/>
        <v>0</v>
      </c>
      <c r="DC202" s="282">
        <f t="shared" si="6"/>
        <v>0</v>
      </c>
      <c r="DD202" s="282" t="e">
        <f t="shared" si="6"/>
        <v>#REF!</v>
      </c>
      <c r="DE202" s="282">
        <f t="shared" si="6"/>
        <v>0</v>
      </c>
    </row>
    <row r="203" spans="1:109" ht="16.5" x14ac:dyDescent="0.3">
      <c r="A203" s="68">
        <v>2014</v>
      </c>
      <c r="B203" s="68" t="s">
        <v>39</v>
      </c>
      <c r="C203" s="433" t="s">
        <v>129</v>
      </c>
      <c r="D203" s="434">
        <v>70925.112500000003</v>
      </c>
      <c r="E203" s="434">
        <v>39763.517999999996</v>
      </c>
      <c r="F203" s="435">
        <v>20724.657500000001</v>
      </c>
      <c r="G203" s="435">
        <v>7436.4824999999983</v>
      </c>
      <c r="H203" s="129">
        <v>138849.77050000001</v>
      </c>
      <c r="I203" s="293"/>
      <c r="J203" s="58"/>
      <c r="BY203" s="270">
        <v>2018</v>
      </c>
      <c r="BZ203" s="68" t="s">
        <v>37</v>
      </c>
      <c r="CA203" s="280" t="e">
        <f>+D209+D421+#REF!+D645+D745+D842+D940+#REF!+#REF!+#REF!+#REF!+#REF!+#REF!+#REF!+#REF!+#REF!+#REF!+#REF!+#REF!+#REF!+#REF!</f>
        <v>#REF!</v>
      </c>
      <c r="CB203" s="280" t="e">
        <f>+E209+E421+#REF!+E645+E745+E842+E940+#REF!+#REF!+#REF!+#REF!+#REF!+#REF!+#REF!+#REF!+#REF!+#REF!+#REF!+#REF!+#REF!+#REF!</f>
        <v>#REF!</v>
      </c>
      <c r="CC203" s="280" t="e">
        <f>+F209+F421+#REF!+F645+F745+F842+F940+#REF!+#REF!+#REF!+#REF!+#REF!+#REF!+#REF!+#REF!+#REF!+#REF!+#REF!+#REF!+#REF!+#REF!</f>
        <v>#REF!</v>
      </c>
      <c r="CD203" s="280" t="e">
        <f>+G209+G421+#REF!+G645+G745+G842+G940+#REF!+#REF!+#REF!+#REF!+#REF!+#REF!+#REF!+#REF!+#REF!+#REF!+#REF!+#REF!+#REF!+#REF!</f>
        <v>#REF!</v>
      </c>
      <c r="CE203" s="280" t="e">
        <f>+H209+H421+#REF!+H645+H745+H842+H940+#REF!+#REF!+#REF!+#REF!+#REF!+#REF!+#REF!+#REF!+#REF!+#REF!+#REF!+#REF!+#REF!+#REF!</f>
        <v>#REF!</v>
      </c>
      <c r="CF203" s="270">
        <v>2018</v>
      </c>
      <c r="CG203" s="68" t="s">
        <v>37</v>
      </c>
      <c r="CH203" s="281">
        <f>+'Anexo 4'!D122+'Anexo 4'!E122</f>
        <v>233390.7218</v>
      </c>
      <c r="CI203" s="281">
        <f>+'Anexo 4'!F122+'Anexo 4'!G122</f>
        <v>524902.86450000003</v>
      </c>
      <c r="CJ203" s="281">
        <f>+'Anexo 4'!H122+'Anexo 4'!I122</f>
        <v>182282.6537</v>
      </c>
      <c r="CK203" s="281" t="e">
        <f>+'Anexo 4'!#REF!+'Anexo 4'!#REF!+'Anexo 4'!#REF!+'Anexo 4'!#REF!+'Anexo 4'!J122+'Anexo 4'!K122</f>
        <v>#REF!</v>
      </c>
      <c r="CL203" s="281">
        <f>+'Anexo 4'!L122+'Anexo 4'!M122</f>
        <v>990012.08700000006</v>
      </c>
      <c r="CM203" s="282" t="e">
        <f t="shared" si="7"/>
        <v>#REF!</v>
      </c>
      <c r="CN203" s="282" t="e">
        <f t="shared" si="7"/>
        <v>#REF!</v>
      </c>
      <c r="CO203" s="282" t="e">
        <f t="shared" si="7"/>
        <v>#REF!</v>
      </c>
      <c r="CP203" s="282" t="e">
        <f t="shared" si="7"/>
        <v>#REF!</v>
      </c>
      <c r="CQ203" s="282" t="e">
        <f t="shared" si="7"/>
        <v>#REF!</v>
      </c>
      <c r="CR203" s="270">
        <v>2018</v>
      </c>
      <c r="CS203" s="68" t="s">
        <v>37</v>
      </c>
      <c r="CT203" s="283">
        <f>'Anexo 2 '!C121</f>
        <v>233390.72180000014</v>
      </c>
      <c r="CU203" s="283">
        <f>'Anexo 2 '!D121</f>
        <v>524902.86450000003</v>
      </c>
      <c r="CV203" s="283">
        <f>'Anexo 2 '!E121</f>
        <v>182282.65370000005</v>
      </c>
      <c r="CW203" s="283" t="e">
        <f>+'Anexo 2 '!#REF!+'Anexo 2 '!#REF!+'Anexo 2 '!#REF!</f>
        <v>#REF!</v>
      </c>
      <c r="CX203" s="283">
        <f>+'Anexo 2 '!G121</f>
        <v>990012.08699999982</v>
      </c>
      <c r="CY203" s="270">
        <v>2018</v>
      </c>
      <c r="CZ203" s="68" t="s">
        <v>37</v>
      </c>
      <c r="DA203" s="282">
        <f t="shared" si="6"/>
        <v>0</v>
      </c>
      <c r="DB203" s="282">
        <f t="shared" si="6"/>
        <v>0</v>
      </c>
      <c r="DC203" s="282">
        <f t="shared" si="6"/>
        <v>0</v>
      </c>
      <c r="DD203" s="282" t="e">
        <f t="shared" si="6"/>
        <v>#REF!</v>
      </c>
      <c r="DE203" s="282">
        <f t="shared" si="6"/>
        <v>0</v>
      </c>
    </row>
    <row r="204" spans="1:109" ht="16.5" x14ac:dyDescent="0.3">
      <c r="A204" s="427">
        <v>2014</v>
      </c>
      <c r="B204" s="428" t="s">
        <v>40</v>
      </c>
      <c r="C204" s="429" t="s">
        <v>129</v>
      </c>
      <c r="D204" s="430">
        <v>76719.572499999966</v>
      </c>
      <c r="E204" s="430">
        <v>42292.705000000002</v>
      </c>
      <c r="F204" s="431">
        <v>20517.542500000003</v>
      </c>
      <c r="G204" s="431">
        <v>7203.4100000000008</v>
      </c>
      <c r="H204" s="432">
        <v>146733.22999999995</v>
      </c>
      <c r="I204" s="293"/>
      <c r="J204" s="58"/>
      <c r="BY204" s="270">
        <v>2018</v>
      </c>
      <c r="BZ204" s="68" t="s">
        <v>38</v>
      </c>
      <c r="CA204" s="280" t="e">
        <f>+D210+D422+#REF!+D646+D746+D843+D941+D1041+#REF!+#REF!+#REF!+#REF!+#REF!+#REF!+#REF!+#REF!+#REF!+#REF!+#REF!+#REF!+#REF!</f>
        <v>#REF!</v>
      </c>
      <c r="CB204" s="280" t="e">
        <f>+E210+E422+#REF!+E646+E746+E843+E941+E1041+#REF!+#REF!+#REF!+#REF!+#REF!+#REF!+#REF!+#REF!+#REF!+#REF!+#REF!+#REF!+#REF!</f>
        <v>#REF!</v>
      </c>
      <c r="CC204" s="280" t="e">
        <f>+F210+F422+#REF!+F646+F746+F843+F941+F1041+#REF!+#REF!+#REF!+#REF!+#REF!+#REF!+#REF!+#REF!+#REF!+#REF!+#REF!+#REF!+#REF!</f>
        <v>#REF!</v>
      </c>
      <c r="CD204" s="280" t="e">
        <f>+G210+G422+#REF!+G646+G746+G843+G941+G1041+#REF!+#REF!+#REF!+#REF!+#REF!+#REF!+#REF!+#REF!+#REF!+#REF!+#REF!+#REF!+#REF!</f>
        <v>#REF!</v>
      </c>
      <c r="CE204" s="280" t="e">
        <f>+H210+H422+#REF!+H646+H746+H843+H941+H1041+#REF!+#REF!+#REF!+#REF!+#REF!+#REF!+#REF!+#REF!+#REF!+#REF!+#REF!+#REF!+#REF!</f>
        <v>#REF!</v>
      </c>
      <c r="CF204" s="270">
        <v>2018</v>
      </c>
      <c r="CG204" s="68" t="s">
        <v>38</v>
      </c>
      <c r="CH204" s="281">
        <f>+'Anexo 4'!D123+'Anexo 4'!E123</f>
        <v>241570.65799999991</v>
      </c>
      <c r="CI204" s="281">
        <f>+'Anexo 4'!F123+'Anexo 4'!G123</f>
        <v>561625.15000000014</v>
      </c>
      <c r="CJ204" s="281">
        <f>+'Anexo 4'!H123+'Anexo 4'!I123</f>
        <v>206398.61650000003</v>
      </c>
      <c r="CK204" s="281" t="e">
        <f>+'Anexo 4'!#REF!+'Anexo 4'!#REF!+'Anexo 4'!#REF!+'Anexo 4'!#REF!+'Anexo 4'!J123+'Anexo 4'!K123</f>
        <v>#REF!</v>
      </c>
      <c r="CL204" s="281">
        <f>+'Anexo 4'!L123+'Anexo 4'!M123</f>
        <v>1061280.1780000001</v>
      </c>
      <c r="CM204" s="282" t="e">
        <f t="shared" si="7"/>
        <v>#REF!</v>
      </c>
      <c r="CN204" s="282" t="e">
        <f t="shared" si="7"/>
        <v>#REF!</v>
      </c>
      <c r="CO204" s="282" t="e">
        <f t="shared" si="7"/>
        <v>#REF!</v>
      </c>
      <c r="CP204" s="282" t="e">
        <f t="shared" si="7"/>
        <v>#REF!</v>
      </c>
      <c r="CQ204" s="282" t="e">
        <f t="shared" si="7"/>
        <v>#REF!</v>
      </c>
      <c r="CR204" s="270">
        <v>2018</v>
      </c>
      <c r="CS204" s="68" t="s">
        <v>38</v>
      </c>
      <c r="CT204" s="283">
        <f>'Anexo 2 '!C122</f>
        <v>241570.65799999994</v>
      </c>
      <c r="CU204" s="283">
        <f>'Anexo 2 '!D122</f>
        <v>561625.15000000014</v>
      </c>
      <c r="CV204" s="283">
        <f>'Anexo 2 '!E122</f>
        <v>206398.61650000009</v>
      </c>
      <c r="CW204" s="283" t="e">
        <f>+'Anexo 2 '!#REF!+'Anexo 2 '!#REF!+'Anexo 2 '!#REF!</f>
        <v>#REF!</v>
      </c>
      <c r="CX204" s="283">
        <f>+'Anexo 2 '!G122</f>
        <v>1061280.1780000001</v>
      </c>
      <c r="CY204" s="270">
        <v>2018</v>
      </c>
      <c r="CZ204" s="68" t="s">
        <v>38</v>
      </c>
      <c r="DA204" s="282">
        <f t="shared" si="6"/>
        <v>0</v>
      </c>
      <c r="DB204" s="282">
        <f t="shared" si="6"/>
        <v>0</v>
      </c>
      <c r="DC204" s="282">
        <f t="shared" si="6"/>
        <v>0</v>
      </c>
      <c r="DD204" s="282" t="e">
        <f t="shared" si="6"/>
        <v>#REF!</v>
      </c>
      <c r="DE204" s="282">
        <f t="shared" si="6"/>
        <v>0</v>
      </c>
    </row>
    <row r="205" spans="1:109" ht="16.5" x14ac:dyDescent="0.3">
      <c r="A205" s="68">
        <v>2014</v>
      </c>
      <c r="B205" s="68" t="s">
        <v>41</v>
      </c>
      <c r="C205" s="433" t="s">
        <v>129</v>
      </c>
      <c r="D205" s="434">
        <v>67850.880000000034</v>
      </c>
      <c r="E205" s="434">
        <v>43211.117000000013</v>
      </c>
      <c r="F205" s="435">
        <v>18898.474999999999</v>
      </c>
      <c r="G205" s="435">
        <v>5740.0625</v>
      </c>
      <c r="H205" s="129">
        <v>135700.53450000004</v>
      </c>
      <c r="I205" s="293"/>
      <c r="J205" s="58"/>
      <c r="BY205" s="270">
        <v>2018</v>
      </c>
      <c r="BZ205" s="68" t="s">
        <v>39</v>
      </c>
      <c r="CA205" s="280" t="e">
        <f>+D211+D423+#REF!+D647+D747+D844+D942+D1042+#REF!+#REF!+#REF!+#REF!+#REF!+#REF!+#REF!+#REF!+#REF!+#REF!+#REF!+#REF!+#REF!</f>
        <v>#REF!</v>
      </c>
      <c r="CB205" s="280" t="e">
        <f>+E211+E423+#REF!+E647+E747+E844+E942+E1042+#REF!+#REF!+#REF!+#REF!+#REF!+#REF!+#REF!+#REF!+#REF!+#REF!+#REF!+#REF!+#REF!</f>
        <v>#REF!</v>
      </c>
      <c r="CC205" s="280" t="e">
        <f>+F211+F423+#REF!+F647+F747+F844+F942+F1042+#REF!+#REF!+#REF!+#REF!+#REF!+#REF!+#REF!+#REF!+#REF!+#REF!+#REF!+#REF!+#REF!</f>
        <v>#REF!</v>
      </c>
      <c r="CD205" s="280" t="e">
        <f>+G211+G423+#REF!+G647+G747+G844+G942+G1042+#REF!+#REF!+#REF!+#REF!+#REF!+#REF!+#REF!+#REF!+#REF!+#REF!+#REF!+#REF!+#REF!</f>
        <v>#REF!</v>
      </c>
      <c r="CE205" s="280" t="e">
        <f>+H211+H423+#REF!+H647+H747+H844+H942+H1042+#REF!+#REF!+#REF!+#REF!+#REF!+#REF!+#REF!+#REF!+#REF!+#REF!+#REF!+#REF!+#REF!</f>
        <v>#REF!</v>
      </c>
      <c r="CF205" s="270">
        <v>2018</v>
      </c>
      <c r="CG205" s="68" t="s">
        <v>39</v>
      </c>
      <c r="CH205" s="281">
        <f>+'Anexo 4'!D124+'Anexo 4'!E124</f>
        <v>241240.28750000001</v>
      </c>
      <c r="CI205" s="281">
        <f>+'Anexo 4'!F124+'Anexo 4'!G124</f>
        <v>536806.70600000001</v>
      </c>
      <c r="CJ205" s="281">
        <f>+'Anexo 4'!H124+'Anexo 4'!I124</f>
        <v>205553.36200000005</v>
      </c>
      <c r="CK205" s="281" t="e">
        <f>+'Anexo 4'!#REF!+'Anexo 4'!#REF!+'Anexo 4'!#REF!+'Anexo 4'!#REF!+'Anexo 4'!J124+'Anexo 4'!K124</f>
        <v>#REF!</v>
      </c>
      <c r="CL205" s="281">
        <f>+'Anexo 4'!L124+'Anexo 4'!M124</f>
        <v>1030848.1030000001</v>
      </c>
      <c r="CM205" s="282" t="e">
        <f t="shared" si="7"/>
        <v>#REF!</v>
      </c>
      <c r="CN205" s="282" t="e">
        <f t="shared" si="7"/>
        <v>#REF!</v>
      </c>
      <c r="CO205" s="282" t="e">
        <f t="shared" si="7"/>
        <v>#REF!</v>
      </c>
      <c r="CP205" s="282" t="e">
        <f t="shared" si="7"/>
        <v>#REF!</v>
      </c>
      <c r="CQ205" s="282" t="e">
        <f t="shared" si="7"/>
        <v>#REF!</v>
      </c>
      <c r="CR205" s="270">
        <v>2018</v>
      </c>
      <c r="CS205" s="68" t="s">
        <v>39</v>
      </c>
      <c r="CT205" s="283">
        <f>'Anexo 2 '!C123</f>
        <v>241240.28750000003</v>
      </c>
      <c r="CU205" s="283">
        <f>'Anexo 2 '!D123</f>
        <v>536806.70600000001</v>
      </c>
      <c r="CV205" s="283">
        <f>'Anexo 2 '!E123</f>
        <v>205553.36199999996</v>
      </c>
      <c r="CW205" s="283" t="e">
        <f>+'Anexo 2 '!#REF!+'Anexo 2 '!#REF!+'Anexo 2 '!#REF!</f>
        <v>#REF!</v>
      </c>
      <c r="CX205" s="283">
        <f>+'Anexo 2 '!G123</f>
        <v>1030848.1029999997</v>
      </c>
      <c r="CY205" s="270">
        <v>2018</v>
      </c>
      <c r="CZ205" s="68" t="s">
        <v>39</v>
      </c>
      <c r="DA205" s="282">
        <f t="shared" si="6"/>
        <v>0</v>
      </c>
      <c r="DB205" s="282">
        <f t="shared" si="6"/>
        <v>0</v>
      </c>
      <c r="DC205" s="282">
        <f t="shared" si="6"/>
        <v>0</v>
      </c>
      <c r="DD205" s="282" t="e">
        <f t="shared" si="6"/>
        <v>#REF!</v>
      </c>
      <c r="DE205" s="282">
        <f t="shared" si="6"/>
        <v>0</v>
      </c>
    </row>
    <row r="206" spans="1:109" ht="16.5" x14ac:dyDescent="0.3">
      <c r="A206" s="427">
        <v>2014</v>
      </c>
      <c r="B206" s="428" t="s">
        <v>42</v>
      </c>
      <c r="C206" s="429" t="s">
        <v>129</v>
      </c>
      <c r="D206" s="430">
        <v>61159.832500000004</v>
      </c>
      <c r="E206" s="430">
        <v>35264.859000000004</v>
      </c>
      <c r="F206" s="431">
        <v>18322.762500000004</v>
      </c>
      <c r="G206" s="431">
        <v>6652.3625000000002</v>
      </c>
      <c r="H206" s="432">
        <v>121399.81650000002</v>
      </c>
      <c r="I206" s="293"/>
      <c r="J206" s="58"/>
      <c r="BY206" s="270">
        <v>2018</v>
      </c>
      <c r="BZ206" s="68" t="s">
        <v>40</v>
      </c>
      <c r="CA206" s="280" t="e">
        <f>+D212+D424+#REF!+D648+D748+D845+D943+D1043+#REF!+#REF!+#REF!+#REF!+#REF!+#REF!+#REF!+#REF!+#REF!+#REF!+#REF!+#REF!+#REF!</f>
        <v>#REF!</v>
      </c>
      <c r="CB206" s="280" t="e">
        <f>+E212+E424+#REF!+E648+E748+E845+E943+E1043+#REF!+#REF!+#REF!+#REF!+#REF!+#REF!+#REF!+#REF!+#REF!+#REF!+#REF!+#REF!+#REF!</f>
        <v>#REF!</v>
      </c>
      <c r="CC206" s="280" t="e">
        <f>+F212+F424+#REF!+F648+F748+F845+F943+F1043+#REF!+#REF!+#REF!+#REF!+#REF!+#REF!+#REF!+#REF!+#REF!+#REF!+#REF!+#REF!+#REF!</f>
        <v>#REF!</v>
      </c>
      <c r="CD206" s="280" t="e">
        <f>+G212+G424+#REF!+G648+G748+G845+G943+G1043+#REF!+#REF!+#REF!+#REF!+#REF!+#REF!+#REF!+#REF!+#REF!+#REF!+#REF!+#REF!+#REF!</f>
        <v>#REF!</v>
      </c>
      <c r="CE206" s="280" t="e">
        <f>+H212+H424+#REF!+H648+H748+H845+H943+H1043+#REF!+#REF!+#REF!+#REF!+#REF!+#REF!+#REF!+#REF!+#REF!+#REF!+#REF!+#REF!+#REF!</f>
        <v>#REF!</v>
      </c>
      <c r="CF206" s="270">
        <v>2018</v>
      </c>
      <c r="CG206" s="68" t="s">
        <v>40</v>
      </c>
      <c r="CH206" s="281">
        <f>+'Anexo 4'!D125+'Anexo 4'!E125</f>
        <v>250102.39900000003</v>
      </c>
      <c r="CI206" s="281">
        <f>+'Anexo 4'!F125+'Anexo 4'!G125</f>
        <v>571997.86500000022</v>
      </c>
      <c r="CJ206" s="281">
        <f>+'Anexo 4'!H125+'Anexo 4'!I125</f>
        <v>211945.58399999997</v>
      </c>
      <c r="CK206" s="281" t="e">
        <f>+'Anexo 4'!#REF!+'Anexo 4'!#REF!+'Anexo 4'!#REF!+'Anexo 4'!#REF!+'Anexo 4'!J125+'Anexo 4'!K125</f>
        <v>#REF!</v>
      </c>
      <c r="CL206" s="281">
        <f>+'Anexo 4'!L125+'Anexo 4'!M125</f>
        <v>1083220.1620000002</v>
      </c>
      <c r="CM206" s="282" t="e">
        <f t="shared" si="7"/>
        <v>#REF!</v>
      </c>
      <c r="CN206" s="282" t="e">
        <f t="shared" si="7"/>
        <v>#REF!</v>
      </c>
      <c r="CO206" s="282" t="e">
        <f t="shared" si="7"/>
        <v>#REF!</v>
      </c>
      <c r="CP206" s="282" t="e">
        <f t="shared" si="7"/>
        <v>#REF!</v>
      </c>
      <c r="CQ206" s="282" t="e">
        <f t="shared" si="7"/>
        <v>#REF!</v>
      </c>
      <c r="CR206" s="270">
        <v>2018</v>
      </c>
      <c r="CS206" s="68" t="s">
        <v>40</v>
      </c>
      <c r="CT206" s="283">
        <f>'Anexo 2 '!C124</f>
        <v>250102.39900000009</v>
      </c>
      <c r="CU206" s="283">
        <f>'Anexo 2 '!D124</f>
        <v>571997.86500000022</v>
      </c>
      <c r="CV206" s="283">
        <f>'Anexo 2 '!E124</f>
        <v>211945.58399999992</v>
      </c>
      <c r="CW206" s="283" t="e">
        <f>+'Anexo 2 '!#REF!+'Anexo 2 '!#REF!+'Anexo 2 '!#REF!</f>
        <v>#REF!</v>
      </c>
      <c r="CX206" s="283">
        <f>+'Anexo 2 '!G124</f>
        <v>1083220.1620000002</v>
      </c>
      <c r="CY206" s="270">
        <v>2018</v>
      </c>
      <c r="CZ206" s="68" t="s">
        <v>40</v>
      </c>
      <c r="DA206" s="282">
        <f t="shared" si="6"/>
        <v>0</v>
      </c>
      <c r="DB206" s="282">
        <f t="shared" si="6"/>
        <v>0</v>
      </c>
      <c r="DC206" s="282">
        <f t="shared" si="6"/>
        <v>0</v>
      </c>
      <c r="DD206" s="282" t="e">
        <f t="shared" si="6"/>
        <v>#REF!</v>
      </c>
      <c r="DE206" s="282">
        <f t="shared" si="6"/>
        <v>0</v>
      </c>
    </row>
    <row r="207" spans="1:109" ht="16.5" x14ac:dyDescent="0.3">
      <c r="A207" s="68">
        <v>2015</v>
      </c>
      <c r="B207" s="68" t="s">
        <v>43</v>
      </c>
      <c r="C207" s="433" t="s">
        <v>129</v>
      </c>
      <c r="D207" s="434">
        <v>56011.549499999979</v>
      </c>
      <c r="E207" s="434">
        <v>33599.235000000008</v>
      </c>
      <c r="F207" s="435">
        <v>16599.57</v>
      </c>
      <c r="G207" s="435">
        <v>5888.6320000000005</v>
      </c>
      <c r="H207" s="129">
        <v>112098.98649999997</v>
      </c>
      <c r="I207" s="293"/>
      <c r="J207" s="58"/>
      <c r="BY207" s="270">
        <v>2018</v>
      </c>
      <c r="BZ207" s="68" t="s">
        <v>41</v>
      </c>
      <c r="CA207" s="280" t="e">
        <f>+D213+D425+D525+D649+D749+D846+D944+D1044+#REF!+#REF!+#REF!+#REF!+#REF!+#REF!+#REF!+#REF!+#REF!+#REF!+#REF!+#REF!+#REF!</f>
        <v>#REF!</v>
      </c>
      <c r="CB207" s="280" t="e">
        <f>+E213+E425+E525+E649+E749+E846+E944+E1044+#REF!+#REF!+#REF!+#REF!+#REF!+#REF!+#REF!+#REF!+#REF!+#REF!+#REF!+#REF!+#REF!</f>
        <v>#REF!</v>
      </c>
      <c r="CC207" s="280" t="e">
        <f>+F213+F425+F525+F649+F749+F846+F944+F1044+#REF!+#REF!+#REF!+#REF!+#REF!+#REF!+#REF!+#REF!+#REF!+#REF!+#REF!+#REF!+#REF!</f>
        <v>#REF!</v>
      </c>
      <c r="CD207" s="280" t="e">
        <f>+G213+G425+G525+G649+G749+G846+G944+G1044+#REF!+#REF!+#REF!+#REF!+#REF!+#REF!+#REF!+#REF!+#REF!+#REF!+#REF!+#REF!+#REF!</f>
        <v>#REF!</v>
      </c>
      <c r="CE207" s="280" t="e">
        <f>+H213+H425+H525+H649+H749+H846+H944+H1044+#REF!+#REF!+#REF!+#REF!+#REF!+#REF!+#REF!+#REF!+#REF!+#REF!+#REF!+#REF!+#REF!</f>
        <v>#REF!</v>
      </c>
      <c r="CF207" s="270">
        <v>2018</v>
      </c>
      <c r="CG207" s="68" t="s">
        <v>41</v>
      </c>
      <c r="CH207" s="281">
        <f>+'Anexo 4'!D126+'Anexo 4'!E126</f>
        <v>243692.34399999992</v>
      </c>
      <c r="CI207" s="281">
        <f>+'Anexo 4'!F126+'Anexo 4'!G126</f>
        <v>567365.91950000008</v>
      </c>
      <c r="CJ207" s="281">
        <f>+'Anexo 4'!H126+'Anexo 4'!I126</f>
        <v>204609.29549999998</v>
      </c>
      <c r="CK207" s="281" t="e">
        <f>+'Anexo 4'!#REF!+'Anexo 4'!#REF!+'Anexo 4'!#REF!+'Anexo 4'!#REF!+'Anexo 4'!J126+'Anexo 4'!K126</f>
        <v>#REF!</v>
      </c>
      <c r="CL207" s="281">
        <f>+'Anexo 4'!L126+'Anexo 4'!M126</f>
        <v>1064519.6965000001</v>
      </c>
      <c r="CM207" s="282" t="e">
        <f t="shared" si="7"/>
        <v>#REF!</v>
      </c>
      <c r="CN207" s="282" t="e">
        <f t="shared" si="7"/>
        <v>#REF!</v>
      </c>
      <c r="CO207" s="282" t="e">
        <f t="shared" si="7"/>
        <v>#REF!</v>
      </c>
      <c r="CP207" s="282" t="e">
        <f t="shared" si="7"/>
        <v>#REF!</v>
      </c>
      <c r="CQ207" s="282" t="e">
        <f t="shared" si="7"/>
        <v>#REF!</v>
      </c>
      <c r="CR207" s="270">
        <v>2018</v>
      </c>
      <c r="CS207" s="68" t="s">
        <v>41</v>
      </c>
      <c r="CT207" s="283">
        <f>'Anexo 2 '!C125</f>
        <v>243692.34399999992</v>
      </c>
      <c r="CU207" s="283">
        <f>'Anexo 2 '!D125</f>
        <v>567365.91950000008</v>
      </c>
      <c r="CV207" s="283">
        <f>'Anexo 2 '!E125</f>
        <v>204609.29550000004</v>
      </c>
      <c r="CW207" s="283" t="e">
        <f>+'Anexo 2 '!#REF!+'Anexo 2 '!#REF!+'Anexo 2 '!#REF!</f>
        <v>#REF!</v>
      </c>
      <c r="CX207" s="283">
        <f>+'Anexo 2 '!G125</f>
        <v>1064519.6965000003</v>
      </c>
      <c r="CY207" s="270">
        <v>2018</v>
      </c>
      <c r="CZ207" s="68" t="s">
        <v>41</v>
      </c>
      <c r="DA207" s="282">
        <f t="shared" si="6"/>
        <v>0</v>
      </c>
      <c r="DB207" s="282">
        <f t="shared" si="6"/>
        <v>0</v>
      </c>
      <c r="DC207" s="282">
        <f t="shared" si="6"/>
        <v>0</v>
      </c>
      <c r="DD207" s="282" t="e">
        <f t="shared" si="6"/>
        <v>#REF!</v>
      </c>
      <c r="DE207" s="282">
        <f t="shared" si="6"/>
        <v>0</v>
      </c>
    </row>
    <row r="208" spans="1:109" ht="16.5" x14ac:dyDescent="0.3">
      <c r="A208" s="427">
        <v>2015</v>
      </c>
      <c r="B208" s="428" t="s">
        <v>44</v>
      </c>
      <c r="C208" s="429" t="s">
        <v>129</v>
      </c>
      <c r="D208" s="430">
        <v>65498.778499999986</v>
      </c>
      <c r="E208" s="430">
        <v>35100.474000000002</v>
      </c>
      <c r="F208" s="431">
        <v>19024.945</v>
      </c>
      <c r="G208" s="431">
        <v>7502.6665000000012</v>
      </c>
      <c r="H208" s="432">
        <v>127126.86399999997</v>
      </c>
      <c r="I208" s="293"/>
      <c r="J208" s="58"/>
      <c r="BY208" s="270">
        <v>2018</v>
      </c>
      <c r="BZ208" s="68" t="s">
        <v>42</v>
      </c>
      <c r="CA208" s="280" t="e">
        <f>+D214+D426+D526+D650+D750+D847+D945+D1045+#REF!+#REF!+#REF!+#REF!+#REF!+#REF!+#REF!+#REF!+#REF!+#REF!+#REF!+#REF!+#REF!</f>
        <v>#REF!</v>
      </c>
      <c r="CB208" s="280" t="e">
        <f>+E214+E426+E526+E650+E750+E847+E945+E1045+#REF!+#REF!+#REF!+#REF!+#REF!+#REF!+#REF!+#REF!+#REF!+#REF!+#REF!+#REF!+#REF!</f>
        <v>#REF!</v>
      </c>
      <c r="CC208" s="280" t="e">
        <f>+F214+F426+F526+F650+F750+F847+F945+F1045+#REF!+#REF!+#REF!+#REF!+#REF!+#REF!+#REF!+#REF!+#REF!+#REF!+#REF!+#REF!+#REF!</f>
        <v>#REF!</v>
      </c>
      <c r="CD208" s="280" t="e">
        <f>+G214+G426+G526+G650+G750+G847+G945+G1045+#REF!+#REF!+#REF!+#REF!+#REF!+#REF!+#REF!+#REF!+#REF!+#REF!+#REF!+#REF!+#REF!</f>
        <v>#REF!</v>
      </c>
      <c r="CE208" s="280" t="e">
        <f>+H214+H426+H526+H650+H750+H847+H945+H1045+#REF!+#REF!+#REF!+#REF!+#REF!+#REF!+#REF!+#REF!+#REF!+#REF!+#REF!+#REF!+#REF!</f>
        <v>#REF!</v>
      </c>
      <c r="CF208" s="270">
        <v>2018</v>
      </c>
      <c r="CG208" s="68" t="s">
        <v>42</v>
      </c>
      <c r="CH208" s="281">
        <f>+'Anexo 4'!D127+'Anexo 4'!E127</f>
        <v>222651.06599999993</v>
      </c>
      <c r="CI208" s="281">
        <f>+'Anexo 4'!F127+'Anexo 4'!G127</f>
        <v>532637.61250000028</v>
      </c>
      <c r="CJ208" s="281">
        <f>+'Anexo 4'!H127+'Anexo 4'!I127</f>
        <v>173410.22350000002</v>
      </c>
      <c r="CK208" s="281" t="e">
        <f>+'Anexo 4'!#REF!+'Anexo 4'!#REF!+'Anexo 4'!#REF!+'Anexo 4'!#REF!+'Anexo 4'!J127+'Anexo 4'!K127</f>
        <v>#REF!</v>
      </c>
      <c r="CL208" s="281">
        <f>+'Anexo 4'!L127+'Anexo 4'!M127</f>
        <v>973383.72750000027</v>
      </c>
      <c r="CM208" s="282" t="e">
        <f t="shared" si="7"/>
        <v>#REF!</v>
      </c>
      <c r="CN208" s="282" t="e">
        <f t="shared" si="7"/>
        <v>#REF!</v>
      </c>
      <c r="CO208" s="282" t="e">
        <f t="shared" si="7"/>
        <v>#REF!</v>
      </c>
      <c r="CP208" s="282" t="e">
        <f t="shared" si="7"/>
        <v>#REF!</v>
      </c>
      <c r="CQ208" s="282" t="e">
        <f t="shared" si="7"/>
        <v>#REF!</v>
      </c>
      <c r="CR208" s="270">
        <v>2018</v>
      </c>
      <c r="CS208" s="68" t="s">
        <v>42</v>
      </c>
      <c r="CT208" s="283">
        <f>'Anexo 2 '!C126</f>
        <v>222651.06599999996</v>
      </c>
      <c r="CU208" s="283">
        <f>'Anexo 2 '!D126</f>
        <v>532637.61250000028</v>
      </c>
      <c r="CV208" s="283">
        <f>'Anexo 2 '!E126</f>
        <v>173410.22350000002</v>
      </c>
      <c r="CW208" s="283" t="e">
        <f>+'Anexo 2 '!#REF!+'Anexo 2 '!#REF!+'Anexo 2 '!#REF!</f>
        <v>#REF!</v>
      </c>
      <c r="CX208" s="283">
        <f>+'Anexo 2 '!G126</f>
        <v>973383.72750000004</v>
      </c>
      <c r="CY208" s="270">
        <v>2018</v>
      </c>
      <c r="CZ208" s="68" t="s">
        <v>42</v>
      </c>
      <c r="DA208" s="282">
        <f t="shared" ref="DA208:DE210" si="8">+CH208-CT208</f>
        <v>0</v>
      </c>
      <c r="DB208" s="282">
        <f t="shared" si="8"/>
        <v>0</v>
      </c>
      <c r="DC208" s="282">
        <f t="shared" si="8"/>
        <v>0</v>
      </c>
      <c r="DD208" s="282" t="e">
        <f t="shared" si="8"/>
        <v>#REF!</v>
      </c>
      <c r="DE208" s="282">
        <f t="shared" si="8"/>
        <v>0</v>
      </c>
    </row>
    <row r="209" spans="1:109" ht="16.5" x14ac:dyDescent="0.3">
      <c r="A209" s="68">
        <v>2015</v>
      </c>
      <c r="B209" s="68" t="s">
        <v>45</v>
      </c>
      <c r="C209" s="433" t="s">
        <v>129</v>
      </c>
      <c r="D209" s="434">
        <v>71069.676999999996</v>
      </c>
      <c r="E209" s="434">
        <v>42542.991000000002</v>
      </c>
      <c r="F209" s="435">
        <v>20603.191500000001</v>
      </c>
      <c r="G209" s="435">
        <v>6818.0604999999996</v>
      </c>
      <c r="H209" s="129">
        <v>141033.92000000001</v>
      </c>
      <c r="I209" s="293"/>
      <c r="J209" s="58"/>
      <c r="BY209" s="270">
        <v>2019</v>
      </c>
      <c r="BZ209" s="68" t="s">
        <v>43</v>
      </c>
      <c r="CA209" s="280" t="e">
        <f>+D215+D427+D527+D651+D751+D849+D946+D1046+#REF!+#REF!+#REF!+#REF!+#REF!+#REF!+#REF!+#REF!+#REF!+#REF!+#REF!+#REF!+#REF!</f>
        <v>#REF!</v>
      </c>
      <c r="CB209" s="280" t="e">
        <f>+E215+E427+E527+E651+E751+E849+E946+E1046+#REF!+#REF!+#REF!+#REF!+#REF!+#REF!+#REF!+#REF!+#REF!+#REF!+#REF!+#REF!+#REF!</f>
        <v>#REF!</v>
      </c>
      <c r="CC209" s="280" t="e">
        <f>+F215+F427+F527+F651+F751+F849+F946+F1046+#REF!+#REF!+#REF!+#REF!+#REF!+#REF!+#REF!+#REF!+#REF!+#REF!+#REF!+#REF!+#REF!</f>
        <v>#REF!</v>
      </c>
      <c r="CD209" s="280" t="e">
        <f>+G215+G427+G527+G651+G751+G849+G946+G1046+#REF!+#REF!+#REF!+#REF!+#REF!+#REF!+#REF!+#REF!+#REF!+#REF!+#REF!+#REF!+#REF!</f>
        <v>#REF!</v>
      </c>
      <c r="CE209" s="280" t="e">
        <f>+H215+H427+H527+H651+H751+H849+H946+H1046+#REF!+#REF!+#REF!+#REF!+#REF!+#REF!+#REF!+#REF!+#REF!+#REF!+#REF!+#REF!+#REF!</f>
        <v>#REF!</v>
      </c>
      <c r="CF209" s="270">
        <v>2019</v>
      </c>
      <c r="CG209" s="68" t="s">
        <v>43</v>
      </c>
      <c r="CH209" s="281">
        <f>+'Anexo 4'!D128+'Anexo 4'!E128</f>
        <v>197390.44449999993</v>
      </c>
      <c r="CI209" s="281">
        <f>+'Anexo 4'!F128+'Anexo 4'!G128</f>
        <v>506254.30099999992</v>
      </c>
      <c r="CJ209" s="281">
        <f>+'Anexo 4'!H128+'Anexo 4'!I128</f>
        <v>164533.74149999997</v>
      </c>
      <c r="CK209" s="281" t="e">
        <f>+'Anexo 4'!#REF!+'Anexo 4'!#REF!+'Anexo 4'!#REF!+'Anexo 4'!#REF!+'Anexo 4'!J128+'Anexo 4'!K128</f>
        <v>#REF!</v>
      </c>
      <c r="CL209" s="281">
        <f>+'Anexo 4'!L128+'Anexo 4'!M128</f>
        <v>917158.47099999979</v>
      </c>
      <c r="CM209" s="282" t="e">
        <f t="shared" si="7"/>
        <v>#REF!</v>
      </c>
      <c r="CN209" s="282" t="e">
        <f t="shared" si="7"/>
        <v>#REF!</v>
      </c>
      <c r="CO209" s="282" t="e">
        <f t="shared" si="7"/>
        <v>#REF!</v>
      </c>
      <c r="CP209" s="282" t="e">
        <f t="shared" si="7"/>
        <v>#REF!</v>
      </c>
      <c r="CQ209" s="282" t="e">
        <f t="shared" si="7"/>
        <v>#REF!</v>
      </c>
      <c r="CR209" s="270">
        <v>2019</v>
      </c>
      <c r="CS209" s="68" t="s">
        <v>43</v>
      </c>
      <c r="CT209" s="283">
        <f>'Anexo 2 '!C128</f>
        <v>236243.43850000008</v>
      </c>
      <c r="CU209" s="283">
        <f>'Anexo 2 '!D128</f>
        <v>495980.89299999975</v>
      </c>
      <c r="CV209" s="283">
        <f>'Anexo 2 '!E128</f>
        <v>187826.76399999991</v>
      </c>
      <c r="CW209" s="283" t="e">
        <f>+'Anexo 2 '!#REF!+'Anexo 2 '!#REF!+'Anexo 2 '!#REF!</f>
        <v>#REF!</v>
      </c>
      <c r="CX209" s="283">
        <f>+'Anexo 2 '!G128</f>
        <v>972510.6819999998</v>
      </c>
      <c r="CY209" s="270">
        <v>2019</v>
      </c>
      <c r="CZ209" s="68" t="s">
        <v>43</v>
      </c>
      <c r="DA209" s="282">
        <f t="shared" si="8"/>
        <v>-38852.994000000152</v>
      </c>
      <c r="DB209" s="282">
        <f t="shared" si="8"/>
        <v>10273.40800000017</v>
      </c>
      <c r="DC209" s="282">
        <f t="shared" si="8"/>
        <v>-23293.022499999934</v>
      </c>
      <c r="DD209" s="282" t="e">
        <f t="shared" si="8"/>
        <v>#REF!</v>
      </c>
      <c r="DE209" s="282">
        <f t="shared" si="8"/>
        <v>-55352.21100000001</v>
      </c>
    </row>
    <row r="210" spans="1:109" ht="16.5" x14ac:dyDescent="0.3">
      <c r="A210" s="427">
        <v>2015</v>
      </c>
      <c r="B210" s="428" t="s">
        <v>33</v>
      </c>
      <c r="C210" s="429" t="s">
        <v>129</v>
      </c>
      <c r="D210" s="430">
        <v>67039.530500000023</v>
      </c>
      <c r="E210" s="430">
        <v>36348.828000000001</v>
      </c>
      <c r="F210" s="431">
        <v>20817.3315</v>
      </c>
      <c r="G210" s="431">
        <v>7370.5730000000003</v>
      </c>
      <c r="H210" s="432">
        <v>131576.26300000004</v>
      </c>
      <c r="I210" s="293"/>
      <c r="J210" s="58"/>
      <c r="BY210" s="270">
        <v>2019</v>
      </c>
      <c r="BZ210" s="68" t="s">
        <v>44</v>
      </c>
      <c r="CA210" s="280" t="e">
        <f>+D216+D428+D528+D652+D752+D852+D947+D1047+#REF!+#REF!+#REF!+#REF!+#REF!+#REF!+#REF!+#REF!+#REF!+#REF!+#REF!+#REF!+#REF!</f>
        <v>#REF!</v>
      </c>
      <c r="CB210" s="280" t="e">
        <f>+E216+E428+E528+E652+E752+E852+E947+E1047+#REF!+#REF!+#REF!+#REF!+#REF!+#REF!+#REF!+#REF!+#REF!+#REF!+#REF!+#REF!+#REF!</f>
        <v>#REF!</v>
      </c>
      <c r="CC210" s="280" t="e">
        <f>+F216+F428+F528+F652+F752+F852+F947+F1047+#REF!+#REF!+#REF!+#REF!+#REF!+#REF!+#REF!+#REF!+#REF!+#REF!+#REF!+#REF!+#REF!</f>
        <v>#REF!</v>
      </c>
      <c r="CD210" s="280" t="e">
        <f>+G216+G428+G528+G652+G752+G852+G947+G1047+#REF!+#REF!+#REF!+#REF!+#REF!+#REF!+#REF!+#REF!+#REF!+#REF!+#REF!+#REF!+#REF!</f>
        <v>#REF!</v>
      </c>
      <c r="CE210" s="280" t="e">
        <f>+H216+H428+H528+H652+H752+H852+H947+H1047+#REF!+#REF!+#REF!+#REF!+#REF!+#REF!+#REF!+#REF!+#REF!+#REF!+#REF!+#REF!+#REF!</f>
        <v>#REF!</v>
      </c>
      <c r="CF210" s="270">
        <v>2019</v>
      </c>
      <c r="CG210" s="68" t="s">
        <v>44</v>
      </c>
      <c r="CH210" s="281">
        <f>+'Anexo 4'!D129+'Anexo 4'!E129</f>
        <v>236243.43850000008</v>
      </c>
      <c r="CI210" s="281">
        <f>+'Anexo 4'!F129+'Anexo 4'!G129</f>
        <v>495980.89299999975</v>
      </c>
      <c r="CJ210" s="281">
        <f>+'Anexo 4'!H129+'Anexo 4'!I129</f>
        <v>187826.764</v>
      </c>
      <c r="CK210" s="281" t="e">
        <f>+'Anexo 4'!#REF!+'Anexo 4'!#REF!+'Anexo 4'!#REF!+'Anexo 4'!#REF!+'Anexo 4'!J129+'Anexo 4'!K129</f>
        <v>#REF!</v>
      </c>
      <c r="CL210" s="281">
        <f>+'Anexo 4'!L129+'Anexo 4'!M129</f>
        <v>972510.6819999998</v>
      </c>
      <c r="CM210" s="282" t="e">
        <f>+CA210-CH210</f>
        <v>#REF!</v>
      </c>
      <c r="CN210" s="282" t="e">
        <f>+CB210-CI210</f>
        <v>#REF!</v>
      </c>
      <c r="CO210" s="282" t="e">
        <f>+CC210-CJ210</f>
        <v>#REF!</v>
      </c>
      <c r="CP210" s="282" t="e">
        <f>+CD210-CK210</f>
        <v>#REF!</v>
      </c>
      <c r="CQ210" s="282" t="e">
        <f>+CE210-CL210</f>
        <v>#REF!</v>
      </c>
      <c r="CR210" s="270">
        <v>2019</v>
      </c>
      <c r="CS210" s="68" t="s">
        <v>44</v>
      </c>
      <c r="CT210" s="283">
        <f>'Anexo 2 '!C129</f>
        <v>250441.89699999991</v>
      </c>
      <c r="CU210" s="283">
        <f>'Anexo 2 '!D129</f>
        <v>537382.48500000034</v>
      </c>
      <c r="CV210" s="283">
        <f>'Anexo 2 '!E129</f>
        <v>190777.17500000002</v>
      </c>
      <c r="CW210" s="283" t="e">
        <f>+'Anexo 2 '!#REF!+'Anexo 2 '!#REF!+'Anexo 2 '!#REF!</f>
        <v>#REF!</v>
      </c>
      <c r="CX210" s="283">
        <f>+'Anexo 2 '!G129</f>
        <v>1035824.2725000002</v>
      </c>
      <c r="CY210" s="270">
        <v>2019</v>
      </c>
      <c r="CZ210" s="68" t="s">
        <v>44</v>
      </c>
      <c r="DA210" s="282">
        <f t="shared" si="8"/>
        <v>-14198.458499999833</v>
      </c>
      <c r="DB210" s="282">
        <f t="shared" si="8"/>
        <v>-41401.592000000586</v>
      </c>
      <c r="DC210" s="282">
        <f t="shared" si="8"/>
        <v>-2950.4110000000219</v>
      </c>
      <c r="DD210" s="282" t="e">
        <f t="shared" si="8"/>
        <v>#REF!</v>
      </c>
      <c r="DE210" s="282">
        <f t="shared" si="8"/>
        <v>-63313.590500000399</v>
      </c>
    </row>
    <row r="211" spans="1:109" ht="16.5" x14ac:dyDescent="0.3">
      <c r="A211" s="68">
        <v>2015</v>
      </c>
      <c r="B211" s="68" t="s">
        <v>35</v>
      </c>
      <c r="C211" s="433" t="s">
        <v>129</v>
      </c>
      <c r="D211" s="434">
        <v>75173.619999999966</v>
      </c>
      <c r="E211" s="434">
        <v>38791.215999999993</v>
      </c>
      <c r="F211" s="435">
        <v>23921.865000000002</v>
      </c>
      <c r="G211" s="435">
        <v>8583.4340000000011</v>
      </c>
      <c r="H211" s="129">
        <v>146470.13499999998</v>
      </c>
      <c r="I211" s="293"/>
      <c r="J211" s="58"/>
      <c r="BY211" s="270"/>
      <c r="BZ211" s="68"/>
      <c r="CA211" s="280"/>
      <c r="CB211" s="280"/>
      <c r="CC211" s="280"/>
      <c r="CD211" s="280"/>
      <c r="CE211" s="280"/>
      <c r="CF211" s="270"/>
      <c r="CG211" s="68"/>
      <c r="CH211" s="281"/>
      <c r="CI211" s="281"/>
      <c r="CJ211" s="281"/>
      <c r="CK211" s="281"/>
      <c r="CL211" s="281"/>
      <c r="CM211" s="282"/>
      <c r="CN211" s="282"/>
      <c r="CO211" s="282"/>
      <c r="CP211" s="282"/>
      <c r="CQ211" s="282"/>
      <c r="CR211" s="270"/>
      <c r="CS211" s="68"/>
      <c r="CT211" s="283"/>
      <c r="CU211" s="283"/>
      <c r="CV211" s="283"/>
      <c r="CW211" s="283"/>
      <c r="CX211" s="283"/>
      <c r="CY211" s="270"/>
      <c r="CZ211" s="68"/>
      <c r="DA211" s="282"/>
      <c r="DB211" s="282"/>
      <c r="DC211" s="282"/>
      <c r="DD211" s="282"/>
      <c r="DE211" s="282"/>
    </row>
    <row r="212" spans="1:109" ht="16.5" x14ac:dyDescent="0.3">
      <c r="A212" s="427">
        <v>2015</v>
      </c>
      <c r="B212" s="428" t="s">
        <v>36</v>
      </c>
      <c r="C212" s="429" t="s">
        <v>129</v>
      </c>
      <c r="D212" s="430">
        <v>65666.949999999983</v>
      </c>
      <c r="E212" s="430">
        <v>34289.048000000003</v>
      </c>
      <c r="F212" s="431">
        <v>24400.3825</v>
      </c>
      <c r="G212" s="431">
        <v>6995.8209999999999</v>
      </c>
      <c r="H212" s="432">
        <v>131352.2015</v>
      </c>
      <c r="I212" s="293"/>
      <c r="J212" s="58"/>
      <c r="BY212" s="270"/>
      <c r="BZ212" s="68"/>
      <c r="CA212" s="280"/>
      <c r="CB212" s="280"/>
      <c r="CC212" s="280"/>
      <c r="CD212" s="280"/>
      <c r="CE212" s="280"/>
      <c r="CF212" s="270"/>
      <c r="CG212" s="68"/>
      <c r="CH212" s="281"/>
      <c r="CI212" s="281"/>
      <c r="CJ212" s="281"/>
      <c r="CK212" s="281"/>
      <c r="CL212" s="281"/>
      <c r="CM212" s="282"/>
      <c r="CN212" s="282"/>
      <c r="CO212" s="282"/>
      <c r="CP212" s="282"/>
      <c r="CQ212" s="282"/>
      <c r="CR212" s="270"/>
      <c r="CS212" s="68"/>
      <c r="CT212" s="283"/>
      <c r="CU212" s="283"/>
      <c r="CV212" s="283"/>
      <c r="CW212" s="283"/>
      <c r="CX212" s="283"/>
      <c r="CY212" s="270"/>
      <c r="CZ212" s="68"/>
      <c r="DA212" s="282"/>
      <c r="DB212" s="282"/>
      <c r="DC212" s="282"/>
      <c r="DD212" s="282"/>
      <c r="DE212" s="282"/>
    </row>
    <row r="213" spans="1:109" ht="16.5" x14ac:dyDescent="0.3">
      <c r="A213" s="68">
        <v>2015</v>
      </c>
      <c r="B213" s="68" t="s">
        <v>37</v>
      </c>
      <c r="C213" s="433" t="s">
        <v>129</v>
      </c>
      <c r="D213" s="434">
        <v>76189.897999999986</v>
      </c>
      <c r="E213" s="434">
        <v>41403.535000000003</v>
      </c>
      <c r="F213" s="435">
        <v>23481.607499999998</v>
      </c>
      <c r="G213" s="435">
        <v>8107.2114999999994</v>
      </c>
      <c r="H213" s="129">
        <v>149182.25199999998</v>
      </c>
      <c r="I213" s="293"/>
      <c r="J213" s="58"/>
      <c r="BY213" s="270"/>
      <c r="BZ213" s="68"/>
      <c r="CA213" s="280"/>
      <c r="CB213" s="280"/>
      <c r="CC213" s="280"/>
      <c r="CD213" s="280"/>
      <c r="CE213" s="280"/>
      <c r="CF213" s="270"/>
      <c r="CG213" s="68"/>
      <c r="CH213" s="281"/>
      <c r="CI213" s="281"/>
      <c r="CJ213" s="281"/>
      <c r="CK213" s="281"/>
      <c r="CL213" s="281"/>
      <c r="CM213" s="282"/>
      <c r="CN213" s="282"/>
      <c r="CO213" s="282"/>
      <c r="CP213" s="282"/>
      <c r="CQ213" s="282"/>
      <c r="CR213" s="270"/>
      <c r="CS213" s="68"/>
      <c r="CT213" s="283"/>
      <c r="CU213" s="283"/>
      <c r="CV213" s="283"/>
      <c r="CW213" s="283"/>
      <c r="CX213" s="283"/>
      <c r="CY213" s="270"/>
      <c r="CZ213" s="68"/>
      <c r="DA213" s="282"/>
      <c r="DB213" s="282"/>
      <c r="DC213" s="282"/>
      <c r="DD213" s="282"/>
      <c r="DE213" s="282"/>
    </row>
    <row r="214" spans="1:109" ht="16.5" x14ac:dyDescent="0.3">
      <c r="A214" s="427">
        <v>2015</v>
      </c>
      <c r="B214" s="428" t="s">
        <v>38</v>
      </c>
      <c r="C214" s="429" t="s">
        <v>129</v>
      </c>
      <c r="D214" s="430">
        <v>70462.187999999995</v>
      </c>
      <c r="E214" s="430">
        <v>40794.154000000002</v>
      </c>
      <c r="F214" s="431">
        <v>22424.364999999998</v>
      </c>
      <c r="G214" s="431">
        <v>7439.34</v>
      </c>
      <c r="H214" s="432">
        <v>141120.04700000002</v>
      </c>
      <c r="I214" s="293"/>
      <c r="J214" s="58"/>
      <c r="BY214" s="270"/>
      <c r="BZ214" s="68"/>
      <c r="CA214" s="280"/>
      <c r="CB214" s="280"/>
      <c r="CC214" s="280"/>
      <c r="CD214" s="280"/>
      <c r="CE214" s="280"/>
      <c r="CF214" s="270"/>
      <c r="CG214" s="68"/>
      <c r="CH214" s="281"/>
      <c r="CI214" s="281"/>
      <c r="CJ214" s="281"/>
      <c r="CK214" s="281"/>
      <c r="CL214" s="281"/>
      <c r="CM214" s="282"/>
      <c r="CN214" s="282"/>
      <c r="CO214" s="282"/>
      <c r="CP214" s="282"/>
      <c r="CQ214" s="282"/>
      <c r="CR214" s="270"/>
      <c r="CS214" s="68"/>
      <c r="CT214" s="283"/>
      <c r="CU214" s="283"/>
      <c r="CV214" s="283"/>
      <c r="CW214" s="283"/>
      <c r="CX214" s="283"/>
      <c r="CY214" s="270"/>
      <c r="CZ214" s="68"/>
      <c r="DA214" s="282"/>
      <c r="DB214" s="282"/>
      <c r="DC214" s="282"/>
      <c r="DD214" s="282"/>
      <c r="DE214" s="282"/>
    </row>
    <row r="215" spans="1:109" ht="16.5" x14ac:dyDescent="0.3">
      <c r="A215" s="68">
        <v>2015</v>
      </c>
      <c r="B215" s="68" t="s">
        <v>39</v>
      </c>
      <c r="C215" s="433" t="s">
        <v>129</v>
      </c>
      <c r="D215" s="434">
        <v>74792.834999999992</v>
      </c>
      <c r="E215" s="434">
        <v>40923.534</v>
      </c>
      <c r="F215" s="435">
        <v>25529.184000000001</v>
      </c>
      <c r="G215" s="435">
        <v>6793.0545000000002</v>
      </c>
      <c r="H215" s="129">
        <v>148038.60750000001</v>
      </c>
      <c r="I215" s="293"/>
      <c r="J215" s="58"/>
      <c r="BY215" s="270"/>
      <c r="BZ215" s="68"/>
      <c r="CA215" s="280"/>
      <c r="CB215" s="280"/>
      <c r="CC215" s="280"/>
      <c r="CD215" s="280"/>
      <c r="CE215" s="280"/>
      <c r="CF215" s="270"/>
      <c r="CG215" s="68"/>
      <c r="CH215" s="281"/>
      <c r="CI215" s="281"/>
      <c r="CJ215" s="281"/>
      <c r="CK215" s="281"/>
      <c r="CL215" s="281"/>
      <c r="CM215" s="282"/>
      <c r="CN215" s="282"/>
      <c r="CO215" s="282"/>
      <c r="CP215" s="282"/>
      <c r="CQ215" s="282"/>
      <c r="CR215" s="270"/>
      <c r="CS215" s="68"/>
      <c r="CT215" s="283"/>
      <c r="CU215" s="283"/>
      <c r="CV215" s="283"/>
      <c r="CW215" s="283"/>
      <c r="CX215" s="283"/>
      <c r="CY215" s="270"/>
      <c r="CZ215" s="68"/>
      <c r="DA215" s="282"/>
      <c r="DB215" s="282"/>
      <c r="DC215" s="282"/>
      <c r="DD215" s="282"/>
      <c r="DE215" s="282"/>
    </row>
    <row r="216" spans="1:109" ht="16.5" x14ac:dyDescent="0.3">
      <c r="A216" s="427">
        <v>2015</v>
      </c>
      <c r="B216" s="428" t="s">
        <v>40</v>
      </c>
      <c r="C216" s="429" t="s">
        <v>129</v>
      </c>
      <c r="D216" s="430">
        <v>68955.475000000006</v>
      </c>
      <c r="E216" s="430">
        <v>44543.133000000016</v>
      </c>
      <c r="F216" s="431">
        <v>24275.792500000003</v>
      </c>
      <c r="G216" s="431">
        <v>6598.509</v>
      </c>
      <c r="H216" s="432">
        <v>144372.90950000001</v>
      </c>
      <c r="I216" s="293"/>
      <c r="J216" s="58"/>
      <c r="BY216" s="270"/>
      <c r="BZ216" s="68"/>
      <c r="CA216" s="280"/>
      <c r="CB216" s="280"/>
      <c r="CC216" s="280"/>
      <c r="CD216" s="280"/>
      <c r="CE216" s="280"/>
      <c r="CF216" s="270"/>
      <c r="CG216" s="68"/>
      <c r="CH216" s="281"/>
      <c r="CI216" s="281"/>
      <c r="CJ216" s="281"/>
      <c r="CK216" s="281"/>
      <c r="CL216" s="281"/>
      <c r="CM216" s="282"/>
      <c r="CN216" s="282"/>
      <c r="CO216" s="282"/>
      <c r="CP216" s="282"/>
      <c r="CQ216" s="282"/>
      <c r="CR216" s="270"/>
      <c r="CS216" s="68"/>
      <c r="CT216" s="283"/>
      <c r="CU216" s="283"/>
      <c r="CV216" s="283"/>
      <c r="CW216" s="283"/>
      <c r="CX216" s="283"/>
      <c r="CY216" s="270"/>
      <c r="CZ216" s="68"/>
      <c r="DA216" s="282"/>
      <c r="DB216" s="282"/>
      <c r="DC216" s="282"/>
      <c r="DD216" s="282"/>
      <c r="DE216" s="282"/>
    </row>
    <row r="217" spans="1:109" ht="16.5" x14ac:dyDescent="0.3">
      <c r="A217" s="68">
        <v>2015</v>
      </c>
      <c r="B217" s="68" t="s">
        <v>41</v>
      </c>
      <c r="C217" s="433" t="s">
        <v>129</v>
      </c>
      <c r="D217" s="434">
        <v>62843.390000000029</v>
      </c>
      <c r="E217" s="434">
        <v>35431.19</v>
      </c>
      <c r="F217" s="435">
        <v>22632.343999999997</v>
      </c>
      <c r="G217" s="435">
        <v>4733.933</v>
      </c>
      <c r="H217" s="129">
        <v>125640.85700000005</v>
      </c>
      <c r="I217" s="293"/>
      <c r="J217" s="58"/>
      <c r="BY217" s="270"/>
      <c r="BZ217" s="68"/>
      <c r="CA217" s="280"/>
      <c r="CB217" s="280"/>
      <c r="CC217" s="280"/>
      <c r="CD217" s="280"/>
      <c r="CE217" s="280"/>
      <c r="CF217" s="270"/>
      <c r="CG217" s="68"/>
      <c r="CH217" s="281"/>
      <c r="CI217" s="281"/>
      <c r="CJ217" s="281"/>
      <c r="CK217" s="281"/>
      <c r="CL217" s="281"/>
      <c r="CM217" s="282"/>
      <c r="CN217" s="282"/>
      <c r="CO217" s="282"/>
      <c r="CP217" s="282"/>
      <c r="CQ217" s="282"/>
      <c r="CR217" s="270"/>
      <c r="CS217" s="68"/>
      <c r="CT217" s="283"/>
      <c r="CU217" s="283"/>
      <c r="CV217" s="283"/>
      <c r="CW217" s="283"/>
      <c r="CX217" s="283"/>
      <c r="CY217" s="270"/>
      <c r="CZ217" s="68"/>
      <c r="DA217" s="282"/>
      <c r="DB217" s="282"/>
      <c r="DC217" s="282"/>
      <c r="DD217" s="282"/>
      <c r="DE217" s="282"/>
    </row>
    <row r="218" spans="1:109" ht="16.5" x14ac:dyDescent="0.3">
      <c r="A218" s="427">
        <v>2015</v>
      </c>
      <c r="B218" s="428" t="s">
        <v>42</v>
      </c>
      <c r="C218" s="429" t="s">
        <v>129</v>
      </c>
      <c r="D218" s="430">
        <v>60748.335000000014</v>
      </c>
      <c r="E218" s="430">
        <v>38518.682000000008</v>
      </c>
      <c r="F218" s="431">
        <v>19057.355</v>
      </c>
      <c r="G218" s="431">
        <v>6978.625</v>
      </c>
      <c r="H218" s="432">
        <v>125302.99700000002</v>
      </c>
      <c r="I218" s="293"/>
      <c r="J218" s="58"/>
      <c r="BY218" s="270"/>
      <c r="BZ218" s="68"/>
      <c r="CA218" s="280"/>
      <c r="CB218" s="280"/>
      <c r="CC218" s="280"/>
      <c r="CD218" s="280"/>
      <c r="CE218" s="280"/>
      <c r="CF218" s="270"/>
      <c r="CG218" s="68"/>
      <c r="CH218" s="281"/>
      <c r="CI218" s="281"/>
      <c r="CJ218" s="281"/>
      <c r="CK218" s="281"/>
      <c r="CL218" s="281"/>
      <c r="CM218" s="282"/>
      <c r="CN218" s="282"/>
      <c r="CO218" s="282"/>
      <c r="CP218" s="282"/>
      <c r="CQ218" s="282"/>
      <c r="CR218" s="270"/>
      <c r="CS218" s="68"/>
      <c r="CT218" s="283"/>
      <c r="CU218" s="283"/>
      <c r="CV218" s="283"/>
      <c r="CW218" s="283"/>
      <c r="CX218" s="283"/>
      <c r="CY218" s="270"/>
      <c r="CZ218" s="68"/>
      <c r="DA218" s="282"/>
      <c r="DB218" s="282"/>
      <c r="DC218" s="282"/>
      <c r="DD218" s="282"/>
      <c r="DE218" s="282"/>
    </row>
    <row r="219" spans="1:109" ht="16.5" x14ac:dyDescent="0.3">
      <c r="A219" s="68">
        <v>2016</v>
      </c>
      <c r="B219" s="68" t="s">
        <v>43</v>
      </c>
      <c r="C219" s="433" t="s">
        <v>129</v>
      </c>
      <c r="D219" s="434">
        <v>49695.915000000052</v>
      </c>
      <c r="E219" s="434">
        <v>32428.493000000006</v>
      </c>
      <c r="F219" s="435">
        <v>17585.68</v>
      </c>
      <c r="G219" s="435">
        <v>5865.0905000000039</v>
      </c>
      <c r="H219" s="129">
        <v>105575.17850000007</v>
      </c>
      <c r="I219" s="293"/>
      <c r="J219" s="58"/>
      <c r="BY219" s="270"/>
      <c r="BZ219" s="68"/>
      <c r="CA219" s="280"/>
      <c r="CB219" s="280"/>
      <c r="CC219" s="280"/>
      <c r="CD219" s="280"/>
      <c r="CE219" s="280"/>
      <c r="CF219" s="270"/>
      <c r="CG219" s="68"/>
      <c r="CH219" s="281"/>
      <c r="CI219" s="281"/>
      <c r="CJ219" s="281"/>
      <c r="CK219" s="281"/>
      <c r="CL219" s="281"/>
      <c r="CM219" s="282"/>
      <c r="CN219" s="282"/>
      <c r="CO219" s="282"/>
      <c r="CP219" s="282"/>
      <c r="CQ219" s="282"/>
      <c r="CR219" s="270"/>
      <c r="CS219" s="68"/>
      <c r="CT219" s="283"/>
      <c r="CU219" s="283"/>
      <c r="CV219" s="283"/>
      <c r="CW219" s="283"/>
      <c r="CX219" s="283"/>
      <c r="CY219" s="270"/>
      <c r="CZ219" s="68"/>
      <c r="DA219" s="282"/>
      <c r="DB219" s="282"/>
      <c r="DC219" s="282"/>
      <c r="DD219" s="282"/>
      <c r="DE219" s="282"/>
    </row>
    <row r="220" spans="1:109" ht="16.5" x14ac:dyDescent="0.3">
      <c r="A220" s="427">
        <v>2016</v>
      </c>
      <c r="B220" s="428" t="s">
        <v>44</v>
      </c>
      <c r="C220" s="429" t="s">
        <v>129</v>
      </c>
      <c r="D220" s="430">
        <v>66725.69</v>
      </c>
      <c r="E220" s="430">
        <v>39245.406000000003</v>
      </c>
      <c r="F220" s="431">
        <v>22129.662499999999</v>
      </c>
      <c r="G220" s="431">
        <v>6510.2619999999997</v>
      </c>
      <c r="H220" s="432">
        <v>134611.02050000001</v>
      </c>
      <c r="I220" s="293"/>
      <c r="J220" s="58"/>
      <c r="BY220" s="270"/>
      <c r="BZ220" s="68"/>
      <c r="CA220" s="280"/>
      <c r="CB220" s="280"/>
      <c r="CC220" s="280"/>
      <c r="CD220" s="280"/>
      <c r="CE220" s="280"/>
      <c r="CF220" s="270"/>
      <c r="CG220" s="68"/>
      <c r="CH220" s="281"/>
      <c r="CI220" s="281"/>
      <c r="CJ220" s="281"/>
      <c r="CK220" s="281"/>
      <c r="CL220" s="281"/>
      <c r="CM220" s="282"/>
      <c r="CN220" s="282"/>
      <c r="CO220" s="282"/>
      <c r="CP220" s="282"/>
      <c r="CQ220" s="282"/>
      <c r="CR220" s="270"/>
      <c r="CS220" s="68"/>
      <c r="CT220" s="283"/>
      <c r="CU220" s="283"/>
      <c r="CV220" s="283"/>
      <c r="CW220" s="283"/>
      <c r="CX220" s="283"/>
      <c r="CY220" s="270"/>
      <c r="CZ220" s="68"/>
      <c r="DA220" s="282"/>
      <c r="DB220" s="282"/>
      <c r="DC220" s="282"/>
      <c r="DD220" s="282"/>
      <c r="DE220" s="282"/>
    </row>
    <row r="221" spans="1:109" ht="16.5" x14ac:dyDescent="0.3">
      <c r="A221" s="68">
        <v>2016</v>
      </c>
      <c r="B221" s="68" t="s">
        <v>45</v>
      </c>
      <c r="C221" s="433" t="s">
        <v>129</v>
      </c>
      <c r="D221" s="434">
        <v>61589.769999999975</v>
      </c>
      <c r="E221" s="434">
        <v>37983.455999999998</v>
      </c>
      <c r="F221" s="435">
        <v>19739.827499999999</v>
      </c>
      <c r="G221" s="435">
        <v>5629.62</v>
      </c>
      <c r="H221" s="129">
        <v>124942.67349999998</v>
      </c>
      <c r="I221" s="293"/>
      <c r="J221" s="58"/>
      <c r="BY221" s="270"/>
      <c r="BZ221" s="68"/>
      <c r="CA221" s="280"/>
      <c r="CB221" s="280"/>
      <c r="CC221" s="280"/>
      <c r="CD221" s="280"/>
      <c r="CE221" s="280"/>
      <c r="CF221" s="270"/>
      <c r="CG221" s="68"/>
      <c r="CH221" s="281"/>
      <c r="CI221" s="281"/>
      <c r="CJ221" s="281"/>
      <c r="CK221" s="281"/>
      <c r="CL221" s="281"/>
      <c r="CM221" s="282"/>
      <c r="CN221" s="282"/>
      <c r="CO221" s="282"/>
      <c r="CP221" s="282"/>
      <c r="CQ221" s="282"/>
      <c r="CR221" s="270"/>
      <c r="CS221" s="68"/>
      <c r="CT221" s="283"/>
      <c r="CU221" s="283"/>
      <c r="CV221" s="283"/>
      <c r="CW221" s="283"/>
      <c r="CX221" s="283"/>
      <c r="CY221" s="270"/>
      <c r="CZ221" s="68"/>
      <c r="DA221" s="282"/>
      <c r="DB221" s="282"/>
      <c r="DC221" s="282"/>
      <c r="DD221" s="282"/>
      <c r="DE221" s="282"/>
    </row>
    <row r="222" spans="1:109" ht="16.5" x14ac:dyDescent="0.3">
      <c r="A222" s="427">
        <v>2016</v>
      </c>
      <c r="B222" s="428" t="s">
        <v>33</v>
      </c>
      <c r="C222" s="429" t="s">
        <v>129</v>
      </c>
      <c r="D222" s="430">
        <v>66560.885000000009</v>
      </c>
      <c r="E222" s="430">
        <v>38675.368999999999</v>
      </c>
      <c r="F222" s="431">
        <v>20565.872499999998</v>
      </c>
      <c r="G222" s="431">
        <v>4649.5190000000002</v>
      </c>
      <c r="H222" s="432">
        <v>130451.64550000001</v>
      </c>
      <c r="I222" s="293"/>
      <c r="J222" s="58"/>
      <c r="BY222" s="270"/>
      <c r="BZ222" s="68"/>
      <c r="CA222" s="280"/>
      <c r="CB222" s="280"/>
      <c r="CC222" s="280"/>
      <c r="CD222" s="280"/>
      <c r="CE222" s="280"/>
      <c r="CF222" s="270"/>
      <c r="CG222" s="68"/>
      <c r="CH222" s="281"/>
      <c r="CI222" s="281"/>
      <c r="CJ222" s="281"/>
      <c r="CK222" s="281"/>
      <c r="CL222" s="281"/>
      <c r="CM222" s="282"/>
      <c r="CN222" s="282"/>
      <c r="CO222" s="282"/>
      <c r="CP222" s="282"/>
      <c r="CQ222" s="282"/>
      <c r="CR222" s="270"/>
      <c r="CS222" s="68"/>
      <c r="CT222" s="283"/>
      <c r="CU222" s="283"/>
      <c r="CV222" s="283"/>
      <c r="CW222" s="283"/>
      <c r="CX222" s="283"/>
      <c r="CY222" s="270"/>
      <c r="CZ222" s="68"/>
      <c r="DA222" s="282"/>
      <c r="DB222" s="282"/>
      <c r="DC222" s="282"/>
      <c r="DD222" s="282"/>
      <c r="DE222" s="282"/>
    </row>
    <row r="223" spans="1:109" ht="16.5" x14ac:dyDescent="0.3">
      <c r="A223" s="68">
        <v>2016</v>
      </c>
      <c r="B223" s="68" t="s">
        <v>35</v>
      </c>
      <c r="C223" s="433" t="s">
        <v>129</v>
      </c>
      <c r="D223" s="434">
        <v>63221.445000000007</v>
      </c>
      <c r="E223" s="434">
        <v>38531.912000000004</v>
      </c>
      <c r="F223" s="435">
        <v>19114.012500000001</v>
      </c>
      <c r="G223" s="435">
        <v>4233.4599999999991</v>
      </c>
      <c r="H223" s="129">
        <v>125100.82950000002</v>
      </c>
      <c r="I223" s="293"/>
      <c r="J223" s="58"/>
      <c r="BY223" s="270"/>
      <c r="BZ223" s="68"/>
      <c r="CA223" s="280"/>
      <c r="CB223" s="280"/>
      <c r="CC223" s="280"/>
      <c r="CD223" s="280"/>
      <c r="CE223" s="280"/>
      <c r="CF223" s="270"/>
      <c r="CG223" s="68"/>
      <c r="CH223" s="281"/>
      <c r="CI223" s="281"/>
      <c r="CJ223" s="281"/>
      <c r="CK223" s="281"/>
      <c r="CL223" s="281"/>
      <c r="CM223" s="282"/>
      <c r="CN223" s="282"/>
      <c r="CO223" s="282"/>
      <c r="CP223" s="282"/>
      <c r="CQ223" s="282"/>
      <c r="CR223" s="270"/>
      <c r="CS223" s="68"/>
      <c r="CT223" s="283"/>
      <c r="CU223" s="283"/>
      <c r="CV223" s="283"/>
      <c r="CW223" s="283"/>
      <c r="CX223" s="283"/>
      <c r="CY223" s="270"/>
      <c r="CZ223" s="68"/>
      <c r="DA223" s="282"/>
      <c r="DB223" s="282"/>
      <c r="DC223" s="282"/>
      <c r="DD223" s="282"/>
      <c r="DE223" s="282"/>
    </row>
    <row r="224" spans="1:109" ht="16.5" x14ac:dyDescent="0.3">
      <c r="A224" s="427">
        <v>2016</v>
      </c>
      <c r="B224" s="428" t="s">
        <v>36</v>
      </c>
      <c r="C224" s="429" t="s">
        <v>129</v>
      </c>
      <c r="D224" s="430">
        <v>64865.906999999999</v>
      </c>
      <c r="E224" s="430">
        <v>37217.351999999999</v>
      </c>
      <c r="F224" s="431">
        <v>19423.497500000005</v>
      </c>
      <c r="G224" s="431">
        <v>3632.4130000000696</v>
      </c>
      <c r="H224" s="432">
        <v>125139.16950000009</v>
      </c>
      <c r="I224" s="293"/>
      <c r="J224" s="58"/>
      <c r="BY224" s="270"/>
      <c r="BZ224" s="68"/>
      <c r="CA224" s="280"/>
      <c r="CB224" s="280"/>
      <c r="CC224" s="280"/>
      <c r="CD224" s="280"/>
      <c r="CE224" s="280"/>
      <c r="CF224" s="270"/>
      <c r="CG224" s="68"/>
      <c r="CH224" s="281"/>
      <c r="CI224" s="281"/>
      <c r="CJ224" s="281"/>
      <c r="CK224" s="281"/>
      <c r="CL224" s="281"/>
      <c r="CM224" s="282"/>
      <c r="CN224" s="282"/>
      <c r="CO224" s="282"/>
      <c r="CP224" s="282"/>
      <c r="CQ224" s="282"/>
      <c r="CR224" s="270"/>
      <c r="CS224" s="68"/>
      <c r="CT224" s="283"/>
      <c r="CU224" s="283"/>
      <c r="CV224" s="283"/>
      <c r="CW224" s="283"/>
      <c r="CX224" s="283"/>
      <c r="CY224" s="270"/>
      <c r="CZ224" s="68"/>
      <c r="DA224" s="282"/>
      <c r="DB224" s="282"/>
      <c r="DC224" s="282"/>
      <c r="DD224" s="282"/>
      <c r="DE224" s="282"/>
    </row>
    <row r="225" spans="1:109" ht="16.5" x14ac:dyDescent="0.3">
      <c r="A225" s="68">
        <v>2016</v>
      </c>
      <c r="B225" s="68" t="s">
        <v>37</v>
      </c>
      <c r="C225" s="433" t="s">
        <v>129</v>
      </c>
      <c r="D225" s="434">
        <v>61657.69</v>
      </c>
      <c r="E225" s="434">
        <v>38090.982000000004</v>
      </c>
      <c r="F225" s="435">
        <v>15578.907500000001</v>
      </c>
      <c r="G225" s="435">
        <v>2255.8895000000002</v>
      </c>
      <c r="H225" s="129">
        <v>117583.46900000001</v>
      </c>
      <c r="I225" s="293"/>
      <c r="J225" s="58"/>
      <c r="BY225" s="270"/>
      <c r="BZ225" s="68"/>
      <c r="CA225" s="280"/>
      <c r="CB225" s="280"/>
      <c r="CC225" s="280"/>
      <c r="CD225" s="280"/>
      <c r="CE225" s="280"/>
      <c r="CF225" s="270"/>
      <c r="CG225" s="68"/>
      <c r="CH225" s="281"/>
      <c r="CI225" s="281"/>
      <c r="CJ225" s="281"/>
      <c r="CK225" s="281"/>
      <c r="CL225" s="281"/>
      <c r="CM225" s="282"/>
      <c r="CN225" s="282"/>
      <c r="CO225" s="282"/>
      <c r="CP225" s="282"/>
      <c r="CQ225" s="282"/>
      <c r="CR225" s="270"/>
      <c r="CS225" s="68"/>
      <c r="CT225" s="283"/>
      <c r="CU225" s="283"/>
      <c r="CV225" s="283"/>
      <c r="CW225" s="283"/>
      <c r="CX225" s="283"/>
      <c r="CY225" s="270"/>
      <c r="CZ225" s="68"/>
      <c r="DA225" s="282"/>
      <c r="DB225" s="282"/>
      <c r="DC225" s="282"/>
      <c r="DD225" s="282"/>
      <c r="DE225" s="282"/>
    </row>
    <row r="226" spans="1:109" ht="16.5" x14ac:dyDescent="0.3">
      <c r="A226" s="427">
        <v>2016</v>
      </c>
      <c r="B226" s="428" t="s">
        <v>38</v>
      </c>
      <c r="C226" s="429" t="s">
        <v>129</v>
      </c>
      <c r="D226" s="430">
        <v>62020.360000000044</v>
      </c>
      <c r="E226" s="430">
        <v>45004.308000000005</v>
      </c>
      <c r="F226" s="431">
        <v>18535.052499999998</v>
      </c>
      <c r="G226" s="431">
        <v>3858.4545000000003</v>
      </c>
      <c r="H226" s="432">
        <v>129418.17500000003</v>
      </c>
      <c r="I226" s="293"/>
      <c r="J226" s="58"/>
      <c r="BY226" s="270"/>
      <c r="BZ226" s="68"/>
      <c r="CA226" s="280"/>
      <c r="CB226" s="280"/>
      <c r="CC226" s="280"/>
      <c r="CD226" s="280"/>
      <c r="CE226" s="280"/>
      <c r="CF226" s="270"/>
      <c r="CG226" s="68"/>
      <c r="CH226" s="281"/>
      <c r="CI226" s="281"/>
      <c r="CJ226" s="281"/>
      <c r="CK226" s="281"/>
      <c r="CL226" s="281"/>
      <c r="CM226" s="282"/>
      <c r="CN226" s="282"/>
      <c r="CO226" s="282"/>
      <c r="CP226" s="282"/>
      <c r="CQ226" s="282"/>
      <c r="CR226" s="270"/>
      <c r="CS226" s="68"/>
      <c r="CT226" s="283"/>
      <c r="CU226" s="283"/>
      <c r="CV226" s="283"/>
      <c r="CW226" s="283"/>
      <c r="CX226" s="283"/>
      <c r="CY226" s="270"/>
      <c r="CZ226" s="68"/>
      <c r="DA226" s="282"/>
      <c r="DB226" s="282"/>
      <c r="DC226" s="282"/>
      <c r="DD226" s="282"/>
      <c r="DE226" s="282"/>
    </row>
    <row r="227" spans="1:109" ht="16.5" x14ac:dyDescent="0.3">
      <c r="A227" s="68">
        <v>2016</v>
      </c>
      <c r="B227" s="68" t="s">
        <v>39</v>
      </c>
      <c r="C227" s="433" t="s">
        <v>129</v>
      </c>
      <c r="D227" s="434">
        <v>66026.589999999967</v>
      </c>
      <c r="E227" s="434">
        <v>39474.721999999994</v>
      </c>
      <c r="F227" s="435">
        <v>20063.36</v>
      </c>
      <c r="G227" s="435">
        <v>3684.4245000000001</v>
      </c>
      <c r="H227" s="129">
        <v>129249.09649999996</v>
      </c>
      <c r="I227" s="293"/>
      <c r="J227" s="58"/>
      <c r="BY227" s="270"/>
      <c r="BZ227" s="68"/>
      <c r="CA227" s="280"/>
      <c r="CB227" s="280"/>
      <c r="CC227" s="280"/>
      <c r="CD227" s="280"/>
      <c r="CE227" s="280"/>
      <c r="CF227" s="270"/>
      <c r="CG227" s="68"/>
      <c r="CH227" s="281"/>
      <c r="CI227" s="281"/>
      <c r="CJ227" s="281"/>
      <c r="CK227" s="281"/>
      <c r="CL227" s="281"/>
      <c r="CM227" s="282"/>
      <c r="CN227" s="282"/>
      <c r="CO227" s="282"/>
      <c r="CP227" s="282"/>
      <c r="CQ227" s="282"/>
      <c r="CR227" s="270"/>
      <c r="CS227" s="68"/>
      <c r="CT227" s="283"/>
      <c r="CU227" s="283"/>
      <c r="CV227" s="283"/>
      <c r="CW227" s="283"/>
      <c r="CX227" s="283"/>
      <c r="CY227" s="270"/>
      <c r="CZ227" s="68"/>
      <c r="DA227" s="282"/>
      <c r="DB227" s="282"/>
      <c r="DC227" s="282"/>
      <c r="DD227" s="282"/>
      <c r="DE227" s="282"/>
    </row>
    <row r="228" spans="1:109" ht="16.5" x14ac:dyDescent="0.3">
      <c r="A228" s="427">
        <v>2016</v>
      </c>
      <c r="B228" s="428" t="s">
        <v>40</v>
      </c>
      <c r="C228" s="429" t="s">
        <v>129</v>
      </c>
      <c r="D228" s="430">
        <v>63848.459999999992</v>
      </c>
      <c r="E228" s="430">
        <v>40620.121000000014</v>
      </c>
      <c r="F228" s="431">
        <v>22096.58</v>
      </c>
      <c r="G228" s="431">
        <v>3301.3410000000003</v>
      </c>
      <c r="H228" s="432">
        <v>129866.50199999999</v>
      </c>
      <c r="I228" s="293"/>
      <c r="J228" s="58"/>
      <c r="BY228" s="270"/>
      <c r="BZ228" s="68"/>
      <c r="CA228" s="280"/>
      <c r="CB228" s="280"/>
      <c r="CC228" s="280"/>
      <c r="CD228" s="280"/>
      <c r="CE228" s="280"/>
      <c r="CF228" s="270"/>
      <c r="CG228" s="68"/>
      <c r="CH228" s="281"/>
      <c r="CI228" s="281"/>
      <c r="CJ228" s="281"/>
      <c r="CK228" s="281"/>
      <c r="CL228" s="281"/>
      <c r="CM228" s="282"/>
      <c r="CN228" s="282"/>
      <c r="CO228" s="282"/>
      <c r="CP228" s="282"/>
      <c r="CQ228" s="282"/>
      <c r="CR228" s="270"/>
      <c r="CS228" s="68"/>
      <c r="CT228" s="283"/>
      <c r="CU228" s="283"/>
      <c r="CV228" s="283"/>
      <c r="CW228" s="283"/>
      <c r="CX228" s="283"/>
      <c r="CY228" s="270"/>
      <c r="CZ228" s="68"/>
      <c r="DA228" s="282"/>
      <c r="DB228" s="282"/>
      <c r="DC228" s="282"/>
      <c r="DD228" s="282"/>
      <c r="DE228" s="282"/>
    </row>
    <row r="229" spans="1:109" ht="16.5" x14ac:dyDescent="0.3">
      <c r="A229" s="68">
        <v>2016</v>
      </c>
      <c r="B229" s="68" t="s">
        <v>41</v>
      </c>
      <c r="C229" s="433" t="s">
        <v>129</v>
      </c>
      <c r="D229" s="434">
        <v>61292.719999999972</v>
      </c>
      <c r="E229" s="434">
        <v>40742.435999999994</v>
      </c>
      <c r="F229" s="435">
        <v>18150.316999999999</v>
      </c>
      <c r="G229" s="435">
        <v>3749.4025000000001</v>
      </c>
      <c r="H229" s="129">
        <v>123934.87549999999</v>
      </c>
      <c r="I229" s="293"/>
      <c r="J229" s="58"/>
      <c r="BY229" s="270"/>
      <c r="BZ229" s="68"/>
      <c r="CA229" s="280"/>
      <c r="CB229" s="280"/>
      <c r="CC229" s="280"/>
      <c r="CD229" s="280"/>
      <c r="CE229" s="280"/>
      <c r="CF229" s="270"/>
      <c r="CG229" s="68"/>
      <c r="CH229" s="281"/>
      <c r="CI229" s="281"/>
      <c r="CJ229" s="281"/>
      <c r="CK229" s="281"/>
      <c r="CL229" s="281"/>
      <c r="CM229" s="282"/>
      <c r="CN229" s="282"/>
      <c r="CO229" s="282"/>
      <c r="CP229" s="282"/>
      <c r="CQ229" s="282"/>
      <c r="CR229" s="270"/>
      <c r="CS229" s="68"/>
      <c r="CT229" s="283"/>
      <c r="CU229" s="283"/>
      <c r="CV229" s="283"/>
      <c r="CW229" s="283"/>
      <c r="CX229" s="283"/>
      <c r="CY229" s="270"/>
      <c r="CZ229" s="68"/>
      <c r="DA229" s="282"/>
      <c r="DB229" s="282"/>
      <c r="DC229" s="282"/>
      <c r="DD229" s="282"/>
      <c r="DE229" s="282"/>
    </row>
    <row r="230" spans="1:109" ht="16.5" x14ac:dyDescent="0.3">
      <c r="A230" s="427">
        <v>2016</v>
      </c>
      <c r="B230" s="428" t="s">
        <v>42</v>
      </c>
      <c r="C230" s="429" t="s">
        <v>129</v>
      </c>
      <c r="D230" s="430">
        <v>63967.500000000015</v>
      </c>
      <c r="E230" s="430">
        <v>37184.649000000012</v>
      </c>
      <c r="F230" s="431">
        <v>16691.852500000001</v>
      </c>
      <c r="G230" s="431">
        <v>3943.2689999999998</v>
      </c>
      <c r="H230" s="432">
        <v>121787.27050000003</v>
      </c>
      <c r="I230" s="293"/>
      <c r="J230" s="58"/>
      <c r="BY230" s="270"/>
      <c r="BZ230" s="68"/>
      <c r="CA230" s="280"/>
      <c r="CB230" s="280"/>
      <c r="CC230" s="280"/>
      <c r="CD230" s="280"/>
      <c r="CE230" s="280"/>
      <c r="CF230" s="270"/>
      <c r="CG230" s="68"/>
      <c r="CH230" s="281"/>
      <c r="CI230" s="281"/>
      <c r="CJ230" s="281"/>
      <c r="CK230" s="281"/>
      <c r="CL230" s="281"/>
      <c r="CM230" s="282"/>
      <c r="CN230" s="282"/>
      <c r="CO230" s="282"/>
      <c r="CP230" s="282"/>
      <c r="CQ230" s="282"/>
      <c r="CR230" s="270"/>
      <c r="CS230" s="68"/>
      <c r="CT230" s="283"/>
      <c r="CU230" s="283"/>
      <c r="CV230" s="283"/>
      <c r="CW230" s="283"/>
      <c r="CX230" s="283"/>
      <c r="CY230" s="270"/>
      <c r="CZ230" s="68"/>
      <c r="DA230" s="282"/>
      <c r="DB230" s="282"/>
      <c r="DC230" s="282"/>
      <c r="DD230" s="282"/>
      <c r="DE230" s="282"/>
    </row>
    <row r="231" spans="1:109" ht="16.5" x14ac:dyDescent="0.3">
      <c r="A231" s="68">
        <v>2017</v>
      </c>
      <c r="B231" s="68" t="s">
        <v>43</v>
      </c>
      <c r="C231" s="433" t="s">
        <v>129</v>
      </c>
      <c r="D231" s="434">
        <v>56824.110000000015</v>
      </c>
      <c r="E231" s="434">
        <v>36947.298000000003</v>
      </c>
      <c r="F231" s="435">
        <v>15108.227499999997</v>
      </c>
      <c r="G231" s="435">
        <v>3114.857</v>
      </c>
      <c r="H231" s="129">
        <v>111994.49250000002</v>
      </c>
      <c r="I231" s="293"/>
      <c r="J231" s="58"/>
      <c r="BY231" s="270"/>
      <c r="BZ231" s="68"/>
      <c r="CA231" s="280"/>
      <c r="CB231" s="280"/>
      <c r="CC231" s="280"/>
      <c r="CD231" s="280"/>
      <c r="CE231" s="280"/>
      <c r="CF231" s="270"/>
      <c r="CG231" s="68"/>
      <c r="CH231" s="281"/>
      <c r="CI231" s="281"/>
      <c r="CJ231" s="281"/>
      <c r="CK231" s="281"/>
      <c r="CL231" s="281"/>
      <c r="CM231" s="282"/>
      <c r="CN231" s="282"/>
      <c r="CO231" s="282"/>
      <c r="CP231" s="282"/>
      <c r="CQ231" s="282"/>
      <c r="CR231" s="270"/>
      <c r="CS231" s="68"/>
      <c r="CT231" s="283"/>
      <c r="CU231" s="283"/>
      <c r="CV231" s="283"/>
      <c r="CW231" s="283"/>
      <c r="CX231" s="283"/>
      <c r="CY231" s="270"/>
      <c r="CZ231" s="68"/>
      <c r="DA231" s="282"/>
      <c r="DB231" s="282"/>
      <c r="DC231" s="282"/>
      <c r="DD231" s="282"/>
      <c r="DE231" s="282"/>
    </row>
    <row r="232" spans="1:109" ht="16.5" x14ac:dyDescent="0.3">
      <c r="A232" s="427">
        <v>2017</v>
      </c>
      <c r="B232" s="428" t="s">
        <v>44</v>
      </c>
      <c r="C232" s="429" t="s">
        <v>129</v>
      </c>
      <c r="D232" s="430">
        <v>64247.4</v>
      </c>
      <c r="E232" s="430">
        <v>41024.463000000003</v>
      </c>
      <c r="F232" s="431">
        <v>19324.338500000002</v>
      </c>
      <c r="G232" s="431">
        <v>3180.5079999999998</v>
      </c>
      <c r="H232" s="432">
        <v>127776.70949999998</v>
      </c>
      <c r="I232" s="293"/>
      <c r="J232" s="58"/>
      <c r="BY232" s="270"/>
      <c r="BZ232" s="68"/>
      <c r="CA232" s="280"/>
      <c r="CB232" s="280"/>
      <c r="CC232" s="280"/>
      <c r="CD232" s="280"/>
      <c r="CE232" s="280"/>
      <c r="CF232" s="270"/>
      <c r="CG232" s="68"/>
      <c r="CH232" s="281"/>
      <c r="CI232" s="281"/>
      <c r="CJ232" s="281"/>
      <c r="CK232" s="281"/>
      <c r="CL232" s="281"/>
      <c r="CM232" s="282"/>
      <c r="CN232" s="282"/>
      <c r="CO232" s="282"/>
      <c r="CP232" s="282"/>
      <c r="CQ232" s="282"/>
      <c r="CR232" s="270"/>
      <c r="CS232" s="68"/>
      <c r="CT232" s="283"/>
      <c r="CU232" s="283"/>
      <c r="CV232" s="283"/>
      <c r="CW232" s="283"/>
      <c r="CX232" s="283"/>
      <c r="CY232" s="270"/>
      <c r="CZ232" s="68"/>
      <c r="DA232" s="282"/>
      <c r="DB232" s="282"/>
      <c r="DC232" s="282"/>
      <c r="DD232" s="282"/>
      <c r="DE232" s="282"/>
    </row>
    <row r="233" spans="1:109" ht="16.5" x14ac:dyDescent="0.3">
      <c r="A233" s="68">
        <v>2017</v>
      </c>
      <c r="B233" s="68" t="s">
        <v>45</v>
      </c>
      <c r="C233" s="433" t="s">
        <v>129</v>
      </c>
      <c r="D233" s="434">
        <v>66942.17</v>
      </c>
      <c r="E233" s="434">
        <v>43941.633000000002</v>
      </c>
      <c r="F233" s="435">
        <v>19766.4175</v>
      </c>
      <c r="G233" s="435">
        <v>4068.1465000000003</v>
      </c>
      <c r="H233" s="129">
        <v>134718.367</v>
      </c>
      <c r="I233" s="293"/>
      <c r="J233" s="58"/>
      <c r="BY233" s="270"/>
      <c r="BZ233" s="68"/>
      <c r="CA233" s="280"/>
      <c r="CB233" s="280"/>
      <c r="CC233" s="280"/>
      <c r="CD233" s="280"/>
      <c r="CE233" s="280"/>
      <c r="CF233" s="270"/>
      <c r="CG233" s="68"/>
      <c r="CH233" s="281"/>
      <c r="CI233" s="281"/>
      <c r="CJ233" s="281"/>
      <c r="CK233" s="281"/>
      <c r="CL233" s="281"/>
      <c r="CM233" s="282"/>
      <c r="CN233" s="282"/>
      <c r="CO233" s="282"/>
      <c r="CP233" s="282"/>
      <c r="CQ233" s="282"/>
      <c r="CR233" s="270"/>
      <c r="CS233" s="68"/>
      <c r="CT233" s="283"/>
      <c r="CU233" s="283"/>
      <c r="CV233" s="283"/>
      <c r="CW233" s="283"/>
      <c r="CX233" s="283"/>
      <c r="CY233" s="270"/>
      <c r="CZ233" s="68"/>
      <c r="DA233" s="282"/>
      <c r="DB233" s="282"/>
      <c r="DC233" s="282"/>
      <c r="DD233" s="282"/>
      <c r="DE233" s="282"/>
    </row>
    <row r="234" spans="1:109" ht="16.5" x14ac:dyDescent="0.3">
      <c r="A234" s="427">
        <v>2017</v>
      </c>
      <c r="B234" s="428" t="s">
        <v>33</v>
      </c>
      <c r="C234" s="429" t="s">
        <v>129</v>
      </c>
      <c r="D234" s="430">
        <v>56006.37999999999</v>
      </c>
      <c r="E234" s="430">
        <v>36067.602000000006</v>
      </c>
      <c r="F234" s="431">
        <v>15920.457500000004</v>
      </c>
      <c r="G234" s="431">
        <v>2861.8820000000001</v>
      </c>
      <c r="H234" s="432">
        <v>110856.32149999999</v>
      </c>
      <c r="I234" s="293"/>
      <c r="J234" s="58"/>
      <c r="BY234" s="270"/>
      <c r="BZ234" s="68"/>
      <c r="CA234" s="280"/>
      <c r="CB234" s="280"/>
      <c r="CC234" s="280"/>
      <c r="CD234" s="280"/>
      <c r="CE234" s="280"/>
      <c r="CF234" s="270"/>
      <c r="CG234" s="68"/>
      <c r="CH234" s="281"/>
      <c r="CI234" s="281"/>
      <c r="CJ234" s="281"/>
      <c r="CK234" s="281"/>
      <c r="CL234" s="281"/>
      <c r="CM234" s="282"/>
      <c r="CN234" s="282"/>
      <c r="CO234" s="282"/>
      <c r="CP234" s="282"/>
      <c r="CQ234" s="282"/>
      <c r="CR234" s="270"/>
      <c r="CS234" s="68"/>
      <c r="CT234" s="283"/>
      <c r="CU234" s="283"/>
      <c r="CV234" s="283"/>
      <c r="CW234" s="283"/>
      <c r="CX234" s="283"/>
      <c r="CY234" s="270"/>
      <c r="CZ234" s="68"/>
      <c r="DA234" s="282"/>
      <c r="DB234" s="282"/>
      <c r="DC234" s="282"/>
      <c r="DD234" s="282"/>
      <c r="DE234" s="282"/>
    </row>
    <row r="235" spans="1:109" ht="16.5" x14ac:dyDescent="0.3">
      <c r="A235" s="68">
        <v>2017</v>
      </c>
      <c r="B235" s="68" t="s">
        <v>35</v>
      </c>
      <c r="C235" s="433" t="s">
        <v>129</v>
      </c>
      <c r="D235" s="434">
        <v>60428.749999999985</v>
      </c>
      <c r="E235" s="434">
        <v>39695.451999999997</v>
      </c>
      <c r="F235" s="435">
        <v>20156.770000000004</v>
      </c>
      <c r="G235" s="435">
        <v>2412.3054999999999</v>
      </c>
      <c r="H235" s="129">
        <v>122693.2775</v>
      </c>
      <c r="I235" s="293"/>
      <c r="J235" s="58"/>
      <c r="BY235" s="270"/>
      <c r="BZ235" s="68"/>
      <c r="CA235" s="280"/>
      <c r="CB235" s="280"/>
      <c r="CC235" s="280"/>
      <c r="CD235" s="280"/>
      <c r="CE235" s="280"/>
      <c r="CF235" s="270"/>
      <c r="CG235" s="68"/>
      <c r="CH235" s="281"/>
      <c r="CI235" s="281"/>
      <c r="CJ235" s="281"/>
      <c r="CK235" s="281"/>
      <c r="CL235" s="281"/>
      <c r="CM235" s="282"/>
      <c r="CN235" s="282"/>
      <c r="CO235" s="282"/>
      <c r="CP235" s="282"/>
      <c r="CQ235" s="282"/>
      <c r="CR235" s="270"/>
      <c r="CS235" s="68"/>
      <c r="CT235" s="283"/>
      <c r="CU235" s="283"/>
      <c r="CV235" s="283"/>
      <c r="CW235" s="283"/>
      <c r="CX235" s="283"/>
      <c r="CY235" s="270"/>
      <c r="CZ235" s="68"/>
      <c r="DA235" s="282"/>
      <c r="DB235" s="282"/>
      <c r="DC235" s="282"/>
      <c r="DD235" s="282"/>
      <c r="DE235" s="282"/>
    </row>
    <row r="236" spans="1:109" ht="16.5" x14ac:dyDescent="0.3">
      <c r="A236" s="427">
        <v>2017</v>
      </c>
      <c r="B236" s="428" t="s">
        <v>36</v>
      </c>
      <c r="C236" s="429" t="s">
        <v>129</v>
      </c>
      <c r="D236" s="430">
        <v>62590.899999999994</v>
      </c>
      <c r="E236" s="430">
        <v>39204.111000000004</v>
      </c>
      <c r="F236" s="431">
        <v>18958.387500000001</v>
      </c>
      <c r="G236" s="431">
        <v>4082.0039999999999</v>
      </c>
      <c r="H236" s="432">
        <v>124835.4025</v>
      </c>
      <c r="I236" s="293"/>
      <c r="J236" s="58"/>
      <c r="BY236" s="270"/>
      <c r="BZ236" s="68"/>
      <c r="CA236" s="280"/>
      <c r="CB236" s="280"/>
      <c r="CC236" s="280"/>
      <c r="CD236" s="280"/>
      <c r="CE236" s="280"/>
      <c r="CF236" s="270"/>
      <c r="CG236" s="68"/>
      <c r="CH236" s="281"/>
      <c r="CI236" s="281"/>
      <c r="CJ236" s="281"/>
      <c r="CK236" s="281"/>
      <c r="CL236" s="281"/>
      <c r="CM236" s="282"/>
      <c r="CN236" s="282"/>
      <c r="CO236" s="282"/>
      <c r="CP236" s="282"/>
      <c r="CQ236" s="282"/>
      <c r="CR236" s="270"/>
      <c r="CS236" s="68"/>
      <c r="CT236" s="283"/>
      <c r="CU236" s="283"/>
      <c r="CV236" s="283"/>
      <c r="CW236" s="283"/>
      <c r="CX236" s="283"/>
      <c r="CY236" s="270"/>
      <c r="CZ236" s="68"/>
      <c r="DA236" s="282"/>
      <c r="DB236" s="282"/>
      <c r="DC236" s="282"/>
      <c r="DD236" s="282"/>
      <c r="DE236" s="282"/>
    </row>
    <row r="237" spans="1:109" ht="16.5" x14ac:dyDescent="0.3">
      <c r="A237" s="68">
        <v>2017</v>
      </c>
      <c r="B237" s="68" t="s">
        <v>37</v>
      </c>
      <c r="C237" s="433" t="s">
        <v>129</v>
      </c>
      <c r="D237" s="434">
        <v>61149.435000000012</v>
      </c>
      <c r="E237" s="434">
        <v>43935.753000000004</v>
      </c>
      <c r="F237" s="435">
        <v>19805.680999999997</v>
      </c>
      <c r="G237" s="435">
        <v>4395.6559999999999</v>
      </c>
      <c r="H237" s="129">
        <v>129286.52499999999</v>
      </c>
      <c r="I237" s="293"/>
      <c r="J237" s="58"/>
      <c r="BY237" s="270"/>
      <c r="BZ237" s="68"/>
      <c r="CA237" s="280"/>
      <c r="CB237" s="280"/>
      <c r="CC237" s="280"/>
      <c r="CD237" s="280"/>
      <c r="CE237" s="280"/>
      <c r="CF237" s="270"/>
      <c r="CG237" s="68"/>
      <c r="CH237" s="281"/>
      <c r="CI237" s="281"/>
      <c r="CJ237" s="281"/>
      <c r="CK237" s="281"/>
      <c r="CL237" s="281"/>
      <c r="CM237" s="282"/>
      <c r="CN237" s="282"/>
      <c r="CO237" s="282"/>
      <c r="CP237" s="282"/>
      <c r="CQ237" s="282"/>
      <c r="CR237" s="270"/>
      <c r="CS237" s="68"/>
      <c r="CT237" s="283"/>
      <c r="CU237" s="283"/>
      <c r="CV237" s="283"/>
      <c r="CW237" s="283"/>
      <c r="CX237" s="283"/>
      <c r="CY237" s="270"/>
      <c r="CZ237" s="68"/>
      <c r="DA237" s="282"/>
      <c r="DB237" s="282"/>
      <c r="DC237" s="282"/>
      <c r="DD237" s="282"/>
      <c r="DE237" s="282"/>
    </row>
    <row r="238" spans="1:109" ht="16.5" x14ac:dyDescent="0.3">
      <c r="A238" s="427">
        <v>2017</v>
      </c>
      <c r="B238" s="428" t="s">
        <v>38</v>
      </c>
      <c r="C238" s="429" t="s">
        <v>129</v>
      </c>
      <c r="D238" s="430">
        <v>58837.75</v>
      </c>
      <c r="E238" s="430">
        <v>41031.519</v>
      </c>
      <c r="F238" s="431">
        <v>20744.337499999998</v>
      </c>
      <c r="G238" s="431">
        <v>4118.8585000000003</v>
      </c>
      <c r="H238" s="432">
        <v>124732.465</v>
      </c>
      <c r="I238" s="293"/>
      <c r="J238" s="58"/>
      <c r="BY238" s="270"/>
      <c r="BZ238" s="68"/>
      <c r="CA238" s="280"/>
      <c r="CB238" s="280"/>
      <c r="CC238" s="280"/>
      <c r="CD238" s="280"/>
      <c r="CE238" s="280"/>
      <c r="CF238" s="270"/>
      <c r="CG238" s="68"/>
      <c r="CH238" s="281"/>
      <c r="CI238" s="281"/>
      <c r="CJ238" s="281"/>
      <c r="CK238" s="281"/>
      <c r="CL238" s="281"/>
      <c r="CM238" s="282"/>
      <c r="CN238" s="282"/>
      <c r="CO238" s="282"/>
      <c r="CP238" s="282"/>
      <c r="CQ238" s="282"/>
      <c r="CR238" s="270"/>
      <c r="CS238" s="68"/>
      <c r="CT238" s="283"/>
      <c r="CU238" s="283"/>
      <c r="CV238" s="283"/>
      <c r="CW238" s="283"/>
      <c r="CX238" s="283"/>
      <c r="CY238" s="270"/>
      <c r="CZ238" s="68"/>
      <c r="DA238" s="282"/>
      <c r="DB238" s="282"/>
      <c r="DC238" s="282"/>
      <c r="DD238" s="282"/>
      <c r="DE238" s="282"/>
    </row>
    <row r="239" spans="1:109" ht="16.5" x14ac:dyDescent="0.3">
      <c r="A239" s="68">
        <v>2017</v>
      </c>
      <c r="B239" s="68" t="s">
        <v>39</v>
      </c>
      <c r="C239" s="433" t="s">
        <v>129</v>
      </c>
      <c r="D239" s="434">
        <v>57809.42</v>
      </c>
      <c r="E239" s="434">
        <v>42249.631000000008</v>
      </c>
      <c r="F239" s="435">
        <v>18746.342499999999</v>
      </c>
      <c r="G239" s="435">
        <v>4489.2160000000003</v>
      </c>
      <c r="H239" s="129">
        <v>123294.60950000002</v>
      </c>
      <c r="I239" s="293"/>
      <c r="J239" s="58"/>
      <c r="BY239" s="270"/>
      <c r="BZ239" s="68"/>
      <c r="CA239" s="280"/>
      <c r="CB239" s="280"/>
      <c r="CC239" s="280"/>
      <c r="CD239" s="280"/>
      <c r="CE239" s="280"/>
      <c r="CF239" s="270"/>
      <c r="CG239" s="68"/>
      <c r="CH239" s="281"/>
      <c r="CI239" s="281"/>
      <c r="CJ239" s="281"/>
      <c r="CK239" s="281"/>
      <c r="CL239" s="281"/>
      <c r="CM239" s="282"/>
      <c r="CN239" s="282"/>
      <c r="CO239" s="282"/>
      <c r="CP239" s="282"/>
      <c r="CQ239" s="282"/>
      <c r="CR239" s="270"/>
      <c r="CS239" s="68"/>
      <c r="CT239" s="283"/>
      <c r="CU239" s="283"/>
      <c r="CV239" s="283"/>
      <c r="CW239" s="283"/>
      <c r="CX239" s="283"/>
      <c r="CY239" s="270"/>
      <c r="CZ239" s="68"/>
      <c r="DA239" s="282"/>
      <c r="DB239" s="282"/>
      <c r="DC239" s="282"/>
      <c r="DD239" s="282"/>
      <c r="DE239" s="282"/>
    </row>
    <row r="240" spans="1:109" ht="16.5" x14ac:dyDescent="0.3">
      <c r="A240" s="427">
        <v>2017</v>
      </c>
      <c r="B240" s="428" t="s">
        <v>40</v>
      </c>
      <c r="C240" s="429" t="s">
        <v>129</v>
      </c>
      <c r="D240" s="430">
        <v>59192.089999999982</v>
      </c>
      <c r="E240" s="430">
        <v>42208.025000000001</v>
      </c>
      <c r="F240" s="431">
        <v>16472.472500000003</v>
      </c>
      <c r="G240" s="431">
        <v>6303.7324999999992</v>
      </c>
      <c r="H240" s="432">
        <v>124176.31999999999</v>
      </c>
      <c r="I240" s="293"/>
      <c r="J240" s="58"/>
      <c r="BY240" s="270"/>
      <c r="BZ240" s="68"/>
      <c r="CA240" s="280"/>
      <c r="CB240" s="280"/>
      <c r="CC240" s="280"/>
      <c r="CD240" s="280"/>
      <c r="CE240" s="280"/>
      <c r="CF240" s="270"/>
      <c r="CG240" s="68"/>
      <c r="CH240" s="281"/>
      <c r="CI240" s="281"/>
      <c r="CJ240" s="281"/>
      <c r="CK240" s="281"/>
      <c r="CL240" s="281"/>
      <c r="CM240" s="282"/>
      <c r="CN240" s="282"/>
      <c r="CO240" s="282"/>
      <c r="CP240" s="282"/>
      <c r="CQ240" s="282"/>
      <c r="CR240" s="270"/>
      <c r="CS240" s="68"/>
      <c r="CT240" s="283"/>
      <c r="CU240" s="283"/>
      <c r="CV240" s="283"/>
      <c r="CW240" s="283"/>
      <c r="CX240" s="283"/>
      <c r="CY240" s="270"/>
      <c r="CZ240" s="68"/>
      <c r="DA240" s="282"/>
      <c r="DB240" s="282"/>
      <c r="DC240" s="282"/>
      <c r="DD240" s="282"/>
      <c r="DE240" s="282"/>
    </row>
    <row r="241" spans="1:109" ht="16.5" x14ac:dyDescent="0.3">
      <c r="A241" s="68">
        <v>2017</v>
      </c>
      <c r="B241" s="68" t="s">
        <v>41</v>
      </c>
      <c r="C241" s="433" t="s">
        <v>129</v>
      </c>
      <c r="D241" s="434">
        <v>58096.700000000019</v>
      </c>
      <c r="E241" s="434">
        <v>40837.570500000016</v>
      </c>
      <c r="F241" s="435">
        <v>15492.2925</v>
      </c>
      <c r="G241" s="435">
        <v>6187.9024999999992</v>
      </c>
      <c r="H241" s="129">
        <v>120614.46550000002</v>
      </c>
      <c r="I241" s="293"/>
      <c r="J241" s="58"/>
      <c r="BY241" s="270"/>
      <c r="BZ241" s="68"/>
      <c r="CA241" s="280"/>
      <c r="CB241" s="280"/>
      <c r="CC241" s="280"/>
      <c r="CD241" s="280"/>
      <c r="CE241" s="280"/>
      <c r="CF241" s="270"/>
      <c r="CG241" s="68"/>
      <c r="CH241" s="281"/>
      <c r="CI241" s="281"/>
      <c r="CJ241" s="281"/>
      <c r="CK241" s="281"/>
      <c r="CL241" s="281"/>
      <c r="CM241" s="282"/>
      <c r="CN241" s="282"/>
      <c r="CO241" s="282"/>
      <c r="CP241" s="282"/>
      <c r="CQ241" s="282"/>
      <c r="CR241" s="270"/>
      <c r="CS241" s="68"/>
      <c r="CT241" s="283"/>
      <c r="CU241" s="283"/>
      <c r="CV241" s="283"/>
      <c r="CW241" s="283"/>
      <c r="CX241" s="283"/>
      <c r="CY241" s="270"/>
      <c r="CZ241" s="68"/>
      <c r="DA241" s="282"/>
      <c r="DB241" s="282"/>
      <c r="DC241" s="282"/>
      <c r="DD241" s="282"/>
      <c r="DE241" s="282"/>
    </row>
    <row r="242" spans="1:109" ht="16.5" x14ac:dyDescent="0.3">
      <c r="A242" s="427">
        <v>2017</v>
      </c>
      <c r="B242" s="428" t="s">
        <v>42</v>
      </c>
      <c r="C242" s="429" t="s">
        <v>129</v>
      </c>
      <c r="D242" s="430">
        <v>53016.82</v>
      </c>
      <c r="E242" s="430">
        <v>36713.703999999998</v>
      </c>
      <c r="F242" s="431">
        <v>11592.997500000001</v>
      </c>
      <c r="G242" s="431">
        <v>4919.0585000000001</v>
      </c>
      <c r="H242" s="432">
        <v>106242.58</v>
      </c>
      <c r="I242" s="293"/>
      <c r="J242" s="58"/>
      <c r="BY242" s="270"/>
      <c r="BZ242" s="68"/>
      <c r="CA242" s="280"/>
      <c r="CB242" s="280"/>
      <c r="CC242" s="280"/>
      <c r="CD242" s="280"/>
      <c r="CE242" s="280"/>
      <c r="CF242" s="270"/>
      <c r="CG242" s="68"/>
      <c r="CH242" s="281"/>
      <c r="CI242" s="281"/>
      <c r="CJ242" s="281"/>
      <c r="CK242" s="281"/>
      <c r="CL242" s="281"/>
      <c r="CM242" s="282"/>
      <c r="CN242" s="282"/>
      <c r="CO242" s="282"/>
      <c r="CP242" s="282"/>
      <c r="CQ242" s="282"/>
      <c r="CR242" s="270"/>
      <c r="CS242" s="68"/>
      <c r="CT242" s="283"/>
      <c r="CU242" s="283"/>
      <c r="CV242" s="283"/>
      <c r="CW242" s="283"/>
      <c r="CX242" s="283"/>
      <c r="CY242" s="270"/>
      <c r="CZ242" s="68"/>
      <c r="DA242" s="282"/>
      <c r="DB242" s="282"/>
      <c r="DC242" s="282"/>
      <c r="DD242" s="282"/>
      <c r="DE242" s="282"/>
    </row>
    <row r="243" spans="1:109" ht="16.5" x14ac:dyDescent="0.3">
      <c r="A243" s="68">
        <v>2018</v>
      </c>
      <c r="B243" s="68" t="s">
        <v>43</v>
      </c>
      <c r="C243" s="433" t="s">
        <v>129</v>
      </c>
      <c r="D243" s="434">
        <v>48742.05000000001</v>
      </c>
      <c r="E243" s="434">
        <v>35026.237000000001</v>
      </c>
      <c r="F243" s="435">
        <v>14926.51</v>
      </c>
      <c r="G243" s="435">
        <v>4512.1785</v>
      </c>
      <c r="H243" s="129">
        <v>103206.97550000002</v>
      </c>
      <c r="I243" s="293"/>
      <c r="J243" s="58"/>
      <c r="BY243" s="270"/>
      <c r="BZ243" s="68"/>
      <c r="CA243" s="280"/>
      <c r="CB243" s="280"/>
      <c r="CC243" s="280"/>
      <c r="CD243" s="280"/>
      <c r="CE243" s="280"/>
      <c r="CF243" s="270"/>
      <c r="CG243" s="68"/>
      <c r="CH243" s="281"/>
      <c r="CI243" s="281"/>
      <c r="CJ243" s="281"/>
      <c r="CK243" s="281"/>
      <c r="CL243" s="281"/>
      <c r="CM243" s="282"/>
      <c r="CN243" s="282"/>
      <c r="CO243" s="282"/>
      <c r="CP243" s="282"/>
      <c r="CQ243" s="282"/>
      <c r="CR243" s="270"/>
      <c r="CS243" s="68"/>
      <c r="CT243" s="283"/>
      <c r="CU243" s="283"/>
      <c r="CV243" s="283"/>
      <c r="CW243" s="283"/>
      <c r="CX243" s="283"/>
      <c r="CY243" s="270"/>
      <c r="CZ243" s="68"/>
      <c r="DA243" s="282"/>
      <c r="DB243" s="282"/>
      <c r="DC243" s="282"/>
      <c r="DD243" s="282"/>
      <c r="DE243" s="282"/>
    </row>
    <row r="244" spans="1:109" ht="16.5" x14ac:dyDescent="0.3">
      <c r="A244" s="427">
        <v>2018</v>
      </c>
      <c r="B244" s="428" t="s">
        <v>44</v>
      </c>
      <c r="C244" s="429" t="s">
        <v>129</v>
      </c>
      <c r="D244" s="430">
        <v>53245.589999999989</v>
      </c>
      <c r="E244" s="430">
        <v>35087.521000000001</v>
      </c>
      <c r="F244" s="431">
        <v>15456.7225</v>
      </c>
      <c r="G244" s="431">
        <v>4876.6995000000006</v>
      </c>
      <c r="H244" s="432">
        <v>108666.53299999998</v>
      </c>
      <c r="I244" s="293"/>
      <c r="J244" s="58"/>
      <c r="BY244" s="270"/>
      <c r="BZ244" s="68"/>
      <c r="CA244" s="280"/>
      <c r="CB244" s="280"/>
      <c r="CC244" s="280"/>
      <c r="CD244" s="280"/>
      <c r="CE244" s="280"/>
      <c r="CF244" s="270"/>
      <c r="CG244" s="68"/>
      <c r="CH244" s="281"/>
      <c r="CI244" s="281"/>
      <c r="CJ244" s="281"/>
      <c r="CK244" s="281"/>
      <c r="CL244" s="281"/>
      <c r="CM244" s="282"/>
      <c r="CN244" s="282"/>
      <c r="CO244" s="282"/>
      <c r="CP244" s="282"/>
      <c r="CQ244" s="282"/>
      <c r="CR244" s="270"/>
      <c r="CS244" s="68"/>
      <c r="CT244" s="283"/>
      <c r="CU244" s="283"/>
      <c r="CV244" s="283"/>
      <c r="CW244" s="283"/>
      <c r="CX244" s="283"/>
      <c r="CY244" s="270"/>
      <c r="CZ244" s="68"/>
      <c r="DA244" s="282"/>
      <c r="DB244" s="282"/>
      <c r="DC244" s="282"/>
      <c r="DD244" s="282"/>
      <c r="DE244" s="282"/>
    </row>
    <row r="245" spans="1:109" ht="16.5" x14ac:dyDescent="0.3">
      <c r="A245" s="68">
        <v>2018</v>
      </c>
      <c r="B245" s="68" t="s">
        <v>45</v>
      </c>
      <c r="C245" s="433" t="s">
        <v>129</v>
      </c>
      <c r="D245" s="434">
        <v>52871.86</v>
      </c>
      <c r="E245" s="434">
        <v>36396.480000000003</v>
      </c>
      <c r="F245" s="435">
        <v>14501.93</v>
      </c>
      <c r="G245" s="435">
        <v>4722.6445000000003</v>
      </c>
      <c r="H245" s="129">
        <v>108492.91450000001</v>
      </c>
      <c r="I245" s="293"/>
      <c r="J245" s="58"/>
      <c r="BY245" s="270"/>
      <c r="BZ245" s="68"/>
      <c r="CA245" s="280"/>
      <c r="CB245" s="280"/>
      <c r="CC245" s="280"/>
      <c r="CD245" s="280"/>
      <c r="CE245" s="280"/>
      <c r="CF245" s="270"/>
      <c r="CG245" s="68"/>
      <c r="CH245" s="281"/>
      <c r="CI245" s="281"/>
      <c r="CJ245" s="281"/>
      <c r="CK245" s="281"/>
      <c r="CL245" s="281"/>
      <c r="CM245" s="282"/>
      <c r="CN245" s="282"/>
      <c r="CO245" s="282"/>
      <c r="CP245" s="282"/>
      <c r="CQ245" s="282"/>
      <c r="CR245" s="270"/>
      <c r="CS245" s="68"/>
      <c r="CT245" s="283"/>
      <c r="CU245" s="283"/>
      <c r="CV245" s="283"/>
      <c r="CW245" s="283"/>
      <c r="CX245" s="283"/>
      <c r="CY245" s="270"/>
      <c r="CZ245" s="68"/>
      <c r="DA245" s="282"/>
      <c r="DB245" s="282"/>
      <c r="DC245" s="282"/>
      <c r="DD245" s="282"/>
      <c r="DE245" s="282"/>
    </row>
    <row r="246" spans="1:109" ht="16.5" x14ac:dyDescent="0.3">
      <c r="A246" s="427">
        <v>2018</v>
      </c>
      <c r="B246" s="428" t="s">
        <v>33</v>
      </c>
      <c r="C246" s="429" t="s">
        <v>129</v>
      </c>
      <c r="D246" s="430">
        <v>51921.480000000018</v>
      </c>
      <c r="E246" s="430">
        <v>40659.406999999992</v>
      </c>
      <c r="F246" s="431">
        <v>15503.5425</v>
      </c>
      <c r="G246" s="431">
        <v>4246.4984999999997</v>
      </c>
      <c r="H246" s="432">
        <v>112330.92800000001</v>
      </c>
      <c r="I246" s="293"/>
      <c r="J246" s="58"/>
      <c r="BY246" s="270"/>
      <c r="BZ246" s="68"/>
      <c r="CA246" s="280"/>
      <c r="CB246" s="280"/>
      <c r="CC246" s="280"/>
      <c r="CD246" s="280"/>
      <c r="CE246" s="280"/>
      <c r="CF246" s="270"/>
      <c r="CG246" s="68"/>
      <c r="CH246" s="281"/>
      <c r="CI246" s="281"/>
      <c r="CJ246" s="281"/>
      <c r="CK246" s="281"/>
      <c r="CL246" s="281"/>
      <c r="CM246" s="282"/>
      <c r="CN246" s="282"/>
      <c r="CO246" s="282"/>
      <c r="CP246" s="282"/>
      <c r="CQ246" s="282"/>
      <c r="CR246" s="270"/>
      <c r="CS246" s="68"/>
      <c r="CT246" s="283"/>
      <c r="CU246" s="283"/>
      <c r="CV246" s="283"/>
      <c r="CW246" s="283"/>
      <c r="CX246" s="283"/>
      <c r="CY246" s="270"/>
      <c r="CZ246" s="68"/>
      <c r="DA246" s="282"/>
      <c r="DB246" s="282"/>
      <c r="DC246" s="282"/>
      <c r="DD246" s="282"/>
      <c r="DE246" s="282"/>
    </row>
    <row r="247" spans="1:109" ht="16.5" x14ac:dyDescent="0.3">
      <c r="A247" s="68">
        <v>2018</v>
      </c>
      <c r="B247" s="68" t="s">
        <v>35</v>
      </c>
      <c r="C247" s="433" t="s">
        <v>129</v>
      </c>
      <c r="D247" s="434">
        <v>56659.590000000004</v>
      </c>
      <c r="E247" s="434">
        <v>35867.340499999991</v>
      </c>
      <c r="F247" s="435">
        <v>16662.697499999995</v>
      </c>
      <c r="G247" s="435">
        <v>4355.0249999999996</v>
      </c>
      <c r="H247" s="129">
        <v>113544.65299999999</v>
      </c>
      <c r="I247" s="293"/>
      <c r="J247" s="58"/>
      <c r="BY247" s="270"/>
      <c r="BZ247" s="68"/>
      <c r="CA247" s="280"/>
      <c r="CB247" s="280"/>
      <c r="CC247" s="280"/>
      <c r="CD247" s="280"/>
      <c r="CE247" s="280"/>
      <c r="CF247" s="270"/>
      <c r="CG247" s="68"/>
      <c r="CH247" s="281"/>
      <c r="CI247" s="281"/>
      <c r="CJ247" s="281"/>
      <c r="CK247" s="281"/>
      <c r="CL247" s="281"/>
      <c r="CM247" s="282"/>
      <c r="CN247" s="282"/>
      <c r="CO247" s="282"/>
      <c r="CP247" s="282"/>
      <c r="CQ247" s="282"/>
      <c r="CR247" s="270"/>
      <c r="CS247" s="68"/>
      <c r="CT247" s="283"/>
      <c r="CU247" s="283"/>
      <c r="CV247" s="283"/>
      <c r="CW247" s="283"/>
      <c r="CX247" s="283"/>
      <c r="CY247" s="270"/>
      <c r="CZ247" s="68"/>
      <c r="DA247" s="282"/>
      <c r="DB247" s="282"/>
      <c r="DC247" s="282"/>
      <c r="DD247" s="282"/>
      <c r="DE247" s="282"/>
    </row>
    <row r="248" spans="1:109" ht="16.5" x14ac:dyDescent="0.3">
      <c r="A248" s="427">
        <v>2018</v>
      </c>
      <c r="B248" s="428" t="s">
        <v>36</v>
      </c>
      <c r="C248" s="429" t="s">
        <v>129</v>
      </c>
      <c r="D248" s="430">
        <v>56049.137500000004</v>
      </c>
      <c r="E248" s="430">
        <v>38576.817499999968</v>
      </c>
      <c r="F248" s="431">
        <v>15125.8475</v>
      </c>
      <c r="G248" s="431">
        <v>4296.3805000000002</v>
      </c>
      <c r="H248" s="432">
        <v>114048.18299999999</v>
      </c>
      <c r="I248" s="293"/>
      <c r="J248" s="58"/>
      <c r="BY248" s="270"/>
      <c r="BZ248" s="68"/>
      <c r="CA248" s="280"/>
      <c r="CB248" s="280"/>
      <c r="CC248" s="280"/>
      <c r="CD248" s="280"/>
      <c r="CE248" s="280"/>
      <c r="CF248" s="270"/>
      <c r="CG248" s="68"/>
      <c r="CH248" s="281"/>
      <c r="CI248" s="281"/>
      <c r="CJ248" s="281"/>
      <c r="CK248" s="281"/>
      <c r="CL248" s="281"/>
      <c r="CM248" s="282"/>
      <c r="CN248" s="282"/>
      <c r="CO248" s="282"/>
      <c r="CP248" s="282"/>
      <c r="CQ248" s="282"/>
      <c r="CR248" s="270"/>
      <c r="CS248" s="68"/>
      <c r="CT248" s="283"/>
      <c r="CU248" s="283"/>
      <c r="CV248" s="283"/>
      <c r="CW248" s="283"/>
      <c r="CX248" s="283"/>
      <c r="CY248" s="270"/>
      <c r="CZ248" s="68"/>
      <c r="DA248" s="282"/>
      <c r="DB248" s="282"/>
      <c r="DC248" s="282"/>
      <c r="DD248" s="282"/>
      <c r="DE248" s="282"/>
    </row>
    <row r="249" spans="1:109" ht="16.5" x14ac:dyDescent="0.3">
      <c r="A249" s="68">
        <v>2018</v>
      </c>
      <c r="B249" s="68" t="s">
        <v>37</v>
      </c>
      <c r="C249" s="433" t="s">
        <v>129</v>
      </c>
      <c r="D249" s="434">
        <v>61303.2575</v>
      </c>
      <c r="E249" s="434">
        <v>38209.200499999977</v>
      </c>
      <c r="F249" s="435">
        <v>15478.305</v>
      </c>
      <c r="G249" s="435">
        <v>5230.0514999999996</v>
      </c>
      <c r="H249" s="129">
        <v>120220.81449999998</v>
      </c>
      <c r="I249" s="293"/>
      <c r="J249" s="58"/>
      <c r="BY249" s="270"/>
      <c r="BZ249" s="68"/>
      <c r="CA249" s="280"/>
      <c r="CB249" s="280"/>
      <c r="CC249" s="280"/>
      <c r="CD249" s="280"/>
      <c r="CE249" s="280"/>
      <c r="CF249" s="270"/>
      <c r="CG249" s="68"/>
      <c r="CH249" s="281"/>
      <c r="CI249" s="281"/>
      <c r="CJ249" s="281"/>
      <c r="CK249" s="281"/>
      <c r="CL249" s="281"/>
      <c r="CM249" s="282"/>
      <c r="CN249" s="282"/>
      <c r="CO249" s="282"/>
      <c r="CP249" s="282"/>
      <c r="CQ249" s="282"/>
      <c r="CR249" s="270"/>
      <c r="CS249" s="68"/>
      <c r="CT249" s="283"/>
      <c r="CU249" s="283"/>
      <c r="CV249" s="283"/>
      <c r="CW249" s="283"/>
      <c r="CX249" s="283"/>
      <c r="CY249" s="270"/>
      <c r="CZ249" s="68"/>
      <c r="DA249" s="282"/>
      <c r="DB249" s="282"/>
      <c r="DC249" s="282"/>
      <c r="DD249" s="282"/>
      <c r="DE249" s="282"/>
    </row>
    <row r="250" spans="1:109" ht="16.5" x14ac:dyDescent="0.3">
      <c r="A250" s="427">
        <v>2018</v>
      </c>
      <c r="B250" s="428" t="s">
        <v>38</v>
      </c>
      <c r="C250" s="429" t="s">
        <v>129</v>
      </c>
      <c r="D250" s="430">
        <v>60756.284999999974</v>
      </c>
      <c r="E250" s="430">
        <v>41163.243499999982</v>
      </c>
      <c r="F250" s="431">
        <v>17543.355000000003</v>
      </c>
      <c r="G250" s="431">
        <v>4854.8500000000004</v>
      </c>
      <c r="H250" s="432">
        <v>124317.73349999997</v>
      </c>
      <c r="I250" s="293"/>
      <c r="J250" s="58"/>
      <c r="BY250" s="270"/>
      <c r="BZ250" s="68"/>
      <c r="CA250" s="280"/>
      <c r="CB250" s="280"/>
      <c r="CC250" s="280"/>
      <c r="CD250" s="280"/>
      <c r="CE250" s="280"/>
      <c r="CF250" s="270"/>
      <c r="CG250" s="68"/>
      <c r="CH250" s="281"/>
      <c r="CI250" s="281"/>
      <c r="CJ250" s="281"/>
      <c r="CK250" s="281"/>
      <c r="CL250" s="281"/>
      <c r="CM250" s="282"/>
      <c r="CN250" s="282"/>
      <c r="CO250" s="282"/>
      <c r="CP250" s="282"/>
      <c r="CQ250" s="282"/>
      <c r="CR250" s="270"/>
      <c r="CS250" s="68"/>
      <c r="CT250" s="283"/>
      <c r="CU250" s="283"/>
      <c r="CV250" s="283"/>
      <c r="CW250" s="283"/>
      <c r="CX250" s="283"/>
      <c r="CY250" s="270"/>
      <c r="CZ250" s="68"/>
      <c r="DA250" s="282"/>
      <c r="DB250" s="282"/>
      <c r="DC250" s="282"/>
      <c r="DD250" s="282"/>
      <c r="DE250" s="282"/>
    </row>
    <row r="251" spans="1:109" ht="16.5" x14ac:dyDescent="0.3">
      <c r="A251" s="68">
        <v>2018</v>
      </c>
      <c r="B251" s="68" t="s">
        <v>39</v>
      </c>
      <c r="C251" s="433" t="s">
        <v>129</v>
      </c>
      <c r="D251" s="434">
        <v>62170.80999999999</v>
      </c>
      <c r="E251" s="434">
        <v>38419.105999999963</v>
      </c>
      <c r="F251" s="435">
        <v>17549.464999999997</v>
      </c>
      <c r="G251" s="435">
        <v>4816.97</v>
      </c>
      <c r="H251" s="129">
        <v>122956.35099999997</v>
      </c>
      <c r="I251" s="293"/>
      <c r="J251" s="58"/>
      <c r="BY251" s="270"/>
      <c r="BZ251" s="68"/>
      <c r="CA251" s="280"/>
      <c r="CB251" s="280"/>
      <c r="CC251" s="280"/>
      <c r="CD251" s="280"/>
      <c r="CE251" s="280"/>
      <c r="CF251" s="270"/>
      <c r="CG251" s="68"/>
      <c r="CH251" s="281"/>
      <c r="CI251" s="281"/>
      <c r="CJ251" s="281"/>
      <c r="CK251" s="281"/>
      <c r="CL251" s="281"/>
      <c r="CM251" s="282"/>
      <c r="CN251" s="282"/>
      <c r="CO251" s="282"/>
      <c r="CP251" s="282"/>
      <c r="CQ251" s="282"/>
      <c r="CR251" s="270"/>
      <c r="CS251" s="68"/>
      <c r="CT251" s="283"/>
      <c r="CU251" s="283"/>
      <c r="CV251" s="283"/>
      <c r="CW251" s="283"/>
      <c r="CX251" s="283"/>
      <c r="CY251" s="270"/>
      <c r="CZ251" s="68"/>
      <c r="DA251" s="282"/>
      <c r="DB251" s="282"/>
      <c r="DC251" s="282"/>
      <c r="DD251" s="282"/>
      <c r="DE251" s="282"/>
    </row>
    <row r="252" spans="1:109" ht="16.5" x14ac:dyDescent="0.3">
      <c r="A252" s="427">
        <v>2018</v>
      </c>
      <c r="B252" s="428" t="s">
        <v>40</v>
      </c>
      <c r="C252" s="429" t="s">
        <v>129</v>
      </c>
      <c r="D252" s="430">
        <v>63965.782500000016</v>
      </c>
      <c r="E252" s="430">
        <v>43992.426499999972</v>
      </c>
      <c r="F252" s="431">
        <v>18385.452499999999</v>
      </c>
      <c r="G252" s="431">
        <v>4449.9755000000005</v>
      </c>
      <c r="H252" s="432">
        <v>130793.63699999997</v>
      </c>
      <c r="I252" s="293"/>
      <c r="J252" s="58"/>
      <c r="BY252" s="270"/>
      <c r="BZ252" s="68"/>
      <c r="CA252" s="280"/>
      <c r="CB252" s="280"/>
      <c r="CC252" s="280"/>
      <c r="CD252" s="280"/>
      <c r="CE252" s="280"/>
      <c r="CF252" s="270"/>
      <c r="CG252" s="68"/>
      <c r="CH252" s="281"/>
      <c r="CI252" s="281"/>
      <c r="CJ252" s="281"/>
      <c r="CK252" s="281"/>
      <c r="CL252" s="281"/>
      <c r="CM252" s="282"/>
      <c r="CN252" s="282"/>
      <c r="CO252" s="282"/>
      <c r="CP252" s="282"/>
      <c r="CQ252" s="282"/>
      <c r="CR252" s="270"/>
      <c r="CS252" s="68"/>
      <c r="CT252" s="283"/>
      <c r="CU252" s="283"/>
      <c r="CV252" s="283"/>
      <c r="CW252" s="283"/>
      <c r="CX252" s="283"/>
      <c r="CY252" s="270"/>
      <c r="CZ252" s="68"/>
      <c r="DA252" s="282"/>
      <c r="DB252" s="282"/>
      <c r="DC252" s="282"/>
      <c r="DD252" s="282"/>
      <c r="DE252" s="282"/>
    </row>
    <row r="253" spans="1:109" ht="16.5" x14ac:dyDescent="0.3">
      <c r="A253" s="68">
        <v>2018</v>
      </c>
      <c r="B253" s="68" t="s">
        <v>41</v>
      </c>
      <c r="C253" s="433" t="s">
        <v>129</v>
      </c>
      <c r="D253" s="434">
        <v>60774.76749999998</v>
      </c>
      <c r="E253" s="434">
        <v>41451.487999999983</v>
      </c>
      <c r="F253" s="435">
        <v>17323.392500000002</v>
      </c>
      <c r="G253" s="435">
        <v>5681.8575000000001</v>
      </c>
      <c r="H253" s="129">
        <v>125231.50549999997</v>
      </c>
      <c r="I253" s="293"/>
      <c r="J253" s="58"/>
      <c r="BY253" s="270"/>
      <c r="BZ253" s="68"/>
      <c r="CA253" s="280"/>
      <c r="CB253" s="280"/>
      <c r="CC253" s="280"/>
      <c r="CD253" s="280"/>
      <c r="CE253" s="280"/>
      <c r="CF253" s="270"/>
      <c r="CG253" s="68"/>
      <c r="CH253" s="281"/>
      <c r="CI253" s="281"/>
      <c r="CJ253" s="281"/>
      <c r="CK253" s="281"/>
      <c r="CL253" s="281"/>
      <c r="CM253" s="282"/>
      <c r="CN253" s="282"/>
      <c r="CO253" s="282"/>
      <c r="CP253" s="282"/>
      <c r="CQ253" s="282"/>
      <c r="CR253" s="270"/>
      <c r="CS253" s="68"/>
      <c r="CT253" s="283"/>
      <c r="CU253" s="283"/>
      <c r="CV253" s="283"/>
      <c r="CW253" s="283"/>
      <c r="CX253" s="283"/>
      <c r="CY253" s="270"/>
      <c r="CZ253" s="68"/>
      <c r="DA253" s="282"/>
      <c r="DB253" s="282"/>
      <c r="DC253" s="282"/>
      <c r="DD253" s="282"/>
      <c r="DE253" s="282"/>
    </row>
    <row r="254" spans="1:109" ht="16.5" x14ac:dyDescent="0.3">
      <c r="A254" s="427">
        <v>2018</v>
      </c>
      <c r="B254" s="428" t="s">
        <v>42</v>
      </c>
      <c r="C254" s="429" t="s">
        <v>129</v>
      </c>
      <c r="D254" s="430">
        <v>53874.95</v>
      </c>
      <c r="E254" s="430">
        <v>35560.788999999997</v>
      </c>
      <c r="F254" s="431">
        <v>13180.787499999999</v>
      </c>
      <c r="G254" s="431">
        <v>5195.0375000000004</v>
      </c>
      <c r="H254" s="432">
        <v>107811.56399999998</v>
      </c>
      <c r="I254" s="293"/>
      <c r="J254" s="58"/>
      <c r="BY254" s="270"/>
      <c r="BZ254" s="68"/>
      <c r="CA254" s="280"/>
      <c r="CB254" s="280"/>
      <c r="CC254" s="280"/>
      <c r="CD254" s="280"/>
      <c r="CE254" s="280"/>
      <c r="CF254" s="270"/>
      <c r="CG254" s="68"/>
      <c r="CH254" s="281"/>
      <c r="CI254" s="281"/>
      <c r="CJ254" s="281"/>
      <c r="CK254" s="281"/>
      <c r="CL254" s="281"/>
      <c r="CM254" s="282"/>
      <c r="CN254" s="282"/>
      <c r="CO254" s="282"/>
      <c r="CP254" s="282"/>
      <c r="CQ254" s="282"/>
      <c r="CR254" s="270"/>
      <c r="CS254" s="68"/>
      <c r="CT254" s="283"/>
      <c r="CU254" s="283"/>
      <c r="CV254" s="283"/>
      <c r="CW254" s="283"/>
      <c r="CX254" s="283"/>
      <c r="CY254" s="270"/>
      <c r="CZ254" s="68"/>
      <c r="DA254" s="282"/>
      <c r="DB254" s="282"/>
      <c r="DC254" s="282"/>
      <c r="DD254" s="282"/>
      <c r="DE254" s="282"/>
    </row>
    <row r="255" spans="1:109" ht="16.5" x14ac:dyDescent="0.3">
      <c r="A255" s="68">
        <v>2019</v>
      </c>
      <c r="B255" s="68" t="s">
        <v>43</v>
      </c>
      <c r="C255" s="433" t="s">
        <v>129</v>
      </c>
      <c r="D255" s="434">
        <v>48006.950000000019</v>
      </c>
      <c r="E255" s="434">
        <v>35382.452499999999</v>
      </c>
      <c r="F255" s="435">
        <v>11140.245500000001</v>
      </c>
      <c r="G255" s="435">
        <v>5827.8924999999999</v>
      </c>
      <c r="H255" s="129">
        <v>100357.54050000003</v>
      </c>
      <c r="I255" s="293"/>
      <c r="J255" s="58"/>
      <c r="BY255" s="270"/>
      <c r="BZ255" s="68"/>
      <c r="CA255" s="280"/>
      <c r="CB255" s="280"/>
      <c r="CC255" s="280"/>
      <c r="CD255" s="280"/>
      <c r="CE255" s="280"/>
      <c r="CF255" s="270"/>
      <c r="CG255" s="68"/>
      <c r="CH255" s="281"/>
      <c r="CI255" s="281"/>
      <c r="CJ255" s="281"/>
      <c r="CK255" s="281"/>
      <c r="CL255" s="281"/>
      <c r="CM255" s="282"/>
      <c r="CN255" s="282"/>
      <c r="CO255" s="282"/>
      <c r="CP255" s="282"/>
      <c r="CQ255" s="282"/>
      <c r="CR255" s="270"/>
      <c r="CS255" s="68"/>
      <c r="CT255" s="283"/>
      <c r="CU255" s="283"/>
      <c r="CV255" s="283"/>
      <c r="CW255" s="283"/>
      <c r="CX255" s="283"/>
      <c r="CY255" s="270"/>
      <c r="CZ255" s="68"/>
      <c r="DA255" s="282"/>
      <c r="DB255" s="282"/>
      <c r="DC255" s="282"/>
      <c r="DD255" s="282"/>
      <c r="DE255" s="282"/>
    </row>
    <row r="256" spans="1:109" ht="16.5" x14ac:dyDescent="0.3">
      <c r="A256" s="427">
        <v>2019</v>
      </c>
      <c r="B256" s="428" t="s">
        <v>44</v>
      </c>
      <c r="C256" s="429" t="s">
        <v>129</v>
      </c>
      <c r="D256" s="430">
        <v>58597.364999999998</v>
      </c>
      <c r="E256" s="430">
        <v>34592.660499999984</v>
      </c>
      <c r="F256" s="431">
        <v>13173.4025</v>
      </c>
      <c r="G256" s="431">
        <v>5300.5889999999999</v>
      </c>
      <c r="H256" s="432">
        <v>111664.01699999999</v>
      </c>
      <c r="I256" s="293"/>
      <c r="J256" s="58"/>
      <c r="BY256" s="270"/>
      <c r="BZ256" s="68"/>
      <c r="CA256" s="280"/>
      <c r="CB256" s="280"/>
      <c r="CC256" s="280"/>
      <c r="CD256" s="280"/>
      <c r="CE256" s="280"/>
      <c r="CF256" s="270"/>
      <c r="CG256" s="68"/>
      <c r="CH256" s="281"/>
      <c r="CI256" s="281"/>
      <c r="CJ256" s="281"/>
      <c r="CK256" s="281"/>
      <c r="CL256" s="281"/>
      <c r="CM256" s="282"/>
      <c r="CN256" s="282"/>
      <c r="CO256" s="282"/>
      <c r="CP256" s="282"/>
      <c r="CQ256" s="282"/>
      <c r="CR256" s="270"/>
      <c r="CS256" s="68"/>
      <c r="CT256" s="283"/>
      <c r="CU256" s="283"/>
      <c r="CV256" s="283"/>
      <c r="CW256" s="283"/>
      <c r="CX256" s="283"/>
      <c r="CY256" s="270"/>
      <c r="CZ256" s="68"/>
      <c r="DA256" s="282"/>
      <c r="DB256" s="282"/>
      <c r="DC256" s="282"/>
      <c r="DD256" s="282"/>
      <c r="DE256" s="282"/>
    </row>
    <row r="257" spans="1:109" ht="16.5" x14ac:dyDescent="0.3">
      <c r="A257" s="68">
        <v>2019</v>
      </c>
      <c r="B257" s="68" t="s">
        <v>45</v>
      </c>
      <c r="C257" s="433" t="s">
        <v>129</v>
      </c>
      <c r="D257" s="434">
        <v>61836.166000000005</v>
      </c>
      <c r="E257" s="434">
        <v>40132.743000000002</v>
      </c>
      <c r="F257" s="435">
        <v>16642.0075</v>
      </c>
      <c r="G257" s="435">
        <v>6129.4934999999996</v>
      </c>
      <c r="H257" s="129">
        <v>124740.40999999997</v>
      </c>
      <c r="I257" s="293"/>
      <c r="J257" s="58"/>
      <c r="BY257" s="270"/>
      <c r="BZ257" s="68"/>
      <c r="CA257" s="280"/>
      <c r="CB257" s="280"/>
      <c r="CC257" s="280"/>
      <c r="CD257" s="280"/>
      <c r="CE257" s="280"/>
      <c r="CF257" s="270"/>
      <c r="CG257" s="68"/>
      <c r="CH257" s="281"/>
      <c r="CI257" s="281"/>
      <c r="CJ257" s="281"/>
      <c r="CK257" s="281"/>
      <c r="CL257" s="281"/>
      <c r="CM257" s="282"/>
      <c r="CN257" s="282"/>
      <c r="CO257" s="282"/>
      <c r="CP257" s="282"/>
      <c r="CQ257" s="282"/>
      <c r="CR257" s="270"/>
      <c r="CS257" s="68"/>
      <c r="CT257" s="283"/>
      <c r="CU257" s="283"/>
      <c r="CV257" s="283"/>
      <c r="CW257" s="283"/>
      <c r="CX257" s="283"/>
      <c r="CY257" s="270"/>
      <c r="CZ257" s="68"/>
      <c r="DA257" s="282"/>
      <c r="DB257" s="282"/>
      <c r="DC257" s="282"/>
      <c r="DD257" s="282"/>
      <c r="DE257" s="282"/>
    </row>
    <row r="258" spans="1:109" ht="16.5" x14ac:dyDescent="0.3">
      <c r="A258" s="427">
        <v>2019</v>
      </c>
      <c r="B258" s="428" t="s">
        <v>33</v>
      </c>
      <c r="C258" s="429" t="s">
        <v>129</v>
      </c>
      <c r="D258" s="430">
        <v>51332.302500000005</v>
      </c>
      <c r="E258" s="430">
        <v>35824.374999999985</v>
      </c>
      <c r="F258" s="431">
        <v>13731.887999999999</v>
      </c>
      <c r="G258" s="431">
        <v>5978.6019999999999</v>
      </c>
      <c r="H258" s="432">
        <v>106867.1675</v>
      </c>
      <c r="I258" s="293"/>
      <c r="J258" s="58"/>
      <c r="BY258" s="270"/>
      <c r="BZ258" s="68"/>
      <c r="CA258" s="280"/>
      <c r="CB258" s="280"/>
      <c r="CC258" s="280"/>
      <c r="CD258" s="280"/>
      <c r="CE258" s="280"/>
      <c r="CF258" s="270"/>
      <c r="CG258" s="68"/>
      <c r="CH258" s="281"/>
      <c r="CI258" s="281"/>
      <c r="CJ258" s="281"/>
      <c r="CK258" s="281"/>
      <c r="CL258" s="281"/>
      <c r="CM258" s="282"/>
      <c r="CN258" s="282"/>
      <c r="CO258" s="282"/>
      <c r="CP258" s="282"/>
      <c r="CQ258" s="282"/>
      <c r="CR258" s="270"/>
      <c r="CS258" s="68"/>
      <c r="CT258" s="283"/>
      <c r="CU258" s="283"/>
      <c r="CV258" s="283"/>
      <c r="CW258" s="283"/>
      <c r="CX258" s="283"/>
      <c r="CY258" s="270"/>
      <c r="CZ258" s="68"/>
      <c r="DA258" s="282"/>
      <c r="DB258" s="282"/>
      <c r="DC258" s="282"/>
      <c r="DD258" s="282"/>
      <c r="DE258" s="282"/>
    </row>
    <row r="259" spans="1:109" ht="16.5" x14ac:dyDescent="0.3">
      <c r="A259" s="68">
        <v>2019</v>
      </c>
      <c r="B259" s="68" t="s">
        <v>35</v>
      </c>
      <c r="C259" s="433" t="s">
        <v>129</v>
      </c>
      <c r="D259" s="434">
        <v>61674.212499999958</v>
      </c>
      <c r="E259" s="434">
        <v>41426.110499999988</v>
      </c>
      <c r="F259" s="435">
        <v>18131.1705</v>
      </c>
      <c r="G259" s="435">
        <v>6429.2174999999997</v>
      </c>
      <c r="H259" s="129">
        <v>127660.71099999995</v>
      </c>
      <c r="I259" s="293"/>
      <c r="J259" s="58"/>
      <c r="BY259" s="270"/>
      <c r="BZ259" s="68"/>
      <c r="CA259" s="280"/>
      <c r="CB259" s="280"/>
      <c r="CC259" s="280"/>
      <c r="CD259" s="280"/>
      <c r="CE259" s="280"/>
      <c r="CF259" s="270"/>
      <c r="CG259" s="68"/>
      <c r="CH259" s="281"/>
      <c r="CI259" s="281"/>
      <c r="CJ259" s="281"/>
      <c r="CK259" s="281"/>
      <c r="CL259" s="281"/>
      <c r="CM259" s="282"/>
      <c r="CN259" s="282"/>
      <c r="CO259" s="282"/>
      <c r="CP259" s="282"/>
      <c r="CQ259" s="282"/>
      <c r="CR259" s="270"/>
      <c r="CS259" s="68"/>
      <c r="CT259" s="283"/>
      <c r="CU259" s="283"/>
      <c r="CV259" s="283"/>
      <c r="CW259" s="283"/>
      <c r="CX259" s="283"/>
      <c r="CY259" s="270"/>
      <c r="CZ259" s="68"/>
      <c r="DA259" s="282"/>
      <c r="DB259" s="282"/>
      <c r="DC259" s="282"/>
      <c r="DD259" s="282"/>
      <c r="DE259" s="282"/>
    </row>
    <row r="260" spans="1:109" ht="16.5" x14ac:dyDescent="0.3">
      <c r="A260" s="427">
        <v>2019</v>
      </c>
      <c r="B260" s="428" t="s">
        <v>36</v>
      </c>
      <c r="C260" s="429" t="s">
        <v>129</v>
      </c>
      <c r="D260" s="430">
        <v>56916.069999999985</v>
      </c>
      <c r="E260" s="430">
        <v>36403.137499999997</v>
      </c>
      <c r="F260" s="431">
        <v>15714.344999999999</v>
      </c>
      <c r="G260" s="431">
        <v>5051.8575000000001</v>
      </c>
      <c r="H260" s="432">
        <v>114085.40999999999</v>
      </c>
      <c r="I260" s="293"/>
      <c r="J260" s="58"/>
      <c r="BY260" s="270"/>
      <c r="BZ260" s="68"/>
      <c r="CA260" s="280"/>
      <c r="CB260" s="280"/>
      <c r="CC260" s="280"/>
      <c r="CD260" s="280"/>
      <c r="CE260" s="280"/>
      <c r="CF260" s="270"/>
      <c r="CG260" s="68"/>
      <c r="CH260" s="281"/>
      <c r="CI260" s="281"/>
      <c r="CJ260" s="281"/>
      <c r="CK260" s="281"/>
      <c r="CL260" s="281"/>
      <c r="CM260" s="282"/>
      <c r="CN260" s="282"/>
      <c r="CO260" s="282"/>
      <c r="CP260" s="282"/>
      <c r="CQ260" s="282"/>
      <c r="CR260" s="270"/>
      <c r="CS260" s="68"/>
      <c r="CT260" s="283"/>
      <c r="CU260" s="283"/>
      <c r="CV260" s="283"/>
      <c r="CW260" s="283"/>
      <c r="CX260" s="283"/>
      <c r="CY260" s="270"/>
      <c r="CZ260" s="68"/>
      <c r="DA260" s="282"/>
      <c r="DB260" s="282"/>
      <c r="DC260" s="282"/>
      <c r="DD260" s="282"/>
      <c r="DE260" s="282"/>
    </row>
    <row r="261" spans="1:109" ht="16.5" x14ac:dyDescent="0.3">
      <c r="A261" s="68">
        <v>2019</v>
      </c>
      <c r="B261" s="68" t="s">
        <v>37</v>
      </c>
      <c r="C261" s="433" t="s">
        <v>129</v>
      </c>
      <c r="D261" s="434">
        <v>65302.04000000003</v>
      </c>
      <c r="E261" s="434">
        <v>42219.666500000007</v>
      </c>
      <c r="F261" s="435">
        <v>17072.2255</v>
      </c>
      <c r="G261" s="435">
        <v>5974.58</v>
      </c>
      <c r="H261" s="129">
        <v>130568.51200000003</v>
      </c>
      <c r="I261" s="293"/>
      <c r="J261" s="58"/>
      <c r="BY261" s="270"/>
      <c r="BZ261" s="68"/>
      <c r="CA261" s="280"/>
      <c r="CB261" s="280"/>
      <c r="CC261" s="280"/>
      <c r="CD261" s="280"/>
      <c r="CE261" s="280"/>
      <c r="CF261" s="270"/>
      <c r="CG261" s="68"/>
      <c r="CH261" s="281"/>
      <c r="CI261" s="281"/>
      <c r="CJ261" s="281"/>
      <c r="CK261" s="281"/>
      <c r="CL261" s="281"/>
      <c r="CM261" s="282"/>
      <c r="CN261" s="282"/>
      <c r="CO261" s="282"/>
      <c r="CP261" s="282"/>
      <c r="CQ261" s="282"/>
      <c r="CR261" s="270"/>
      <c r="CS261" s="68"/>
      <c r="CT261" s="283"/>
      <c r="CU261" s="283"/>
      <c r="CV261" s="283"/>
      <c r="CW261" s="283"/>
      <c r="CX261" s="283"/>
      <c r="CY261" s="270"/>
      <c r="CZ261" s="68"/>
      <c r="DA261" s="282"/>
      <c r="DB261" s="282"/>
      <c r="DC261" s="282"/>
      <c r="DD261" s="282"/>
      <c r="DE261" s="282"/>
    </row>
    <row r="262" spans="1:109" ht="16.5" x14ac:dyDescent="0.3">
      <c r="A262" s="427">
        <v>2019</v>
      </c>
      <c r="B262" s="428" t="s">
        <v>38</v>
      </c>
      <c r="C262" s="429" t="s">
        <v>129</v>
      </c>
      <c r="D262" s="430">
        <v>59138.95</v>
      </c>
      <c r="E262" s="430">
        <v>39947.008999999998</v>
      </c>
      <c r="F262" s="431">
        <v>15842.374499999998</v>
      </c>
      <c r="G262" s="431">
        <v>5960.3619999999992</v>
      </c>
      <c r="H262" s="432">
        <v>120888.6955</v>
      </c>
      <c r="I262" s="293"/>
      <c r="J262" s="58"/>
      <c r="BY262" s="270"/>
      <c r="BZ262" s="68"/>
      <c r="CA262" s="280"/>
      <c r="CB262" s="280"/>
      <c r="CC262" s="280"/>
      <c r="CD262" s="280"/>
      <c r="CE262" s="280"/>
      <c r="CF262" s="270"/>
      <c r="CG262" s="68"/>
      <c r="CH262" s="281"/>
      <c r="CI262" s="281"/>
      <c r="CJ262" s="281"/>
      <c r="CK262" s="281"/>
      <c r="CL262" s="281"/>
      <c r="CM262" s="282"/>
      <c r="CN262" s="282"/>
      <c r="CO262" s="282"/>
      <c r="CP262" s="282"/>
      <c r="CQ262" s="282"/>
      <c r="CR262" s="270"/>
      <c r="CS262" s="68"/>
      <c r="CT262" s="283"/>
      <c r="CU262" s="283"/>
      <c r="CV262" s="283"/>
      <c r="CW262" s="283"/>
      <c r="CX262" s="283"/>
      <c r="CY262" s="270"/>
      <c r="CZ262" s="68"/>
      <c r="DA262" s="282"/>
      <c r="DB262" s="282"/>
      <c r="DC262" s="282"/>
      <c r="DD262" s="282"/>
      <c r="DE262" s="282"/>
    </row>
    <row r="263" spans="1:109" ht="16.5" x14ac:dyDescent="0.3">
      <c r="A263" s="68">
        <v>2019</v>
      </c>
      <c r="B263" s="68" t="s">
        <v>39</v>
      </c>
      <c r="C263" s="433" t="s">
        <v>129</v>
      </c>
      <c r="D263" s="434">
        <v>55305.43</v>
      </c>
      <c r="E263" s="434">
        <v>41119.745000000003</v>
      </c>
      <c r="F263" s="435">
        <v>15997.820000000003</v>
      </c>
      <c r="G263" s="435">
        <v>6352.5594999999994</v>
      </c>
      <c r="H263" s="129">
        <v>118775.5545</v>
      </c>
      <c r="I263" s="293"/>
      <c r="J263" s="58"/>
      <c r="BY263" s="270"/>
      <c r="BZ263" s="68"/>
      <c r="CA263" s="280"/>
      <c r="CB263" s="280"/>
      <c r="CC263" s="280"/>
      <c r="CD263" s="280"/>
      <c r="CE263" s="280"/>
      <c r="CF263" s="270"/>
      <c r="CG263" s="68"/>
      <c r="CH263" s="281"/>
      <c r="CI263" s="281"/>
      <c r="CJ263" s="281"/>
      <c r="CK263" s="281"/>
      <c r="CL263" s="281"/>
      <c r="CM263" s="282"/>
      <c r="CN263" s="282"/>
      <c r="CO263" s="282"/>
      <c r="CP263" s="282"/>
      <c r="CQ263" s="282"/>
      <c r="CR263" s="270"/>
      <c r="CS263" s="68"/>
      <c r="CT263" s="283"/>
      <c r="CU263" s="283"/>
      <c r="CV263" s="283"/>
      <c r="CW263" s="283"/>
      <c r="CX263" s="283"/>
      <c r="CY263" s="270"/>
      <c r="CZ263" s="68"/>
      <c r="DA263" s="282"/>
      <c r="DB263" s="282"/>
      <c r="DC263" s="282"/>
      <c r="DD263" s="282"/>
      <c r="DE263" s="282"/>
    </row>
    <row r="264" spans="1:109" ht="16.5" x14ac:dyDescent="0.3">
      <c r="A264" s="427">
        <v>2019</v>
      </c>
      <c r="B264" s="428" t="s">
        <v>40</v>
      </c>
      <c r="C264" s="429" t="s">
        <v>129</v>
      </c>
      <c r="D264" s="430">
        <v>58405.757000000012</v>
      </c>
      <c r="E264" s="430">
        <v>44279.677000000018</v>
      </c>
      <c r="F264" s="431">
        <v>17533.198500000002</v>
      </c>
      <c r="G264" s="431">
        <v>5329.7060000000001</v>
      </c>
      <c r="H264" s="432">
        <v>125548.33850000001</v>
      </c>
      <c r="I264" s="293"/>
      <c r="J264" s="58"/>
      <c r="BY264" s="270"/>
      <c r="BZ264" s="68"/>
      <c r="CA264" s="280"/>
      <c r="CB264" s="280"/>
      <c r="CC264" s="280"/>
      <c r="CD264" s="280"/>
      <c r="CE264" s="280"/>
      <c r="CF264" s="270"/>
      <c r="CG264" s="68"/>
      <c r="CH264" s="281"/>
      <c r="CI264" s="281"/>
      <c r="CJ264" s="281"/>
      <c r="CK264" s="281"/>
      <c r="CL264" s="281"/>
      <c r="CM264" s="282"/>
      <c r="CN264" s="282"/>
      <c r="CO264" s="282"/>
      <c r="CP264" s="282"/>
      <c r="CQ264" s="282"/>
      <c r="CR264" s="270"/>
      <c r="CS264" s="68"/>
      <c r="CT264" s="283"/>
      <c r="CU264" s="283"/>
      <c r="CV264" s="283"/>
      <c r="CW264" s="283"/>
      <c r="CX264" s="283"/>
      <c r="CY264" s="270"/>
      <c r="CZ264" s="68"/>
      <c r="DA264" s="282"/>
      <c r="DB264" s="282"/>
      <c r="DC264" s="282"/>
      <c r="DD264" s="282"/>
      <c r="DE264" s="282"/>
    </row>
    <row r="265" spans="1:109" ht="16.5" x14ac:dyDescent="0.3">
      <c r="A265" s="68">
        <v>2019</v>
      </c>
      <c r="B265" s="68" t="s">
        <v>41</v>
      </c>
      <c r="C265" s="433" t="s">
        <v>129</v>
      </c>
      <c r="D265" s="434">
        <v>50517.635000000009</v>
      </c>
      <c r="E265" s="434">
        <v>41956.871000000006</v>
      </c>
      <c r="F265" s="435">
        <v>16017.197500000004</v>
      </c>
      <c r="G265" s="435">
        <v>4562.9645</v>
      </c>
      <c r="H265" s="129">
        <v>113054.66800000001</v>
      </c>
      <c r="I265" s="293"/>
      <c r="J265" s="58"/>
      <c r="BY265" s="270"/>
      <c r="BZ265" s="68"/>
      <c r="CA265" s="280"/>
      <c r="CB265" s="280"/>
      <c r="CC265" s="280"/>
      <c r="CD265" s="280"/>
      <c r="CE265" s="280"/>
      <c r="CF265" s="270"/>
      <c r="CG265" s="68"/>
      <c r="CH265" s="281"/>
      <c r="CI265" s="281"/>
      <c r="CJ265" s="281"/>
      <c r="CK265" s="281"/>
      <c r="CL265" s="281"/>
      <c r="CM265" s="282"/>
      <c r="CN265" s="282"/>
      <c r="CO265" s="282"/>
      <c r="CP265" s="282"/>
      <c r="CQ265" s="282"/>
      <c r="CR265" s="270"/>
      <c r="CS265" s="68"/>
      <c r="CT265" s="283"/>
      <c r="CU265" s="283"/>
      <c r="CV265" s="283"/>
      <c r="CW265" s="283"/>
      <c r="CX265" s="283"/>
      <c r="CY265" s="270"/>
      <c r="CZ265" s="68"/>
      <c r="DA265" s="282"/>
      <c r="DB265" s="282"/>
      <c r="DC265" s="282"/>
      <c r="DD265" s="282"/>
      <c r="DE265" s="282"/>
    </row>
    <row r="266" spans="1:109" ht="16.5" x14ac:dyDescent="0.3">
      <c r="A266" s="427">
        <v>2019</v>
      </c>
      <c r="B266" s="428" t="s">
        <v>42</v>
      </c>
      <c r="C266" s="429" t="s">
        <v>129</v>
      </c>
      <c r="D266" s="430">
        <v>56555.569999999978</v>
      </c>
      <c r="E266" s="430">
        <v>37198.700000000004</v>
      </c>
      <c r="F266" s="431">
        <v>14589.525000000001</v>
      </c>
      <c r="G266" s="431">
        <v>4136.7465000000002</v>
      </c>
      <c r="H266" s="432">
        <v>112480.54149999999</v>
      </c>
      <c r="I266" s="293"/>
      <c r="J266" s="58"/>
      <c r="BY266" s="270"/>
      <c r="BZ266" s="68"/>
      <c r="CA266" s="280"/>
      <c r="CB266" s="280"/>
      <c r="CC266" s="280"/>
      <c r="CD266" s="280"/>
      <c r="CE266" s="280"/>
      <c r="CF266" s="270"/>
      <c r="CG266" s="68"/>
      <c r="CH266" s="281"/>
      <c r="CI266" s="281"/>
      <c r="CJ266" s="281"/>
      <c r="CK266" s="281"/>
      <c r="CL266" s="281"/>
      <c r="CM266" s="282"/>
      <c r="CN266" s="282"/>
      <c r="CO266" s="282"/>
      <c r="CP266" s="282"/>
      <c r="CQ266" s="282"/>
      <c r="CR266" s="270"/>
      <c r="CS266" s="68"/>
      <c r="CT266" s="283"/>
      <c r="CU266" s="283"/>
      <c r="CV266" s="283"/>
      <c r="CW266" s="283"/>
      <c r="CX266" s="283"/>
      <c r="CY266" s="270"/>
      <c r="CZ266" s="68"/>
      <c r="DA266" s="282"/>
      <c r="DB266" s="282"/>
      <c r="DC266" s="282"/>
      <c r="DD266" s="282"/>
      <c r="DE266" s="282"/>
    </row>
    <row r="267" spans="1:109" ht="16.5" x14ac:dyDescent="0.3">
      <c r="A267" s="68">
        <v>2009</v>
      </c>
      <c r="B267" s="68" t="s">
        <v>33</v>
      </c>
      <c r="C267" s="433" t="s">
        <v>89</v>
      </c>
      <c r="D267" s="434">
        <v>1469.21</v>
      </c>
      <c r="E267" s="434">
        <v>14774.75</v>
      </c>
      <c r="F267" s="435">
        <v>1696.7575000000002</v>
      </c>
      <c r="G267" s="435">
        <v>1175.96</v>
      </c>
      <c r="H267" s="129">
        <v>19116.677500000002</v>
      </c>
      <c r="I267" s="293"/>
      <c r="J267" s="58"/>
      <c r="BY267" s="270"/>
      <c r="BZ267" s="68"/>
      <c r="CA267" s="280"/>
      <c r="CB267" s="280"/>
      <c r="CC267" s="280"/>
      <c r="CD267" s="280"/>
      <c r="CE267" s="280"/>
      <c r="CF267" s="270"/>
      <c r="CG267" s="68"/>
      <c r="CH267" s="281"/>
      <c r="CI267" s="281"/>
      <c r="CJ267" s="281"/>
      <c r="CK267" s="281"/>
      <c r="CL267" s="281"/>
      <c r="CM267" s="282"/>
      <c r="CN267" s="282"/>
      <c r="CO267" s="282"/>
      <c r="CP267" s="282"/>
      <c r="CQ267" s="282"/>
      <c r="CR267" s="270"/>
      <c r="CS267" s="68"/>
      <c r="CT267" s="283"/>
      <c r="CU267" s="283"/>
      <c r="CV267" s="283"/>
      <c r="CW267" s="283"/>
      <c r="CX267" s="283"/>
      <c r="CY267" s="270"/>
      <c r="CZ267" s="68"/>
      <c r="DA267" s="282"/>
      <c r="DB267" s="282"/>
      <c r="DC267" s="282"/>
      <c r="DD267" s="282"/>
      <c r="DE267" s="282"/>
    </row>
    <row r="268" spans="1:109" ht="16.5" x14ac:dyDescent="0.3">
      <c r="A268" s="427">
        <v>2009</v>
      </c>
      <c r="B268" s="428" t="s">
        <v>35</v>
      </c>
      <c r="C268" s="429" t="s">
        <v>89</v>
      </c>
      <c r="D268" s="430">
        <v>1302.3274999999999</v>
      </c>
      <c r="E268" s="430">
        <v>14783.317500000001</v>
      </c>
      <c r="F268" s="431">
        <v>1805.79</v>
      </c>
      <c r="G268" s="431">
        <v>1187.31</v>
      </c>
      <c r="H268" s="432">
        <v>19078.745000000003</v>
      </c>
      <c r="I268" s="293"/>
      <c r="J268" s="58"/>
      <c r="BY268" s="270"/>
      <c r="BZ268" s="68"/>
      <c r="CA268" s="280"/>
      <c r="CB268" s="280"/>
      <c r="CC268" s="280"/>
      <c r="CD268" s="280"/>
      <c r="CE268" s="280"/>
      <c r="CF268" s="270"/>
      <c r="CG268" s="68"/>
      <c r="CH268" s="281"/>
      <c r="CI268" s="281"/>
      <c r="CJ268" s="281"/>
      <c r="CK268" s="281"/>
      <c r="CL268" s="281"/>
      <c r="CM268" s="282"/>
      <c r="CN268" s="282"/>
      <c r="CO268" s="282"/>
      <c r="CP268" s="282"/>
      <c r="CQ268" s="282"/>
      <c r="CR268" s="270"/>
      <c r="CS268" s="68"/>
      <c r="CT268" s="283"/>
      <c r="CU268" s="283"/>
      <c r="CV268" s="283"/>
      <c r="CW268" s="283"/>
      <c r="CX268" s="283"/>
      <c r="CY268" s="270"/>
      <c r="CZ268" s="68"/>
      <c r="DA268" s="282"/>
      <c r="DB268" s="282"/>
      <c r="DC268" s="282"/>
      <c r="DD268" s="282"/>
      <c r="DE268" s="282"/>
    </row>
    <row r="269" spans="1:109" ht="16.5" x14ac:dyDescent="0.3">
      <c r="A269" s="68">
        <v>2009</v>
      </c>
      <c r="B269" s="68" t="s">
        <v>36</v>
      </c>
      <c r="C269" s="433" t="s">
        <v>89</v>
      </c>
      <c r="D269" s="434">
        <v>1156.7674999999999</v>
      </c>
      <c r="E269" s="434">
        <v>15564.2</v>
      </c>
      <c r="F269" s="435">
        <v>1229.67</v>
      </c>
      <c r="G269" s="435">
        <v>996.31</v>
      </c>
      <c r="H269" s="129">
        <v>18946.947500000002</v>
      </c>
      <c r="I269" s="293"/>
      <c r="J269" s="58"/>
      <c r="BY269" s="270"/>
      <c r="BZ269" s="68"/>
      <c r="CA269" s="280"/>
      <c r="CB269" s="280"/>
      <c r="CC269" s="280"/>
      <c r="CD269" s="280"/>
      <c r="CE269" s="280"/>
      <c r="CF269" s="270"/>
      <c r="CG269" s="68"/>
      <c r="CH269" s="281"/>
      <c r="CI269" s="281"/>
      <c r="CJ269" s="281"/>
      <c r="CK269" s="281"/>
      <c r="CL269" s="281"/>
      <c r="CM269" s="282"/>
      <c r="CN269" s="282"/>
      <c r="CO269" s="282"/>
      <c r="CP269" s="282"/>
      <c r="CQ269" s="282"/>
      <c r="CR269" s="270"/>
      <c r="CS269" s="68"/>
      <c r="CT269" s="283"/>
      <c r="CU269" s="283"/>
      <c r="CV269" s="283"/>
      <c r="CW269" s="283"/>
      <c r="CX269" s="283"/>
      <c r="CY269" s="270"/>
      <c r="CZ269" s="68"/>
      <c r="DA269" s="282"/>
      <c r="DB269" s="282"/>
      <c r="DC269" s="282"/>
      <c r="DD269" s="282"/>
      <c r="DE269" s="282"/>
    </row>
    <row r="270" spans="1:109" ht="16.5" x14ac:dyDescent="0.3">
      <c r="A270" s="427">
        <v>2009</v>
      </c>
      <c r="B270" s="428" t="s">
        <v>37</v>
      </c>
      <c r="C270" s="429" t="s">
        <v>89</v>
      </c>
      <c r="D270" s="430">
        <v>991.37</v>
      </c>
      <c r="E270" s="430">
        <v>15458.305</v>
      </c>
      <c r="F270" s="431">
        <v>1554.8924999999999</v>
      </c>
      <c r="G270" s="431">
        <v>1105.3400000000001</v>
      </c>
      <c r="H270" s="432">
        <v>19109.907500000001</v>
      </c>
      <c r="I270" s="293"/>
      <c r="J270" s="58"/>
      <c r="BY270" s="270"/>
      <c r="BZ270" s="68"/>
      <c r="CA270" s="280"/>
      <c r="CB270" s="280"/>
      <c r="CC270" s="280"/>
      <c r="CD270" s="280"/>
      <c r="CE270" s="280"/>
      <c r="CF270" s="270"/>
      <c r="CG270" s="68"/>
      <c r="CH270" s="281"/>
      <c r="CI270" s="281"/>
      <c r="CJ270" s="281"/>
      <c r="CK270" s="281"/>
      <c r="CL270" s="281"/>
      <c r="CM270" s="282"/>
      <c r="CN270" s="282"/>
      <c r="CO270" s="282"/>
      <c r="CP270" s="282"/>
      <c r="CQ270" s="282"/>
      <c r="CR270" s="270"/>
      <c r="CS270" s="68"/>
      <c r="CT270" s="283"/>
      <c r="CU270" s="283"/>
      <c r="CV270" s="283"/>
      <c r="CW270" s="283"/>
      <c r="CX270" s="283"/>
      <c r="CY270" s="270"/>
      <c r="CZ270" s="68"/>
      <c r="DA270" s="282"/>
      <c r="DB270" s="282"/>
      <c r="DC270" s="282"/>
      <c r="DD270" s="282"/>
      <c r="DE270" s="282"/>
    </row>
    <row r="271" spans="1:109" ht="16.5" x14ac:dyDescent="0.3">
      <c r="A271" s="68">
        <v>2009</v>
      </c>
      <c r="B271" s="68" t="s">
        <v>38</v>
      </c>
      <c r="C271" s="433" t="s">
        <v>89</v>
      </c>
      <c r="D271" s="434">
        <v>912.96999999999991</v>
      </c>
      <c r="E271" s="434">
        <v>15800.987499999999</v>
      </c>
      <c r="F271" s="435">
        <v>1587.8525</v>
      </c>
      <c r="G271" s="435">
        <v>1237.2</v>
      </c>
      <c r="H271" s="129">
        <v>19539.009999999998</v>
      </c>
      <c r="I271" s="293"/>
      <c r="J271" s="58"/>
      <c r="BY271" s="270"/>
      <c r="BZ271" s="68"/>
      <c r="CA271" s="280"/>
      <c r="CB271" s="280"/>
      <c r="CC271" s="280"/>
      <c r="CD271" s="280"/>
      <c r="CE271" s="280"/>
      <c r="CF271" s="270"/>
      <c r="CG271" s="68"/>
      <c r="CH271" s="281"/>
      <c r="CI271" s="281"/>
      <c r="CJ271" s="281"/>
      <c r="CK271" s="281"/>
      <c r="CL271" s="281"/>
      <c r="CM271" s="282"/>
      <c r="CN271" s="282"/>
      <c r="CO271" s="282"/>
      <c r="CP271" s="282"/>
      <c r="CQ271" s="282"/>
      <c r="CR271" s="270"/>
      <c r="CS271" s="68"/>
      <c r="CT271" s="283"/>
      <c r="CU271" s="283"/>
      <c r="CV271" s="283"/>
      <c r="CW271" s="283"/>
      <c r="CX271" s="283"/>
      <c r="CY271" s="270"/>
      <c r="CZ271" s="68"/>
      <c r="DA271" s="282"/>
      <c r="DB271" s="282"/>
      <c r="DC271" s="282"/>
      <c r="DD271" s="282"/>
      <c r="DE271" s="282"/>
    </row>
    <row r="272" spans="1:109" ht="16.5" x14ac:dyDescent="0.3">
      <c r="A272" s="427">
        <v>2009</v>
      </c>
      <c r="B272" s="428" t="s">
        <v>39</v>
      </c>
      <c r="C272" s="429" t="s">
        <v>89</v>
      </c>
      <c r="D272" s="430">
        <v>1230.96</v>
      </c>
      <c r="E272" s="430">
        <v>17566.099999999999</v>
      </c>
      <c r="F272" s="431">
        <v>2056.39</v>
      </c>
      <c r="G272" s="431">
        <v>1109.8200000000002</v>
      </c>
      <c r="H272" s="432">
        <v>21963.269999999997</v>
      </c>
      <c r="I272" s="293"/>
      <c r="J272" s="58"/>
      <c r="BY272" s="270"/>
      <c r="BZ272" s="68"/>
      <c r="CA272" s="280"/>
      <c r="CB272" s="280"/>
      <c r="CC272" s="280"/>
      <c r="CD272" s="280"/>
      <c r="CE272" s="280"/>
      <c r="CF272" s="270"/>
      <c r="CG272" s="68"/>
      <c r="CH272" s="281"/>
      <c r="CI272" s="281"/>
      <c r="CJ272" s="281"/>
      <c r="CK272" s="281"/>
      <c r="CL272" s="281"/>
      <c r="CM272" s="282"/>
      <c r="CN272" s="282"/>
      <c r="CO272" s="282"/>
      <c r="CP272" s="282"/>
      <c r="CQ272" s="282"/>
      <c r="CR272" s="270"/>
      <c r="CS272" s="68"/>
      <c r="CT272" s="283"/>
      <c r="CU272" s="283"/>
      <c r="CV272" s="283"/>
      <c r="CW272" s="283"/>
      <c r="CX272" s="283"/>
      <c r="CY272" s="270"/>
      <c r="CZ272" s="68"/>
      <c r="DA272" s="282"/>
      <c r="DB272" s="282"/>
      <c r="DC272" s="282"/>
      <c r="DD272" s="282"/>
      <c r="DE272" s="282"/>
    </row>
    <row r="273" spans="1:109" ht="16.5" x14ac:dyDescent="0.3">
      <c r="A273" s="68">
        <v>2009</v>
      </c>
      <c r="B273" s="68" t="s">
        <v>40</v>
      </c>
      <c r="C273" s="433" t="s">
        <v>89</v>
      </c>
      <c r="D273" s="434">
        <v>1265.3699999999999</v>
      </c>
      <c r="E273" s="434">
        <v>17220.870000000003</v>
      </c>
      <c r="F273" s="435">
        <v>1374.6770000000001</v>
      </c>
      <c r="G273" s="435">
        <v>1237.3800000000001</v>
      </c>
      <c r="H273" s="129">
        <v>21098.297000000002</v>
      </c>
      <c r="I273" s="293"/>
      <c r="J273" s="58"/>
      <c r="BY273" s="270"/>
      <c r="BZ273" s="68"/>
      <c r="CA273" s="280"/>
      <c r="CB273" s="280"/>
      <c r="CC273" s="280"/>
      <c r="CD273" s="280"/>
      <c r="CE273" s="280"/>
      <c r="CF273" s="270"/>
      <c r="CG273" s="68"/>
      <c r="CH273" s="281"/>
      <c r="CI273" s="281"/>
      <c r="CJ273" s="281"/>
      <c r="CK273" s="281"/>
      <c r="CL273" s="281"/>
      <c r="CM273" s="282"/>
      <c r="CN273" s="282"/>
      <c r="CO273" s="282"/>
      <c r="CP273" s="282"/>
      <c r="CQ273" s="282"/>
      <c r="CR273" s="270"/>
      <c r="CS273" s="68"/>
      <c r="CT273" s="283"/>
      <c r="CU273" s="283"/>
      <c r="CV273" s="283"/>
      <c r="CW273" s="283"/>
      <c r="CX273" s="283"/>
      <c r="CY273" s="270"/>
      <c r="CZ273" s="68"/>
      <c r="DA273" s="282"/>
      <c r="DB273" s="282"/>
      <c r="DC273" s="282"/>
      <c r="DD273" s="282"/>
      <c r="DE273" s="282"/>
    </row>
    <row r="274" spans="1:109" ht="16.5" x14ac:dyDescent="0.3">
      <c r="A274" s="427">
        <v>2009</v>
      </c>
      <c r="B274" s="428" t="s">
        <v>41</v>
      </c>
      <c r="C274" s="429" t="s">
        <v>89</v>
      </c>
      <c r="D274" s="430">
        <v>1353.0300000000002</v>
      </c>
      <c r="E274" s="430">
        <v>16686.580000000002</v>
      </c>
      <c r="F274" s="431">
        <v>998.93</v>
      </c>
      <c r="G274" s="431">
        <v>1226.26</v>
      </c>
      <c r="H274" s="432">
        <v>20264.800000000003</v>
      </c>
      <c r="I274" s="293"/>
      <c r="J274" s="58"/>
      <c r="BY274" s="270"/>
      <c r="BZ274" s="68"/>
      <c r="CA274" s="280"/>
      <c r="CB274" s="280"/>
      <c r="CC274" s="280"/>
      <c r="CD274" s="280"/>
      <c r="CE274" s="280"/>
      <c r="CF274" s="270"/>
      <c r="CG274" s="68"/>
      <c r="CH274" s="281"/>
      <c r="CI274" s="281"/>
      <c r="CJ274" s="281"/>
      <c r="CK274" s="281"/>
      <c r="CL274" s="281"/>
      <c r="CM274" s="282"/>
      <c r="CN274" s="282"/>
      <c r="CO274" s="282"/>
      <c r="CP274" s="282"/>
      <c r="CQ274" s="282"/>
      <c r="CR274" s="270"/>
      <c r="CS274" s="68"/>
      <c r="CT274" s="283"/>
      <c r="CU274" s="283"/>
      <c r="CV274" s="283"/>
      <c r="CW274" s="283"/>
      <c r="CX274" s="283"/>
      <c r="CY274" s="270"/>
      <c r="CZ274" s="68"/>
      <c r="DA274" s="282"/>
      <c r="DB274" s="282"/>
      <c r="DC274" s="282"/>
      <c r="DD274" s="282"/>
      <c r="DE274" s="282"/>
    </row>
    <row r="275" spans="1:109" ht="16.5" x14ac:dyDescent="0.3">
      <c r="A275" s="68">
        <v>2009</v>
      </c>
      <c r="B275" s="68" t="s">
        <v>42</v>
      </c>
      <c r="C275" s="433" t="s">
        <v>89</v>
      </c>
      <c r="D275" s="434">
        <v>1667.355</v>
      </c>
      <c r="E275" s="434">
        <v>20051.48</v>
      </c>
      <c r="F275" s="435">
        <v>1452.4775</v>
      </c>
      <c r="G275" s="435">
        <v>1109.5</v>
      </c>
      <c r="H275" s="129">
        <v>24280.8125</v>
      </c>
      <c r="I275" s="293"/>
      <c r="J275" s="58"/>
      <c r="BY275" s="270"/>
      <c r="BZ275" s="68"/>
      <c r="CA275" s="280"/>
      <c r="CB275" s="280"/>
      <c r="CC275" s="280"/>
      <c r="CD275" s="280"/>
      <c r="CE275" s="280"/>
      <c r="CF275" s="270"/>
      <c r="CG275" s="68"/>
      <c r="CH275" s="281"/>
      <c r="CI275" s="281"/>
      <c r="CJ275" s="281"/>
      <c r="CK275" s="281"/>
      <c r="CL275" s="281"/>
      <c r="CM275" s="282"/>
      <c r="CN275" s="282"/>
      <c r="CO275" s="282"/>
      <c r="CP275" s="282"/>
      <c r="CQ275" s="282"/>
      <c r="CR275" s="270"/>
      <c r="CS275" s="68"/>
      <c r="CT275" s="283"/>
      <c r="CU275" s="283"/>
      <c r="CV275" s="283"/>
      <c r="CW275" s="283"/>
      <c r="CX275" s="283"/>
      <c r="CY275" s="270"/>
      <c r="CZ275" s="68"/>
      <c r="DA275" s="282"/>
      <c r="DB275" s="282"/>
      <c r="DC275" s="282"/>
      <c r="DD275" s="282"/>
      <c r="DE275" s="282"/>
    </row>
    <row r="276" spans="1:109" ht="16.5" x14ac:dyDescent="0.3">
      <c r="A276" s="427">
        <v>2010</v>
      </c>
      <c r="B276" s="428" t="s">
        <v>43</v>
      </c>
      <c r="C276" s="429" t="s">
        <v>89</v>
      </c>
      <c r="D276" s="430">
        <v>1696.3200000000002</v>
      </c>
      <c r="E276" s="430">
        <v>13766.310000000001</v>
      </c>
      <c r="F276" s="431">
        <v>1035.6075000000001</v>
      </c>
      <c r="G276" s="431">
        <v>1118.3999999999999</v>
      </c>
      <c r="H276" s="432">
        <v>17616.637500000001</v>
      </c>
      <c r="I276" s="293"/>
      <c r="J276" s="58"/>
      <c r="BY276" s="270"/>
      <c r="BZ276" s="68"/>
      <c r="CA276" s="280"/>
      <c r="CB276" s="280"/>
      <c r="CC276" s="280"/>
      <c r="CD276" s="280"/>
      <c r="CE276" s="280"/>
      <c r="CF276" s="270"/>
      <c r="CG276" s="68"/>
      <c r="CH276" s="281"/>
      <c r="CI276" s="281"/>
      <c r="CJ276" s="281"/>
      <c r="CK276" s="281"/>
      <c r="CL276" s="281"/>
      <c r="CM276" s="282"/>
      <c r="CN276" s="282"/>
      <c r="CO276" s="282"/>
      <c r="CP276" s="282"/>
      <c r="CQ276" s="282"/>
      <c r="CR276" s="270"/>
      <c r="CS276" s="68"/>
      <c r="CT276" s="283"/>
      <c r="CU276" s="283"/>
      <c r="CV276" s="283"/>
      <c r="CW276" s="283"/>
      <c r="CX276" s="283"/>
      <c r="CY276" s="270"/>
      <c r="CZ276" s="68"/>
      <c r="DA276" s="282"/>
      <c r="DB276" s="282"/>
      <c r="DC276" s="282"/>
      <c r="DD276" s="282"/>
      <c r="DE276" s="282"/>
    </row>
    <row r="277" spans="1:109" ht="16.5" x14ac:dyDescent="0.3">
      <c r="A277" s="68">
        <v>2010</v>
      </c>
      <c r="B277" s="68" t="s">
        <v>44</v>
      </c>
      <c r="C277" s="433" t="s">
        <v>89</v>
      </c>
      <c r="D277" s="434">
        <v>1359.7399999999998</v>
      </c>
      <c r="E277" s="434">
        <v>19451.02</v>
      </c>
      <c r="F277" s="435">
        <v>1221.5625</v>
      </c>
      <c r="G277" s="435">
        <v>1197.07</v>
      </c>
      <c r="H277" s="129">
        <v>23229.392500000002</v>
      </c>
      <c r="I277" s="293"/>
      <c r="J277" s="58"/>
      <c r="BY277" s="270"/>
      <c r="BZ277" s="68"/>
      <c r="CA277" s="280"/>
      <c r="CB277" s="280"/>
      <c r="CC277" s="280"/>
      <c r="CD277" s="280"/>
      <c r="CE277" s="280"/>
      <c r="CF277" s="270"/>
      <c r="CG277" s="68"/>
      <c r="CH277" s="281"/>
      <c r="CI277" s="281"/>
      <c r="CJ277" s="281"/>
      <c r="CK277" s="281"/>
      <c r="CL277" s="281"/>
      <c r="CM277" s="282"/>
      <c r="CN277" s="282"/>
      <c r="CO277" s="282"/>
      <c r="CP277" s="282"/>
      <c r="CQ277" s="282"/>
      <c r="CR277" s="270"/>
      <c r="CS277" s="68"/>
      <c r="CT277" s="283"/>
      <c r="CU277" s="283"/>
      <c r="CV277" s="283"/>
      <c r="CW277" s="283"/>
      <c r="CX277" s="283"/>
      <c r="CY277" s="270"/>
      <c r="CZ277" s="68"/>
      <c r="DA277" s="282"/>
      <c r="DB277" s="282"/>
      <c r="DC277" s="282"/>
      <c r="DD277" s="282"/>
      <c r="DE277" s="282"/>
    </row>
    <row r="278" spans="1:109" ht="16.5" x14ac:dyDescent="0.3">
      <c r="A278" s="427">
        <v>2010</v>
      </c>
      <c r="B278" s="428" t="s">
        <v>45</v>
      </c>
      <c r="C278" s="429" t="s">
        <v>89</v>
      </c>
      <c r="D278" s="430">
        <v>1885.9524999999999</v>
      </c>
      <c r="E278" s="430">
        <v>17483.75</v>
      </c>
      <c r="F278" s="431">
        <v>1529.58</v>
      </c>
      <c r="G278" s="431">
        <v>1371.1499999999999</v>
      </c>
      <c r="H278" s="432">
        <v>22270.432499999999</v>
      </c>
      <c r="I278" s="293"/>
      <c r="J278" s="58"/>
      <c r="BY278" s="270"/>
      <c r="BZ278" s="68"/>
      <c r="CA278" s="280"/>
      <c r="CB278" s="280"/>
      <c r="CC278" s="280"/>
      <c r="CD278" s="280"/>
      <c r="CE278" s="280"/>
      <c r="CF278" s="270"/>
      <c r="CG278" s="68"/>
      <c r="CH278" s="281"/>
      <c r="CI278" s="281"/>
      <c r="CJ278" s="281"/>
      <c r="CK278" s="281"/>
      <c r="CL278" s="281"/>
      <c r="CM278" s="282"/>
      <c r="CN278" s="282"/>
      <c r="CO278" s="282"/>
      <c r="CP278" s="282"/>
      <c r="CQ278" s="282"/>
      <c r="CR278" s="270"/>
      <c r="CS278" s="68"/>
      <c r="CT278" s="283"/>
      <c r="CU278" s="283"/>
      <c r="CV278" s="283"/>
      <c r="CW278" s="283"/>
      <c r="CX278" s="283"/>
      <c r="CY278" s="270"/>
      <c r="CZ278" s="68"/>
      <c r="DA278" s="282"/>
      <c r="DB278" s="282"/>
      <c r="DC278" s="282"/>
      <c r="DD278" s="282"/>
      <c r="DE278" s="282"/>
    </row>
    <row r="279" spans="1:109" ht="16.5" x14ac:dyDescent="0.3">
      <c r="A279" s="68">
        <v>2010</v>
      </c>
      <c r="B279" s="68" t="s">
        <v>33</v>
      </c>
      <c r="C279" s="433" t="s">
        <v>89</v>
      </c>
      <c r="D279" s="434">
        <v>2080.0025000000001</v>
      </c>
      <c r="E279" s="434">
        <v>15653.96</v>
      </c>
      <c r="F279" s="435">
        <v>1048.2350000000001</v>
      </c>
      <c r="G279" s="435">
        <v>1534.76</v>
      </c>
      <c r="H279" s="129">
        <v>20316.9575</v>
      </c>
      <c r="I279" s="293"/>
      <c r="J279" s="58"/>
      <c r="BY279" s="270"/>
      <c r="BZ279" s="68"/>
      <c r="CA279" s="280"/>
      <c r="CB279" s="280"/>
      <c r="CC279" s="280"/>
      <c r="CD279" s="280"/>
      <c r="CE279" s="280"/>
      <c r="CF279" s="270"/>
      <c r="CG279" s="68"/>
      <c r="CH279" s="281"/>
      <c r="CI279" s="281"/>
      <c r="CJ279" s="281"/>
      <c r="CK279" s="281"/>
      <c r="CL279" s="281"/>
      <c r="CM279" s="282"/>
      <c r="CN279" s="282"/>
      <c r="CO279" s="282"/>
      <c r="CP279" s="282"/>
      <c r="CQ279" s="282"/>
      <c r="CR279" s="270"/>
      <c r="CS279" s="68"/>
      <c r="CT279" s="283"/>
      <c r="CU279" s="283"/>
      <c r="CV279" s="283"/>
      <c r="CW279" s="283"/>
      <c r="CX279" s="283"/>
      <c r="CY279" s="270"/>
      <c r="CZ279" s="68"/>
      <c r="DA279" s="282"/>
      <c r="DB279" s="282"/>
      <c r="DC279" s="282"/>
      <c r="DD279" s="282"/>
      <c r="DE279" s="282"/>
    </row>
    <row r="280" spans="1:109" ht="16.5" x14ac:dyDescent="0.3">
      <c r="A280" s="427">
        <v>2010</v>
      </c>
      <c r="B280" s="428" t="s">
        <v>35</v>
      </c>
      <c r="C280" s="429" t="s">
        <v>89</v>
      </c>
      <c r="D280" s="430">
        <v>2432.7800000000002</v>
      </c>
      <c r="E280" s="430">
        <v>18843.400000000001</v>
      </c>
      <c r="F280" s="431">
        <v>1210.4575</v>
      </c>
      <c r="G280" s="431">
        <v>1473.6800000000003</v>
      </c>
      <c r="H280" s="432">
        <v>23960.317499999997</v>
      </c>
      <c r="I280" s="293"/>
      <c r="J280" s="58"/>
      <c r="BY280" s="270"/>
      <c r="BZ280" s="68"/>
      <c r="CA280" s="280"/>
      <c r="CB280" s="280"/>
      <c r="CC280" s="280"/>
      <c r="CD280" s="280"/>
      <c r="CE280" s="280"/>
      <c r="CF280" s="270"/>
      <c r="CG280" s="68"/>
      <c r="CH280" s="281"/>
      <c r="CI280" s="281"/>
      <c r="CJ280" s="281"/>
      <c r="CK280" s="281"/>
      <c r="CL280" s="281"/>
      <c r="CM280" s="282"/>
      <c r="CN280" s="282"/>
      <c r="CO280" s="282"/>
      <c r="CP280" s="282"/>
      <c r="CQ280" s="282"/>
      <c r="CR280" s="270"/>
      <c r="CS280" s="68"/>
      <c r="CT280" s="283"/>
      <c r="CU280" s="283"/>
      <c r="CV280" s="283"/>
      <c r="CW280" s="283"/>
      <c r="CX280" s="283"/>
      <c r="CY280" s="270"/>
      <c r="CZ280" s="68"/>
      <c r="DA280" s="282"/>
      <c r="DB280" s="282"/>
      <c r="DC280" s="282"/>
      <c r="DD280" s="282"/>
      <c r="DE280" s="282"/>
    </row>
    <row r="281" spans="1:109" ht="16.5" x14ac:dyDescent="0.3">
      <c r="A281" s="68">
        <v>2010</v>
      </c>
      <c r="B281" s="68" t="s">
        <v>36</v>
      </c>
      <c r="C281" s="433" t="s">
        <v>89</v>
      </c>
      <c r="D281" s="434">
        <v>2619.0699999999997</v>
      </c>
      <c r="E281" s="434">
        <v>16898.36</v>
      </c>
      <c r="F281" s="435">
        <v>1464.8200000000002</v>
      </c>
      <c r="G281" s="435">
        <v>1273.0999999999999</v>
      </c>
      <c r="H281" s="129">
        <v>22255.35</v>
      </c>
      <c r="I281" s="293"/>
      <c r="J281" s="58"/>
      <c r="BY281" s="270"/>
      <c r="BZ281" s="68"/>
      <c r="CA281" s="280"/>
      <c r="CB281" s="280"/>
      <c r="CC281" s="280"/>
      <c r="CD281" s="280"/>
      <c r="CE281" s="280"/>
      <c r="CF281" s="270"/>
      <c r="CG281" s="68"/>
      <c r="CH281" s="281"/>
      <c r="CI281" s="281"/>
      <c r="CJ281" s="281"/>
      <c r="CK281" s="281"/>
      <c r="CL281" s="281"/>
      <c r="CM281" s="282"/>
      <c r="CN281" s="282"/>
      <c r="CO281" s="282"/>
      <c r="CP281" s="282"/>
      <c r="CQ281" s="282"/>
      <c r="CR281" s="270"/>
      <c r="CS281" s="68"/>
      <c r="CT281" s="283"/>
      <c r="CU281" s="283"/>
      <c r="CV281" s="283"/>
      <c r="CW281" s="283"/>
      <c r="CX281" s="283"/>
      <c r="CY281" s="270"/>
      <c r="CZ281" s="68"/>
      <c r="DA281" s="282"/>
      <c r="DB281" s="282"/>
      <c r="DC281" s="282"/>
      <c r="DD281" s="282"/>
      <c r="DE281" s="282"/>
    </row>
    <row r="282" spans="1:109" ht="16.5" x14ac:dyDescent="0.3">
      <c r="A282" s="427">
        <v>2010</v>
      </c>
      <c r="B282" s="428" t="s">
        <v>37</v>
      </c>
      <c r="C282" s="429" t="s">
        <v>89</v>
      </c>
      <c r="D282" s="430">
        <v>2680.7200000000003</v>
      </c>
      <c r="E282" s="430">
        <v>18387.739999999998</v>
      </c>
      <c r="F282" s="431">
        <v>1220.3400000000001</v>
      </c>
      <c r="G282" s="431">
        <v>1454.1399999999999</v>
      </c>
      <c r="H282" s="432">
        <v>23742.940000000002</v>
      </c>
      <c r="I282" s="293"/>
      <c r="J282" s="58"/>
      <c r="BY282" s="270"/>
      <c r="BZ282" s="68"/>
      <c r="CA282" s="280"/>
      <c r="CB282" s="280"/>
      <c r="CC282" s="280"/>
      <c r="CD282" s="280"/>
      <c r="CE282" s="280"/>
      <c r="CF282" s="270"/>
      <c r="CG282" s="68"/>
      <c r="CH282" s="281"/>
      <c r="CI282" s="281"/>
      <c r="CJ282" s="281"/>
      <c r="CK282" s="281"/>
      <c r="CL282" s="281"/>
      <c r="CM282" s="282"/>
      <c r="CN282" s="282"/>
      <c r="CO282" s="282"/>
      <c r="CP282" s="282"/>
      <c r="CQ282" s="282"/>
      <c r="CR282" s="270"/>
      <c r="CS282" s="68"/>
      <c r="CT282" s="283"/>
      <c r="CU282" s="283"/>
      <c r="CV282" s="283"/>
      <c r="CW282" s="283"/>
      <c r="CX282" s="283"/>
      <c r="CY282" s="270"/>
      <c r="CZ282" s="68"/>
      <c r="DA282" s="282"/>
      <c r="DB282" s="282"/>
      <c r="DC282" s="282"/>
      <c r="DD282" s="282"/>
      <c r="DE282" s="282"/>
    </row>
    <row r="283" spans="1:109" ht="16.5" x14ac:dyDescent="0.3">
      <c r="A283" s="68">
        <v>2010</v>
      </c>
      <c r="B283" s="68" t="s">
        <v>38</v>
      </c>
      <c r="C283" s="433" t="s">
        <v>89</v>
      </c>
      <c r="D283" s="434">
        <v>2836.19</v>
      </c>
      <c r="E283" s="434">
        <v>17887.3</v>
      </c>
      <c r="F283" s="435">
        <v>1765.1874999999998</v>
      </c>
      <c r="G283" s="435">
        <v>1604.3</v>
      </c>
      <c r="H283" s="129">
        <v>24092.977500000001</v>
      </c>
      <c r="I283" s="293"/>
      <c r="J283" s="58"/>
      <c r="BY283" s="270"/>
      <c r="BZ283" s="68"/>
      <c r="CA283" s="280"/>
      <c r="CB283" s="280"/>
      <c r="CC283" s="280"/>
      <c r="CD283" s="280"/>
      <c r="CE283" s="280"/>
      <c r="CF283" s="270"/>
      <c r="CG283" s="68"/>
      <c r="CH283" s="281"/>
      <c r="CI283" s="281"/>
      <c r="CJ283" s="281"/>
      <c r="CK283" s="281"/>
      <c r="CL283" s="281"/>
      <c r="CM283" s="282"/>
      <c r="CN283" s="282"/>
      <c r="CO283" s="282"/>
      <c r="CP283" s="282"/>
      <c r="CQ283" s="282"/>
      <c r="CR283" s="270"/>
      <c r="CS283" s="68"/>
      <c r="CT283" s="283"/>
      <c r="CU283" s="283"/>
      <c r="CV283" s="283"/>
      <c r="CW283" s="283"/>
      <c r="CX283" s="283"/>
      <c r="CY283" s="270"/>
      <c r="CZ283" s="68"/>
      <c r="DA283" s="282"/>
      <c r="DB283" s="282"/>
      <c r="DC283" s="282"/>
      <c r="DD283" s="282"/>
      <c r="DE283" s="282"/>
    </row>
    <row r="284" spans="1:109" ht="16.5" x14ac:dyDescent="0.3">
      <c r="A284" s="427">
        <v>2010</v>
      </c>
      <c r="B284" s="428" t="s">
        <v>39</v>
      </c>
      <c r="C284" s="429" t="s">
        <v>89</v>
      </c>
      <c r="D284" s="430">
        <v>3901.86</v>
      </c>
      <c r="E284" s="430">
        <v>20154</v>
      </c>
      <c r="F284" s="431">
        <v>1978.57</v>
      </c>
      <c r="G284" s="431">
        <v>1526.55</v>
      </c>
      <c r="H284" s="432">
        <v>27560.980000000003</v>
      </c>
      <c r="I284" s="293"/>
      <c r="J284" s="58"/>
      <c r="BY284" s="270"/>
      <c r="BZ284" s="68"/>
      <c r="CA284" s="280"/>
      <c r="CB284" s="280"/>
      <c r="CC284" s="280"/>
      <c r="CD284" s="280"/>
      <c r="CE284" s="280"/>
      <c r="CF284" s="270"/>
      <c r="CG284" s="68"/>
      <c r="CH284" s="281"/>
      <c r="CI284" s="281"/>
      <c r="CJ284" s="281"/>
      <c r="CK284" s="281"/>
      <c r="CL284" s="281"/>
      <c r="CM284" s="282"/>
      <c r="CN284" s="282"/>
      <c r="CO284" s="282"/>
      <c r="CP284" s="282"/>
      <c r="CQ284" s="282"/>
      <c r="CR284" s="270"/>
      <c r="CS284" s="68"/>
      <c r="CT284" s="283"/>
      <c r="CU284" s="283"/>
      <c r="CV284" s="283"/>
      <c r="CW284" s="283"/>
      <c r="CX284" s="283"/>
      <c r="CY284" s="270"/>
      <c r="CZ284" s="68"/>
      <c r="DA284" s="282"/>
      <c r="DB284" s="282"/>
      <c r="DC284" s="282"/>
      <c r="DD284" s="282"/>
      <c r="DE284" s="282"/>
    </row>
    <row r="285" spans="1:109" ht="16.5" x14ac:dyDescent="0.3">
      <c r="A285" s="68">
        <v>2010</v>
      </c>
      <c r="B285" s="68" t="s">
        <v>40</v>
      </c>
      <c r="C285" s="433" t="s">
        <v>89</v>
      </c>
      <c r="D285" s="434">
        <v>3766.25</v>
      </c>
      <c r="E285" s="434">
        <v>19633.019999999997</v>
      </c>
      <c r="F285" s="435">
        <v>1626.9625000000001</v>
      </c>
      <c r="G285" s="435">
        <v>1604.73</v>
      </c>
      <c r="H285" s="129">
        <v>26630.962500000001</v>
      </c>
      <c r="I285" s="293"/>
      <c r="J285" s="58"/>
      <c r="BY285" s="270"/>
      <c r="BZ285" s="68"/>
      <c r="CA285" s="280"/>
      <c r="CB285" s="280"/>
      <c r="CC285" s="280"/>
      <c r="CD285" s="280"/>
      <c r="CE285" s="280"/>
      <c r="CF285" s="270"/>
      <c r="CG285" s="68"/>
      <c r="CH285" s="281"/>
      <c r="CI285" s="281"/>
      <c r="CJ285" s="281"/>
      <c r="CK285" s="281"/>
      <c r="CL285" s="281"/>
      <c r="CM285" s="282"/>
      <c r="CN285" s="282"/>
      <c r="CO285" s="282"/>
      <c r="CP285" s="282"/>
      <c r="CQ285" s="282"/>
      <c r="CR285" s="270"/>
      <c r="CS285" s="68"/>
      <c r="CT285" s="283"/>
      <c r="CU285" s="283"/>
      <c r="CV285" s="283"/>
      <c r="CW285" s="283"/>
      <c r="CX285" s="283"/>
      <c r="CY285" s="270"/>
      <c r="CZ285" s="68"/>
      <c r="DA285" s="282"/>
      <c r="DB285" s="282"/>
      <c r="DC285" s="282"/>
      <c r="DD285" s="282"/>
      <c r="DE285" s="282"/>
    </row>
    <row r="286" spans="1:109" ht="16.5" x14ac:dyDescent="0.3">
      <c r="A286" s="427">
        <v>2010</v>
      </c>
      <c r="B286" s="428" t="s">
        <v>41</v>
      </c>
      <c r="C286" s="429" t="s">
        <v>89</v>
      </c>
      <c r="D286" s="430">
        <v>3515.55</v>
      </c>
      <c r="E286" s="430">
        <v>19825.879999999997</v>
      </c>
      <c r="F286" s="431">
        <v>1406.6</v>
      </c>
      <c r="G286" s="431">
        <v>1824.0500000000002</v>
      </c>
      <c r="H286" s="432">
        <v>26572.080000000002</v>
      </c>
      <c r="I286" s="293"/>
      <c r="J286" s="58"/>
      <c r="BY286" s="270"/>
      <c r="BZ286" s="68"/>
      <c r="CA286" s="280"/>
      <c r="CB286" s="280"/>
      <c r="CC286" s="280"/>
      <c r="CD286" s="280"/>
      <c r="CE286" s="280"/>
      <c r="CF286" s="270"/>
      <c r="CG286" s="68"/>
      <c r="CH286" s="281"/>
      <c r="CI286" s="281"/>
      <c r="CJ286" s="281"/>
      <c r="CK286" s="281"/>
      <c r="CL286" s="281"/>
      <c r="CM286" s="282"/>
      <c r="CN286" s="282"/>
      <c r="CO286" s="282"/>
      <c r="CP286" s="282"/>
      <c r="CQ286" s="282"/>
      <c r="CR286" s="270"/>
      <c r="CS286" s="68"/>
      <c r="CT286" s="283"/>
      <c r="CU286" s="283"/>
      <c r="CV286" s="283"/>
      <c r="CW286" s="283"/>
      <c r="CX286" s="283"/>
      <c r="CY286" s="270"/>
      <c r="CZ286" s="68"/>
      <c r="DA286" s="282"/>
      <c r="DB286" s="282"/>
      <c r="DC286" s="282"/>
      <c r="DD286" s="282"/>
      <c r="DE286" s="282"/>
    </row>
    <row r="287" spans="1:109" ht="16.5" x14ac:dyDescent="0.3">
      <c r="A287" s="68">
        <v>2010</v>
      </c>
      <c r="B287" s="68" t="s">
        <v>42</v>
      </c>
      <c r="C287" s="433" t="s">
        <v>89</v>
      </c>
      <c r="D287" s="434">
        <v>2779.3</v>
      </c>
      <c r="E287" s="434">
        <v>20548.45</v>
      </c>
      <c r="F287" s="435">
        <v>1584.1424999999999</v>
      </c>
      <c r="G287" s="435">
        <v>1634.74</v>
      </c>
      <c r="H287" s="129">
        <v>26546.6325</v>
      </c>
      <c r="I287" s="293"/>
      <c r="J287" s="58"/>
      <c r="BY287" s="270"/>
      <c r="BZ287" s="68"/>
      <c r="CA287" s="280"/>
      <c r="CB287" s="280"/>
      <c r="CC287" s="280"/>
      <c r="CD287" s="280"/>
      <c r="CE287" s="280"/>
      <c r="CF287" s="270"/>
      <c r="CG287" s="68"/>
      <c r="CH287" s="281"/>
      <c r="CI287" s="281"/>
      <c r="CJ287" s="281"/>
      <c r="CK287" s="281"/>
      <c r="CL287" s="281"/>
      <c r="CM287" s="282"/>
      <c r="CN287" s="282"/>
      <c r="CO287" s="282"/>
      <c r="CP287" s="282"/>
      <c r="CQ287" s="282"/>
      <c r="CR287" s="270"/>
      <c r="CS287" s="68"/>
      <c r="CT287" s="283"/>
      <c r="CU287" s="283"/>
      <c r="CV287" s="283"/>
      <c r="CW287" s="283"/>
      <c r="CX287" s="283"/>
      <c r="CY287" s="270"/>
      <c r="CZ287" s="68"/>
      <c r="DA287" s="282"/>
      <c r="DB287" s="282"/>
      <c r="DC287" s="282"/>
      <c r="DD287" s="282"/>
      <c r="DE287" s="282"/>
    </row>
    <row r="288" spans="1:109" ht="16.5" x14ac:dyDescent="0.3">
      <c r="A288" s="427">
        <v>2011</v>
      </c>
      <c r="B288" s="428" t="s">
        <v>43</v>
      </c>
      <c r="C288" s="429" t="s">
        <v>89</v>
      </c>
      <c r="D288" s="430">
        <v>2373.3000000000002</v>
      </c>
      <c r="E288" s="430">
        <v>18621.87</v>
      </c>
      <c r="F288" s="431">
        <v>1133.1075000000001</v>
      </c>
      <c r="G288" s="431">
        <v>1289.8499999999999</v>
      </c>
      <c r="H288" s="432">
        <v>23418.127499999999</v>
      </c>
      <c r="I288" s="293"/>
      <c r="J288" s="58"/>
      <c r="BY288" s="270"/>
      <c r="BZ288" s="68"/>
      <c r="CA288" s="280"/>
      <c r="CB288" s="280"/>
      <c r="CC288" s="280"/>
      <c r="CD288" s="280"/>
      <c r="CE288" s="280"/>
      <c r="CF288" s="270"/>
      <c r="CG288" s="68"/>
      <c r="CH288" s="281"/>
      <c r="CI288" s="281"/>
      <c r="CJ288" s="281"/>
      <c r="CK288" s="281"/>
      <c r="CL288" s="281"/>
      <c r="CM288" s="282"/>
      <c r="CN288" s="282"/>
      <c r="CO288" s="282"/>
      <c r="CP288" s="282"/>
      <c r="CQ288" s="282"/>
      <c r="CR288" s="270"/>
      <c r="CS288" s="68"/>
      <c r="CT288" s="283"/>
      <c r="CU288" s="283"/>
      <c r="CV288" s="283"/>
      <c r="CW288" s="283"/>
      <c r="CX288" s="283"/>
      <c r="CY288" s="270"/>
      <c r="CZ288" s="68"/>
      <c r="DA288" s="282"/>
      <c r="DB288" s="282"/>
      <c r="DC288" s="282"/>
      <c r="DD288" s="282"/>
      <c r="DE288" s="282"/>
    </row>
    <row r="289" spans="1:109" ht="16.5" x14ac:dyDescent="0.3">
      <c r="A289" s="68">
        <v>2011</v>
      </c>
      <c r="B289" s="68" t="s">
        <v>44</v>
      </c>
      <c r="C289" s="433" t="s">
        <v>89</v>
      </c>
      <c r="D289" s="434">
        <v>3097.55</v>
      </c>
      <c r="E289" s="434">
        <v>17427.72</v>
      </c>
      <c r="F289" s="435">
        <v>1420.5050000000001</v>
      </c>
      <c r="G289" s="435">
        <v>1348.71</v>
      </c>
      <c r="H289" s="129">
        <v>23294.485000000001</v>
      </c>
      <c r="I289" s="293"/>
      <c r="J289" s="58"/>
      <c r="BY289" s="270"/>
      <c r="BZ289" s="68"/>
      <c r="CA289" s="280"/>
      <c r="CB289" s="280"/>
      <c r="CC289" s="280"/>
      <c r="CD289" s="280"/>
      <c r="CE289" s="280"/>
      <c r="CF289" s="270"/>
      <c r="CG289" s="68"/>
      <c r="CH289" s="281"/>
      <c r="CI289" s="281"/>
      <c r="CJ289" s="281"/>
      <c r="CK289" s="281"/>
      <c r="CL289" s="281"/>
      <c r="CM289" s="282"/>
      <c r="CN289" s="282"/>
      <c r="CO289" s="282"/>
      <c r="CP289" s="282"/>
      <c r="CQ289" s="282"/>
      <c r="CR289" s="270"/>
      <c r="CS289" s="68"/>
      <c r="CT289" s="283"/>
      <c r="CU289" s="283"/>
      <c r="CV289" s="283"/>
      <c r="CW289" s="283"/>
      <c r="CX289" s="283"/>
      <c r="CY289" s="270"/>
      <c r="CZ289" s="68"/>
      <c r="DA289" s="282"/>
      <c r="DB289" s="282"/>
      <c r="DC289" s="282"/>
      <c r="DD289" s="282"/>
      <c r="DE289" s="282"/>
    </row>
    <row r="290" spans="1:109" ht="16.5" x14ac:dyDescent="0.3">
      <c r="A290" s="427">
        <v>2011</v>
      </c>
      <c r="B290" s="428" t="s">
        <v>45</v>
      </c>
      <c r="C290" s="429" t="s">
        <v>89</v>
      </c>
      <c r="D290" s="430">
        <v>3189.3199999999997</v>
      </c>
      <c r="E290" s="430">
        <v>23605.989999999998</v>
      </c>
      <c r="F290" s="431">
        <v>3308.5625</v>
      </c>
      <c r="G290" s="431">
        <v>1875.46</v>
      </c>
      <c r="H290" s="432">
        <v>31979.332499999997</v>
      </c>
      <c r="I290" s="293"/>
      <c r="J290" s="58"/>
      <c r="BY290" s="270"/>
      <c r="BZ290" s="68"/>
      <c r="CA290" s="280"/>
      <c r="CB290" s="280"/>
      <c r="CC290" s="280"/>
      <c r="CD290" s="280"/>
      <c r="CE290" s="280"/>
      <c r="CF290" s="270"/>
      <c r="CG290" s="68"/>
      <c r="CH290" s="281"/>
      <c r="CI290" s="281"/>
      <c r="CJ290" s="281"/>
      <c r="CK290" s="281"/>
      <c r="CL290" s="281"/>
      <c r="CM290" s="282"/>
      <c r="CN290" s="282"/>
      <c r="CO290" s="282"/>
      <c r="CP290" s="282"/>
      <c r="CQ290" s="282"/>
      <c r="CR290" s="270"/>
      <c r="CS290" s="68"/>
      <c r="CT290" s="283"/>
      <c r="CU290" s="283"/>
      <c r="CV290" s="283"/>
      <c r="CW290" s="283"/>
      <c r="CX290" s="283"/>
      <c r="CY290" s="270"/>
      <c r="CZ290" s="68"/>
      <c r="DA290" s="282"/>
      <c r="DB290" s="282"/>
      <c r="DC290" s="282"/>
      <c r="DD290" s="282"/>
      <c r="DE290" s="282"/>
    </row>
    <row r="291" spans="1:109" ht="16.5" x14ac:dyDescent="0.3">
      <c r="A291" s="68">
        <v>2011</v>
      </c>
      <c r="B291" s="68" t="s">
        <v>33</v>
      </c>
      <c r="C291" s="433" t="s">
        <v>89</v>
      </c>
      <c r="D291" s="434">
        <v>2794.62</v>
      </c>
      <c r="E291" s="434">
        <v>18076.3</v>
      </c>
      <c r="F291" s="435">
        <v>3170.2424999999998</v>
      </c>
      <c r="G291" s="435">
        <v>1690.3300000000002</v>
      </c>
      <c r="H291" s="129">
        <v>25731.4925</v>
      </c>
      <c r="I291" s="293"/>
      <c r="J291" s="58"/>
      <c r="BY291" s="270"/>
      <c r="BZ291" s="68"/>
      <c r="CA291" s="280"/>
      <c r="CB291" s="280"/>
      <c r="CC291" s="280"/>
      <c r="CD291" s="280"/>
      <c r="CE291" s="280"/>
      <c r="CF291" s="270"/>
      <c r="CG291" s="68"/>
      <c r="CH291" s="281"/>
      <c r="CI291" s="281"/>
      <c r="CJ291" s="281"/>
      <c r="CK291" s="281"/>
      <c r="CL291" s="281"/>
      <c r="CM291" s="282"/>
      <c r="CN291" s="282"/>
      <c r="CO291" s="282"/>
      <c r="CP291" s="282"/>
      <c r="CQ291" s="282"/>
      <c r="CR291" s="270"/>
      <c r="CS291" s="68"/>
      <c r="CT291" s="283"/>
      <c r="CU291" s="283"/>
      <c r="CV291" s="283"/>
      <c r="CW291" s="283"/>
      <c r="CX291" s="283"/>
      <c r="CY291" s="270"/>
      <c r="CZ291" s="68"/>
      <c r="DA291" s="282"/>
      <c r="DB291" s="282"/>
      <c r="DC291" s="282"/>
      <c r="DD291" s="282"/>
      <c r="DE291" s="282"/>
    </row>
    <row r="292" spans="1:109" ht="16.5" x14ac:dyDescent="0.3">
      <c r="A292" s="427">
        <v>2011</v>
      </c>
      <c r="B292" s="428" t="s">
        <v>35</v>
      </c>
      <c r="C292" s="429" t="s">
        <v>89</v>
      </c>
      <c r="D292" s="430">
        <v>2696.2</v>
      </c>
      <c r="E292" s="430">
        <v>19582.060000000001</v>
      </c>
      <c r="F292" s="431">
        <v>2256.2775000000001</v>
      </c>
      <c r="G292" s="431">
        <v>1993.35</v>
      </c>
      <c r="H292" s="432">
        <v>26527.887499999997</v>
      </c>
      <c r="I292" s="293"/>
      <c r="J292" s="58"/>
      <c r="BY292" s="270"/>
      <c r="BZ292" s="68"/>
      <c r="CA292" s="280"/>
      <c r="CB292" s="280"/>
      <c r="CC292" s="280"/>
      <c r="CD292" s="280"/>
      <c r="CE292" s="280"/>
      <c r="CF292" s="270"/>
      <c r="CG292" s="68"/>
      <c r="CH292" s="281"/>
      <c r="CI292" s="281"/>
      <c r="CJ292" s="281"/>
      <c r="CK292" s="281"/>
      <c r="CL292" s="281"/>
      <c r="CM292" s="282"/>
      <c r="CN292" s="282"/>
      <c r="CO292" s="282"/>
      <c r="CP292" s="282"/>
      <c r="CQ292" s="282"/>
      <c r="CR292" s="270"/>
      <c r="CS292" s="68"/>
      <c r="CT292" s="283"/>
      <c r="CU292" s="283"/>
      <c r="CV292" s="283"/>
      <c r="CW292" s="283"/>
      <c r="CX292" s="283"/>
      <c r="CY292" s="270"/>
      <c r="CZ292" s="68"/>
      <c r="DA292" s="282"/>
      <c r="DB292" s="282"/>
      <c r="DC292" s="282"/>
      <c r="DD292" s="282"/>
      <c r="DE292" s="282"/>
    </row>
    <row r="293" spans="1:109" ht="16.5" x14ac:dyDescent="0.3">
      <c r="A293" s="68">
        <v>2011</v>
      </c>
      <c r="B293" s="68" t="s">
        <v>36</v>
      </c>
      <c r="C293" s="433" t="s">
        <v>89</v>
      </c>
      <c r="D293" s="434">
        <v>2169.0600000000004</v>
      </c>
      <c r="E293" s="434">
        <v>20298.002500000002</v>
      </c>
      <c r="F293" s="435">
        <v>2187.7975000000001</v>
      </c>
      <c r="G293" s="435">
        <v>1877.56</v>
      </c>
      <c r="H293" s="129">
        <v>26532.42</v>
      </c>
      <c r="I293" s="293"/>
      <c r="J293" s="58"/>
      <c r="BY293" s="270"/>
      <c r="BZ293" s="68"/>
      <c r="CA293" s="280"/>
      <c r="CB293" s="280"/>
      <c r="CC293" s="280"/>
      <c r="CD293" s="280"/>
      <c r="CE293" s="280"/>
      <c r="CF293" s="270"/>
      <c r="CG293" s="68"/>
      <c r="CH293" s="281"/>
      <c r="CI293" s="281"/>
      <c r="CJ293" s="281"/>
      <c r="CK293" s="281"/>
      <c r="CL293" s="281"/>
      <c r="CM293" s="282"/>
      <c r="CN293" s="282"/>
      <c r="CO293" s="282"/>
      <c r="CP293" s="282"/>
      <c r="CQ293" s="282"/>
      <c r="CR293" s="270"/>
      <c r="CS293" s="68"/>
      <c r="CT293" s="283"/>
      <c r="CU293" s="283"/>
      <c r="CV293" s="283"/>
      <c r="CW293" s="283"/>
      <c r="CX293" s="283"/>
      <c r="CY293" s="270"/>
      <c r="CZ293" s="68"/>
      <c r="DA293" s="282"/>
      <c r="DB293" s="282"/>
      <c r="DC293" s="282"/>
      <c r="DD293" s="282"/>
      <c r="DE293" s="282"/>
    </row>
    <row r="294" spans="1:109" ht="16.5" x14ac:dyDescent="0.3">
      <c r="A294" s="427">
        <v>2011</v>
      </c>
      <c r="B294" s="428" t="s">
        <v>37</v>
      </c>
      <c r="C294" s="429" t="s">
        <v>89</v>
      </c>
      <c r="D294" s="430">
        <v>3242.37</v>
      </c>
      <c r="E294" s="430">
        <v>20465.730000000003</v>
      </c>
      <c r="F294" s="431">
        <v>2940.8200000000006</v>
      </c>
      <c r="G294" s="431">
        <v>1748.5500000000002</v>
      </c>
      <c r="H294" s="432">
        <v>28397.47</v>
      </c>
      <c r="I294" s="293"/>
      <c r="J294" s="58"/>
      <c r="BY294" s="270"/>
      <c r="BZ294" s="68"/>
      <c r="CA294" s="280"/>
      <c r="CB294" s="280"/>
      <c r="CC294" s="280"/>
      <c r="CD294" s="280"/>
      <c r="CE294" s="280"/>
      <c r="CF294" s="270"/>
      <c r="CG294" s="68"/>
      <c r="CH294" s="281"/>
      <c r="CI294" s="281"/>
      <c r="CJ294" s="281"/>
      <c r="CK294" s="281"/>
      <c r="CL294" s="281"/>
      <c r="CM294" s="282"/>
      <c r="CN294" s="282"/>
      <c r="CO294" s="282"/>
      <c r="CP294" s="282"/>
      <c r="CQ294" s="282"/>
      <c r="CR294" s="270"/>
      <c r="CS294" s="68"/>
      <c r="CT294" s="283"/>
      <c r="CU294" s="283"/>
      <c r="CV294" s="283"/>
      <c r="CW294" s="283"/>
      <c r="CX294" s="283"/>
      <c r="CY294" s="270"/>
      <c r="CZ294" s="68"/>
      <c r="DA294" s="282"/>
      <c r="DB294" s="282"/>
      <c r="DC294" s="282"/>
      <c r="DD294" s="282"/>
      <c r="DE294" s="282"/>
    </row>
    <row r="295" spans="1:109" ht="16.5" x14ac:dyDescent="0.3">
      <c r="A295" s="68">
        <v>2011</v>
      </c>
      <c r="B295" s="68" t="s">
        <v>38</v>
      </c>
      <c r="C295" s="433" t="s">
        <v>89</v>
      </c>
      <c r="D295" s="434">
        <v>3173.23</v>
      </c>
      <c r="E295" s="434">
        <v>21849.559999999998</v>
      </c>
      <c r="F295" s="435">
        <v>3933.69</v>
      </c>
      <c r="G295" s="435">
        <v>2220.11</v>
      </c>
      <c r="H295" s="129">
        <v>31176.59</v>
      </c>
      <c r="I295" s="293"/>
      <c r="J295" s="58"/>
      <c r="BY295" s="270"/>
      <c r="BZ295" s="68"/>
      <c r="CA295" s="280"/>
      <c r="CB295" s="280"/>
      <c r="CC295" s="280"/>
      <c r="CD295" s="280"/>
      <c r="CE295" s="280"/>
      <c r="CF295" s="270"/>
      <c r="CG295" s="68"/>
      <c r="CH295" s="281"/>
      <c r="CI295" s="281"/>
      <c r="CJ295" s="281"/>
      <c r="CK295" s="281"/>
      <c r="CL295" s="281"/>
      <c r="CM295" s="282"/>
      <c r="CN295" s="282"/>
      <c r="CO295" s="282"/>
      <c r="CP295" s="282"/>
      <c r="CQ295" s="282"/>
      <c r="CR295" s="270"/>
      <c r="CS295" s="68"/>
      <c r="CT295" s="283"/>
      <c r="CU295" s="283"/>
      <c r="CV295" s="283"/>
      <c r="CW295" s="283"/>
      <c r="CX295" s="283"/>
      <c r="CY295" s="270"/>
      <c r="CZ295" s="68"/>
      <c r="DA295" s="282"/>
      <c r="DB295" s="282"/>
      <c r="DC295" s="282"/>
      <c r="DD295" s="282"/>
      <c r="DE295" s="282"/>
    </row>
    <row r="296" spans="1:109" ht="16.5" x14ac:dyDescent="0.3">
      <c r="A296" s="427">
        <v>2011</v>
      </c>
      <c r="B296" s="428" t="s">
        <v>39</v>
      </c>
      <c r="C296" s="429" t="s">
        <v>89</v>
      </c>
      <c r="D296" s="430">
        <v>3541.0474999999997</v>
      </c>
      <c r="E296" s="430">
        <v>21272.93</v>
      </c>
      <c r="F296" s="431">
        <v>3622.665</v>
      </c>
      <c r="G296" s="431">
        <v>1911.93</v>
      </c>
      <c r="H296" s="432">
        <v>30348.572499999998</v>
      </c>
      <c r="I296" s="293"/>
      <c r="J296" s="58"/>
      <c r="BY296" s="270"/>
      <c r="BZ296" s="68"/>
      <c r="CA296" s="280"/>
      <c r="CB296" s="280"/>
      <c r="CC296" s="280"/>
      <c r="CD296" s="280"/>
      <c r="CE296" s="280"/>
      <c r="CF296" s="270"/>
      <c r="CG296" s="68"/>
      <c r="CH296" s="281"/>
      <c r="CI296" s="281"/>
      <c r="CJ296" s="281"/>
      <c r="CK296" s="281"/>
      <c r="CL296" s="281"/>
      <c r="CM296" s="282"/>
      <c r="CN296" s="282"/>
      <c r="CO296" s="282"/>
      <c r="CP296" s="282"/>
      <c r="CQ296" s="282"/>
      <c r="CR296" s="270"/>
      <c r="CS296" s="68"/>
      <c r="CT296" s="283"/>
      <c r="CU296" s="283"/>
      <c r="CV296" s="283"/>
      <c r="CW296" s="283"/>
      <c r="CX296" s="283"/>
      <c r="CY296" s="270"/>
      <c r="CZ296" s="68"/>
      <c r="DA296" s="282"/>
      <c r="DB296" s="282"/>
      <c r="DC296" s="282"/>
      <c r="DD296" s="282"/>
      <c r="DE296" s="282"/>
    </row>
    <row r="297" spans="1:109" ht="16.5" x14ac:dyDescent="0.3">
      <c r="A297" s="68">
        <v>2011</v>
      </c>
      <c r="B297" s="68" t="s">
        <v>40</v>
      </c>
      <c r="C297" s="433" t="s">
        <v>89</v>
      </c>
      <c r="D297" s="434">
        <v>3222.16</v>
      </c>
      <c r="E297" s="434">
        <v>21227.035</v>
      </c>
      <c r="F297" s="435">
        <v>3066.57</v>
      </c>
      <c r="G297" s="435">
        <v>1843</v>
      </c>
      <c r="H297" s="129">
        <v>29358.764999999999</v>
      </c>
      <c r="I297" s="293"/>
      <c r="J297" s="58"/>
      <c r="BY297" s="270"/>
      <c r="BZ297" s="68"/>
      <c r="CA297" s="280"/>
      <c r="CB297" s="280"/>
      <c r="CC297" s="280"/>
      <c r="CD297" s="280"/>
      <c r="CE297" s="280"/>
      <c r="CF297" s="270"/>
      <c r="CG297" s="68"/>
      <c r="CH297" s="281"/>
      <c r="CI297" s="281"/>
      <c r="CJ297" s="281"/>
      <c r="CK297" s="281"/>
      <c r="CL297" s="281"/>
      <c r="CM297" s="282"/>
      <c r="CN297" s="282"/>
      <c r="CO297" s="282"/>
      <c r="CP297" s="282"/>
      <c r="CQ297" s="282"/>
      <c r="CR297" s="270"/>
      <c r="CS297" s="68"/>
      <c r="CT297" s="283"/>
      <c r="CU297" s="283"/>
      <c r="CV297" s="283"/>
      <c r="CW297" s="283"/>
      <c r="CX297" s="283"/>
      <c r="CY297" s="270"/>
      <c r="CZ297" s="68"/>
      <c r="DA297" s="282"/>
      <c r="DB297" s="282"/>
      <c r="DC297" s="282"/>
      <c r="DD297" s="282"/>
      <c r="DE297" s="282"/>
    </row>
    <row r="298" spans="1:109" ht="16.5" x14ac:dyDescent="0.3">
      <c r="A298" s="427">
        <v>2011</v>
      </c>
      <c r="B298" s="428" t="s">
        <v>41</v>
      </c>
      <c r="C298" s="429" t="s">
        <v>89</v>
      </c>
      <c r="D298" s="430">
        <v>3462.8</v>
      </c>
      <c r="E298" s="430">
        <v>20770.09</v>
      </c>
      <c r="F298" s="431">
        <v>3105.6975000000002</v>
      </c>
      <c r="G298" s="431">
        <v>1978.17</v>
      </c>
      <c r="H298" s="432">
        <v>29316.757500000003</v>
      </c>
      <c r="I298" s="293"/>
      <c r="J298" s="58"/>
      <c r="BY298" s="270"/>
      <c r="BZ298" s="68"/>
      <c r="CA298" s="280"/>
      <c r="CB298" s="280"/>
      <c r="CC298" s="280"/>
      <c r="CD298" s="280"/>
      <c r="CE298" s="280"/>
      <c r="CF298" s="270"/>
      <c r="CG298" s="68"/>
      <c r="CH298" s="281"/>
      <c r="CI298" s="281"/>
      <c r="CJ298" s="281"/>
      <c r="CK298" s="281"/>
      <c r="CL298" s="281"/>
      <c r="CM298" s="282"/>
      <c r="CN298" s="282"/>
      <c r="CO298" s="282"/>
      <c r="CP298" s="282"/>
      <c r="CQ298" s="282"/>
      <c r="CR298" s="270"/>
      <c r="CS298" s="68"/>
      <c r="CT298" s="283"/>
      <c r="CU298" s="283"/>
      <c r="CV298" s="283"/>
      <c r="CW298" s="283"/>
      <c r="CX298" s="283"/>
      <c r="CY298" s="270"/>
      <c r="CZ298" s="68"/>
      <c r="DA298" s="282"/>
      <c r="DB298" s="282"/>
      <c r="DC298" s="282"/>
      <c r="DD298" s="282"/>
      <c r="DE298" s="282"/>
    </row>
    <row r="299" spans="1:109" ht="16.5" x14ac:dyDescent="0.3">
      <c r="A299" s="68">
        <v>2011</v>
      </c>
      <c r="B299" s="68" t="s">
        <v>42</v>
      </c>
      <c r="C299" s="433" t="s">
        <v>89</v>
      </c>
      <c r="D299" s="434">
        <v>3010.12</v>
      </c>
      <c r="E299" s="434">
        <v>20747.599999999999</v>
      </c>
      <c r="F299" s="435">
        <v>3101.3224999999998</v>
      </c>
      <c r="G299" s="435">
        <v>2445.87</v>
      </c>
      <c r="H299" s="129">
        <v>29304.912499999999</v>
      </c>
      <c r="I299" s="293"/>
      <c r="J299" s="58"/>
      <c r="BY299" s="270"/>
      <c r="BZ299" s="68"/>
      <c r="CA299" s="280"/>
      <c r="CB299" s="280"/>
      <c r="CC299" s="280"/>
      <c r="CD299" s="280"/>
      <c r="CE299" s="280"/>
      <c r="CF299" s="270"/>
      <c r="CG299" s="68"/>
      <c r="CH299" s="281"/>
      <c r="CI299" s="281"/>
      <c r="CJ299" s="281"/>
      <c r="CK299" s="281"/>
      <c r="CL299" s="281"/>
      <c r="CM299" s="282"/>
      <c r="CN299" s="282"/>
      <c r="CO299" s="282"/>
      <c r="CP299" s="282"/>
      <c r="CQ299" s="282"/>
      <c r="CR299" s="270"/>
      <c r="CS299" s="68"/>
      <c r="CT299" s="283"/>
      <c r="CU299" s="283"/>
      <c r="CV299" s="283"/>
      <c r="CW299" s="283"/>
      <c r="CX299" s="283"/>
      <c r="CY299" s="270"/>
      <c r="CZ299" s="68"/>
      <c r="DA299" s="282"/>
      <c r="DB299" s="282"/>
      <c r="DC299" s="282"/>
      <c r="DD299" s="282"/>
      <c r="DE299" s="282"/>
    </row>
    <row r="300" spans="1:109" ht="16.5" x14ac:dyDescent="0.3">
      <c r="A300" s="427">
        <v>2012</v>
      </c>
      <c r="B300" s="428" t="s">
        <v>43</v>
      </c>
      <c r="C300" s="429" t="s">
        <v>89</v>
      </c>
      <c r="D300" s="430">
        <v>2140.2399999999998</v>
      </c>
      <c r="E300" s="430">
        <v>16718.25</v>
      </c>
      <c r="F300" s="431">
        <v>3611.4349999999999</v>
      </c>
      <c r="G300" s="431">
        <v>2151.27</v>
      </c>
      <c r="H300" s="432">
        <v>24621.195</v>
      </c>
      <c r="I300" s="293"/>
      <c r="J300" s="58"/>
      <c r="BY300" s="270"/>
      <c r="BZ300" s="68"/>
      <c r="CA300" s="280"/>
      <c r="CB300" s="280"/>
      <c r="CC300" s="280"/>
      <c r="CD300" s="280"/>
      <c r="CE300" s="280"/>
      <c r="CF300" s="270"/>
      <c r="CG300" s="68"/>
      <c r="CH300" s="281"/>
      <c r="CI300" s="281"/>
      <c r="CJ300" s="281"/>
      <c r="CK300" s="281"/>
      <c r="CL300" s="281"/>
      <c r="CM300" s="282"/>
      <c r="CN300" s="282"/>
      <c r="CO300" s="282"/>
      <c r="CP300" s="282"/>
      <c r="CQ300" s="282"/>
      <c r="CR300" s="270"/>
      <c r="CS300" s="68"/>
      <c r="CT300" s="283"/>
      <c r="CU300" s="283"/>
      <c r="CV300" s="283"/>
      <c r="CW300" s="283"/>
      <c r="CX300" s="283"/>
      <c r="CY300" s="270"/>
      <c r="CZ300" s="68"/>
      <c r="DA300" s="282"/>
      <c r="DB300" s="282"/>
      <c r="DC300" s="282"/>
      <c r="DD300" s="282"/>
      <c r="DE300" s="282"/>
    </row>
    <row r="301" spans="1:109" ht="16.5" x14ac:dyDescent="0.3">
      <c r="A301" s="68">
        <v>2012</v>
      </c>
      <c r="B301" s="68" t="s">
        <v>44</v>
      </c>
      <c r="C301" s="433" t="s">
        <v>89</v>
      </c>
      <c r="D301" s="434">
        <v>2932.6800000000003</v>
      </c>
      <c r="E301" s="434">
        <v>16339.2</v>
      </c>
      <c r="F301" s="435">
        <v>4268.0349999999999</v>
      </c>
      <c r="G301" s="435">
        <v>2174.5500000000002</v>
      </c>
      <c r="H301" s="129">
        <v>25714.465</v>
      </c>
      <c r="I301" s="293"/>
      <c r="J301" s="58"/>
      <c r="BY301" s="270"/>
      <c r="BZ301" s="68"/>
      <c r="CA301" s="280"/>
      <c r="CB301" s="280"/>
      <c r="CC301" s="280"/>
      <c r="CD301" s="280"/>
      <c r="CE301" s="280"/>
      <c r="CF301" s="270"/>
      <c r="CG301" s="68"/>
      <c r="CH301" s="281"/>
      <c r="CI301" s="281"/>
      <c r="CJ301" s="281"/>
      <c r="CK301" s="281"/>
      <c r="CL301" s="281"/>
      <c r="CM301" s="282"/>
      <c r="CN301" s="282"/>
      <c r="CO301" s="282"/>
      <c r="CP301" s="282"/>
      <c r="CQ301" s="282"/>
      <c r="CR301" s="270"/>
      <c r="CS301" s="68"/>
      <c r="CT301" s="283"/>
      <c r="CU301" s="283"/>
      <c r="CV301" s="283"/>
      <c r="CW301" s="283"/>
      <c r="CX301" s="283"/>
      <c r="CY301" s="270"/>
      <c r="CZ301" s="68"/>
      <c r="DA301" s="282"/>
      <c r="DB301" s="282"/>
      <c r="DC301" s="282"/>
      <c r="DD301" s="282"/>
      <c r="DE301" s="282"/>
    </row>
    <row r="302" spans="1:109" ht="16.5" x14ac:dyDescent="0.3">
      <c r="A302" s="427">
        <v>2012</v>
      </c>
      <c r="B302" s="428" t="s">
        <v>45</v>
      </c>
      <c r="C302" s="429" t="s">
        <v>89</v>
      </c>
      <c r="D302" s="430">
        <v>3654.56</v>
      </c>
      <c r="E302" s="430">
        <v>18881.509999999998</v>
      </c>
      <c r="F302" s="431">
        <v>5311.2724999999991</v>
      </c>
      <c r="G302" s="431">
        <v>2174.1</v>
      </c>
      <c r="H302" s="432">
        <v>30021.442499999997</v>
      </c>
      <c r="I302" s="293"/>
      <c r="J302" s="58"/>
      <c r="BY302" s="270"/>
      <c r="BZ302" s="68"/>
      <c r="CA302" s="280"/>
      <c r="CB302" s="280"/>
      <c r="CC302" s="280"/>
      <c r="CD302" s="280"/>
      <c r="CE302" s="280"/>
      <c r="CF302" s="270"/>
      <c r="CG302" s="68"/>
      <c r="CH302" s="281"/>
      <c r="CI302" s="281"/>
      <c r="CJ302" s="281"/>
      <c r="CK302" s="281"/>
      <c r="CL302" s="281"/>
      <c r="CM302" s="282"/>
      <c r="CN302" s="282"/>
      <c r="CO302" s="282"/>
      <c r="CP302" s="282"/>
      <c r="CQ302" s="282"/>
      <c r="CR302" s="270"/>
      <c r="CS302" s="68"/>
      <c r="CT302" s="283"/>
      <c r="CU302" s="283"/>
      <c r="CV302" s="283"/>
      <c r="CW302" s="283"/>
      <c r="CX302" s="283"/>
      <c r="CY302" s="270"/>
      <c r="CZ302" s="68"/>
      <c r="DA302" s="282"/>
      <c r="DB302" s="282"/>
      <c r="DC302" s="282"/>
      <c r="DD302" s="282"/>
      <c r="DE302" s="282"/>
    </row>
    <row r="303" spans="1:109" ht="16.5" x14ac:dyDescent="0.3">
      <c r="A303" s="68">
        <v>2012</v>
      </c>
      <c r="B303" s="68" t="s">
        <v>33</v>
      </c>
      <c r="C303" s="433" t="s">
        <v>89</v>
      </c>
      <c r="D303" s="434">
        <v>2991.0325000000003</v>
      </c>
      <c r="E303" s="434">
        <v>14606.415000000001</v>
      </c>
      <c r="F303" s="435">
        <v>3727.145</v>
      </c>
      <c r="G303" s="435">
        <v>1731.33</v>
      </c>
      <c r="H303" s="129">
        <v>23055.922500000001</v>
      </c>
      <c r="I303" s="293"/>
      <c r="J303" s="58"/>
      <c r="BY303" s="270"/>
      <c r="BZ303" s="68"/>
      <c r="CA303" s="280"/>
      <c r="CB303" s="280"/>
      <c r="CC303" s="280"/>
      <c r="CD303" s="280"/>
      <c r="CE303" s="280"/>
      <c r="CF303" s="270"/>
      <c r="CG303" s="68"/>
      <c r="CH303" s="281"/>
      <c r="CI303" s="281"/>
      <c r="CJ303" s="281"/>
      <c r="CK303" s="281"/>
      <c r="CL303" s="281"/>
      <c r="CM303" s="282"/>
      <c r="CN303" s="282"/>
      <c r="CO303" s="282"/>
      <c r="CP303" s="282"/>
      <c r="CQ303" s="282"/>
      <c r="CR303" s="270"/>
      <c r="CS303" s="68"/>
      <c r="CT303" s="283"/>
      <c r="CU303" s="283"/>
      <c r="CV303" s="283"/>
      <c r="CW303" s="283"/>
      <c r="CX303" s="283"/>
      <c r="CY303" s="270"/>
      <c r="CZ303" s="68"/>
      <c r="DA303" s="282"/>
      <c r="DB303" s="282"/>
      <c r="DC303" s="282"/>
      <c r="DD303" s="282"/>
      <c r="DE303" s="282"/>
    </row>
    <row r="304" spans="1:109" ht="16.5" x14ac:dyDescent="0.3">
      <c r="A304" s="427">
        <v>2012</v>
      </c>
      <c r="B304" s="428" t="s">
        <v>35</v>
      </c>
      <c r="C304" s="429" t="s">
        <v>89</v>
      </c>
      <c r="D304" s="430">
        <v>3424.69</v>
      </c>
      <c r="E304" s="430">
        <v>18488.669999999998</v>
      </c>
      <c r="F304" s="431">
        <v>4666.8649999999998</v>
      </c>
      <c r="G304" s="431">
        <v>1868.6399999999999</v>
      </c>
      <c r="H304" s="432">
        <v>28448.865000000002</v>
      </c>
      <c r="I304" s="293"/>
      <c r="J304" s="58"/>
      <c r="BY304" s="270"/>
      <c r="BZ304" s="68"/>
      <c r="CA304" s="280"/>
      <c r="CB304" s="280"/>
      <c r="CC304" s="280"/>
      <c r="CD304" s="280"/>
      <c r="CE304" s="280"/>
      <c r="CF304" s="270"/>
      <c r="CG304" s="68"/>
      <c r="CH304" s="281"/>
      <c r="CI304" s="281"/>
      <c r="CJ304" s="281"/>
      <c r="CK304" s="281"/>
      <c r="CL304" s="281"/>
      <c r="CM304" s="282"/>
      <c r="CN304" s="282"/>
      <c r="CO304" s="282"/>
      <c r="CP304" s="282"/>
      <c r="CQ304" s="282"/>
      <c r="CR304" s="270"/>
      <c r="CS304" s="68"/>
      <c r="CT304" s="283"/>
      <c r="CU304" s="283"/>
      <c r="CV304" s="283"/>
      <c r="CW304" s="283"/>
      <c r="CX304" s="283"/>
      <c r="CY304" s="270"/>
      <c r="CZ304" s="68"/>
      <c r="DA304" s="282"/>
      <c r="DB304" s="282"/>
      <c r="DC304" s="282"/>
      <c r="DD304" s="282"/>
      <c r="DE304" s="282"/>
    </row>
    <row r="305" spans="1:109" ht="16.5" x14ac:dyDescent="0.3">
      <c r="A305" s="68">
        <v>2012</v>
      </c>
      <c r="B305" s="68" t="s">
        <v>36</v>
      </c>
      <c r="C305" s="433" t="s">
        <v>89</v>
      </c>
      <c r="D305" s="434">
        <v>3796.68</v>
      </c>
      <c r="E305" s="434">
        <v>20507.87</v>
      </c>
      <c r="F305" s="435">
        <v>4569.3249999999998</v>
      </c>
      <c r="G305" s="435">
        <v>2270.9300000000003</v>
      </c>
      <c r="H305" s="129">
        <v>31144.805</v>
      </c>
      <c r="I305" s="293"/>
      <c r="J305" s="58"/>
      <c r="BY305" s="270"/>
      <c r="BZ305" s="68"/>
      <c r="CA305" s="280"/>
      <c r="CB305" s="280"/>
      <c r="CC305" s="280"/>
      <c r="CD305" s="280"/>
      <c r="CE305" s="280"/>
      <c r="CF305" s="270"/>
      <c r="CG305" s="68"/>
      <c r="CH305" s="281"/>
      <c r="CI305" s="281"/>
      <c r="CJ305" s="281"/>
      <c r="CK305" s="281"/>
      <c r="CL305" s="281"/>
      <c r="CM305" s="282"/>
      <c r="CN305" s="282"/>
      <c r="CO305" s="282"/>
      <c r="CP305" s="282"/>
      <c r="CQ305" s="282"/>
      <c r="CR305" s="270"/>
      <c r="CS305" s="68"/>
      <c r="CT305" s="283"/>
      <c r="CU305" s="283"/>
      <c r="CV305" s="283"/>
      <c r="CW305" s="283"/>
      <c r="CX305" s="283"/>
      <c r="CY305" s="270"/>
      <c r="CZ305" s="68"/>
      <c r="DA305" s="282"/>
      <c r="DB305" s="282"/>
      <c r="DC305" s="282"/>
      <c r="DD305" s="282"/>
      <c r="DE305" s="282"/>
    </row>
    <row r="306" spans="1:109" ht="16.5" x14ac:dyDescent="0.3">
      <c r="A306" s="427">
        <v>2012</v>
      </c>
      <c r="B306" s="428" t="s">
        <v>37</v>
      </c>
      <c r="C306" s="429" t="s">
        <v>89</v>
      </c>
      <c r="D306" s="430">
        <v>3184.54</v>
      </c>
      <c r="E306" s="430">
        <v>17666.650000000001</v>
      </c>
      <c r="F306" s="431">
        <v>4040.8474999999999</v>
      </c>
      <c r="G306" s="431">
        <v>2259.62</v>
      </c>
      <c r="H306" s="432">
        <v>27151.657500000001</v>
      </c>
      <c r="I306" s="293"/>
      <c r="J306" s="58"/>
      <c r="BY306" s="270"/>
      <c r="BZ306" s="68"/>
      <c r="CA306" s="280"/>
      <c r="CB306" s="280"/>
      <c r="CC306" s="280"/>
      <c r="CD306" s="280"/>
      <c r="CE306" s="280"/>
      <c r="CF306" s="270"/>
      <c r="CG306" s="68"/>
      <c r="CH306" s="281"/>
      <c r="CI306" s="281"/>
      <c r="CJ306" s="281"/>
      <c r="CK306" s="281"/>
      <c r="CL306" s="281"/>
      <c r="CM306" s="282"/>
      <c r="CN306" s="282"/>
      <c r="CO306" s="282"/>
      <c r="CP306" s="282"/>
      <c r="CQ306" s="282"/>
      <c r="CR306" s="270"/>
      <c r="CS306" s="68"/>
      <c r="CT306" s="283"/>
      <c r="CU306" s="283"/>
      <c r="CV306" s="283"/>
      <c r="CW306" s="283"/>
      <c r="CX306" s="283"/>
      <c r="CY306" s="270"/>
      <c r="CZ306" s="68"/>
      <c r="DA306" s="282"/>
      <c r="DB306" s="282"/>
      <c r="DC306" s="282"/>
      <c r="DD306" s="282"/>
      <c r="DE306" s="282"/>
    </row>
    <row r="307" spans="1:109" ht="16.5" x14ac:dyDescent="0.3">
      <c r="A307" s="68">
        <v>2012</v>
      </c>
      <c r="B307" s="68" t="s">
        <v>38</v>
      </c>
      <c r="C307" s="433" t="s">
        <v>89</v>
      </c>
      <c r="D307" s="434">
        <v>3313.26</v>
      </c>
      <c r="E307" s="434">
        <v>17387.22</v>
      </c>
      <c r="F307" s="435">
        <v>3455.7750000000001</v>
      </c>
      <c r="G307" s="435">
        <v>2097.37</v>
      </c>
      <c r="H307" s="129">
        <v>26253.625</v>
      </c>
      <c r="I307" s="293"/>
      <c r="J307" s="58"/>
      <c r="BY307" s="270"/>
      <c r="BZ307" s="68"/>
      <c r="CA307" s="280"/>
      <c r="CB307" s="280"/>
      <c r="CC307" s="280"/>
      <c r="CD307" s="280"/>
      <c r="CE307" s="280"/>
      <c r="CF307" s="270"/>
      <c r="CG307" s="68"/>
      <c r="CH307" s="281"/>
      <c r="CI307" s="281"/>
      <c r="CJ307" s="281"/>
      <c r="CK307" s="281"/>
      <c r="CL307" s="281"/>
      <c r="CM307" s="282"/>
      <c r="CN307" s="282"/>
      <c r="CO307" s="282"/>
      <c r="CP307" s="282"/>
      <c r="CQ307" s="282"/>
      <c r="CR307" s="270"/>
      <c r="CS307" s="68"/>
      <c r="CT307" s="283"/>
      <c r="CU307" s="283"/>
      <c r="CV307" s="283"/>
      <c r="CW307" s="283"/>
      <c r="CX307" s="283"/>
      <c r="CY307" s="270"/>
      <c r="CZ307" s="68"/>
      <c r="DA307" s="282"/>
      <c r="DB307" s="282"/>
      <c r="DC307" s="282"/>
      <c r="DD307" s="282"/>
      <c r="DE307" s="282"/>
    </row>
    <row r="308" spans="1:109" ht="16.5" x14ac:dyDescent="0.3">
      <c r="A308" s="427">
        <v>2012</v>
      </c>
      <c r="B308" s="428" t="s">
        <v>39</v>
      </c>
      <c r="C308" s="429" t="s">
        <v>89</v>
      </c>
      <c r="D308" s="430">
        <v>2977.62</v>
      </c>
      <c r="E308" s="430">
        <v>18078.47</v>
      </c>
      <c r="F308" s="431">
        <v>3724.7719999999999</v>
      </c>
      <c r="G308" s="431">
        <v>2561.33</v>
      </c>
      <c r="H308" s="432">
        <v>27342.191999999999</v>
      </c>
      <c r="I308" s="293"/>
      <c r="J308" s="58"/>
      <c r="BY308" s="270"/>
      <c r="BZ308" s="68"/>
      <c r="CA308" s="280"/>
      <c r="CB308" s="280"/>
      <c r="CC308" s="280"/>
      <c r="CD308" s="280"/>
      <c r="CE308" s="280"/>
      <c r="CF308" s="270"/>
      <c r="CG308" s="68"/>
      <c r="CH308" s="281"/>
      <c r="CI308" s="281"/>
      <c r="CJ308" s="281"/>
      <c r="CK308" s="281"/>
      <c r="CL308" s="281"/>
      <c r="CM308" s="282"/>
      <c r="CN308" s="282"/>
      <c r="CO308" s="282"/>
      <c r="CP308" s="282"/>
      <c r="CQ308" s="282"/>
      <c r="CR308" s="270"/>
      <c r="CS308" s="68"/>
      <c r="CT308" s="283"/>
      <c r="CU308" s="283"/>
      <c r="CV308" s="283"/>
      <c r="CW308" s="283"/>
      <c r="CX308" s="283"/>
      <c r="CY308" s="270"/>
      <c r="CZ308" s="68"/>
      <c r="DA308" s="282"/>
      <c r="DB308" s="282"/>
      <c r="DC308" s="282"/>
      <c r="DD308" s="282"/>
      <c r="DE308" s="282"/>
    </row>
    <row r="309" spans="1:109" ht="16.5" x14ac:dyDescent="0.3">
      <c r="A309" s="68">
        <v>2012</v>
      </c>
      <c r="B309" s="68" t="s">
        <v>40</v>
      </c>
      <c r="C309" s="433" t="s">
        <v>89</v>
      </c>
      <c r="D309" s="434">
        <v>3104.35</v>
      </c>
      <c r="E309" s="434">
        <v>18259.95</v>
      </c>
      <c r="F309" s="435">
        <v>3848.0899999999997</v>
      </c>
      <c r="G309" s="435">
        <v>2166.3249999999998</v>
      </c>
      <c r="H309" s="129">
        <v>27378.715</v>
      </c>
      <c r="I309" s="293"/>
      <c r="J309" s="58"/>
      <c r="BY309" s="270"/>
      <c r="BZ309" s="68"/>
      <c r="CA309" s="280"/>
      <c r="CB309" s="280"/>
      <c r="CC309" s="280"/>
      <c r="CD309" s="280"/>
      <c r="CE309" s="280"/>
      <c r="CF309" s="270"/>
      <c r="CG309" s="68"/>
      <c r="CH309" s="281"/>
      <c r="CI309" s="281"/>
      <c r="CJ309" s="281"/>
      <c r="CK309" s="281"/>
      <c r="CL309" s="281"/>
      <c r="CM309" s="282"/>
      <c r="CN309" s="282"/>
      <c r="CO309" s="282"/>
      <c r="CP309" s="282"/>
      <c r="CQ309" s="282"/>
      <c r="CR309" s="270"/>
      <c r="CS309" s="68"/>
      <c r="CT309" s="283"/>
      <c r="CU309" s="283"/>
      <c r="CV309" s="283"/>
      <c r="CW309" s="283"/>
      <c r="CX309" s="283"/>
      <c r="CY309" s="270"/>
      <c r="CZ309" s="68"/>
      <c r="DA309" s="282"/>
      <c r="DB309" s="282"/>
      <c r="DC309" s="282"/>
      <c r="DD309" s="282"/>
      <c r="DE309" s="282"/>
    </row>
    <row r="310" spans="1:109" ht="16.5" x14ac:dyDescent="0.3">
      <c r="A310" s="427">
        <v>2012</v>
      </c>
      <c r="B310" s="428" t="s">
        <v>41</v>
      </c>
      <c r="C310" s="429" t="s">
        <v>89</v>
      </c>
      <c r="D310" s="430">
        <v>3261.45</v>
      </c>
      <c r="E310" s="430">
        <v>19306.449999999997</v>
      </c>
      <c r="F310" s="431">
        <v>4046.46</v>
      </c>
      <c r="G310" s="431">
        <v>2197.8200000000002</v>
      </c>
      <c r="H310" s="432">
        <v>28812.18</v>
      </c>
      <c r="I310" s="293"/>
      <c r="J310" s="58"/>
      <c r="BY310" s="270"/>
      <c r="BZ310" s="68"/>
      <c r="CA310" s="280"/>
      <c r="CB310" s="280"/>
      <c r="CC310" s="280"/>
      <c r="CD310" s="280"/>
      <c r="CE310" s="280"/>
      <c r="CF310" s="270"/>
      <c r="CG310" s="68"/>
      <c r="CH310" s="281"/>
      <c r="CI310" s="281"/>
      <c r="CJ310" s="281"/>
      <c r="CK310" s="281"/>
      <c r="CL310" s="281"/>
      <c r="CM310" s="282"/>
      <c r="CN310" s="282"/>
      <c r="CO310" s="282"/>
      <c r="CP310" s="282"/>
      <c r="CQ310" s="282"/>
      <c r="CR310" s="270"/>
      <c r="CS310" s="68"/>
      <c r="CT310" s="283"/>
      <c r="CU310" s="283"/>
      <c r="CV310" s="283"/>
      <c r="CW310" s="283"/>
      <c r="CX310" s="283"/>
      <c r="CY310" s="270"/>
      <c r="CZ310" s="68"/>
      <c r="DA310" s="282"/>
      <c r="DB310" s="282"/>
      <c r="DC310" s="282"/>
      <c r="DD310" s="282"/>
      <c r="DE310" s="282"/>
    </row>
    <row r="311" spans="1:109" ht="16.5" x14ac:dyDescent="0.3">
      <c r="A311" s="68">
        <v>2012</v>
      </c>
      <c r="B311" s="68" t="s">
        <v>42</v>
      </c>
      <c r="C311" s="433" t="s">
        <v>89</v>
      </c>
      <c r="D311" s="434">
        <v>3291.43</v>
      </c>
      <c r="E311" s="434">
        <v>17531.32</v>
      </c>
      <c r="F311" s="435">
        <v>2498.0450000000001</v>
      </c>
      <c r="G311" s="435">
        <v>2000.79</v>
      </c>
      <c r="H311" s="129">
        <v>25321.584999999999</v>
      </c>
      <c r="I311" s="293"/>
      <c r="J311" s="58"/>
      <c r="BY311" s="270"/>
      <c r="BZ311" s="68"/>
      <c r="CA311" s="280"/>
      <c r="CB311" s="280"/>
      <c r="CC311" s="280"/>
      <c r="CD311" s="280"/>
      <c r="CE311" s="280"/>
      <c r="CF311" s="270"/>
      <c r="CG311" s="68"/>
      <c r="CH311" s="281"/>
      <c r="CI311" s="281"/>
      <c r="CJ311" s="281"/>
      <c r="CK311" s="281"/>
      <c r="CL311" s="281"/>
      <c r="CM311" s="282"/>
      <c r="CN311" s="282"/>
      <c r="CO311" s="282"/>
      <c r="CP311" s="282"/>
      <c r="CQ311" s="282"/>
      <c r="CR311" s="270"/>
      <c r="CS311" s="68"/>
      <c r="CT311" s="283"/>
      <c r="CU311" s="283"/>
      <c r="CV311" s="283"/>
      <c r="CW311" s="283"/>
      <c r="CX311" s="283"/>
      <c r="CY311" s="270"/>
      <c r="CZ311" s="68"/>
      <c r="DA311" s="282"/>
      <c r="DB311" s="282"/>
      <c r="DC311" s="282"/>
      <c r="DD311" s="282"/>
      <c r="DE311" s="282"/>
    </row>
    <row r="312" spans="1:109" ht="16.5" x14ac:dyDescent="0.3">
      <c r="A312" s="427">
        <v>2013</v>
      </c>
      <c r="B312" s="428" t="s">
        <v>43</v>
      </c>
      <c r="C312" s="429" t="s">
        <v>89</v>
      </c>
      <c r="D312" s="430">
        <v>2218.2799999999997</v>
      </c>
      <c r="E312" s="430">
        <v>15627.9</v>
      </c>
      <c r="F312" s="431">
        <v>3629.8824999999997</v>
      </c>
      <c r="G312" s="431">
        <v>1994.86</v>
      </c>
      <c r="H312" s="432">
        <v>23470.922500000001</v>
      </c>
      <c r="I312" s="293"/>
      <c r="J312" s="58"/>
      <c r="BY312" s="270"/>
      <c r="BZ312" s="68"/>
      <c r="CA312" s="280"/>
      <c r="CB312" s="280"/>
      <c r="CC312" s="280"/>
      <c r="CD312" s="280"/>
      <c r="CE312" s="280"/>
      <c r="CF312" s="270"/>
      <c r="CG312" s="68"/>
      <c r="CH312" s="281"/>
      <c r="CI312" s="281"/>
      <c r="CJ312" s="281"/>
      <c r="CK312" s="281"/>
      <c r="CL312" s="281"/>
      <c r="CM312" s="282"/>
      <c r="CN312" s="282"/>
      <c r="CO312" s="282"/>
      <c r="CP312" s="282"/>
      <c r="CQ312" s="282"/>
      <c r="CR312" s="270"/>
      <c r="CS312" s="68"/>
      <c r="CT312" s="283"/>
      <c r="CU312" s="283"/>
      <c r="CV312" s="283"/>
      <c r="CW312" s="283"/>
      <c r="CX312" s="283"/>
      <c r="CY312" s="270"/>
      <c r="CZ312" s="68"/>
      <c r="DA312" s="282"/>
      <c r="DB312" s="282"/>
      <c r="DC312" s="282"/>
      <c r="DD312" s="282"/>
      <c r="DE312" s="282"/>
    </row>
    <row r="313" spans="1:109" ht="16.5" x14ac:dyDescent="0.3">
      <c r="A313" s="68">
        <v>2013</v>
      </c>
      <c r="B313" s="68" t="s">
        <v>44</v>
      </c>
      <c r="C313" s="433" t="s">
        <v>89</v>
      </c>
      <c r="D313" s="434">
        <v>3646.0474999999997</v>
      </c>
      <c r="E313" s="434">
        <v>16305.150000000001</v>
      </c>
      <c r="F313" s="435">
        <v>3502.0075000000002</v>
      </c>
      <c r="G313" s="435">
        <v>1817.33</v>
      </c>
      <c r="H313" s="129">
        <v>25270.535</v>
      </c>
      <c r="I313" s="293"/>
      <c r="J313" s="58"/>
      <c r="BY313" s="270"/>
      <c r="BZ313" s="68"/>
      <c r="CA313" s="280"/>
      <c r="CB313" s="280"/>
      <c r="CC313" s="280"/>
      <c r="CD313" s="280"/>
      <c r="CE313" s="280"/>
      <c r="CF313" s="270"/>
      <c r="CG313" s="68"/>
      <c r="CH313" s="281"/>
      <c r="CI313" s="281"/>
      <c r="CJ313" s="281"/>
      <c r="CK313" s="281"/>
      <c r="CL313" s="281"/>
      <c r="CM313" s="282"/>
      <c r="CN313" s="282"/>
      <c r="CO313" s="282"/>
      <c r="CP313" s="282"/>
      <c r="CQ313" s="282"/>
      <c r="CR313" s="270"/>
      <c r="CS313" s="68"/>
      <c r="CT313" s="283"/>
      <c r="CU313" s="283"/>
      <c r="CV313" s="283"/>
      <c r="CW313" s="283"/>
      <c r="CX313" s="283"/>
      <c r="CY313" s="270"/>
      <c r="CZ313" s="68"/>
      <c r="DA313" s="282"/>
      <c r="DB313" s="282"/>
      <c r="DC313" s="282"/>
      <c r="DD313" s="282"/>
      <c r="DE313" s="282"/>
    </row>
    <row r="314" spans="1:109" ht="16.5" x14ac:dyDescent="0.3">
      <c r="A314" s="427">
        <v>2013</v>
      </c>
      <c r="B314" s="428" t="s">
        <v>45</v>
      </c>
      <c r="C314" s="429" t="s">
        <v>89</v>
      </c>
      <c r="D314" s="430">
        <v>3290.56</v>
      </c>
      <c r="E314" s="430">
        <v>15255.775</v>
      </c>
      <c r="F314" s="431">
        <v>2763.4025000000001</v>
      </c>
      <c r="G314" s="431">
        <v>1842.77</v>
      </c>
      <c r="H314" s="432">
        <v>23152.5075</v>
      </c>
      <c r="I314" s="293"/>
      <c r="J314" s="58"/>
      <c r="BY314" s="270"/>
      <c r="BZ314" s="68"/>
      <c r="CA314" s="280"/>
      <c r="CB314" s="280"/>
      <c r="CC314" s="280"/>
      <c r="CD314" s="280"/>
      <c r="CE314" s="280"/>
      <c r="CF314" s="270"/>
      <c r="CG314" s="68"/>
      <c r="CH314" s="281"/>
      <c r="CI314" s="281"/>
      <c r="CJ314" s="281"/>
      <c r="CK314" s="281"/>
      <c r="CL314" s="281"/>
      <c r="CM314" s="282"/>
      <c r="CN314" s="282"/>
      <c r="CO314" s="282"/>
      <c r="CP314" s="282"/>
      <c r="CQ314" s="282"/>
      <c r="CR314" s="270"/>
      <c r="CS314" s="68"/>
      <c r="CT314" s="283"/>
      <c r="CU314" s="283"/>
      <c r="CV314" s="283"/>
      <c r="CW314" s="283"/>
      <c r="CX314" s="283"/>
      <c r="CY314" s="270"/>
      <c r="CZ314" s="68"/>
      <c r="DA314" s="282"/>
      <c r="DB314" s="282"/>
      <c r="DC314" s="282"/>
      <c r="DD314" s="282"/>
      <c r="DE314" s="282"/>
    </row>
    <row r="315" spans="1:109" ht="16.5" x14ac:dyDescent="0.3">
      <c r="A315" s="68">
        <v>2013</v>
      </c>
      <c r="B315" s="68" t="s">
        <v>33</v>
      </c>
      <c r="C315" s="433" t="s">
        <v>89</v>
      </c>
      <c r="D315" s="434">
        <v>3272.52</v>
      </c>
      <c r="E315" s="434">
        <v>16784.05</v>
      </c>
      <c r="F315" s="435">
        <v>3139.2550000000001</v>
      </c>
      <c r="G315" s="435">
        <v>2213.06</v>
      </c>
      <c r="H315" s="129">
        <v>25408.885000000002</v>
      </c>
      <c r="I315" s="293"/>
      <c r="J315" s="58"/>
      <c r="BY315" s="270"/>
      <c r="BZ315" s="68"/>
      <c r="CA315" s="280"/>
      <c r="CB315" s="280"/>
      <c r="CC315" s="280"/>
      <c r="CD315" s="280"/>
      <c r="CE315" s="280"/>
      <c r="CF315" s="270"/>
      <c r="CG315" s="68"/>
      <c r="CH315" s="281"/>
      <c r="CI315" s="281"/>
      <c r="CJ315" s="281"/>
      <c r="CK315" s="281"/>
      <c r="CL315" s="281"/>
      <c r="CM315" s="282"/>
      <c r="CN315" s="282"/>
      <c r="CO315" s="282"/>
      <c r="CP315" s="282"/>
      <c r="CQ315" s="282"/>
      <c r="CR315" s="270"/>
      <c r="CS315" s="68"/>
      <c r="CT315" s="283"/>
      <c r="CU315" s="283"/>
      <c r="CV315" s="283"/>
      <c r="CW315" s="283"/>
      <c r="CX315" s="283"/>
      <c r="CY315" s="270"/>
      <c r="CZ315" s="68"/>
      <c r="DA315" s="282"/>
      <c r="DB315" s="282"/>
      <c r="DC315" s="282"/>
      <c r="DD315" s="282"/>
      <c r="DE315" s="282"/>
    </row>
    <row r="316" spans="1:109" ht="16.5" x14ac:dyDescent="0.3">
      <c r="A316" s="427">
        <v>2013</v>
      </c>
      <c r="B316" s="428" t="s">
        <v>35</v>
      </c>
      <c r="C316" s="429" t="s">
        <v>89</v>
      </c>
      <c r="D316" s="430">
        <v>4090.45</v>
      </c>
      <c r="E316" s="430">
        <v>16384.849999999999</v>
      </c>
      <c r="F316" s="431">
        <v>2938.9025000000001</v>
      </c>
      <c r="G316" s="431">
        <v>2025.19</v>
      </c>
      <c r="H316" s="432">
        <v>25439.392500000002</v>
      </c>
      <c r="I316" s="293"/>
      <c r="J316" s="58"/>
      <c r="BY316" s="270"/>
      <c r="BZ316" s="68"/>
      <c r="CA316" s="280"/>
      <c r="CB316" s="280"/>
      <c r="CC316" s="280"/>
      <c r="CD316" s="280"/>
      <c r="CE316" s="280"/>
      <c r="CF316" s="270"/>
      <c r="CG316" s="68"/>
      <c r="CH316" s="281"/>
      <c r="CI316" s="281"/>
      <c r="CJ316" s="281"/>
      <c r="CK316" s="281"/>
      <c r="CL316" s="281"/>
      <c r="CM316" s="282"/>
      <c r="CN316" s="282"/>
      <c r="CO316" s="282"/>
      <c r="CP316" s="282"/>
      <c r="CQ316" s="282"/>
      <c r="CR316" s="270"/>
      <c r="CS316" s="68"/>
      <c r="CT316" s="283"/>
      <c r="CU316" s="283"/>
      <c r="CV316" s="283"/>
      <c r="CW316" s="283"/>
      <c r="CX316" s="283"/>
      <c r="CY316" s="270"/>
      <c r="CZ316" s="68"/>
      <c r="DA316" s="282"/>
      <c r="DB316" s="282"/>
      <c r="DC316" s="282"/>
      <c r="DD316" s="282"/>
      <c r="DE316" s="282"/>
    </row>
    <row r="317" spans="1:109" ht="16.5" x14ac:dyDescent="0.3">
      <c r="A317" s="68">
        <v>2013</v>
      </c>
      <c r="B317" s="68" t="s">
        <v>36</v>
      </c>
      <c r="C317" s="433" t="s">
        <v>89</v>
      </c>
      <c r="D317" s="434">
        <v>3096.21</v>
      </c>
      <c r="E317" s="434">
        <v>15436.099999999999</v>
      </c>
      <c r="F317" s="435">
        <v>2915.2049999999999</v>
      </c>
      <c r="G317" s="435">
        <v>1888.5700000000002</v>
      </c>
      <c r="H317" s="129">
        <v>23336.084999999999</v>
      </c>
      <c r="I317" s="293"/>
      <c r="J317" s="58"/>
      <c r="BY317" s="270"/>
      <c r="BZ317" s="68"/>
      <c r="CA317" s="280"/>
      <c r="CB317" s="280"/>
      <c r="CC317" s="280"/>
      <c r="CD317" s="280"/>
      <c r="CE317" s="280"/>
      <c r="CF317" s="270"/>
      <c r="CG317" s="68"/>
      <c r="CH317" s="281"/>
      <c r="CI317" s="281"/>
      <c r="CJ317" s="281"/>
      <c r="CK317" s="281"/>
      <c r="CL317" s="281"/>
      <c r="CM317" s="282"/>
      <c r="CN317" s="282"/>
      <c r="CO317" s="282"/>
      <c r="CP317" s="282"/>
      <c r="CQ317" s="282"/>
      <c r="CR317" s="270"/>
      <c r="CS317" s="68"/>
      <c r="CT317" s="283"/>
      <c r="CU317" s="283"/>
      <c r="CV317" s="283"/>
      <c r="CW317" s="283"/>
      <c r="CX317" s="283"/>
      <c r="CY317" s="270"/>
      <c r="CZ317" s="68"/>
      <c r="DA317" s="282"/>
      <c r="DB317" s="282"/>
      <c r="DC317" s="282"/>
      <c r="DD317" s="282"/>
      <c r="DE317" s="282"/>
    </row>
    <row r="318" spans="1:109" ht="16.5" x14ac:dyDescent="0.3">
      <c r="A318" s="427">
        <v>2013</v>
      </c>
      <c r="B318" s="428" t="s">
        <v>37</v>
      </c>
      <c r="C318" s="429" t="s">
        <v>89</v>
      </c>
      <c r="D318" s="430">
        <v>3094.51</v>
      </c>
      <c r="E318" s="430">
        <v>13913.86</v>
      </c>
      <c r="F318" s="431">
        <v>4373.9274999999998</v>
      </c>
      <c r="G318" s="431">
        <v>2655</v>
      </c>
      <c r="H318" s="432">
        <v>24037.297500000001</v>
      </c>
      <c r="I318" s="293"/>
      <c r="J318" s="58"/>
      <c r="BY318" s="270"/>
      <c r="BZ318" s="68"/>
      <c r="CA318" s="280"/>
      <c r="CB318" s="280"/>
      <c r="CC318" s="280"/>
      <c r="CD318" s="280"/>
      <c r="CE318" s="280"/>
      <c r="CF318" s="270"/>
      <c r="CG318" s="68"/>
      <c r="CH318" s="281"/>
      <c r="CI318" s="281"/>
      <c r="CJ318" s="281"/>
      <c r="CK318" s="281"/>
      <c r="CL318" s="281"/>
      <c r="CM318" s="282"/>
      <c r="CN318" s="282"/>
      <c r="CO318" s="282"/>
      <c r="CP318" s="282"/>
      <c r="CQ318" s="282"/>
      <c r="CR318" s="270"/>
      <c r="CS318" s="68"/>
      <c r="CT318" s="283"/>
      <c r="CU318" s="283"/>
      <c r="CV318" s="283"/>
      <c r="CW318" s="283"/>
      <c r="CX318" s="283"/>
      <c r="CY318" s="270"/>
      <c r="CZ318" s="68"/>
      <c r="DA318" s="282"/>
      <c r="DB318" s="282"/>
      <c r="DC318" s="282"/>
      <c r="DD318" s="282"/>
      <c r="DE318" s="282"/>
    </row>
    <row r="319" spans="1:109" ht="16.5" x14ac:dyDescent="0.3">
      <c r="A319" s="68">
        <v>2013</v>
      </c>
      <c r="B319" s="68" t="s">
        <v>38</v>
      </c>
      <c r="C319" s="433" t="s">
        <v>89</v>
      </c>
      <c r="D319" s="434">
        <v>1678.52</v>
      </c>
      <c r="E319" s="434">
        <v>11710.1</v>
      </c>
      <c r="F319" s="435">
        <v>3007.7850000000003</v>
      </c>
      <c r="G319" s="435">
        <v>1532.8899999999999</v>
      </c>
      <c r="H319" s="129">
        <v>17929.294999999998</v>
      </c>
      <c r="I319" s="293"/>
      <c r="J319" s="58"/>
      <c r="BY319" s="270"/>
      <c r="BZ319" s="68"/>
      <c r="CA319" s="280"/>
      <c r="CB319" s="280"/>
      <c r="CC319" s="280"/>
      <c r="CD319" s="280"/>
      <c r="CE319" s="280"/>
      <c r="CF319" s="270"/>
      <c r="CG319" s="68"/>
      <c r="CH319" s="281"/>
      <c r="CI319" s="281"/>
      <c r="CJ319" s="281"/>
      <c r="CK319" s="281"/>
      <c r="CL319" s="281"/>
      <c r="CM319" s="282"/>
      <c r="CN319" s="282"/>
      <c r="CO319" s="282"/>
      <c r="CP319" s="282"/>
      <c r="CQ319" s="282"/>
      <c r="CR319" s="270"/>
      <c r="CS319" s="68"/>
      <c r="CT319" s="283"/>
      <c r="CU319" s="283"/>
      <c r="CV319" s="283"/>
      <c r="CW319" s="283"/>
      <c r="CX319" s="283"/>
      <c r="CY319" s="270"/>
      <c r="CZ319" s="68"/>
      <c r="DA319" s="282"/>
      <c r="DB319" s="282"/>
      <c r="DC319" s="282"/>
      <c r="DD319" s="282"/>
      <c r="DE319" s="282"/>
    </row>
    <row r="320" spans="1:109" ht="16.5" x14ac:dyDescent="0.3">
      <c r="A320" s="427">
        <v>2013</v>
      </c>
      <c r="B320" s="428" t="s">
        <v>39</v>
      </c>
      <c r="C320" s="429" t="s">
        <v>89</v>
      </c>
      <c r="D320" s="430">
        <v>3290.58</v>
      </c>
      <c r="E320" s="430">
        <v>17351.686999999998</v>
      </c>
      <c r="F320" s="431">
        <v>5310.3324999999995</v>
      </c>
      <c r="G320" s="431">
        <v>2690.1175000000003</v>
      </c>
      <c r="H320" s="432">
        <v>28642.716999999997</v>
      </c>
      <c r="I320" s="293"/>
      <c r="J320" s="58"/>
      <c r="BY320" s="270"/>
      <c r="BZ320" s="68"/>
      <c r="CA320" s="280"/>
      <c r="CB320" s="280"/>
      <c r="CC320" s="280"/>
      <c r="CD320" s="280"/>
      <c r="CE320" s="280"/>
      <c r="CF320" s="270"/>
      <c r="CG320" s="68"/>
      <c r="CH320" s="281"/>
      <c r="CI320" s="281"/>
      <c r="CJ320" s="281"/>
      <c r="CK320" s="281"/>
      <c r="CL320" s="281"/>
      <c r="CM320" s="282"/>
      <c r="CN320" s="282"/>
      <c r="CO320" s="282"/>
      <c r="CP320" s="282"/>
      <c r="CQ320" s="282"/>
      <c r="CR320" s="270"/>
      <c r="CS320" s="68"/>
      <c r="CT320" s="283"/>
      <c r="CU320" s="283"/>
      <c r="CV320" s="283"/>
      <c r="CW320" s="283"/>
      <c r="CX320" s="283"/>
      <c r="CY320" s="270"/>
      <c r="CZ320" s="68"/>
      <c r="DA320" s="282"/>
      <c r="DB320" s="282"/>
      <c r="DC320" s="282"/>
      <c r="DD320" s="282"/>
      <c r="DE320" s="282"/>
    </row>
    <row r="321" spans="1:109" ht="16.5" x14ac:dyDescent="0.3">
      <c r="A321" s="68">
        <v>2013</v>
      </c>
      <c r="B321" s="68" t="s">
        <v>40</v>
      </c>
      <c r="C321" s="433" t="s">
        <v>89</v>
      </c>
      <c r="D321" s="434">
        <v>3416.62</v>
      </c>
      <c r="E321" s="434">
        <v>16084.995000000001</v>
      </c>
      <c r="F321" s="435">
        <v>5462.74</v>
      </c>
      <c r="G321" s="435">
        <v>2899.7200000000003</v>
      </c>
      <c r="H321" s="129">
        <v>27864.075000000001</v>
      </c>
      <c r="I321" s="293"/>
      <c r="J321" s="58"/>
      <c r="BY321" s="270"/>
      <c r="BZ321" s="68"/>
      <c r="CA321" s="280"/>
      <c r="CB321" s="280"/>
      <c r="CC321" s="280"/>
      <c r="CD321" s="280"/>
      <c r="CE321" s="280"/>
      <c r="CF321" s="270"/>
      <c r="CG321" s="68"/>
      <c r="CH321" s="281"/>
      <c r="CI321" s="281"/>
      <c r="CJ321" s="281"/>
      <c r="CK321" s="281"/>
      <c r="CL321" s="281"/>
      <c r="CM321" s="282"/>
      <c r="CN321" s="282"/>
      <c r="CO321" s="282"/>
      <c r="CP321" s="282"/>
      <c r="CQ321" s="282"/>
      <c r="CR321" s="270"/>
      <c r="CS321" s="68"/>
      <c r="CT321" s="283"/>
      <c r="CU321" s="283"/>
      <c r="CV321" s="283"/>
      <c r="CW321" s="283"/>
      <c r="CX321" s="283"/>
      <c r="CY321" s="270"/>
      <c r="CZ321" s="68"/>
      <c r="DA321" s="282"/>
      <c r="DB321" s="282"/>
      <c r="DC321" s="282"/>
      <c r="DD321" s="282"/>
      <c r="DE321" s="282"/>
    </row>
    <row r="322" spans="1:109" ht="16.5" x14ac:dyDescent="0.3">
      <c r="A322" s="427">
        <v>2013</v>
      </c>
      <c r="B322" s="428" t="s">
        <v>41</v>
      </c>
      <c r="C322" s="429" t="s">
        <v>89</v>
      </c>
      <c r="D322" s="430">
        <v>3410.96</v>
      </c>
      <c r="E322" s="430">
        <v>15533.849999999999</v>
      </c>
      <c r="F322" s="431">
        <v>5394.1324999999997</v>
      </c>
      <c r="G322" s="431">
        <v>2310.7199999999998</v>
      </c>
      <c r="H322" s="432">
        <v>26649.662499999999</v>
      </c>
      <c r="I322" s="293"/>
      <c r="J322" s="58"/>
      <c r="BY322" s="270"/>
      <c r="BZ322" s="68"/>
      <c r="CA322" s="280"/>
      <c r="CB322" s="280"/>
      <c r="CC322" s="280"/>
      <c r="CD322" s="280"/>
      <c r="CE322" s="280"/>
      <c r="CF322" s="270"/>
      <c r="CG322" s="68"/>
      <c r="CH322" s="281"/>
      <c r="CI322" s="281"/>
      <c r="CJ322" s="281"/>
      <c r="CK322" s="281"/>
      <c r="CL322" s="281"/>
      <c r="CM322" s="282"/>
      <c r="CN322" s="282"/>
      <c r="CO322" s="282"/>
      <c r="CP322" s="282"/>
      <c r="CQ322" s="282"/>
      <c r="CR322" s="270"/>
      <c r="CS322" s="68"/>
      <c r="CT322" s="283"/>
      <c r="CU322" s="283"/>
      <c r="CV322" s="283"/>
      <c r="CW322" s="283"/>
      <c r="CX322" s="283"/>
      <c r="CY322" s="270"/>
      <c r="CZ322" s="68"/>
      <c r="DA322" s="282"/>
      <c r="DB322" s="282"/>
      <c r="DC322" s="282"/>
      <c r="DD322" s="282"/>
      <c r="DE322" s="282"/>
    </row>
    <row r="323" spans="1:109" ht="16.5" x14ac:dyDescent="0.3">
      <c r="A323" s="68">
        <v>2013</v>
      </c>
      <c r="B323" s="68" t="s">
        <v>42</v>
      </c>
      <c r="C323" s="433" t="s">
        <v>89</v>
      </c>
      <c r="D323" s="434">
        <v>3794.2299999999996</v>
      </c>
      <c r="E323" s="434">
        <v>16566.349999999999</v>
      </c>
      <c r="F323" s="435">
        <v>5326.46</v>
      </c>
      <c r="G323" s="435">
        <v>2218.62</v>
      </c>
      <c r="H323" s="129">
        <v>27905.659999999996</v>
      </c>
      <c r="I323" s="293"/>
      <c r="J323" s="58"/>
      <c r="BY323" s="270"/>
      <c r="BZ323" s="68"/>
      <c r="CA323" s="280"/>
      <c r="CB323" s="280"/>
      <c r="CC323" s="280"/>
      <c r="CD323" s="280"/>
      <c r="CE323" s="280"/>
      <c r="CF323" s="270"/>
      <c r="CG323" s="68"/>
      <c r="CH323" s="281"/>
      <c r="CI323" s="281"/>
      <c r="CJ323" s="281"/>
      <c r="CK323" s="281"/>
      <c r="CL323" s="281"/>
      <c r="CM323" s="282"/>
      <c r="CN323" s="282"/>
      <c r="CO323" s="282"/>
      <c r="CP323" s="282"/>
      <c r="CQ323" s="282"/>
      <c r="CR323" s="270"/>
      <c r="CS323" s="68"/>
      <c r="CT323" s="283"/>
      <c r="CU323" s="283"/>
      <c r="CV323" s="283"/>
      <c r="CW323" s="283"/>
      <c r="CX323" s="283"/>
      <c r="CY323" s="270"/>
      <c r="CZ323" s="68"/>
      <c r="DA323" s="282"/>
      <c r="DB323" s="282"/>
      <c r="DC323" s="282"/>
      <c r="DD323" s="282"/>
      <c r="DE323" s="282"/>
    </row>
    <row r="324" spans="1:109" ht="16.5" x14ac:dyDescent="0.3">
      <c r="A324" s="427">
        <v>2014</v>
      </c>
      <c r="B324" s="428" t="s">
        <v>43</v>
      </c>
      <c r="C324" s="429" t="s">
        <v>89</v>
      </c>
      <c r="D324" s="430">
        <v>3435.57</v>
      </c>
      <c r="E324" s="430">
        <v>14585.05</v>
      </c>
      <c r="F324" s="431">
        <v>5096.37</v>
      </c>
      <c r="G324" s="431">
        <v>2347.4474999999998</v>
      </c>
      <c r="H324" s="432">
        <v>25464.4375</v>
      </c>
      <c r="I324" s="293"/>
      <c r="J324" s="58"/>
      <c r="BY324" s="270"/>
      <c r="BZ324" s="68"/>
      <c r="CA324" s="280"/>
      <c r="CB324" s="280"/>
      <c r="CC324" s="280"/>
      <c r="CD324" s="280"/>
      <c r="CE324" s="280"/>
      <c r="CF324" s="270"/>
      <c r="CG324" s="68"/>
      <c r="CH324" s="281"/>
      <c r="CI324" s="281"/>
      <c r="CJ324" s="281"/>
      <c r="CK324" s="281"/>
      <c r="CL324" s="281"/>
      <c r="CM324" s="282"/>
      <c r="CN324" s="282"/>
      <c r="CO324" s="282"/>
      <c r="CP324" s="282"/>
      <c r="CQ324" s="282"/>
      <c r="CR324" s="270"/>
      <c r="CS324" s="68"/>
      <c r="CT324" s="283"/>
      <c r="CU324" s="283"/>
      <c r="CV324" s="283"/>
      <c r="CW324" s="283"/>
      <c r="CX324" s="283"/>
      <c r="CY324" s="270"/>
      <c r="CZ324" s="68"/>
      <c r="DA324" s="282"/>
      <c r="DB324" s="282"/>
      <c r="DC324" s="282"/>
      <c r="DD324" s="282"/>
      <c r="DE324" s="282"/>
    </row>
    <row r="325" spans="1:109" ht="16.5" x14ac:dyDescent="0.3">
      <c r="A325" s="68">
        <v>2014</v>
      </c>
      <c r="B325" s="68" t="s">
        <v>44</v>
      </c>
      <c r="C325" s="433" t="s">
        <v>89</v>
      </c>
      <c r="D325" s="434">
        <v>4055.5599999999995</v>
      </c>
      <c r="E325" s="434">
        <v>16882.25</v>
      </c>
      <c r="F325" s="435">
        <v>5679.4624999999996</v>
      </c>
      <c r="G325" s="435">
        <v>2404.6499999999996</v>
      </c>
      <c r="H325" s="129">
        <v>29021.922500000001</v>
      </c>
      <c r="I325" s="293"/>
      <c r="J325" s="58"/>
      <c r="BY325" s="270"/>
      <c r="BZ325" s="68"/>
      <c r="CA325" s="280"/>
      <c r="CB325" s="280"/>
      <c r="CC325" s="280"/>
      <c r="CD325" s="280"/>
      <c r="CE325" s="280"/>
      <c r="CF325" s="270"/>
      <c r="CG325" s="68"/>
      <c r="CH325" s="281"/>
      <c r="CI325" s="281"/>
      <c r="CJ325" s="281"/>
      <c r="CK325" s="281"/>
      <c r="CL325" s="281"/>
      <c r="CM325" s="282"/>
      <c r="CN325" s="282"/>
      <c r="CO325" s="282"/>
      <c r="CP325" s="282"/>
      <c r="CQ325" s="282"/>
      <c r="CR325" s="270"/>
      <c r="CS325" s="68"/>
      <c r="CT325" s="283"/>
      <c r="CU325" s="283"/>
      <c r="CV325" s="283"/>
      <c r="CW325" s="283"/>
      <c r="CX325" s="283"/>
      <c r="CY325" s="270"/>
      <c r="CZ325" s="68"/>
      <c r="DA325" s="282"/>
      <c r="DB325" s="282"/>
      <c r="DC325" s="282"/>
      <c r="DD325" s="282"/>
      <c r="DE325" s="282"/>
    </row>
    <row r="326" spans="1:109" ht="16.5" x14ac:dyDescent="0.3">
      <c r="A326" s="427">
        <v>2014</v>
      </c>
      <c r="B326" s="428" t="s">
        <v>45</v>
      </c>
      <c r="C326" s="429" t="s">
        <v>89</v>
      </c>
      <c r="D326" s="430">
        <v>3874.06</v>
      </c>
      <c r="E326" s="430">
        <v>17135.325000000001</v>
      </c>
      <c r="F326" s="431">
        <v>5828.0325000000003</v>
      </c>
      <c r="G326" s="431">
        <v>2479.66</v>
      </c>
      <c r="H326" s="432">
        <v>29317.077500000003</v>
      </c>
      <c r="I326" s="293"/>
      <c r="J326" s="58"/>
      <c r="BY326" s="270"/>
      <c r="BZ326" s="68"/>
      <c r="CA326" s="280"/>
      <c r="CB326" s="280"/>
      <c r="CC326" s="280"/>
      <c r="CD326" s="280"/>
      <c r="CE326" s="280"/>
      <c r="CF326" s="270"/>
      <c r="CG326" s="68"/>
      <c r="CH326" s="281"/>
      <c r="CI326" s="281"/>
      <c r="CJ326" s="281"/>
      <c r="CK326" s="281"/>
      <c r="CL326" s="281"/>
      <c r="CM326" s="282"/>
      <c r="CN326" s="282"/>
      <c r="CO326" s="282"/>
      <c r="CP326" s="282"/>
      <c r="CQ326" s="282"/>
      <c r="CR326" s="270"/>
      <c r="CS326" s="68"/>
      <c r="CT326" s="283"/>
      <c r="CU326" s="283"/>
      <c r="CV326" s="283"/>
      <c r="CW326" s="283"/>
      <c r="CX326" s="283"/>
      <c r="CY326" s="270"/>
      <c r="CZ326" s="68"/>
      <c r="DA326" s="282"/>
      <c r="DB326" s="282"/>
      <c r="DC326" s="282"/>
      <c r="DD326" s="282"/>
      <c r="DE326" s="282"/>
    </row>
    <row r="327" spans="1:109" ht="16.5" x14ac:dyDescent="0.3">
      <c r="A327" s="68">
        <v>2014</v>
      </c>
      <c r="B327" s="68" t="s">
        <v>33</v>
      </c>
      <c r="C327" s="433" t="s">
        <v>89</v>
      </c>
      <c r="D327" s="434">
        <v>3603.8</v>
      </c>
      <c r="E327" s="434">
        <v>14942.880000000001</v>
      </c>
      <c r="F327" s="435">
        <v>5617.73</v>
      </c>
      <c r="G327" s="435">
        <v>1972.7099999999998</v>
      </c>
      <c r="H327" s="129">
        <v>26137.119999999999</v>
      </c>
      <c r="I327" s="293"/>
      <c r="J327" s="58"/>
      <c r="BY327" s="270"/>
      <c r="BZ327" s="68"/>
      <c r="CA327" s="280"/>
      <c r="CB327" s="280"/>
      <c r="CC327" s="280"/>
      <c r="CD327" s="280"/>
      <c r="CE327" s="280"/>
      <c r="CF327" s="270"/>
      <c r="CG327" s="68"/>
      <c r="CH327" s="281"/>
      <c r="CI327" s="281"/>
      <c r="CJ327" s="281"/>
      <c r="CK327" s="281"/>
      <c r="CL327" s="281"/>
      <c r="CM327" s="282"/>
      <c r="CN327" s="282"/>
      <c r="CO327" s="282"/>
      <c r="CP327" s="282"/>
      <c r="CQ327" s="282"/>
      <c r="CR327" s="270"/>
      <c r="CS327" s="68"/>
      <c r="CT327" s="283"/>
      <c r="CU327" s="283"/>
      <c r="CV327" s="283"/>
      <c r="CW327" s="283"/>
      <c r="CX327" s="283"/>
      <c r="CY327" s="270"/>
      <c r="CZ327" s="68"/>
      <c r="DA327" s="282"/>
      <c r="DB327" s="282"/>
      <c r="DC327" s="282"/>
      <c r="DD327" s="282"/>
      <c r="DE327" s="282"/>
    </row>
    <row r="328" spans="1:109" ht="16.5" x14ac:dyDescent="0.3">
      <c r="A328" s="427">
        <v>2014</v>
      </c>
      <c r="B328" s="428" t="s">
        <v>35</v>
      </c>
      <c r="C328" s="429" t="s">
        <v>89</v>
      </c>
      <c r="D328" s="430">
        <v>3825.04</v>
      </c>
      <c r="E328" s="430">
        <v>17711.440000000002</v>
      </c>
      <c r="F328" s="431">
        <v>5506.2449999999999</v>
      </c>
      <c r="G328" s="431">
        <v>2374.0174999999999</v>
      </c>
      <c r="H328" s="432">
        <v>29416.7425</v>
      </c>
      <c r="I328" s="293"/>
      <c r="J328" s="58"/>
      <c r="BY328" s="270"/>
      <c r="BZ328" s="68"/>
      <c r="CA328" s="280"/>
      <c r="CB328" s="280"/>
      <c r="CC328" s="280"/>
      <c r="CD328" s="280"/>
      <c r="CE328" s="280"/>
      <c r="CF328" s="270"/>
      <c r="CG328" s="68"/>
      <c r="CH328" s="281"/>
      <c r="CI328" s="281"/>
      <c r="CJ328" s="281"/>
      <c r="CK328" s="281"/>
      <c r="CL328" s="281"/>
      <c r="CM328" s="282"/>
      <c r="CN328" s="282"/>
      <c r="CO328" s="282"/>
      <c r="CP328" s="282"/>
      <c r="CQ328" s="282"/>
      <c r="CR328" s="270"/>
      <c r="CS328" s="68"/>
      <c r="CT328" s="283"/>
      <c r="CU328" s="283"/>
      <c r="CV328" s="283"/>
      <c r="CW328" s="283"/>
      <c r="CX328" s="283"/>
      <c r="CY328" s="270"/>
      <c r="CZ328" s="68"/>
      <c r="DA328" s="282"/>
      <c r="DB328" s="282"/>
      <c r="DC328" s="282"/>
      <c r="DD328" s="282"/>
      <c r="DE328" s="282"/>
    </row>
    <row r="329" spans="1:109" ht="16.5" x14ac:dyDescent="0.3">
      <c r="A329" s="68">
        <v>2014</v>
      </c>
      <c r="B329" s="68" t="s">
        <v>36</v>
      </c>
      <c r="C329" s="433" t="s">
        <v>89</v>
      </c>
      <c r="D329" s="434">
        <v>3549.62</v>
      </c>
      <c r="E329" s="434">
        <v>13746.041000000001</v>
      </c>
      <c r="F329" s="435">
        <v>5034.6950000000006</v>
      </c>
      <c r="G329" s="435">
        <v>2346.2199999999998</v>
      </c>
      <c r="H329" s="129">
        <v>24676.576000000001</v>
      </c>
      <c r="I329" s="293"/>
      <c r="J329" s="58"/>
      <c r="BY329" s="270"/>
      <c r="BZ329" s="68"/>
      <c r="CA329" s="280"/>
      <c r="CB329" s="280"/>
      <c r="CC329" s="280"/>
      <c r="CD329" s="280"/>
      <c r="CE329" s="280"/>
      <c r="CF329" s="270"/>
      <c r="CG329" s="68"/>
      <c r="CH329" s="281"/>
      <c r="CI329" s="281"/>
      <c r="CJ329" s="281"/>
      <c r="CK329" s="281"/>
      <c r="CL329" s="281"/>
      <c r="CM329" s="282"/>
      <c r="CN329" s="282"/>
      <c r="CO329" s="282"/>
      <c r="CP329" s="282"/>
      <c r="CQ329" s="282"/>
      <c r="CR329" s="270"/>
      <c r="CS329" s="68"/>
      <c r="CT329" s="283"/>
      <c r="CU329" s="283"/>
      <c r="CV329" s="283"/>
      <c r="CW329" s="283"/>
      <c r="CX329" s="283"/>
      <c r="CY329" s="270"/>
      <c r="CZ329" s="68"/>
      <c r="DA329" s="282"/>
      <c r="DB329" s="282"/>
      <c r="DC329" s="282"/>
      <c r="DD329" s="282"/>
      <c r="DE329" s="282"/>
    </row>
    <row r="330" spans="1:109" ht="16.5" x14ac:dyDescent="0.3">
      <c r="A330" s="427">
        <v>2014</v>
      </c>
      <c r="B330" s="428" t="s">
        <v>37</v>
      </c>
      <c r="C330" s="429" t="s">
        <v>89</v>
      </c>
      <c r="D330" s="430">
        <v>3819.0099999999998</v>
      </c>
      <c r="E330" s="430">
        <v>17199.142</v>
      </c>
      <c r="F330" s="431">
        <v>5645.2024999999994</v>
      </c>
      <c r="G330" s="431">
        <v>2420.2024999999999</v>
      </c>
      <c r="H330" s="432">
        <v>29083.556999999997</v>
      </c>
      <c r="I330" s="293"/>
      <c r="J330" s="58"/>
      <c r="BY330" s="270"/>
      <c r="BZ330" s="68"/>
      <c r="CA330" s="280"/>
      <c r="CB330" s="280"/>
      <c r="CC330" s="280"/>
      <c r="CD330" s="280"/>
      <c r="CE330" s="280"/>
      <c r="CF330" s="270"/>
      <c r="CG330" s="68"/>
      <c r="CH330" s="281"/>
      <c r="CI330" s="281"/>
      <c r="CJ330" s="281"/>
      <c r="CK330" s="281"/>
      <c r="CL330" s="281"/>
      <c r="CM330" s="282"/>
      <c r="CN330" s="282"/>
      <c r="CO330" s="282"/>
      <c r="CP330" s="282"/>
      <c r="CQ330" s="282"/>
      <c r="CR330" s="270"/>
      <c r="CS330" s="68"/>
      <c r="CT330" s="283"/>
      <c r="CU330" s="283"/>
      <c r="CV330" s="283"/>
      <c r="CW330" s="283"/>
      <c r="CX330" s="283"/>
      <c r="CY330" s="270"/>
      <c r="CZ330" s="68"/>
      <c r="DA330" s="282"/>
      <c r="DB330" s="282"/>
      <c r="DC330" s="282"/>
      <c r="DD330" s="282"/>
      <c r="DE330" s="282"/>
    </row>
    <row r="331" spans="1:109" ht="16.5" x14ac:dyDescent="0.3">
      <c r="A331" s="68">
        <v>2014</v>
      </c>
      <c r="B331" s="68" t="s">
        <v>38</v>
      </c>
      <c r="C331" s="433" t="s">
        <v>89</v>
      </c>
      <c r="D331" s="434">
        <v>3602.39</v>
      </c>
      <c r="E331" s="434">
        <v>16075.453000000001</v>
      </c>
      <c r="F331" s="435">
        <v>5718.2574999999997</v>
      </c>
      <c r="G331" s="435">
        <v>2249.085</v>
      </c>
      <c r="H331" s="129">
        <v>27645.1855</v>
      </c>
      <c r="I331" s="293"/>
      <c r="J331" s="58"/>
      <c r="BY331" s="270"/>
      <c r="BZ331" s="68"/>
      <c r="CA331" s="280"/>
      <c r="CB331" s="280"/>
      <c r="CC331" s="280"/>
      <c r="CD331" s="280"/>
      <c r="CE331" s="280"/>
      <c r="CF331" s="270"/>
      <c r="CG331" s="68"/>
      <c r="CH331" s="281"/>
      <c r="CI331" s="281"/>
      <c r="CJ331" s="281"/>
      <c r="CK331" s="281"/>
      <c r="CL331" s="281"/>
      <c r="CM331" s="282"/>
      <c r="CN331" s="282"/>
      <c r="CO331" s="282"/>
      <c r="CP331" s="282"/>
      <c r="CQ331" s="282"/>
      <c r="CR331" s="270"/>
      <c r="CS331" s="68"/>
      <c r="CT331" s="283"/>
      <c r="CU331" s="283"/>
      <c r="CV331" s="283"/>
      <c r="CW331" s="283"/>
      <c r="CX331" s="283"/>
      <c r="CY331" s="270"/>
      <c r="CZ331" s="68"/>
      <c r="DA331" s="282"/>
      <c r="DB331" s="282"/>
      <c r="DC331" s="282"/>
      <c r="DD331" s="282"/>
      <c r="DE331" s="282"/>
    </row>
    <row r="332" spans="1:109" ht="16.5" x14ac:dyDescent="0.3">
      <c r="A332" s="427">
        <v>2014</v>
      </c>
      <c r="B332" s="428" t="s">
        <v>39</v>
      </c>
      <c r="C332" s="429" t="s">
        <v>89</v>
      </c>
      <c r="D332" s="430">
        <v>3565.09</v>
      </c>
      <c r="E332" s="430">
        <v>18071.844000000001</v>
      </c>
      <c r="F332" s="431">
        <v>6297.0550000000003</v>
      </c>
      <c r="G332" s="431">
        <v>2469.6275000000001</v>
      </c>
      <c r="H332" s="432">
        <v>30403.6165</v>
      </c>
      <c r="I332" s="293"/>
      <c r="J332" s="58"/>
      <c r="BY332" s="270"/>
      <c r="BZ332" s="68"/>
      <c r="CA332" s="280"/>
      <c r="CB332" s="280"/>
      <c r="CC332" s="280"/>
      <c r="CD332" s="280"/>
      <c r="CE332" s="280"/>
      <c r="CF332" s="270"/>
      <c r="CG332" s="68"/>
      <c r="CH332" s="281"/>
      <c r="CI332" s="281"/>
      <c r="CJ332" s="281"/>
      <c r="CK332" s="281"/>
      <c r="CL332" s="281"/>
      <c r="CM332" s="282"/>
      <c r="CN332" s="282"/>
      <c r="CO332" s="282"/>
      <c r="CP332" s="282"/>
      <c r="CQ332" s="282"/>
      <c r="CR332" s="270"/>
      <c r="CS332" s="68"/>
      <c r="CT332" s="283"/>
      <c r="CU332" s="283"/>
      <c r="CV332" s="283"/>
      <c r="CW332" s="283"/>
      <c r="CX332" s="283"/>
      <c r="CY332" s="270"/>
      <c r="CZ332" s="68"/>
      <c r="DA332" s="282"/>
      <c r="DB332" s="282"/>
      <c r="DC332" s="282"/>
      <c r="DD332" s="282"/>
      <c r="DE332" s="282"/>
    </row>
    <row r="333" spans="1:109" ht="16.5" x14ac:dyDescent="0.3">
      <c r="A333" s="68">
        <v>2014</v>
      </c>
      <c r="B333" s="68" t="s">
        <v>40</v>
      </c>
      <c r="C333" s="433" t="s">
        <v>89</v>
      </c>
      <c r="D333" s="434">
        <v>2927.52</v>
      </c>
      <c r="E333" s="434">
        <v>16392.883000000002</v>
      </c>
      <c r="F333" s="435">
        <v>6479.6774999999998</v>
      </c>
      <c r="G333" s="435">
        <v>2959.4350000000004</v>
      </c>
      <c r="H333" s="129">
        <v>28759.515500000001</v>
      </c>
      <c r="I333" s="293"/>
      <c r="J333" s="58"/>
      <c r="BY333" s="270"/>
      <c r="BZ333" s="68"/>
      <c r="CA333" s="280"/>
      <c r="CB333" s="280"/>
      <c r="CC333" s="280"/>
      <c r="CD333" s="280"/>
      <c r="CE333" s="280"/>
      <c r="CF333" s="270"/>
      <c r="CG333" s="68"/>
      <c r="CH333" s="281"/>
      <c r="CI333" s="281"/>
      <c r="CJ333" s="281"/>
      <c r="CK333" s="281"/>
      <c r="CL333" s="281"/>
      <c r="CM333" s="282"/>
      <c r="CN333" s="282"/>
      <c r="CO333" s="282"/>
      <c r="CP333" s="282"/>
      <c r="CQ333" s="282"/>
      <c r="CR333" s="270"/>
      <c r="CS333" s="68"/>
      <c r="CT333" s="283"/>
      <c r="CU333" s="283"/>
      <c r="CV333" s="283"/>
      <c r="CW333" s="283"/>
      <c r="CX333" s="283"/>
      <c r="CY333" s="270"/>
      <c r="CZ333" s="68"/>
      <c r="DA333" s="282"/>
      <c r="DB333" s="282"/>
      <c r="DC333" s="282"/>
      <c r="DD333" s="282"/>
      <c r="DE333" s="282"/>
    </row>
    <row r="334" spans="1:109" ht="16.5" x14ac:dyDescent="0.3">
      <c r="A334" s="427">
        <v>2014</v>
      </c>
      <c r="B334" s="428" t="s">
        <v>41</v>
      </c>
      <c r="C334" s="429" t="s">
        <v>89</v>
      </c>
      <c r="D334" s="430">
        <v>3079.7</v>
      </c>
      <c r="E334" s="430">
        <v>16257.071</v>
      </c>
      <c r="F334" s="431">
        <v>6364.9024999999992</v>
      </c>
      <c r="G334" s="431">
        <v>2469.5349999999999</v>
      </c>
      <c r="H334" s="432">
        <v>28171.208500000004</v>
      </c>
      <c r="I334" s="293"/>
      <c r="J334" s="58"/>
      <c r="BY334" s="270"/>
      <c r="BZ334" s="68"/>
      <c r="CA334" s="280"/>
      <c r="CB334" s="280"/>
      <c r="CC334" s="280"/>
      <c r="CD334" s="280"/>
      <c r="CE334" s="280"/>
      <c r="CF334" s="270"/>
      <c r="CG334" s="68"/>
      <c r="CH334" s="281"/>
      <c r="CI334" s="281"/>
      <c r="CJ334" s="281"/>
      <c r="CK334" s="281"/>
      <c r="CL334" s="281"/>
      <c r="CM334" s="282"/>
      <c r="CN334" s="282"/>
      <c r="CO334" s="282"/>
      <c r="CP334" s="282"/>
      <c r="CQ334" s="282"/>
      <c r="CR334" s="270"/>
      <c r="CS334" s="68"/>
      <c r="CT334" s="283"/>
      <c r="CU334" s="283"/>
      <c r="CV334" s="283"/>
      <c r="CW334" s="283"/>
      <c r="CX334" s="283"/>
      <c r="CY334" s="270"/>
      <c r="CZ334" s="68"/>
      <c r="DA334" s="282"/>
      <c r="DB334" s="282"/>
      <c r="DC334" s="282"/>
      <c r="DD334" s="282"/>
      <c r="DE334" s="282"/>
    </row>
    <row r="335" spans="1:109" ht="16.5" x14ac:dyDescent="0.3">
      <c r="A335" s="68">
        <v>2014</v>
      </c>
      <c r="B335" s="68" t="s">
        <v>42</v>
      </c>
      <c r="C335" s="433" t="s">
        <v>89</v>
      </c>
      <c r="D335" s="434">
        <v>3799.67</v>
      </c>
      <c r="E335" s="434">
        <v>17205.739999999998</v>
      </c>
      <c r="F335" s="435">
        <v>5032.4624999999996</v>
      </c>
      <c r="G335" s="435">
        <v>2710.2974999999997</v>
      </c>
      <c r="H335" s="129">
        <v>28748.17</v>
      </c>
      <c r="I335" s="293"/>
      <c r="J335" s="58"/>
      <c r="BY335" s="270"/>
      <c r="BZ335" s="68"/>
      <c r="CA335" s="280"/>
      <c r="CB335" s="280"/>
      <c r="CC335" s="280"/>
      <c r="CD335" s="280"/>
      <c r="CE335" s="280"/>
      <c r="CF335" s="270"/>
      <c r="CG335" s="68"/>
      <c r="CH335" s="281"/>
      <c r="CI335" s="281"/>
      <c r="CJ335" s="281"/>
      <c r="CK335" s="281"/>
      <c r="CL335" s="281"/>
      <c r="CM335" s="282"/>
      <c r="CN335" s="282"/>
      <c r="CO335" s="282"/>
      <c r="CP335" s="282"/>
      <c r="CQ335" s="282"/>
      <c r="CR335" s="270"/>
      <c r="CS335" s="68"/>
      <c r="CT335" s="283"/>
      <c r="CU335" s="283"/>
      <c r="CV335" s="283"/>
      <c r="CW335" s="283"/>
      <c r="CX335" s="283"/>
      <c r="CY335" s="270"/>
      <c r="CZ335" s="68"/>
      <c r="DA335" s="282"/>
      <c r="DB335" s="282"/>
      <c r="DC335" s="282"/>
      <c r="DD335" s="282"/>
      <c r="DE335" s="282"/>
    </row>
    <row r="336" spans="1:109" ht="16.5" x14ac:dyDescent="0.3">
      <c r="A336" s="427">
        <v>2015</v>
      </c>
      <c r="B336" s="428" t="s">
        <v>43</v>
      </c>
      <c r="C336" s="429" t="s">
        <v>89</v>
      </c>
      <c r="D336" s="430">
        <v>3381.71</v>
      </c>
      <c r="E336" s="430">
        <v>14405.278</v>
      </c>
      <c r="F336" s="431">
        <v>5425.0874999999996</v>
      </c>
      <c r="G336" s="431">
        <v>1976.6749999999997</v>
      </c>
      <c r="H336" s="432">
        <v>25188.750500000002</v>
      </c>
      <c r="I336" s="293"/>
      <c r="J336" s="58"/>
      <c r="BY336" s="270"/>
      <c r="BZ336" s="68"/>
      <c r="CA336" s="280"/>
      <c r="CB336" s="280"/>
      <c r="CC336" s="280"/>
      <c r="CD336" s="280"/>
      <c r="CE336" s="280"/>
      <c r="CF336" s="270"/>
      <c r="CG336" s="68"/>
      <c r="CH336" s="281"/>
      <c r="CI336" s="281"/>
      <c r="CJ336" s="281"/>
      <c r="CK336" s="281"/>
      <c r="CL336" s="281"/>
      <c r="CM336" s="282"/>
      <c r="CN336" s="282"/>
      <c r="CO336" s="282"/>
      <c r="CP336" s="282"/>
      <c r="CQ336" s="282"/>
      <c r="CR336" s="270"/>
      <c r="CS336" s="68"/>
      <c r="CT336" s="283"/>
      <c r="CU336" s="283"/>
      <c r="CV336" s="283"/>
      <c r="CW336" s="283"/>
      <c r="CX336" s="283"/>
      <c r="CY336" s="270"/>
      <c r="CZ336" s="68"/>
      <c r="DA336" s="282"/>
      <c r="DB336" s="282"/>
      <c r="DC336" s="282"/>
      <c r="DD336" s="282"/>
      <c r="DE336" s="282"/>
    </row>
    <row r="337" spans="1:109" ht="16.5" x14ac:dyDescent="0.3">
      <c r="A337" s="68">
        <v>2015</v>
      </c>
      <c r="B337" s="68" t="s">
        <v>44</v>
      </c>
      <c r="C337" s="433" t="s">
        <v>89</v>
      </c>
      <c r="D337" s="434">
        <v>3643</v>
      </c>
      <c r="E337" s="434">
        <v>14617.99</v>
      </c>
      <c r="F337" s="435">
        <v>6588.6725000000006</v>
      </c>
      <c r="G337" s="435">
        <v>2310.2049999999999</v>
      </c>
      <c r="H337" s="129">
        <v>27159.8675</v>
      </c>
      <c r="I337" s="293"/>
      <c r="J337" s="58"/>
      <c r="BY337" s="270"/>
      <c r="BZ337" s="68"/>
      <c r="CA337" s="280"/>
      <c r="CB337" s="280"/>
      <c r="CC337" s="280"/>
      <c r="CD337" s="280"/>
      <c r="CE337" s="280"/>
      <c r="CF337" s="270"/>
      <c r="CG337" s="68"/>
      <c r="CH337" s="281"/>
      <c r="CI337" s="281"/>
      <c r="CJ337" s="281"/>
      <c r="CK337" s="281"/>
      <c r="CL337" s="281"/>
      <c r="CM337" s="282"/>
      <c r="CN337" s="282"/>
      <c r="CO337" s="282"/>
      <c r="CP337" s="282"/>
      <c r="CQ337" s="282"/>
      <c r="CR337" s="270"/>
      <c r="CS337" s="68"/>
      <c r="CT337" s="283"/>
      <c r="CU337" s="283"/>
      <c r="CV337" s="283"/>
      <c r="CW337" s="283"/>
      <c r="CX337" s="283"/>
      <c r="CY337" s="270"/>
      <c r="CZ337" s="68"/>
      <c r="DA337" s="282"/>
      <c r="DB337" s="282"/>
      <c r="DC337" s="282"/>
      <c r="DD337" s="282"/>
      <c r="DE337" s="282"/>
    </row>
    <row r="338" spans="1:109" ht="16.5" x14ac:dyDescent="0.3">
      <c r="A338" s="427">
        <v>2015</v>
      </c>
      <c r="B338" s="428" t="s">
        <v>45</v>
      </c>
      <c r="C338" s="429" t="s">
        <v>89</v>
      </c>
      <c r="D338" s="430">
        <v>3667.2999999999997</v>
      </c>
      <c r="E338" s="430">
        <v>15552.938</v>
      </c>
      <c r="F338" s="431">
        <v>6055.6749999999993</v>
      </c>
      <c r="G338" s="431">
        <v>1861.125</v>
      </c>
      <c r="H338" s="432">
        <v>27137.037999999993</v>
      </c>
      <c r="I338" s="293"/>
      <c r="J338" s="58"/>
      <c r="BY338" s="270"/>
      <c r="BZ338" s="68"/>
      <c r="CA338" s="280"/>
      <c r="CB338" s="280"/>
      <c r="CC338" s="280"/>
      <c r="CD338" s="280"/>
      <c r="CE338" s="280"/>
      <c r="CF338" s="270"/>
      <c r="CG338" s="68"/>
      <c r="CH338" s="281"/>
      <c r="CI338" s="281"/>
      <c r="CJ338" s="281"/>
      <c r="CK338" s="281"/>
      <c r="CL338" s="281"/>
      <c r="CM338" s="282"/>
      <c r="CN338" s="282"/>
      <c r="CO338" s="282"/>
      <c r="CP338" s="282"/>
      <c r="CQ338" s="282"/>
      <c r="CR338" s="270"/>
      <c r="CS338" s="68"/>
      <c r="CT338" s="283"/>
      <c r="CU338" s="283"/>
      <c r="CV338" s="283"/>
      <c r="CW338" s="283"/>
      <c r="CX338" s="283"/>
      <c r="CY338" s="270"/>
      <c r="CZ338" s="68"/>
      <c r="DA338" s="282"/>
      <c r="DB338" s="282"/>
      <c r="DC338" s="282"/>
      <c r="DD338" s="282"/>
      <c r="DE338" s="282"/>
    </row>
    <row r="339" spans="1:109" ht="16.5" x14ac:dyDescent="0.3">
      <c r="A339" s="68">
        <v>2015</v>
      </c>
      <c r="B339" s="68" t="s">
        <v>33</v>
      </c>
      <c r="C339" s="433" t="s">
        <v>89</v>
      </c>
      <c r="D339" s="434">
        <v>4324.9400000000005</v>
      </c>
      <c r="E339" s="434">
        <v>15498.342000000001</v>
      </c>
      <c r="F339" s="435">
        <v>7661.1924999999992</v>
      </c>
      <c r="G339" s="435">
        <v>1454.06</v>
      </c>
      <c r="H339" s="129">
        <v>28938.534499999998</v>
      </c>
      <c r="I339" s="293"/>
      <c r="J339" s="58"/>
      <c r="BY339" s="270"/>
      <c r="BZ339" s="68"/>
      <c r="CA339" s="280"/>
      <c r="CB339" s="280"/>
      <c r="CC339" s="280"/>
      <c r="CD339" s="280"/>
      <c r="CE339" s="280"/>
      <c r="CF339" s="270"/>
      <c r="CG339" s="68"/>
      <c r="CH339" s="281"/>
      <c r="CI339" s="281"/>
      <c r="CJ339" s="281"/>
      <c r="CK339" s="281"/>
      <c r="CL339" s="281"/>
      <c r="CM339" s="282"/>
      <c r="CN339" s="282"/>
      <c r="CO339" s="282"/>
      <c r="CP339" s="282"/>
      <c r="CQ339" s="282"/>
      <c r="CR339" s="270"/>
      <c r="CS339" s="68"/>
      <c r="CT339" s="283"/>
      <c r="CU339" s="283"/>
      <c r="CV339" s="283"/>
      <c r="CW339" s="283"/>
      <c r="CX339" s="283"/>
      <c r="CY339" s="270"/>
      <c r="CZ339" s="68"/>
      <c r="DA339" s="282"/>
      <c r="DB339" s="282"/>
      <c r="DC339" s="282"/>
      <c r="DD339" s="282"/>
      <c r="DE339" s="282"/>
    </row>
    <row r="340" spans="1:109" ht="16.5" x14ac:dyDescent="0.3">
      <c r="A340" s="427">
        <v>2015</v>
      </c>
      <c r="B340" s="428" t="s">
        <v>35</v>
      </c>
      <c r="C340" s="429" t="s">
        <v>89</v>
      </c>
      <c r="D340" s="430">
        <v>3606.3999999999996</v>
      </c>
      <c r="E340" s="430">
        <v>17347.308000000001</v>
      </c>
      <c r="F340" s="431">
        <v>7922.3849999999993</v>
      </c>
      <c r="G340" s="431">
        <v>1699.67</v>
      </c>
      <c r="H340" s="432">
        <v>30575.763000000003</v>
      </c>
      <c r="I340" s="293"/>
      <c r="J340" s="58"/>
      <c r="BY340" s="270"/>
      <c r="BZ340" s="68"/>
      <c r="CA340" s="280"/>
      <c r="CB340" s="280"/>
      <c r="CC340" s="280"/>
      <c r="CD340" s="280"/>
      <c r="CE340" s="280"/>
      <c r="CF340" s="270"/>
      <c r="CG340" s="68"/>
      <c r="CH340" s="281"/>
      <c r="CI340" s="281"/>
      <c r="CJ340" s="281"/>
      <c r="CK340" s="281"/>
      <c r="CL340" s="281"/>
      <c r="CM340" s="282"/>
      <c r="CN340" s="282"/>
      <c r="CO340" s="282"/>
      <c r="CP340" s="282"/>
      <c r="CQ340" s="282"/>
      <c r="CR340" s="270"/>
      <c r="CS340" s="68"/>
      <c r="CT340" s="283"/>
      <c r="CU340" s="283"/>
      <c r="CV340" s="283"/>
      <c r="CW340" s="283"/>
      <c r="CX340" s="283"/>
      <c r="CY340" s="270"/>
      <c r="CZ340" s="68"/>
      <c r="DA340" s="282"/>
      <c r="DB340" s="282"/>
      <c r="DC340" s="282"/>
      <c r="DD340" s="282"/>
      <c r="DE340" s="282"/>
    </row>
    <row r="341" spans="1:109" ht="16.5" x14ac:dyDescent="0.3">
      <c r="A341" s="68">
        <v>2015</v>
      </c>
      <c r="B341" s="68" t="s">
        <v>36</v>
      </c>
      <c r="C341" s="433" t="s">
        <v>89</v>
      </c>
      <c r="D341" s="434">
        <v>2586.4499999999998</v>
      </c>
      <c r="E341" s="434">
        <v>16600.374</v>
      </c>
      <c r="F341" s="435">
        <v>7128.62</v>
      </c>
      <c r="G341" s="435">
        <v>2068.9299999999998</v>
      </c>
      <c r="H341" s="129">
        <v>28384.374000000003</v>
      </c>
      <c r="I341" s="293"/>
      <c r="J341" s="58"/>
      <c r="BY341" s="270"/>
      <c r="BZ341" s="68"/>
      <c r="CA341" s="280"/>
      <c r="CB341" s="280"/>
      <c r="CC341" s="280"/>
      <c r="CD341" s="280"/>
      <c r="CE341" s="280"/>
      <c r="CF341" s="270"/>
      <c r="CG341" s="68"/>
      <c r="CH341" s="281"/>
      <c r="CI341" s="281"/>
      <c r="CJ341" s="281"/>
      <c r="CK341" s="281"/>
      <c r="CL341" s="281"/>
      <c r="CM341" s="282"/>
      <c r="CN341" s="282"/>
      <c r="CO341" s="282"/>
      <c r="CP341" s="282"/>
      <c r="CQ341" s="282"/>
      <c r="CR341" s="270"/>
      <c r="CS341" s="68"/>
      <c r="CT341" s="283"/>
      <c r="CU341" s="283"/>
      <c r="CV341" s="283"/>
      <c r="CW341" s="283"/>
      <c r="CX341" s="283"/>
      <c r="CY341" s="270"/>
      <c r="CZ341" s="68"/>
      <c r="DA341" s="282"/>
      <c r="DB341" s="282"/>
      <c r="DC341" s="282"/>
      <c r="DD341" s="282"/>
      <c r="DE341" s="282"/>
    </row>
    <row r="342" spans="1:109" ht="16.5" x14ac:dyDescent="0.3">
      <c r="A342" s="427">
        <v>2015</v>
      </c>
      <c r="B342" s="428" t="s">
        <v>37</v>
      </c>
      <c r="C342" s="429" t="s">
        <v>89</v>
      </c>
      <c r="D342" s="430">
        <v>4173.26</v>
      </c>
      <c r="E342" s="430">
        <v>17238.395999999997</v>
      </c>
      <c r="F342" s="431">
        <v>7228.0950000000003</v>
      </c>
      <c r="G342" s="431">
        <v>2975.1400000000003</v>
      </c>
      <c r="H342" s="432">
        <v>31614.891000000003</v>
      </c>
      <c r="I342" s="293"/>
      <c r="J342" s="58"/>
      <c r="BY342" s="270"/>
      <c r="BZ342" s="68"/>
      <c r="CA342" s="280"/>
      <c r="CB342" s="280"/>
      <c r="CC342" s="280"/>
      <c r="CD342" s="280"/>
      <c r="CE342" s="280"/>
      <c r="CF342" s="270"/>
      <c r="CG342" s="68"/>
      <c r="CH342" s="281"/>
      <c r="CI342" s="281"/>
      <c r="CJ342" s="281"/>
      <c r="CK342" s="281"/>
      <c r="CL342" s="281"/>
      <c r="CM342" s="282"/>
      <c r="CN342" s="282"/>
      <c r="CO342" s="282"/>
      <c r="CP342" s="282"/>
      <c r="CQ342" s="282"/>
      <c r="CR342" s="270"/>
      <c r="CS342" s="68"/>
      <c r="CT342" s="283"/>
      <c r="CU342" s="283"/>
      <c r="CV342" s="283"/>
      <c r="CW342" s="283"/>
      <c r="CX342" s="283"/>
      <c r="CY342" s="270"/>
      <c r="CZ342" s="68"/>
      <c r="DA342" s="282"/>
      <c r="DB342" s="282"/>
      <c r="DC342" s="282"/>
      <c r="DD342" s="282"/>
      <c r="DE342" s="282"/>
    </row>
    <row r="343" spans="1:109" ht="16.5" x14ac:dyDescent="0.3">
      <c r="A343" s="68">
        <v>2015</v>
      </c>
      <c r="B343" s="68" t="s">
        <v>38</v>
      </c>
      <c r="C343" s="433" t="s">
        <v>89</v>
      </c>
      <c r="D343" s="434">
        <v>3804.3599999999997</v>
      </c>
      <c r="E343" s="434">
        <v>17632.072</v>
      </c>
      <c r="F343" s="435">
        <v>6882.9050000000007</v>
      </c>
      <c r="G343" s="435">
        <v>2287.98</v>
      </c>
      <c r="H343" s="129">
        <v>30607.317000000003</v>
      </c>
      <c r="I343" s="293"/>
      <c r="J343" s="58"/>
      <c r="BY343" s="270"/>
      <c r="BZ343" s="68"/>
      <c r="CA343" s="280"/>
      <c r="CB343" s="280"/>
      <c r="CC343" s="280"/>
      <c r="CD343" s="280"/>
      <c r="CE343" s="280"/>
      <c r="CF343" s="270"/>
      <c r="CG343" s="68"/>
      <c r="CH343" s="281"/>
      <c r="CI343" s="281"/>
      <c r="CJ343" s="281"/>
      <c r="CK343" s="281"/>
      <c r="CL343" s="281"/>
      <c r="CM343" s="282"/>
      <c r="CN343" s="282"/>
      <c r="CO343" s="282"/>
      <c r="CP343" s="282"/>
      <c r="CQ343" s="282"/>
      <c r="CR343" s="270"/>
      <c r="CS343" s="68"/>
      <c r="CT343" s="283"/>
      <c r="CU343" s="283"/>
      <c r="CV343" s="283"/>
      <c r="CW343" s="283"/>
      <c r="CX343" s="283"/>
      <c r="CY343" s="270"/>
      <c r="CZ343" s="68"/>
      <c r="DA343" s="282"/>
      <c r="DB343" s="282"/>
      <c r="DC343" s="282"/>
      <c r="DD343" s="282"/>
      <c r="DE343" s="282"/>
    </row>
    <row r="344" spans="1:109" ht="16.5" x14ac:dyDescent="0.3">
      <c r="A344" s="427">
        <v>2015</v>
      </c>
      <c r="B344" s="428" t="s">
        <v>39</v>
      </c>
      <c r="C344" s="429" t="s">
        <v>89</v>
      </c>
      <c r="D344" s="430">
        <v>4171.96</v>
      </c>
      <c r="E344" s="430">
        <v>20686.237000000001</v>
      </c>
      <c r="F344" s="431">
        <v>7852.0300000000007</v>
      </c>
      <c r="G344" s="431">
        <v>2586.58</v>
      </c>
      <c r="H344" s="432">
        <v>35296.807000000001</v>
      </c>
      <c r="I344" s="293"/>
      <c r="J344" s="58"/>
      <c r="BY344" s="270"/>
      <c r="BZ344" s="68"/>
      <c r="CA344" s="280"/>
      <c r="CB344" s="280"/>
      <c r="CC344" s="280"/>
      <c r="CD344" s="280"/>
      <c r="CE344" s="280"/>
      <c r="CF344" s="270"/>
      <c r="CG344" s="68"/>
      <c r="CH344" s="281"/>
      <c r="CI344" s="281"/>
      <c r="CJ344" s="281"/>
      <c r="CK344" s="281"/>
      <c r="CL344" s="281"/>
      <c r="CM344" s="282"/>
      <c r="CN344" s="282"/>
      <c r="CO344" s="282"/>
      <c r="CP344" s="282"/>
      <c r="CQ344" s="282"/>
      <c r="CR344" s="270"/>
      <c r="CS344" s="68"/>
      <c r="CT344" s="283"/>
      <c r="CU344" s="283"/>
      <c r="CV344" s="283"/>
      <c r="CW344" s="283"/>
      <c r="CX344" s="283"/>
      <c r="CY344" s="270"/>
      <c r="CZ344" s="68"/>
      <c r="DA344" s="282"/>
      <c r="DB344" s="282"/>
      <c r="DC344" s="282"/>
      <c r="DD344" s="282"/>
      <c r="DE344" s="282"/>
    </row>
    <row r="345" spans="1:109" ht="16.5" x14ac:dyDescent="0.3">
      <c r="A345" s="68">
        <v>2015</v>
      </c>
      <c r="B345" s="68" t="s">
        <v>40</v>
      </c>
      <c r="C345" s="433" t="s">
        <v>89</v>
      </c>
      <c r="D345" s="434">
        <v>4364.08</v>
      </c>
      <c r="E345" s="434">
        <v>18860.150000000001</v>
      </c>
      <c r="F345" s="435">
        <v>7015.7349999999997</v>
      </c>
      <c r="G345" s="435">
        <v>2368.92</v>
      </c>
      <c r="H345" s="129">
        <v>32608.884999999998</v>
      </c>
      <c r="I345" s="293"/>
      <c r="J345" s="58"/>
      <c r="BY345" s="270"/>
      <c r="BZ345" s="68"/>
      <c r="CA345" s="280"/>
      <c r="CB345" s="280"/>
      <c r="CC345" s="280"/>
      <c r="CD345" s="280"/>
      <c r="CE345" s="280"/>
      <c r="CF345" s="270"/>
      <c r="CG345" s="68"/>
      <c r="CH345" s="281"/>
      <c r="CI345" s="281"/>
      <c r="CJ345" s="281"/>
      <c r="CK345" s="281"/>
      <c r="CL345" s="281"/>
      <c r="CM345" s="282"/>
      <c r="CN345" s="282"/>
      <c r="CO345" s="282"/>
      <c r="CP345" s="282"/>
      <c r="CQ345" s="282"/>
      <c r="CR345" s="270"/>
      <c r="CS345" s="68"/>
      <c r="CT345" s="283"/>
      <c r="CU345" s="283"/>
      <c r="CV345" s="283"/>
      <c r="CW345" s="283"/>
      <c r="CX345" s="283"/>
      <c r="CY345" s="270"/>
      <c r="CZ345" s="68"/>
      <c r="DA345" s="282"/>
      <c r="DB345" s="282"/>
      <c r="DC345" s="282"/>
      <c r="DD345" s="282"/>
      <c r="DE345" s="282"/>
    </row>
    <row r="346" spans="1:109" ht="16.5" x14ac:dyDescent="0.3">
      <c r="A346" s="427">
        <v>2015</v>
      </c>
      <c r="B346" s="428" t="s">
        <v>41</v>
      </c>
      <c r="C346" s="429" t="s">
        <v>89</v>
      </c>
      <c r="D346" s="430">
        <v>4858.76</v>
      </c>
      <c r="E346" s="430">
        <v>19266.932000000001</v>
      </c>
      <c r="F346" s="431">
        <v>6569.6450000000004</v>
      </c>
      <c r="G346" s="431">
        <v>2621.91</v>
      </c>
      <c r="H346" s="432">
        <v>33317.247000000003</v>
      </c>
      <c r="I346" s="293"/>
      <c r="J346" s="58"/>
      <c r="BY346" s="270"/>
      <c r="BZ346" s="68"/>
      <c r="CA346" s="280"/>
      <c r="CB346" s="280"/>
      <c r="CC346" s="280"/>
      <c r="CD346" s="280"/>
      <c r="CE346" s="280"/>
      <c r="CF346" s="270"/>
      <c r="CG346" s="68"/>
      <c r="CH346" s="281"/>
      <c r="CI346" s="281"/>
      <c r="CJ346" s="281"/>
      <c r="CK346" s="281"/>
      <c r="CL346" s="281"/>
      <c r="CM346" s="282"/>
      <c r="CN346" s="282"/>
      <c r="CO346" s="282"/>
      <c r="CP346" s="282"/>
      <c r="CQ346" s="282"/>
      <c r="CR346" s="270"/>
      <c r="CS346" s="68"/>
      <c r="CT346" s="283"/>
      <c r="CU346" s="283"/>
      <c r="CV346" s="283"/>
      <c r="CW346" s="283"/>
      <c r="CX346" s="283"/>
      <c r="CY346" s="270"/>
      <c r="CZ346" s="68"/>
      <c r="DA346" s="282"/>
      <c r="DB346" s="282"/>
      <c r="DC346" s="282"/>
      <c r="DD346" s="282"/>
      <c r="DE346" s="282"/>
    </row>
    <row r="347" spans="1:109" ht="16.5" x14ac:dyDescent="0.3">
      <c r="A347" s="68">
        <v>2015</v>
      </c>
      <c r="B347" s="68" t="s">
        <v>42</v>
      </c>
      <c r="C347" s="433" t="s">
        <v>89</v>
      </c>
      <c r="D347" s="434">
        <v>5607.16</v>
      </c>
      <c r="E347" s="434">
        <v>24257.935000000001</v>
      </c>
      <c r="F347" s="435">
        <v>5043.4974999999995</v>
      </c>
      <c r="G347" s="435">
        <v>2876.9074999999998</v>
      </c>
      <c r="H347" s="129">
        <v>37785.5</v>
      </c>
      <c r="I347" s="293"/>
      <c r="J347" s="58"/>
      <c r="BY347" s="270"/>
      <c r="BZ347" s="68"/>
      <c r="CA347" s="280"/>
      <c r="CB347" s="280"/>
      <c r="CC347" s="280"/>
      <c r="CD347" s="280"/>
      <c r="CE347" s="280"/>
      <c r="CF347" s="270"/>
      <c r="CG347" s="68"/>
      <c r="CH347" s="281"/>
      <c r="CI347" s="281"/>
      <c r="CJ347" s="281"/>
      <c r="CK347" s="281"/>
      <c r="CL347" s="281"/>
      <c r="CM347" s="282"/>
      <c r="CN347" s="282"/>
      <c r="CO347" s="282"/>
      <c r="CP347" s="282"/>
      <c r="CQ347" s="282"/>
      <c r="CR347" s="270"/>
      <c r="CS347" s="68"/>
      <c r="CT347" s="283"/>
      <c r="CU347" s="283"/>
      <c r="CV347" s="283"/>
      <c r="CW347" s="283"/>
      <c r="CX347" s="283"/>
      <c r="CY347" s="270"/>
      <c r="CZ347" s="68"/>
      <c r="DA347" s="282"/>
      <c r="DB347" s="282"/>
      <c r="DC347" s="282"/>
      <c r="DD347" s="282"/>
      <c r="DE347" s="282"/>
    </row>
    <row r="348" spans="1:109" ht="16.5" x14ac:dyDescent="0.3">
      <c r="A348" s="427">
        <v>2016</v>
      </c>
      <c r="B348" s="428" t="s">
        <v>43</v>
      </c>
      <c r="C348" s="429" t="s">
        <v>89</v>
      </c>
      <c r="D348" s="430">
        <v>3069.67</v>
      </c>
      <c r="E348" s="430">
        <v>18269.032000000003</v>
      </c>
      <c r="F348" s="431">
        <v>7748.5650000000005</v>
      </c>
      <c r="G348" s="431">
        <v>1261.3399999999999</v>
      </c>
      <c r="H348" s="432">
        <v>30348.607000000004</v>
      </c>
      <c r="I348" s="293"/>
      <c r="J348" s="58"/>
      <c r="BY348" s="270"/>
      <c r="BZ348" s="68"/>
      <c r="CA348" s="280"/>
      <c r="CB348" s="280"/>
      <c r="CC348" s="280"/>
      <c r="CD348" s="280"/>
      <c r="CE348" s="280"/>
      <c r="CF348" s="270"/>
      <c r="CG348" s="68"/>
      <c r="CH348" s="281"/>
      <c r="CI348" s="281"/>
      <c r="CJ348" s="281"/>
      <c r="CK348" s="281"/>
      <c r="CL348" s="281"/>
      <c r="CM348" s="282"/>
      <c r="CN348" s="282"/>
      <c r="CO348" s="282"/>
      <c r="CP348" s="282"/>
      <c r="CQ348" s="282"/>
      <c r="CR348" s="270"/>
      <c r="CS348" s="68"/>
      <c r="CT348" s="283"/>
      <c r="CU348" s="283"/>
      <c r="CV348" s="283"/>
      <c r="CW348" s="283"/>
      <c r="CX348" s="283"/>
      <c r="CY348" s="270"/>
      <c r="CZ348" s="68"/>
      <c r="DA348" s="282"/>
      <c r="DB348" s="282"/>
      <c r="DC348" s="282"/>
      <c r="DD348" s="282"/>
      <c r="DE348" s="282"/>
    </row>
    <row r="349" spans="1:109" ht="16.5" x14ac:dyDescent="0.3">
      <c r="A349" s="68">
        <v>2016</v>
      </c>
      <c r="B349" s="68" t="s">
        <v>44</v>
      </c>
      <c r="C349" s="433" t="s">
        <v>89</v>
      </c>
      <c r="D349" s="434">
        <v>4287.0599999999995</v>
      </c>
      <c r="E349" s="434">
        <v>16741.115000000002</v>
      </c>
      <c r="F349" s="435">
        <v>7144.65</v>
      </c>
      <c r="G349" s="435">
        <v>1317.57</v>
      </c>
      <c r="H349" s="129">
        <v>29490.395</v>
      </c>
      <c r="I349" s="293"/>
      <c r="J349" s="58"/>
      <c r="BY349" s="270"/>
      <c r="BZ349" s="68"/>
      <c r="CA349" s="280"/>
      <c r="CB349" s="280"/>
      <c r="CC349" s="280"/>
      <c r="CD349" s="280"/>
      <c r="CE349" s="280"/>
      <c r="CF349" s="270"/>
      <c r="CG349" s="68"/>
      <c r="CH349" s="281"/>
      <c r="CI349" s="281"/>
      <c r="CJ349" s="281"/>
      <c r="CK349" s="281"/>
      <c r="CL349" s="281"/>
      <c r="CM349" s="282"/>
      <c r="CN349" s="282"/>
      <c r="CO349" s="282"/>
      <c r="CP349" s="282"/>
      <c r="CQ349" s="282"/>
      <c r="CR349" s="270"/>
      <c r="CS349" s="68"/>
      <c r="CT349" s="283"/>
      <c r="CU349" s="283"/>
      <c r="CV349" s="283"/>
      <c r="CW349" s="283"/>
      <c r="CX349" s="283"/>
      <c r="CY349" s="270"/>
      <c r="CZ349" s="68"/>
      <c r="DA349" s="282"/>
      <c r="DB349" s="282"/>
      <c r="DC349" s="282"/>
      <c r="DD349" s="282"/>
      <c r="DE349" s="282"/>
    </row>
    <row r="350" spans="1:109" ht="16.5" x14ac:dyDescent="0.3">
      <c r="A350" s="427">
        <v>2016</v>
      </c>
      <c r="B350" s="428" t="s">
        <v>45</v>
      </c>
      <c r="C350" s="429" t="s">
        <v>89</v>
      </c>
      <c r="D350" s="430">
        <v>4030.29</v>
      </c>
      <c r="E350" s="430">
        <v>19233.806</v>
      </c>
      <c r="F350" s="431">
        <v>6179.6525000000001</v>
      </c>
      <c r="G350" s="431">
        <v>1417.06</v>
      </c>
      <c r="H350" s="432">
        <v>30860.808499999999</v>
      </c>
      <c r="I350" s="293"/>
      <c r="J350" s="58"/>
      <c r="BY350" s="270"/>
      <c r="BZ350" s="68"/>
      <c r="CA350" s="280"/>
      <c r="CB350" s="280"/>
      <c r="CC350" s="280"/>
      <c r="CD350" s="280"/>
      <c r="CE350" s="280"/>
      <c r="CF350" s="270"/>
      <c r="CG350" s="68"/>
      <c r="CH350" s="281"/>
      <c r="CI350" s="281"/>
      <c r="CJ350" s="281"/>
      <c r="CK350" s="281"/>
      <c r="CL350" s="281"/>
      <c r="CM350" s="282"/>
      <c r="CN350" s="282"/>
      <c r="CO350" s="282"/>
      <c r="CP350" s="282"/>
      <c r="CQ350" s="282"/>
      <c r="CR350" s="270"/>
      <c r="CS350" s="68"/>
      <c r="CT350" s="283"/>
      <c r="CU350" s="283"/>
      <c r="CV350" s="283"/>
      <c r="CW350" s="283"/>
      <c r="CX350" s="283"/>
      <c r="CY350" s="270"/>
      <c r="CZ350" s="68"/>
      <c r="DA350" s="282"/>
      <c r="DB350" s="282"/>
      <c r="DC350" s="282"/>
      <c r="DD350" s="282"/>
      <c r="DE350" s="282"/>
    </row>
    <row r="351" spans="1:109" ht="16.5" x14ac:dyDescent="0.3">
      <c r="A351" s="68">
        <v>2016</v>
      </c>
      <c r="B351" s="68" t="s">
        <v>33</v>
      </c>
      <c r="C351" s="433" t="s">
        <v>89</v>
      </c>
      <c r="D351" s="434">
        <v>3473.93</v>
      </c>
      <c r="E351" s="434">
        <v>18460.898000000001</v>
      </c>
      <c r="F351" s="435">
        <v>7027.1324999999997</v>
      </c>
      <c r="G351" s="435">
        <v>1182.75</v>
      </c>
      <c r="H351" s="129">
        <v>30144.710499999997</v>
      </c>
      <c r="I351" s="293"/>
      <c r="J351" s="58"/>
      <c r="BY351" s="270"/>
      <c r="BZ351" s="68"/>
      <c r="CA351" s="280"/>
      <c r="CB351" s="280"/>
      <c r="CC351" s="280"/>
      <c r="CD351" s="280"/>
      <c r="CE351" s="280"/>
      <c r="CF351" s="270"/>
      <c r="CG351" s="68"/>
      <c r="CH351" s="281"/>
      <c r="CI351" s="281"/>
      <c r="CJ351" s="281"/>
      <c r="CK351" s="281"/>
      <c r="CL351" s="281"/>
      <c r="CM351" s="282"/>
      <c r="CN351" s="282"/>
      <c r="CO351" s="282"/>
      <c r="CP351" s="282"/>
      <c r="CQ351" s="282"/>
      <c r="CR351" s="270"/>
      <c r="CS351" s="68"/>
      <c r="CT351" s="283"/>
      <c r="CU351" s="283"/>
      <c r="CV351" s="283"/>
      <c r="CW351" s="283"/>
      <c r="CX351" s="283"/>
      <c r="CY351" s="270"/>
      <c r="CZ351" s="68"/>
      <c r="DA351" s="282"/>
      <c r="DB351" s="282"/>
      <c r="DC351" s="282"/>
      <c r="DD351" s="282"/>
      <c r="DE351" s="282"/>
    </row>
    <row r="352" spans="1:109" ht="16.5" x14ac:dyDescent="0.3">
      <c r="A352" s="427">
        <v>2016</v>
      </c>
      <c r="B352" s="428" t="s">
        <v>35</v>
      </c>
      <c r="C352" s="429" t="s">
        <v>89</v>
      </c>
      <c r="D352" s="430">
        <v>4405.9000000000005</v>
      </c>
      <c r="E352" s="430">
        <v>17360.379000000001</v>
      </c>
      <c r="F352" s="431">
        <v>5411.02</v>
      </c>
      <c r="G352" s="431">
        <v>978.68</v>
      </c>
      <c r="H352" s="432">
        <v>28155.978999999999</v>
      </c>
      <c r="I352" s="293"/>
      <c r="J352" s="58"/>
      <c r="BY352" s="270"/>
      <c r="BZ352" s="68"/>
      <c r="CA352" s="280"/>
      <c r="CB352" s="280"/>
      <c r="CC352" s="280"/>
      <c r="CD352" s="280"/>
      <c r="CE352" s="280"/>
      <c r="CF352" s="270"/>
      <c r="CG352" s="68"/>
      <c r="CH352" s="281"/>
      <c r="CI352" s="281"/>
      <c r="CJ352" s="281"/>
      <c r="CK352" s="281"/>
      <c r="CL352" s="281"/>
      <c r="CM352" s="282"/>
      <c r="CN352" s="282"/>
      <c r="CO352" s="282"/>
      <c r="CP352" s="282"/>
      <c r="CQ352" s="282"/>
      <c r="CR352" s="270"/>
      <c r="CS352" s="68"/>
      <c r="CT352" s="283"/>
      <c r="CU352" s="283"/>
      <c r="CV352" s="283"/>
      <c r="CW352" s="283"/>
      <c r="CX352" s="283"/>
      <c r="CY352" s="270"/>
      <c r="CZ352" s="68"/>
      <c r="DA352" s="282"/>
      <c r="DB352" s="282"/>
      <c r="DC352" s="282"/>
      <c r="DD352" s="282"/>
      <c r="DE352" s="282"/>
    </row>
    <row r="353" spans="1:109" ht="16.5" x14ac:dyDescent="0.3">
      <c r="A353" s="68">
        <v>2016</v>
      </c>
      <c r="B353" s="68" t="s">
        <v>36</v>
      </c>
      <c r="C353" s="433" t="s">
        <v>89</v>
      </c>
      <c r="D353" s="434">
        <v>4323.6499999999996</v>
      </c>
      <c r="E353" s="434">
        <v>17628.7</v>
      </c>
      <c r="F353" s="435">
        <v>3974.8850000000002</v>
      </c>
      <c r="G353" s="435">
        <v>866.76</v>
      </c>
      <c r="H353" s="129">
        <v>26793.994999999999</v>
      </c>
      <c r="I353" s="293"/>
      <c r="J353" s="58"/>
      <c r="BY353" s="270"/>
      <c r="BZ353" s="68"/>
      <c r="CA353" s="280"/>
      <c r="CB353" s="280"/>
      <c r="CC353" s="280"/>
      <c r="CD353" s="280"/>
      <c r="CE353" s="280"/>
      <c r="CF353" s="270"/>
      <c r="CG353" s="68"/>
      <c r="CH353" s="281"/>
      <c r="CI353" s="281"/>
      <c r="CJ353" s="281"/>
      <c r="CK353" s="281"/>
      <c r="CL353" s="281"/>
      <c r="CM353" s="282"/>
      <c r="CN353" s="282"/>
      <c r="CO353" s="282"/>
      <c r="CP353" s="282"/>
      <c r="CQ353" s="282"/>
      <c r="CR353" s="270"/>
      <c r="CS353" s="68"/>
      <c r="CT353" s="283"/>
      <c r="CU353" s="283"/>
      <c r="CV353" s="283"/>
      <c r="CW353" s="283"/>
      <c r="CX353" s="283"/>
      <c r="CY353" s="270"/>
      <c r="CZ353" s="68"/>
      <c r="DA353" s="282"/>
      <c r="DB353" s="282"/>
      <c r="DC353" s="282"/>
      <c r="DD353" s="282"/>
      <c r="DE353" s="282"/>
    </row>
    <row r="354" spans="1:109" ht="16.5" x14ac:dyDescent="0.3">
      <c r="A354" s="427">
        <v>2016</v>
      </c>
      <c r="B354" s="428" t="s">
        <v>37</v>
      </c>
      <c r="C354" s="429" t="s">
        <v>89</v>
      </c>
      <c r="D354" s="430">
        <v>2042.3600000000001</v>
      </c>
      <c r="E354" s="430">
        <v>13299.852000000001</v>
      </c>
      <c r="F354" s="431">
        <v>2804.9724999999999</v>
      </c>
      <c r="G354" s="431">
        <v>536.06999999999994</v>
      </c>
      <c r="H354" s="432">
        <v>18683.254500000003</v>
      </c>
      <c r="I354" s="293"/>
      <c r="J354" s="58"/>
      <c r="BY354" s="270"/>
      <c r="BZ354" s="68"/>
      <c r="CA354" s="280"/>
      <c r="CB354" s="280"/>
      <c r="CC354" s="280"/>
      <c r="CD354" s="280"/>
      <c r="CE354" s="280"/>
      <c r="CF354" s="270"/>
      <c r="CG354" s="68"/>
      <c r="CH354" s="281"/>
      <c r="CI354" s="281"/>
      <c r="CJ354" s="281"/>
      <c r="CK354" s="281"/>
      <c r="CL354" s="281"/>
      <c r="CM354" s="282"/>
      <c r="CN354" s="282"/>
      <c r="CO354" s="282"/>
      <c r="CP354" s="282"/>
      <c r="CQ354" s="282"/>
      <c r="CR354" s="270"/>
      <c r="CS354" s="68"/>
      <c r="CT354" s="283"/>
      <c r="CU354" s="283"/>
      <c r="CV354" s="283"/>
      <c r="CW354" s="283"/>
      <c r="CX354" s="283"/>
      <c r="CY354" s="270"/>
      <c r="CZ354" s="68"/>
      <c r="DA354" s="282"/>
      <c r="DB354" s="282"/>
      <c r="DC354" s="282"/>
      <c r="DD354" s="282"/>
      <c r="DE354" s="282"/>
    </row>
    <row r="355" spans="1:109" ht="16.5" x14ac:dyDescent="0.3">
      <c r="A355" s="68">
        <v>2016</v>
      </c>
      <c r="B355" s="68" t="s">
        <v>38</v>
      </c>
      <c r="C355" s="433" t="s">
        <v>89</v>
      </c>
      <c r="D355" s="434">
        <v>3908.64</v>
      </c>
      <c r="E355" s="434">
        <v>20432.971999999998</v>
      </c>
      <c r="F355" s="435">
        <v>6128.0874999999996</v>
      </c>
      <c r="G355" s="435">
        <v>1430.52</v>
      </c>
      <c r="H355" s="129">
        <v>31900.219499999999</v>
      </c>
      <c r="I355" s="293"/>
      <c r="J355" s="58"/>
      <c r="BY355" s="270"/>
      <c r="BZ355" s="68"/>
      <c r="CA355" s="280"/>
      <c r="CB355" s="280"/>
      <c r="CC355" s="280"/>
      <c r="CD355" s="280"/>
      <c r="CE355" s="280"/>
      <c r="CF355" s="270"/>
      <c r="CG355" s="68"/>
      <c r="CH355" s="281"/>
      <c r="CI355" s="281"/>
      <c r="CJ355" s="281"/>
      <c r="CK355" s="281"/>
      <c r="CL355" s="281"/>
      <c r="CM355" s="282"/>
      <c r="CN355" s="282"/>
      <c r="CO355" s="282"/>
      <c r="CP355" s="282"/>
      <c r="CQ355" s="282"/>
      <c r="CR355" s="270"/>
      <c r="CS355" s="68"/>
      <c r="CT355" s="283"/>
      <c r="CU355" s="283"/>
      <c r="CV355" s="283"/>
      <c r="CW355" s="283"/>
      <c r="CX355" s="283"/>
      <c r="CY355" s="270"/>
      <c r="CZ355" s="68"/>
      <c r="DA355" s="282"/>
      <c r="DB355" s="282"/>
      <c r="DC355" s="282"/>
      <c r="DD355" s="282"/>
      <c r="DE355" s="282"/>
    </row>
    <row r="356" spans="1:109" ht="16.5" x14ac:dyDescent="0.3">
      <c r="A356" s="427">
        <v>2016</v>
      </c>
      <c r="B356" s="428" t="s">
        <v>39</v>
      </c>
      <c r="C356" s="429" t="s">
        <v>89</v>
      </c>
      <c r="D356" s="430">
        <v>4599.49</v>
      </c>
      <c r="E356" s="430">
        <v>17631.496999999999</v>
      </c>
      <c r="F356" s="431">
        <v>4398.9075000000003</v>
      </c>
      <c r="G356" s="431">
        <v>1502.25</v>
      </c>
      <c r="H356" s="432">
        <v>28132.144500000002</v>
      </c>
      <c r="I356" s="293"/>
      <c r="J356" s="58"/>
      <c r="BY356" s="270"/>
      <c r="BZ356" s="68"/>
      <c r="CA356" s="280"/>
      <c r="CB356" s="280"/>
      <c r="CC356" s="280"/>
      <c r="CD356" s="280"/>
      <c r="CE356" s="280"/>
      <c r="CF356" s="270"/>
      <c r="CG356" s="68"/>
      <c r="CH356" s="281"/>
      <c r="CI356" s="281"/>
      <c r="CJ356" s="281"/>
      <c r="CK356" s="281"/>
      <c r="CL356" s="281"/>
      <c r="CM356" s="282"/>
      <c r="CN356" s="282"/>
      <c r="CO356" s="282"/>
      <c r="CP356" s="282"/>
      <c r="CQ356" s="282"/>
      <c r="CR356" s="270"/>
      <c r="CS356" s="68"/>
      <c r="CT356" s="283"/>
      <c r="CU356" s="283"/>
      <c r="CV356" s="283"/>
      <c r="CW356" s="283"/>
      <c r="CX356" s="283"/>
      <c r="CY356" s="270"/>
      <c r="CZ356" s="68"/>
      <c r="DA356" s="282"/>
      <c r="DB356" s="282"/>
      <c r="DC356" s="282"/>
      <c r="DD356" s="282"/>
      <c r="DE356" s="282"/>
    </row>
    <row r="357" spans="1:109" ht="16.5" x14ac:dyDescent="0.3">
      <c r="A357" s="68">
        <v>2016</v>
      </c>
      <c r="B357" s="68" t="s">
        <v>40</v>
      </c>
      <c r="C357" s="433" t="s">
        <v>89</v>
      </c>
      <c r="D357" s="434">
        <v>4599.82</v>
      </c>
      <c r="E357" s="434">
        <v>16953.715</v>
      </c>
      <c r="F357" s="435">
        <v>4769.4025000000001</v>
      </c>
      <c r="G357" s="435">
        <v>1464.75</v>
      </c>
      <c r="H357" s="129">
        <v>27787.6875</v>
      </c>
      <c r="I357" s="293"/>
      <c r="J357" s="58"/>
      <c r="BY357" s="270"/>
      <c r="BZ357" s="68"/>
      <c r="CA357" s="280"/>
      <c r="CB357" s="280"/>
      <c r="CC357" s="280"/>
      <c r="CD357" s="280"/>
      <c r="CE357" s="280"/>
      <c r="CF357" s="270"/>
      <c r="CG357" s="68"/>
      <c r="CH357" s="281"/>
      <c r="CI357" s="281"/>
      <c r="CJ357" s="281"/>
      <c r="CK357" s="281"/>
      <c r="CL357" s="281"/>
      <c r="CM357" s="282"/>
      <c r="CN357" s="282"/>
      <c r="CO357" s="282"/>
      <c r="CP357" s="282"/>
      <c r="CQ357" s="282"/>
      <c r="CR357" s="270"/>
      <c r="CS357" s="68"/>
      <c r="CT357" s="283"/>
      <c r="CU357" s="283"/>
      <c r="CV357" s="283"/>
      <c r="CW357" s="283"/>
      <c r="CX357" s="283"/>
      <c r="CY357" s="270"/>
      <c r="CZ357" s="68"/>
      <c r="DA357" s="282"/>
      <c r="DB357" s="282"/>
      <c r="DC357" s="282"/>
      <c r="DD357" s="282"/>
      <c r="DE357" s="282"/>
    </row>
    <row r="358" spans="1:109" ht="16.5" x14ac:dyDescent="0.3">
      <c r="A358" s="427">
        <v>2016</v>
      </c>
      <c r="B358" s="428" t="s">
        <v>41</v>
      </c>
      <c r="C358" s="429" t="s">
        <v>89</v>
      </c>
      <c r="D358" s="430">
        <v>4687.4400000000005</v>
      </c>
      <c r="E358" s="430">
        <v>17633.448</v>
      </c>
      <c r="F358" s="431">
        <v>5123.8099999999995</v>
      </c>
      <c r="G358" s="431">
        <v>1091.3399999999999</v>
      </c>
      <c r="H358" s="432">
        <v>28536.037999999997</v>
      </c>
      <c r="I358" s="293"/>
      <c r="J358" s="58"/>
      <c r="BY358" s="270"/>
      <c r="BZ358" s="68"/>
      <c r="CA358" s="280"/>
      <c r="CB358" s="280"/>
      <c r="CC358" s="280"/>
      <c r="CD358" s="280"/>
      <c r="CE358" s="280"/>
      <c r="CF358" s="270"/>
      <c r="CG358" s="68"/>
      <c r="CH358" s="281"/>
      <c r="CI358" s="281"/>
      <c r="CJ358" s="281"/>
      <c r="CK358" s="281"/>
      <c r="CL358" s="281"/>
      <c r="CM358" s="282"/>
      <c r="CN358" s="282"/>
      <c r="CO358" s="282"/>
      <c r="CP358" s="282"/>
      <c r="CQ358" s="282"/>
      <c r="CR358" s="270"/>
      <c r="CS358" s="68"/>
      <c r="CT358" s="283"/>
      <c r="CU358" s="283"/>
      <c r="CV358" s="283"/>
      <c r="CW358" s="283"/>
      <c r="CX358" s="283"/>
      <c r="CY358" s="270"/>
      <c r="CZ358" s="68"/>
      <c r="DA358" s="282"/>
      <c r="DB358" s="282"/>
      <c r="DC358" s="282"/>
      <c r="DD358" s="282"/>
      <c r="DE358" s="282"/>
    </row>
    <row r="359" spans="1:109" ht="16.5" x14ac:dyDescent="0.3">
      <c r="A359" s="68">
        <v>2016</v>
      </c>
      <c r="B359" s="68" t="s">
        <v>42</v>
      </c>
      <c r="C359" s="433" t="s">
        <v>89</v>
      </c>
      <c r="D359" s="434">
        <v>4785.2099999999991</v>
      </c>
      <c r="E359" s="434">
        <v>16899.612499999999</v>
      </c>
      <c r="F359" s="435">
        <v>4270.4500000000007</v>
      </c>
      <c r="G359" s="435">
        <v>898.61250000000007</v>
      </c>
      <c r="H359" s="129">
        <v>26853.885000000002</v>
      </c>
      <c r="I359" s="293"/>
      <c r="J359" s="58"/>
      <c r="BY359" s="270"/>
      <c r="BZ359" s="68"/>
      <c r="CA359" s="280"/>
      <c r="CB359" s="280"/>
      <c r="CC359" s="280"/>
      <c r="CD359" s="280"/>
      <c r="CE359" s="280"/>
      <c r="CF359" s="270"/>
      <c r="CG359" s="68"/>
      <c r="CH359" s="281"/>
      <c r="CI359" s="281"/>
      <c r="CJ359" s="281"/>
      <c r="CK359" s="281"/>
      <c r="CL359" s="281"/>
      <c r="CM359" s="282"/>
      <c r="CN359" s="282"/>
      <c r="CO359" s="282"/>
      <c r="CP359" s="282"/>
      <c r="CQ359" s="282"/>
      <c r="CR359" s="270"/>
      <c r="CS359" s="68"/>
      <c r="CT359" s="283"/>
      <c r="CU359" s="283"/>
      <c r="CV359" s="283"/>
      <c r="CW359" s="283"/>
      <c r="CX359" s="283"/>
      <c r="CY359" s="270"/>
      <c r="CZ359" s="68"/>
      <c r="DA359" s="282"/>
      <c r="DB359" s="282"/>
      <c r="DC359" s="282"/>
      <c r="DD359" s="282"/>
      <c r="DE359" s="282"/>
    </row>
    <row r="360" spans="1:109" ht="16.5" x14ac:dyDescent="0.3">
      <c r="A360" s="427">
        <v>2017</v>
      </c>
      <c r="B360" s="428" t="s">
        <v>43</v>
      </c>
      <c r="C360" s="429" t="s">
        <v>89</v>
      </c>
      <c r="D360" s="430">
        <v>3752.56</v>
      </c>
      <c r="E360" s="430">
        <v>14247.958500000001</v>
      </c>
      <c r="F360" s="431">
        <v>3636.0225</v>
      </c>
      <c r="G360" s="431">
        <v>960.37250000000006</v>
      </c>
      <c r="H360" s="432">
        <v>22596.913499999995</v>
      </c>
      <c r="I360" s="293"/>
      <c r="J360" s="58"/>
      <c r="BY360" s="270"/>
      <c r="BZ360" s="68"/>
      <c r="CA360" s="280"/>
      <c r="CB360" s="280"/>
      <c r="CC360" s="280"/>
      <c r="CD360" s="280"/>
      <c r="CE360" s="280"/>
      <c r="CF360" s="270"/>
      <c r="CG360" s="68"/>
      <c r="CH360" s="281"/>
      <c r="CI360" s="281"/>
      <c r="CJ360" s="281"/>
      <c r="CK360" s="281"/>
      <c r="CL360" s="281"/>
      <c r="CM360" s="282"/>
      <c r="CN360" s="282"/>
      <c r="CO360" s="282"/>
      <c r="CP360" s="282"/>
      <c r="CQ360" s="282"/>
      <c r="CR360" s="270"/>
      <c r="CS360" s="68"/>
      <c r="CT360" s="283"/>
      <c r="CU360" s="283"/>
      <c r="CV360" s="283"/>
      <c r="CW360" s="283"/>
      <c r="CX360" s="283"/>
      <c r="CY360" s="270"/>
      <c r="CZ360" s="68"/>
      <c r="DA360" s="282"/>
      <c r="DB360" s="282"/>
      <c r="DC360" s="282"/>
      <c r="DD360" s="282"/>
      <c r="DE360" s="282"/>
    </row>
    <row r="361" spans="1:109" ht="16.5" x14ac:dyDescent="0.3">
      <c r="A361" s="68">
        <v>2017</v>
      </c>
      <c r="B361" s="68" t="s">
        <v>44</v>
      </c>
      <c r="C361" s="433" t="s">
        <v>89</v>
      </c>
      <c r="D361" s="434">
        <v>3912.61</v>
      </c>
      <c r="E361" s="434">
        <v>16722.095499999999</v>
      </c>
      <c r="F361" s="435">
        <v>4907.2434999999996</v>
      </c>
      <c r="G361" s="435">
        <v>911.44250000000011</v>
      </c>
      <c r="H361" s="129">
        <v>26453.391499999998</v>
      </c>
      <c r="I361" s="293"/>
      <c r="J361" s="58"/>
      <c r="BY361" s="270"/>
      <c r="BZ361" s="68"/>
      <c r="CA361" s="280"/>
      <c r="CB361" s="280"/>
      <c r="CC361" s="280"/>
      <c r="CD361" s="280"/>
      <c r="CE361" s="280"/>
      <c r="CF361" s="270"/>
      <c r="CG361" s="68"/>
      <c r="CH361" s="281"/>
      <c r="CI361" s="281"/>
      <c r="CJ361" s="281"/>
      <c r="CK361" s="281"/>
      <c r="CL361" s="281"/>
      <c r="CM361" s="282"/>
      <c r="CN361" s="282"/>
      <c r="CO361" s="282"/>
      <c r="CP361" s="282"/>
      <c r="CQ361" s="282"/>
      <c r="CR361" s="270"/>
      <c r="CS361" s="68"/>
      <c r="CT361" s="283"/>
      <c r="CU361" s="283"/>
      <c r="CV361" s="283"/>
      <c r="CW361" s="283"/>
      <c r="CX361" s="283"/>
      <c r="CY361" s="270"/>
      <c r="CZ361" s="68"/>
      <c r="DA361" s="282"/>
      <c r="DB361" s="282"/>
      <c r="DC361" s="282"/>
      <c r="DD361" s="282"/>
      <c r="DE361" s="282"/>
    </row>
    <row r="362" spans="1:109" ht="16.5" x14ac:dyDescent="0.3">
      <c r="A362" s="427">
        <v>2017</v>
      </c>
      <c r="B362" s="428" t="s">
        <v>45</v>
      </c>
      <c r="C362" s="429" t="s">
        <v>89</v>
      </c>
      <c r="D362" s="430">
        <v>3470.62</v>
      </c>
      <c r="E362" s="430">
        <v>16423.898999999998</v>
      </c>
      <c r="F362" s="431">
        <v>4766.3</v>
      </c>
      <c r="G362" s="431">
        <v>942.35749999999996</v>
      </c>
      <c r="H362" s="432">
        <v>25603.176499999998</v>
      </c>
      <c r="I362" s="293"/>
      <c r="J362" s="58"/>
      <c r="BY362" s="270"/>
      <c r="BZ362" s="68"/>
      <c r="CA362" s="280"/>
      <c r="CB362" s="280"/>
      <c r="CC362" s="280"/>
      <c r="CD362" s="280"/>
      <c r="CE362" s="280"/>
      <c r="CF362" s="270"/>
      <c r="CG362" s="68"/>
      <c r="CH362" s="281"/>
      <c r="CI362" s="281"/>
      <c r="CJ362" s="281"/>
      <c r="CK362" s="281"/>
      <c r="CL362" s="281"/>
      <c r="CM362" s="282"/>
      <c r="CN362" s="282"/>
      <c r="CO362" s="282"/>
      <c r="CP362" s="282"/>
      <c r="CQ362" s="282"/>
      <c r="CR362" s="270"/>
      <c r="CS362" s="68"/>
      <c r="CT362" s="283"/>
      <c r="CU362" s="283"/>
      <c r="CV362" s="283"/>
      <c r="CW362" s="283"/>
      <c r="CX362" s="283"/>
      <c r="CY362" s="270"/>
      <c r="CZ362" s="68"/>
      <c r="DA362" s="282"/>
      <c r="DB362" s="282"/>
      <c r="DC362" s="282"/>
      <c r="DD362" s="282"/>
      <c r="DE362" s="282"/>
    </row>
    <row r="363" spans="1:109" ht="16.5" x14ac:dyDescent="0.3">
      <c r="A363" s="68">
        <v>2017</v>
      </c>
      <c r="B363" s="68" t="s">
        <v>33</v>
      </c>
      <c r="C363" s="433" t="s">
        <v>89</v>
      </c>
      <c r="D363" s="434">
        <v>3722.94</v>
      </c>
      <c r="E363" s="434">
        <v>13798.498</v>
      </c>
      <c r="F363" s="435">
        <v>3381.0275000000001</v>
      </c>
      <c r="G363" s="435">
        <v>883.34749999999997</v>
      </c>
      <c r="H363" s="129">
        <v>21785.812999999998</v>
      </c>
      <c r="I363" s="293"/>
      <c r="J363" s="58"/>
      <c r="BY363" s="270"/>
      <c r="BZ363" s="68"/>
      <c r="CA363" s="280"/>
      <c r="CB363" s="280"/>
      <c r="CC363" s="280"/>
      <c r="CD363" s="280"/>
      <c r="CE363" s="280"/>
      <c r="CF363" s="270"/>
      <c r="CG363" s="68"/>
      <c r="CH363" s="281"/>
      <c r="CI363" s="281"/>
      <c r="CJ363" s="281"/>
      <c r="CK363" s="281"/>
      <c r="CL363" s="281"/>
      <c r="CM363" s="282"/>
      <c r="CN363" s="282"/>
      <c r="CO363" s="282"/>
      <c r="CP363" s="282"/>
      <c r="CQ363" s="282"/>
      <c r="CR363" s="270"/>
      <c r="CS363" s="68"/>
      <c r="CT363" s="283"/>
      <c r="CU363" s="283"/>
      <c r="CV363" s="283"/>
      <c r="CW363" s="283"/>
      <c r="CX363" s="283"/>
      <c r="CY363" s="270"/>
      <c r="CZ363" s="68"/>
      <c r="DA363" s="282"/>
      <c r="DB363" s="282"/>
      <c r="DC363" s="282"/>
      <c r="DD363" s="282"/>
      <c r="DE363" s="282"/>
    </row>
    <row r="364" spans="1:109" ht="16.5" x14ac:dyDescent="0.3">
      <c r="A364" s="427">
        <v>2017</v>
      </c>
      <c r="B364" s="428" t="s">
        <v>35</v>
      </c>
      <c r="C364" s="429" t="s">
        <v>89</v>
      </c>
      <c r="D364" s="430">
        <v>5108.6100000000006</v>
      </c>
      <c r="E364" s="430">
        <v>16253.414999999999</v>
      </c>
      <c r="F364" s="431">
        <v>4002.36</v>
      </c>
      <c r="G364" s="431">
        <v>790.73249999999996</v>
      </c>
      <c r="H364" s="432">
        <v>26155.1175</v>
      </c>
      <c r="I364" s="293"/>
      <c r="J364" s="58"/>
      <c r="BY364" s="270"/>
      <c r="BZ364" s="68"/>
      <c r="CA364" s="280"/>
      <c r="CB364" s="280"/>
      <c r="CC364" s="280"/>
      <c r="CD364" s="280"/>
      <c r="CE364" s="280"/>
      <c r="CF364" s="270"/>
      <c r="CG364" s="68"/>
      <c r="CH364" s="281"/>
      <c r="CI364" s="281"/>
      <c r="CJ364" s="281"/>
      <c r="CK364" s="281"/>
      <c r="CL364" s="281"/>
      <c r="CM364" s="282"/>
      <c r="CN364" s="282"/>
      <c r="CO364" s="282"/>
      <c r="CP364" s="282"/>
      <c r="CQ364" s="282"/>
      <c r="CR364" s="270"/>
      <c r="CS364" s="68"/>
      <c r="CT364" s="283"/>
      <c r="CU364" s="283"/>
      <c r="CV364" s="283"/>
      <c r="CW364" s="283"/>
      <c r="CX364" s="283"/>
      <c r="CY364" s="270"/>
      <c r="CZ364" s="68"/>
      <c r="DA364" s="282"/>
      <c r="DB364" s="282"/>
      <c r="DC364" s="282"/>
      <c r="DD364" s="282"/>
      <c r="DE364" s="282"/>
    </row>
    <row r="365" spans="1:109" ht="16.5" x14ac:dyDescent="0.3">
      <c r="A365" s="68">
        <v>2017</v>
      </c>
      <c r="B365" s="68" t="s">
        <v>36</v>
      </c>
      <c r="C365" s="433" t="s">
        <v>89</v>
      </c>
      <c r="D365" s="434">
        <v>5159.41</v>
      </c>
      <c r="E365" s="434">
        <v>16576.29</v>
      </c>
      <c r="F365" s="435">
        <v>4036.9874999999997</v>
      </c>
      <c r="G365" s="435">
        <v>963.15500000000009</v>
      </c>
      <c r="H365" s="129">
        <v>26735.842499999999</v>
      </c>
      <c r="I365" s="293"/>
      <c r="J365" s="58"/>
      <c r="BY365" s="270"/>
      <c r="BZ365" s="68"/>
      <c r="CA365" s="280"/>
      <c r="CB365" s="280"/>
      <c r="CC365" s="280"/>
      <c r="CD365" s="280"/>
      <c r="CE365" s="280"/>
      <c r="CF365" s="270"/>
      <c r="CG365" s="68"/>
      <c r="CH365" s="281"/>
      <c r="CI365" s="281"/>
      <c r="CJ365" s="281"/>
      <c r="CK365" s="281"/>
      <c r="CL365" s="281"/>
      <c r="CM365" s="282"/>
      <c r="CN365" s="282"/>
      <c r="CO365" s="282"/>
      <c r="CP365" s="282"/>
      <c r="CQ365" s="282"/>
      <c r="CR365" s="270"/>
      <c r="CS365" s="68"/>
      <c r="CT365" s="283"/>
      <c r="CU365" s="283"/>
      <c r="CV365" s="283"/>
      <c r="CW365" s="283"/>
      <c r="CX365" s="283"/>
      <c r="CY365" s="270"/>
      <c r="CZ365" s="68"/>
      <c r="DA365" s="282"/>
      <c r="DB365" s="282"/>
      <c r="DC365" s="282"/>
      <c r="DD365" s="282"/>
      <c r="DE365" s="282"/>
    </row>
    <row r="366" spans="1:109" ht="16.5" x14ac:dyDescent="0.3">
      <c r="A366" s="427">
        <v>2017</v>
      </c>
      <c r="B366" s="428" t="s">
        <v>37</v>
      </c>
      <c r="C366" s="429" t="s">
        <v>89</v>
      </c>
      <c r="D366" s="430">
        <v>4447.8599999999997</v>
      </c>
      <c r="E366" s="430">
        <v>18211.027999999998</v>
      </c>
      <c r="F366" s="431">
        <v>4317.1774999999998</v>
      </c>
      <c r="G366" s="431">
        <v>1019.3275</v>
      </c>
      <c r="H366" s="432">
        <v>27995.393</v>
      </c>
      <c r="I366" s="293"/>
      <c r="J366" s="58"/>
      <c r="BY366" s="270"/>
      <c r="BZ366" s="68"/>
      <c r="CA366" s="280"/>
      <c r="CB366" s="280"/>
      <c r="CC366" s="280"/>
      <c r="CD366" s="280"/>
      <c r="CE366" s="280"/>
      <c r="CF366" s="270"/>
      <c r="CG366" s="68"/>
      <c r="CH366" s="281"/>
      <c r="CI366" s="281"/>
      <c r="CJ366" s="281"/>
      <c r="CK366" s="281"/>
      <c r="CL366" s="281"/>
      <c r="CM366" s="282"/>
      <c r="CN366" s="282"/>
      <c r="CO366" s="282"/>
      <c r="CP366" s="282"/>
      <c r="CQ366" s="282"/>
      <c r="CR366" s="270"/>
      <c r="CS366" s="68"/>
      <c r="CT366" s="283"/>
      <c r="CU366" s="283"/>
      <c r="CV366" s="283"/>
      <c r="CW366" s="283"/>
      <c r="CX366" s="283"/>
      <c r="CY366" s="270"/>
      <c r="CZ366" s="68"/>
      <c r="DA366" s="282"/>
      <c r="DB366" s="282"/>
      <c r="DC366" s="282"/>
      <c r="DD366" s="282"/>
      <c r="DE366" s="282"/>
    </row>
    <row r="367" spans="1:109" ht="16.5" x14ac:dyDescent="0.3">
      <c r="A367" s="68">
        <v>2017</v>
      </c>
      <c r="B367" s="68" t="s">
        <v>38</v>
      </c>
      <c r="C367" s="433" t="s">
        <v>89</v>
      </c>
      <c r="D367" s="434">
        <v>4050.17</v>
      </c>
      <c r="E367" s="434">
        <v>17310.041999999998</v>
      </c>
      <c r="F367" s="435">
        <v>4985.2</v>
      </c>
      <c r="G367" s="435">
        <v>1251.8825000000002</v>
      </c>
      <c r="H367" s="129">
        <v>27597.294500000004</v>
      </c>
      <c r="I367" s="293"/>
      <c r="J367" s="58"/>
      <c r="BY367" s="270"/>
      <c r="BZ367" s="68"/>
      <c r="CA367" s="280"/>
      <c r="CB367" s="280"/>
      <c r="CC367" s="280"/>
      <c r="CD367" s="280"/>
      <c r="CE367" s="280"/>
      <c r="CF367" s="270"/>
      <c r="CG367" s="68"/>
      <c r="CH367" s="281"/>
      <c r="CI367" s="281"/>
      <c r="CJ367" s="281"/>
      <c r="CK367" s="281"/>
      <c r="CL367" s="281"/>
      <c r="CM367" s="282"/>
      <c r="CN367" s="282"/>
      <c r="CO367" s="282"/>
      <c r="CP367" s="282"/>
      <c r="CQ367" s="282"/>
      <c r="CR367" s="270"/>
      <c r="CS367" s="68"/>
      <c r="CT367" s="283"/>
      <c r="CU367" s="283"/>
      <c r="CV367" s="283"/>
      <c r="CW367" s="283"/>
      <c r="CX367" s="283"/>
      <c r="CY367" s="270"/>
      <c r="CZ367" s="68"/>
      <c r="DA367" s="282"/>
      <c r="DB367" s="282"/>
      <c r="DC367" s="282"/>
      <c r="DD367" s="282"/>
      <c r="DE367" s="282"/>
    </row>
    <row r="368" spans="1:109" ht="16.5" x14ac:dyDescent="0.3">
      <c r="A368" s="427">
        <v>2017</v>
      </c>
      <c r="B368" s="428" t="s">
        <v>39</v>
      </c>
      <c r="C368" s="429" t="s">
        <v>89</v>
      </c>
      <c r="D368" s="430">
        <v>4084.45</v>
      </c>
      <c r="E368" s="430">
        <v>17013.408500000001</v>
      </c>
      <c r="F368" s="431">
        <v>4944.3474999999999</v>
      </c>
      <c r="G368" s="431">
        <v>1128.5125</v>
      </c>
      <c r="H368" s="432">
        <v>27170.718499999999</v>
      </c>
      <c r="I368" s="293"/>
      <c r="J368" s="58"/>
      <c r="BY368" s="270"/>
      <c r="BZ368" s="68"/>
      <c r="CA368" s="280"/>
      <c r="CB368" s="280"/>
      <c r="CC368" s="280"/>
      <c r="CD368" s="280"/>
      <c r="CE368" s="280"/>
      <c r="CF368" s="270"/>
      <c r="CG368" s="68"/>
      <c r="CH368" s="281"/>
      <c r="CI368" s="281"/>
      <c r="CJ368" s="281"/>
      <c r="CK368" s="281"/>
      <c r="CL368" s="281"/>
      <c r="CM368" s="282"/>
      <c r="CN368" s="282"/>
      <c r="CO368" s="282"/>
      <c r="CP368" s="282"/>
      <c r="CQ368" s="282"/>
      <c r="CR368" s="270"/>
      <c r="CS368" s="68"/>
      <c r="CT368" s="283"/>
      <c r="CU368" s="283"/>
      <c r="CV368" s="283"/>
      <c r="CW368" s="283"/>
      <c r="CX368" s="283"/>
      <c r="CY368" s="270"/>
      <c r="CZ368" s="68"/>
      <c r="DA368" s="282"/>
      <c r="DB368" s="282"/>
      <c r="DC368" s="282"/>
      <c r="DD368" s="282"/>
      <c r="DE368" s="282"/>
    </row>
    <row r="369" spans="1:109" ht="16.5" x14ac:dyDescent="0.3">
      <c r="A369" s="68">
        <v>2017</v>
      </c>
      <c r="B369" s="68" t="s">
        <v>40</v>
      </c>
      <c r="C369" s="433" t="s">
        <v>89</v>
      </c>
      <c r="D369" s="434">
        <v>4174.4500000000007</v>
      </c>
      <c r="E369" s="434">
        <v>17862.210500000005</v>
      </c>
      <c r="F369" s="435">
        <v>5013.8875000000007</v>
      </c>
      <c r="G369" s="435">
        <v>1610.5675000000001</v>
      </c>
      <c r="H369" s="129">
        <v>28661.115500000004</v>
      </c>
      <c r="I369" s="293"/>
      <c r="J369" s="58"/>
      <c r="BY369" s="270"/>
      <c r="BZ369" s="68"/>
      <c r="CA369" s="280"/>
      <c r="CB369" s="280"/>
      <c r="CC369" s="280"/>
      <c r="CD369" s="280"/>
      <c r="CE369" s="280"/>
      <c r="CF369" s="270"/>
      <c r="CG369" s="68"/>
      <c r="CH369" s="281"/>
      <c r="CI369" s="281"/>
      <c r="CJ369" s="281"/>
      <c r="CK369" s="281"/>
      <c r="CL369" s="281"/>
      <c r="CM369" s="282"/>
      <c r="CN369" s="282"/>
      <c r="CO369" s="282"/>
      <c r="CP369" s="282"/>
      <c r="CQ369" s="282"/>
      <c r="CR369" s="270"/>
      <c r="CS369" s="68"/>
      <c r="CT369" s="283"/>
      <c r="CU369" s="283"/>
      <c r="CV369" s="283"/>
      <c r="CW369" s="283"/>
      <c r="CX369" s="283"/>
      <c r="CY369" s="270"/>
      <c r="CZ369" s="68"/>
      <c r="DA369" s="282"/>
      <c r="DB369" s="282"/>
      <c r="DC369" s="282"/>
      <c r="DD369" s="282"/>
      <c r="DE369" s="282"/>
    </row>
    <row r="370" spans="1:109" ht="16.5" x14ac:dyDescent="0.3">
      <c r="A370" s="427">
        <v>2017</v>
      </c>
      <c r="B370" s="428" t="s">
        <v>41</v>
      </c>
      <c r="C370" s="429" t="s">
        <v>89</v>
      </c>
      <c r="D370" s="430">
        <v>4039.1899999999996</v>
      </c>
      <c r="E370" s="430">
        <v>18873.515500000001</v>
      </c>
      <c r="F370" s="431">
        <v>4562.0650000000005</v>
      </c>
      <c r="G370" s="431">
        <v>1604.12</v>
      </c>
      <c r="H370" s="432">
        <v>29078.890500000001</v>
      </c>
      <c r="I370" s="293"/>
      <c r="J370" s="58"/>
      <c r="BY370" s="270"/>
      <c r="BZ370" s="68"/>
      <c r="CA370" s="280"/>
      <c r="CB370" s="280"/>
      <c r="CC370" s="280"/>
      <c r="CD370" s="280"/>
      <c r="CE370" s="280"/>
      <c r="CF370" s="270"/>
      <c r="CG370" s="68"/>
      <c r="CH370" s="281"/>
      <c r="CI370" s="281"/>
      <c r="CJ370" s="281"/>
      <c r="CK370" s="281"/>
      <c r="CL370" s="281"/>
      <c r="CM370" s="282"/>
      <c r="CN370" s="282"/>
      <c r="CO370" s="282"/>
      <c r="CP370" s="282"/>
      <c r="CQ370" s="282"/>
      <c r="CR370" s="270"/>
      <c r="CS370" s="68"/>
      <c r="CT370" s="283"/>
      <c r="CU370" s="283"/>
      <c r="CV370" s="283"/>
      <c r="CW370" s="283"/>
      <c r="CX370" s="283"/>
      <c r="CY370" s="270"/>
      <c r="CZ370" s="68"/>
      <c r="DA370" s="282"/>
      <c r="DB370" s="282"/>
      <c r="DC370" s="282"/>
      <c r="DD370" s="282"/>
      <c r="DE370" s="282"/>
    </row>
    <row r="371" spans="1:109" ht="16.5" x14ac:dyDescent="0.3">
      <c r="A371" s="68">
        <v>2017</v>
      </c>
      <c r="B371" s="68" t="s">
        <v>42</v>
      </c>
      <c r="C371" s="433" t="s">
        <v>89</v>
      </c>
      <c r="D371" s="434">
        <v>3689.55</v>
      </c>
      <c r="E371" s="434">
        <v>16515.5095</v>
      </c>
      <c r="F371" s="435">
        <v>4442.375</v>
      </c>
      <c r="G371" s="435">
        <v>1523.1925000000001</v>
      </c>
      <c r="H371" s="129">
        <v>26170.627</v>
      </c>
      <c r="I371" s="293"/>
      <c r="J371" s="58"/>
      <c r="BY371" s="270"/>
      <c r="BZ371" s="68"/>
      <c r="CA371" s="280"/>
      <c r="CB371" s="280"/>
      <c r="CC371" s="280"/>
      <c r="CD371" s="280"/>
      <c r="CE371" s="280"/>
      <c r="CF371" s="270"/>
      <c r="CG371" s="68"/>
      <c r="CH371" s="281"/>
      <c r="CI371" s="281"/>
      <c r="CJ371" s="281"/>
      <c r="CK371" s="281"/>
      <c r="CL371" s="281"/>
      <c r="CM371" s="282"/>
      <c r="CN371" s="282"/>
      <c r="CO371" s="282"/>
      <c r="CP371" s="282"/>
      <c r="CQ371" s="282"/>
      <c r="CR371" s="270"/>
      <c r="CS371" s="68"/>
      <c r="CT371" s="283"/>
      <c r="CU371" s="283"/>
      <c r="CV371" s="283"/>
      <c r="CW371" s="283"/>
      <c r="CX371" s="283"/>
      <c r="CY371" s="270"/>
      <c r="CZ371" s="68"/>
      <c r="DA371" s="282"/>
      <c r="DB371" s="282"/>
      <c r="DC371" s="282"/>
      <c r="DD371" s="282"/>
      <c r="DE371" s="282"/>
    </row>
    <row r="372" spans="1:109" ht="16.5" x14ac:dyDescent="0.3">
      <c r="A372" s="427">
        <v>2018</v>
      </c>
      <c r="B372" s="428" t="s">
        <v>43</v>
      </c>
      <c r="C372" s="429" t="s">
        <v>89</v>
      </c>
      <c r="D372" s="430">
        <v>4343.49</v>
      </c>
      <c r="E372" s="430">
        <v>16093.490500000002</v>
      </c>
      <c r="F372" s="431">
        <v>3794.4500000000003</v>
      </c>
      <c r="G372" s="431">
        <v>1611.2725</v>
      </c>
      <c r="H372" s="432">
        <v>25842.703000000001</v>
      </c>
      <c r="I372" s="293"/>
      <c r="J372" s="58"/>
      <c r="BY372" s="270"/>
      <c r="BZ372" s="68"/>
      <c r="CA372" s="280"/>
      <c r="CB372" s="280"/>
      <c r="CC372" s="280"/>
      <c r="CD372" s="280"/>
      <c r="CE372" s="280"/>
      <c r="CF372" s="270"/>
      <c r="CG372" s="68"/>
      <c r="CH372" s="281"/>
      <c r="CI372" s="281"/>
      <c r="CJ372" s="281"/>
      <c r="CK372" s="281"/>
      <c r="CL372" s="281"/>
      <c r="CM372" s="282"/>
      <c r="CN372" s="282"/>
      <c r="CO372" s="282"/>
      <c r="CP372" s="282"/>
      <c r="CQ372" s="282"/>
      <c r="CR372" s="270"/>
      <c r="CS372" s="68"/>
      <c r="CT372" s="283"/>
      <c r="CU372" s="283"/>
      <c r="CV372" s="283"/>
      <c r="CW372" s="283"/>
      <c r="CX372" s="283"/>
      <c r="CY372" s="270"/>
      <c r="CZ372" s="68"/>
      <c r="DA372" s="282"/>
      <c r="DB372" s="282"/>
      <c r="DC372" s="282"/>
      <c r="DD372" s="282"/>
      <c r="DE372" s="282"/>
    </row>
    <row r="373" spans="1:109" ht="16.5" x14ac:dyDescent="0.3">
      <c r="A373" s="68">
        <v>2018</v>
      </c>
      <c r="B373" s="68" t="s">
        <v>44</v>
      </c>
      <c r="C373" s="433" t="s">
        <v>89</v>
      </c>
      <c r="D373" s="434">
        <v>4478.6499999999996</v>
      </c>
      <c r="E373" s="434">
        <v>16744.007999999998</v>
      </c>
      <c r="F373" s="435">
        <v>4114.9349999999995</v>
      </c>
      <c r="G373" s="435">
        <v>1852.6175000000001</v>
      </c>
      <c r="H373" s="129">
        <v>27190.210500000001</v>
      </c>
      <c r="I373" s="293"/>
      <c r="J373" s="58"/>
      <c r="BY373" s="270"/>
      <c r="BZ373" s="68"/>
      <c r="CA373" s="280"/>
      <c r="CB373" s="280"/>
      <c r="CC373" s="280"/>
      <c r="CD373" s="280"/>
      <c r="CE373" s="280"/>
      <c r="CF373" s="270"/>
      <c r="CG373" s="68"/>
      <c r="CH373" s="281"/>
      <c r="CI373" s="281"/>
      <c r="CJ373" s="281"/>
      <c r="CK373" s="281"/>
      <c r="CL373" s="281"/>
      <c r="CM373" s="282"/>
      <c r="CN373" s="282"/>
      <c r="CO373" s="282"/>
      <c r="CP373" s="282"/>
      <c r="CQ373" s="282"/>
      <c r="CR373" s="270"/>
      <c r="CS373" s="68"/>
      <c r="CT373" s="283"/>
      <c r="CU373" s="283"/>
      <c r="CV373" s="283"/>
      <c r="CW373" s="283"/>
      <c r="CX373" s="283"/>
      <c r="CY373" s="270"/>
      <c r="CZ373" s="68"/>
      <c r="DA373" s="282"/>
      <c r="DB373" s="282"/>
      <c r="DC373" s="282"/>
      <c r="DD373" s="282"/>
      <c r="DE373" s="282"/>
    </row>
    <row r="374" spans="1:109" ht="16.5" x14ac:dyDescent="0.3">
      <c r="A374" s="427">
        <v>2018</v>
      </c>
      <c r="B374" s="428" t="s">
        <v>45</v>
      </c>
      <c r="C374" s="429" t="s">
        <v>89</v>
      </c>
      <c r="D374" s="430">
        <v>4703.33</v>
      </c>
      <c r="E374" s="430">
        <v>15983.182806122448</v>
      </c>
      <c r="F374" s="431">
        <v>3852.1374999999998</v>
      </c>
      <c r="G374" s="431">
        <v>1815.2150000000001</v>
      </c>
      <c r="H374" s="432">
        <v>26353.865306122447</v>
      </c>
      <c r="I374" s="293"/>
      <c r="J374" s="58"/>
      <c r="BY374" s="270"/>
      <c r="BZ374" s="68"/>
      <c r="CA374" s="280"/>
      <c r="CB374" s="280"/>
      <c r="CC374" s="280"/>
      <c r="CD374" s="280"/>
      <c r="CE374" s="280"/>
      <c r="CF374" s="270"/>
      <c r="CG374" s="68"/>
      <c r="CH374" s="281"/>
      <c r="CI374" s="281"/>
      <c r="CJ374" s="281"/>
      <c r="CK374" s="281"/>
      <c r="CL374" s="281"/>
      <c r="CM374" s="282"/>
      <c r="CN374" s="282"/>
      <c r="CO374" s="282"/>
      <c r="CP374" s="282"/>
      <c r="CQ374" s="282"/>
      <c r="CR374" s="270"/>
      <c r="CS374" s="68"/>
      <c r="CT374" s="283"/>
      <c r="CU374" s="283"/>
      <c r="CV374" s="283"/>
      <c r="CW374" s="283"/>
      <c r="CX374" s="283"/>
      <c r="CY374" s="270"/>
      <c r="CZ374" s="68"/>
      <c r="DA374" s="282"/>
      <c r="DB374" s="282"/>
      <c r="DC374" s="282"/>
      <c r="DD374" s="282"/>
      <c r="DE374" s="282"/>
    </row>
    <row r="375" spans="1:109" ht="16.5" x14ac:dyDescent="0.3">
      <c r="A375" s="68">
        <v>2018</v>
      </c>
      <c r="B375" s="68" t="s">
        <v>33</v>
      </c>
      <c r="C375" s="433" t="s">
        <v>89</v>
      </c>
      <c r="D375" s="434">
        <v>4668.6500000000005</v>
      </c>
      <c r="E375" s="434">
        <v>16564.4915</v>
      </c>
      <c r="F375" s="435">
        <v>4179.7199999999993</v>
      </c>
      <c r="G375" s="435">
        <v>1808.2674999999999</v>
      </c>
      <c r="H375" s="129">
        <v>27221.129000000001</v>
      </c>
      <c r="I375" s="293"/>
      <c r="J375" s="58"/>
      <c r="BY375" s="270"/>
      <c r="BZ375" s="68"/>
      <c r="CA375" s="280"/>
      <c r="CB375" s="280"/>
      <c r="CC375" s="280"/>
      <c r="CD375" s="280"/>
      <c r="CE375" s="280"/>
      <c r="CF375" s="270"/>
      <c r="CG375" s="68"/>
      <c r="CH375" s="281"/>
      <c r="CI375" s="281"/>
      <c r="CJ375" s="281"/>
      <c r="CK375" s="281"/>
      <c r="CL375" s="281"/>
      <c r="CM375" s="282"/>
      <c r="CN375" s="282"/>
      <c r="CO375" s="282"/>
      <c r="CP375" s="282"/>
      <c r="CQ375" s="282"/>
      <c r="CR375" s="270"/>
      <c r="CS375" s="68"/>
      <c r="CT375" s="283"/>
      <c r="CU375" s="283"/>
      <c r="CV375" s="283"/>
      <c r="CW375" s="283"/>
      <c r="CX375" s="283"/>
      <c r="CY375" s="270"/>
      <c r="CZ375" s="68"/>
      <c r="DA375" s="282"/>
      <c r="DB375" s="282"/>
      <c r="DC375" s="282"/>
      <c r="DD375" s="282"/>
      <c r="DE375" s="282"/>
    </row>
    <row r="376" spans="1:109" ht="16.5" x14ac:dyDescent="0.3">
      <c r="A376" s="427">
        <v>2018</v>
      </c>
      <c r="B376" s="428" t="s">
        <v>35</v>
      </c>
      <c r="C376" s="429" t="s">
        <v>89</v>
      </c>
      <c r="D376" s="430">
        <v>4775.0499999999993</v>
      </c>
      <c r="E376" s="430">
        <v>17242.118051020407</v>
      </c>
      <c r="F376" s="431">
        <v>4068.9875000000002</v>
      </c>
      <c r="G376" s="431">
        <v>1868.1979999999999</v>
      </c>
      <c r="H376" s="432">
        <v>27954.353551020409</v>
      </c>
      <c r="I376" s="293"/>
      <c r="J376" s="58"/>
      <c r="BY376" s="270"/>
      <c r="BZ376" s="68"/>
      <c r="CA376" s="280"/>
      <c r="CB376" s="280"/>
      <c r="CC376" s="280"/>
      <c r="CD376" s="280"/>
      <c r="CE376" s="280"/>
      <c r="CF376" s="270"/>
      <c r="CG376" s="68"/>
      <c r="CH376" s="281"/>
      <c r="CI376" s="281"/>
      <c r="CJ376" s="281"/>
      <c r="CK376" s="281"/>
      <c r="CL376" s="281"/>
      <c r="CM376" s="282"/>
      <c r="CN376" s="282"/>
      <c r="CO376" s="282"/>
      <c r="CP376" s="282"/>
      <c r="CQ376" s="282"/>
      <c r="CR376" s="270"/>
      <c r="CS376" s="68"/>
      <c r="CT376" s="283"/>
      <c r="CU376" s="283"/>
      <c r="CV376" s="283"/>
      <c r="CW376" s="283"/>
      <c r="CX376" s="283"/>
      <c r="CY376" s="270"/>
      <c r="CZ376" s="68"/>
      <c r="DA376" s="282"/>
      <c r="DB376" s="282"/>
      <c r="DC376" s="282"/>
      <c r="DD376" s="282"/>
      <c r="DE376" s="282"/>
    </row>
    <row r="377" spans="1:109" ht="16.5" x14ac:dyDescent="0.3">
      <c r="A377" s="68">
        <v>2018</v>
      </c>
      <c r="B377" s="68" t="s">
        <v>36</v>
      </c>
      <c r="C377" s="433" t="s">
        <v>89</v>
      </c>
      <c r="D377" s="434">
        <v>4402.54</v>
      </c>
      <c r="E377" s="434">
        <v>16325.06461904762</v>
      </c>
      <c r="F377" s="435">
        <v>3447.9865</v>
      </c>
      <c r="G377" s="435">
        <v>1919.1830999999997</v>
      </c>
      <c r="H377" s="129">
        <v>26094.774219047624</v>
      </c>
      <c r="I377" s="293"/>
      <c r="J377" s="58"/>
      <c r="BY377" s="270"/>
      <c r="BZ377" s="68"/>
      <c r="CA377" s="280"/>
      <c r="CB377" s="280"/>
      <c r="CC377" s="280"/>
      <c r="CD377" s="280"/>
      <c r="CE377" s="280"/>
      <c r="CF377" s="270"/>
      <c r="CG377" s="68"/>
      <c r="CH377" s="281"/>
      <c r="CI377" s="281"/>
      <c r="CJ377" s="281"/>
      <c r="CK377" s="281"/>
      <c r="CL377" s="281"/>
      <c r="CM377" s="282"/>
      <c r="CN377" s="282"/>
      <c r="CO377" s="282"/>
      <c r="CP377" s="282"/>
      <c r="CQ377" s="282"/>
      <c r="CR377" s="270"/>
      <c r="CS377" s="68"/>
      <c r="CT377" s="283"/>
      <c r="CU377" s="283"/>
      <c r="CV377" s="283"/>
      <c r="CW377" s="283"/>
      <c r="CX377" s="283"/>
      <c r="CY377" s="270"/>
      <c r="CZ377" s="68"/>
      <c r="DA377" s="282"/>
      <c r="DB377" s="282"/>
      <c r="DC377" s="282"/>
      <c r="DD377" s="282"/>
      <c r="DE377" s="282"/>
    </row>
    <row r="378" spans="1:109" ht="16.5" x14ac:dyDescent="0.3">
      <c r="A378" s="427">
        <v>2018</v>
      </c>
      <c r="B378" s="428" t="s">
        <v>37</v>
      </c>
      <c r="C378" s="429" t="s">
        <v>89</v>
      </c>
      <c r="D378" s="430">
        <v>4206.68</v>
      </c>
      <c r="E378" s="430">
        <v>16526.455000000002</v>
      </c>
      <c r="F378" s="431">
        <v>2938.79</v>
      </c>
      <c r="G378" s="431">
        <v>1978.2875000000001</v>
      </c>
      <c r="H378" s="432">
        <v>25650.212499999998</v>
      </c>
      <c r="I378" s="293"/>
      <c r="J378" s="58"/>
      <c r="BY378" s="270"/>
      <c r="BZ378" s="68"/>
      <c r="CA378" s="280"/>
      <c r="CB378" s="280"/>
      <c r="CC378" s="280"/>
      <c r="CD378" s="280"/>
      <c r="CE378" s="280"/>
      <c r="CF378" s="270"/>
      <c r="CG378" s="68"/>
      <c r="CH378" s="281"/>
      <c r="CI378" s="281"/>
      <c r="CJ378" s="281"/>
      <c r="CK378" s="281"/>
      <c r="CL378" s="281"/>
      <c r="CM378" s="282"/>
      <c r="CN378" s="282"/>
      <c r="CO378" s="282"/>
      <c r="CP378" s="282"/>
      <c r="CQ378" s="282"/>
      <c r="CR378" s="270"/>
      <c r="CS378" s="68"/>
      <c r="CT378" s="283"/>
      <c r="CU378" s="283"/>
      <c r="CV378" s="283"/>
      <c r="CW378" s="283"/>
      <c r="CX378" s="283"/>
      <c r="CY378" s="270"/>
      <c r="CZ378" s="68"/>
      <c r="DA378" s="282"/>
      <c r="DB378" s="282"/>
      <c r="DC378" s="282"/>
      <c r="DD378" s="282"/>
      <c r="DE378" s="282"/>
    </row>
    <row r="379" spans="1:109" ht="16.5" x14ac:dyDescent="0.3">
      <c r="A379" s="68">
        <v>2018</v>
      </c>
      <c r="B379" s="68" t="s">
        <v>38</v>
      </c>
      <c r="C379" s="433" t="s">
        <v>89</v>
      </c>
      <c r="D379" s="434">
        <v>5038.87</v>
      </c>
      <c r="E379" s="434">
        <v>17978.235000000001</v>
      </c>
      <c r="F379" s="435">
        <v>3537.8125</v>
      </c>
      <c r="G379" s="435">
        <v>2223.5055000000002</v>
      </c>
      <c r="H379" s="129">
        <v>28778.422999999995</v>
      </c>
      <c r="I379" s="293"/>
      <c r="J379" s="58"/>
      <c r="BY379" s="270"/>
      <c r="BZ379" s="68"/>
      <c r="CA379" s="280"/>
      <c r="CB379" s="280"/>
      <c r="CC379" s="280"/>
      <c r="CD379" s="280"/>
      <c r="CE379" s="280"/>
      <c r="CF379" s="270"/>
      <c r="CG379" s="68"/>
      <c r="CH379" s="281"/>
      <c r="CI379" s="281"/>
      <c r="CJ379" s="281"/>
      <c r="CK379" s="281"/>
      <c r="CL379" s="281"/>
      <c r="CM379" s="282"/>
      <c r="CN379" s="282"/>
      <c r="CO379" s="282"/>
      <c r="CP379" s="282"/>
      <c r="CQ379" s="282"/>
      <c r="CR379" s="270"/>
      <c r="CS379" s="68"/>
      <c r="CT379" s="283"/>
      <c r="CU379" s="283"/>
      <c r="CV379" s="283"/>
      <c r="CW379" s="283"/>
      <c r="CX379" s="283"/>
      <c r="CY379" s="270"/>
      <c r="CZ379" s="68"/>
      <c r="DA379" s="282"/>
      <c r="DB379" s="282"/>
      <c r="DC379" s="282"/>
      <c r="DD379" s="282"/>
      <c r="DE379" s="282"/>
    </row>
    <row r="380" spans="1:109" ht="16.5" x14ac:dyDescent="0.3">
      <c r="A380" s="427">
        <v>2018</v>
      </c>
      <c r="B380" s="428" t="s">
        <v>39</v>
      </c>
      <c r="C380" s="429" t="s">
        <v>89</v>
      </c>
      <c r="D380" s="430">
        <v>4360.1149999999998</v>
      </c>
      <c r="E380" s="430">
        <v>17908.638999999999</v>
      </c>
      <c r="F380" s="431">
        <v>4212.152</v>
      </c>
      <c r="G380" s="431">
        <v>1942.241</v>
      </c>
      <c r="H380" s="432">
        <v>28423.147000000004</v>
      </c>
      <c r="I380" s="293"/>
      <c r="J380" s="58"/>
      <c r="BY380" s="270"/>
      <c r="BZ380" s="68"/>
      <c r="CA380" s="280"/>
      <c r="CB380" s="280"/>
      <c r="CC380" s="280"/>
      <c r="CD380" s="280"/>
      <c r="CE380" s="280"/>
      <c r="CF380" s="270"/>
      <c r="CG380" s="68"/>
      <c r="CH380" s="281"/>
      <c r="CI380" s="281"/>
      <c r="CJ380" s="281"/>
      <c r="CK380" s="281"/>
      <c r="CL380" s="281"/>
      <c r="CM380" s="282"/>
      <c r="CN380" s="282"/>
      <c r="CO380" s="282"/>
      <c r="CP380" s="282"/>
      <c r="CQ380" s="282"/>
      <c r="CR380" s="270"/>
      <c r="CS380" s="68"/>
      <c r="CT380" s="283"/>
      <c r="CU380" s="283"/>
      <c r="CV380" s="283"/>
      <c r="CW380" s="283"/>
      <c r="CX380" s="283"/>
      <c r="CY380" s="270"/>
      <c r="CZ380" s="68"/>
      <c r="DA380" s="282"/>
      <c r="DB380" s="282"/>
      <c r="DC380" s="282"/>
      <c r="DD380" s="282"/>
      <c r="DE380" s="282"/>
    </row>
    <row r="381" spans="1:109" ht="16.5" x14ac:dyDescent="0.3">
      <c r="A381" s="68">
        <v>2018</v>
      </c>
      <c r="B381" s="68" t="s">
        <v>40</v>
      </c>
      <c r="C381" s="433" t="s">
        <v>89</v>
      </c>
      <c r="D381" s="434">
        <v>3691.1899999999996</v>
      </c>
      <c r="E381" s="434">
        <v>19997.651000000002</v>
      </c>
      <c r="F381" s="435">
        <v>3837.7190000000001</v>
      </c>
      <c r="G381" s="435">
        <v>2379.0875000000001</v>
      </c>
      <c r="H381" s="129">
        <v>29905.647499999999</v>
      </c>
      <c r="I381" s="293"/>
      <c r="J381" s="58"/>
      <c r="BY381" s="270"/>
      <c r="BZ381" s="68"/>
      <c r="CA381" s="280"/>
      <c r="CB381" s="280"/>
      <c r="CC381" s="280"/>
      <c r="CD381" s="280"/>
      <c r="CE381" s="280"/>
      <c r="CF381" s="270"/>
      <c r="CG381" s="68"/>
      <c r="CH381" s="281"/>
      <c r="CI381" s="281"/>
      <c r="CJ381" s="281"/>
      <c r="CK381" s="281"/>
      <c r="CL381" s="281"/>
      <c r="CM381" s="282"/>
      <c r="CN381" s="282"/>
      <c r="CO381" s="282"/>
      <c r="CP381" s="282"/>
      <c r="CQ381" s="282"/>
      <c r="CR381" s="270"/>
      <c r="CS381" s="68"/>
      <c r="CT381" s="283"/>
      <c r="CU381" s="283"/>
      <c r="CV381" s="283"/>
      <c r="CW381" s="283"/>
      <c r="CX381" s="283"/>
      <c r="CY381" s="270"/>
      <c r="CZ381" s="68"/>
      <c r="DA381" s="282"/>
      <c r="DB381" s="282"/>
      <c r="DC381" s="282"/>
      <c r="DD381" s="282"/>
      <c r="DE381" s="282"/>
    </row>
    <row r="382" spans="1:109" ht="16.5" x14ac:dyDescent="0.3">
      <c r="A382" s="427">
        <v>2018</v>
      </c>
      <c r="B382" s="428" t="s">
        <v>41</v>
      </c>
      <c r="C382" s="429" t="s">
        <v>89</v>
      </c>
      <c r="D382" s="430">
        <v>4480.7475000000004</v>
      </c>
      <c r="E382" s="430">
        <v>19854.379000000001</v>
      </c>
      <c r="F382" s="431">
        <v>3677.3624999999997</v>
      </c>
      <c r="G382" s="431">
        <v>2413</v>
      </c>
      <c r="H382" s="432">
        <v>30425.489000000001</v>
      </c>
      <c r="I382" s="293"/>
      <c r="J382" s="58"/>
      <c r="BY382" s="270"/>
      <c r="BZ382" s="68"/>
      <c r="CA382" s="280"/>
      <c r="CB382" s="280"/>
      <c r="CC382" s="280"/>
      <c r="CD382" s="280"/>
      <c r="CE382" s="280"/>
      <c r="CF382" s="270"/>
      <c r="CG382" s="68"/>
      <c r="CH382" s="281"/>
      <c r="CI382" s="281"/>
      <c r="CJ382" s="281"/>
      <c r="CK382" s="281"/>
      <c r="CL382" s="281"/>
      <c r="CM382" s="282"/>
      <c r="CN382" s="282"/>
      <c r="CO382" s="282"/>
      <c r="CP382" s="282"/>
      <c r="CQ382" s="282"/>
      <c r="CR382" s="270"/>
      <c r="CS382" s="68"/>
      <c r="CT382" s="283"/>
      <c r="CU382" s="283"/>
      <c r="CV382" s="283"/>
      <c r="CW382" s="283"/>
      <c r="CX382" s="283"/>
      <c r="CY382" s="270"/>
      <c r="CZ382" s="68"/>
      <c r="DA382" s="282"/>
      <c r="DB382" s="282"/>
      <c r="DC382" s="282"/>
      <c r="DD382" s="282"/>
      <c r="DE382" s="282"/>
    </row>
    <row r="383" spans="1:109" ht="16.5" x14ac:dyDescent="0.3">
      <c r="A383" s="68">
        <v>2018</v>
      </c>
      <c r="B383" s="68" t="s">
        <v>42</v>
      </c>
      <c r="C383" s="433" t="s">
        <v>89</v>
      </c>
      <c r="D383" s="434">
        <v>3809.848</v>
      </c>
      <c r="E383" s="434">
        <v>18159.864000000001</v>
      </c>
      <c r="F383" s="435">
        <v>3109.3199999999997</v>
      </c>
      <c r="G383" s="435">
        <v>2442.2600000000002</v>
      </c>
      <c r="H383" s="129">
        <v>27521.292000000001</v>
      </c>
      <c r="I383" s="293"/>
      <c r="J383" s="58"/>
      <c r="BY383" s="270"/>
      <c r="BZ383" s="68"/>
      <c r="CA383" s="280"/>
      <c r="CB383" s="280"/>
      <c r="CC383" s="280"/>
      <c r="CD383" s="280"/>
      <c r="CE383" s="280"/>
      <c r="CF383" s="270"/>
      <c r="CG383" s="68"/>
      <c r="CH383" s="281"/>
      <c r="CI383" s="281"/>
      <c r="CJ383" s="281"/>
      <c r="CK383" s="281"/>
      <c r="CL383" s="281"/>
      <c r="CM383" s="282"/>
      <c r="CN383" s="282"/>
      <c r="CO383" s="282"/>
      <c r="CP383" s="282"/>
      <c r="CQ383" s="282"/>
      <c r="CR383" s="270"/>
      <c r="CS383" s="68"/>
      <c r="CT383" s="283"/>
      <c r="CU383" s="283"/>
      <c r="CV383" s="283"/>
      <c r="CW383" s="283"/>
      <c r="CX383" s="283"/>
      <c r="CY383" s="270"/>
      <c r="CZ383" s="68"/>
      <c r="DA383" s="282"/>
      <c r="DB383" s="282"/>
      <c r="DC383" s="282"/>
      <c r="DD383" s="282"/>
      <c r="DE383" s="282"/>
    </row>
    <row r="384" spans="1:109" ht="16.5" x14ac:dyDescent="0.3">
      <c r="A384" s="427">
        <v>2019</v>
      </c>
      <c r="B384" s="428" t="s">
        <v>43</v>
      </c>
      <c r="C384" s="429" t="s">
        <v>89</v>
      </c>
      <c r="D384" s="430">
        <v>2531.5500000000002</v>
      </c>
      <c r="E384" s="430">
        <v>16089.692000000001</v>
      </c>
      <c r="F384" s="431">
        <v>2913.8410000000003</v>
      </c>
      <c r="G384" s="431">
        <v>1947.693</v>
      </c>
      <c r="H384" s="432">
        <v>23482.776000000002</v>
      </c>
      <c r="I384" s="293"/>
      <c r="J384" s="58"/>
      <c r="BY384" s="270"/>
      <c r="BZ384" s="68"/>
      <c r="CA384" s="280"/>
      <c r="CB384" s="280"/>
      <c r="CC384" s="280"/>
      <c r="CD384" s="280"/>
      <c r="CE384" s="280"/>
      <c r="CF384" s="270"/>
      <c r="CG384" s="68"/>
      <c r="CH384" s="281"/>
      <c r="CI384" s="281"/>
      <c r="CJ384" s="281"/>
      <c r="CK384" s="281"/>
      <c r="CL384" s="281"/>
      <c r="CM384" s="282"/>
      <c r="CN384" s="282"/>
      <c r="CO384" s="282"/>
      <c r="CP384" s="282"/>
      <c r="CQ384" s="282"/>
      <c r="CR384" s="270"/>
      <c r="CS384" s="68"/>
      <c r="CT384" s="283"/>
      <c r="CU384" s="283"/>
      <c r="CV384" s="283"/>
      <c r="CW384" s="283"/>
      <c r="CX384" s="283"/>
      <c r="CY384" s="270"/>
      <c r="CZ384" s="68"/>
      <c r="DA384" s="282"/>
      <c r="DB384" s="282"/>
      <c r="DC384" s="282"/>
      <c r="DD384" s="282"/>
      <c r="DE384" s="282"/>
    </row>
    <row r="385" spans="1:109" ht="16.5" x14ac:dyDescent="0.3">
      <c r="A385" s="68">
        <v>2019</v>
      </c>
      <c r="B385" s="68" t="s">
        <v>44</v>
      </c>
      <c r="C385" s="433" t="s">
        <v>89</v>
      </c>
      <c r="D385" s="434">
        <v>2894.38</v>
      </c>
      <c r="E385" s="434">
        <v>17767.157999999999</v>
      </c>
      <c r="F385" s="435">
        <v>4047.7914999999998</v>
      </c>
      <c r="G385" s="435">
        <v>2290.3850000000002</v>
      </c>
      <c r="H385" s="129">
        <v>26999.714500000002</v>
      </c>
      <c r="I385" s="293"/>
      <c r="J385" s="58"/>
      <c r="BY385" s="270"/>
      <c r="BZ385" s="68"/>
      <c r="CA385" s="280"/>
      <c r="CB385" s="280"/>
      <c r="CC385" s="280"/>
      <c r="CD385" s="280"/>
      <c r="CE385" s="280"/>
      <c r="CF385" s="270"/>
      <c r="CG385" s="68"/>
      <c r="CH385" s="281"/>
      <c r="CI385" s="281"/>
      <c r="CJ385" s="281"/>
      <c r="CK385" s="281"/>
      <c r="CL385" s="281"/>
      <c r="CM385" s="282"/>
      <c r="CN385" s="282"/>
      <c r="CO385" s="282"/>
      <c r="CP385" s="282"/>
      <c r="CQ385" s="282"/>
      <c r="CR385" s="270"/>
      <c r="CS385" s="68"/>
      <c r="CT385" s="283"/>
      <c r="CU385" s="283"/>
      <c r="CV385" s="283"/>
      <c r="CW385" s="283"/>
      <c r="CX385" s="283"/>
      <c r="CY385" s="270"/>
      <c r="CZ385" s="68"/>
      <c r="DA385" s="282"/>
      <c r="DB385" s="282"/>
      <c r="DC385" s="282"/>
      <c r="DD385" s="282"/>
      <c r="DE385" s="282"/>
    </row>
    <row r="386" spans="1:109" ht="16.5" x14ac:dyDescent="0.3">
      <c r="A386" s="427">
        <v>2019</v>
      </c>
      <c r="B386" s="428" t="s">
        <v>45</v>
      </c>
      <c r="C386" s="429" t="s">
        <v>89</v>
      </c>
      <c r="D386" s="430">
        <v>3075.4199999999996</v>
      </c>
      <c r="E386" s="430">
        <v>20755.170000000002</v>
      </c>
      <c r="F386" s="431">
        <v>4212.5</v>
      </c>
      <c r="G386" s="431">
        <v>2576.7325000000001</v>
      </c>
      <c r="H386" s="432">
        <v>30619.822499999998</v>
      </c>
      <c r="I386" s="293"/>
      <c r="J386" s="58"/>
      <c r="BY386" s="270"/>
      <c r="BZ386" s="68"/>
      <c r="CA386" s="280"/>
      <c r="CB386" s="280"/>
      <c r="CC386" s="280"/>
      <c r="CD386" s="280"/>
      <c r="CE386" s="280"/>
      <c r="CF386" s="270"/>
      <c r="CG386" s="68"/>
      <c r="CH386" s="281"/>
      <c r="CI386" s="281"/>
      <c r="CJ386" s="281"/>
      <c r="CK386" s="281"/>
      <c r="CL386" s="281"/>
      <c r="CM386" s="282"/>
      <c r="CN386" s="282"/>
      <c r="CO386" s="282"/>
      <c r="CP386" s="282"/>
      <c r="CQ386" s="282"/>
      <c r="CR386" s="270"/>
      <c r="CS386" s="68"/>
      <c r="CT386" s="283"/>
      <c r="CU386" s="283"/>
      <c r="CV386" s="283"/>
      <c r="CW386" s="283"/>
      <c r="CX386" s="283"/>
      <c r="CY386" s="270"/>
      <c r="CZ386" s="68"/>
      <c r="DA386" s="282"/>
      <c r="DB386" s="282"/>
      <c r="DC386" s="282"/>
      <c r="DD386" s="282"/>
      <c r="DE386" s="282"/>
    </row>
    <row r="387" spans="1:109" ht="16.5" x14ac:dyDescent="0.3">
      <c r="A387" s="68">
        <v>2019</v>
      </c>
      <c r="B387" s="68" t="s">
        <v>33</v>
      </c>
      <c r="C387" s="433" t="s">
        <v>89</v>
      </c>
      <c r="D387" s="434">
        <v>2784.87</v>
      </c>
      <c r="E387" s="434">
        <v>18481.052499999998</v>
      </c>
      <c r="F387" s="435">
        <v>3645.6905000000002</v>
      </c>
      <c r="G387" s="435">
        <v>2159.355</v>
      </c>
      <c r="H387" s="129">
        <v>27070.967999999997</v>
      </c>
      <c r="I387" s="293"/>
      <c r="J387" s="58"/>
      <c r="BY387" s="270"/>
      <c r="BZ387" s="68"/>
      <c r="CA387" s="280"/>
      <c r="CB387" s="280"/>
      <c r="CC387" s="280"/>
      <c r="CD387" s="280"/>
      <c r="CE387" s="280"/>
      <c r="CF387" s="270"/>
      <c r="CG387" s="68"/>
      <c r="CH387" s="281"/>
      <c r="CI387" s="281"/>
      <c r="CJ387" s="281"/>
      <c r="CK387" s="281"/>
      <c r="CL387" s="281"/>
      <c r="CM387" s="282"/>
      <c r="CN387" s="282"/>
      <c r="CO387" s="282"/>
      <c r="CP387" s="282"/>
      <c r="CQ387" s="282"/>
      <c r="CR387" s="270"/>
      <c r="CS387" s="68"/>
      <c r="CT387" s="283"/>
      <c r="CU387" s="283"/>
      <c r="CV387" s="283"/>
      <c r="CW387" s="283"/>
      <c r="CX387" s="283"/>
      <c r="CY387" s="270"/>
      <c r="CZ387" s="68"/>
      <c r="DA387" s="282"/>
      <c r="DB387" s="282"/>
      <c r="DC387" s="282"/>
      <c r="DD387" s="282"/>
      <c r="DE387" s="282"/>
    </row>
    <row r="388" spans="1:109" ht="16.5" x14ac:dyDescent="0.3">
      <c r="A388" s="427">
        <v>2019</v>
      </c>
      <c r="B388" s="428" t="s">
        <v>35</v>
      </c>
      <c r="C388" s="429" t="s">
        <v>89</v>
      </c>
      <c r="D388" s="430">
        <v>3522.8899999999994</v>
      </c>
      <c r="E388" s="430">
        <v>19332.763500000001</v>
      </c>
      <c r="F388" s="431">
        <v>4389.1530000000002</v>
      </c>
      <c r="G388" s="431">
        <v>2674.8830000000003</v>
      </c>
      <c r="H388" s="432">
        <v>29919.689499999997</v>
      </c>
      <c r="I388" s="293"/>
      <c r="J388" s="58"/>
      <c r="BY388" s="270"/>
      <c r="BZ388" s="68"/>
      <c r="CA388" s="280"/>
      <c r="CB388" s="280"/>
      <c r="CC388" s="280"/>
      <c r="CD388" s="280"/>
      <c r="CE388" s="280"/>
      <c r="CF388" s="270"/>
      <c r="CG388" s="68"/>
      <c r="CH388" s="281"/>
      <c r="CI388" s="281"/>
      <c r="CJ388" s="281"/>
      <c r="CK388" s="281"/>
      <c r="CL388" s="281"/>
      <c r="CM388" s="282"/>
      <c r="CN388" s="282"/>
      <c r="CO388" s="282"/>
      <c r="CP388" s="282"/>
      <c r="CQ388" s="282"/>
      <c r="CR388" s="270"/>
      <c r="CS388" s="68"/>
      <c r="CT388" s="283"/>
      <c r="CU388" s="283"/>
      <c r="CV388" s="283"/>
      <c r="CW388" s="283"/>
      <c r="CX388" s="283"/>
      <c r="CY388" s="270"/>
      <c r="CZ388" s="68"/>
      <c r="DA388" s="282"/>
      <c r="DB388" s="282"/>
      <c r="DC388" s="282"/>
      <c r="DD388" s="282"/>
      <c r="DE388" s="282"/>
    </row>
    <row r="389" spans="1:109" ht="16.5" x14ac:dyDescent="0.3">
      <c r="A389" s="68">
        <v>2019</v>
      </c>
      <c r="B389" s="68" t="s">
        <v>36</v>
      </c>
      <c r="C389" s="433" t="s">
        <v>89</v>
      </c>
      <c r="D389" s="434">
        <v>2878.8100000000004</v>
      </c>
      <c r="E389" s="434">
        <v>17724.468000000001</v>
      </c>
      <c r="F389" s="435">
        <v>4892.7190000000001</v>
      </c>
      <c r="G389" s="435">
        <v>2089.67</v>
      </c>
      <c r="H389" s="129">
        <v>27585.667000000001</v>
      </c>
      <c r="I389" s="293"/>
      <c r="J389" s="58"/>
      <c r="BY389" s="270"/>
      <c r="BZ389" s="68"/>
      <c r="CA389" s="280"/>
      <c r="CB389" s="280"/>
      <c r="CC389" s="280"/>
      <c r="CD389" s="280"/>
      <c r="CE389" s="280"/>
      <c r="CF389" s="270"/>
      <c r="CG389" s="68"/>
      <c r="CH389" s="281"/>
      <c r="CI389" s="281"/>
      <c r="CJ389" s="281"/>
      <c r="CK389" s="281"/>
      <c r="CL389" s="281"/>
      <c r="CM389" s="282"/>
      <c r="CN389" s="282"/>
      <c r="CO389" s="282"/>
      <c r="CP389" s="282"/>
      <c r="CQ389" s="282"/>
      <c r="CR389" s="270"/>
      <c r="CS389" s="68"/>
      <c r="CT389" s="283"/>
      <c r="CU389" s="283"/>
      <c r="CV389" s="283"/>
      <c r="CW389" s="283"/>
      <c r="CX389" s="283"/>
      <c r="CY389" s="270"/>
      <c r="CZ389" s="68"/>
      <c r="DA389" s="282"/>
      <c r="DB389" s="282"/>
      <c r="DC389" s="282"/>
      <c r="DD389" s="282"/>
      <c r="DE389" s="282"/>
    </row>
    <row r="390" spans="1:109" ht="16.5" x14ac:dyDescent="0.3">
      <c r="A390" s="427">
        <v>2019</v>
      </c>
      <c r="B390" s="428" t="s">
        <v>37</v>
      </c>
      <c r="C390" s="429" t="s">
        <v>89</v>
      </c>
      <c r="D390" s="430">
        <v>3843.85</v>
      </c>
      <c r="E390" s="430">
        <v>19645.664499999999</v>
      </c>
      <c r="F390" s="431">
        <v>5784.137999999999</v>
      </c>
      <c r="G390" s="431">
        <v>2412.7200000000003</v>
      </c>
      <c r="H390" s="432">
        <v>31686.372499999998</v>
      </c>
      <c r="I390" s="293"/>
      <c r="J390" s="58"/>
      <c r="BY390" s="270"/>
      <c r="BZ390" s="68"/>
      <c r="CA390" s="280"/>
      <c r="CB390" s="280"/>
      <c r="CC390" s="280"/>
      <c r="CD390" s="280"/>
      <c r="CE390" s="280"/>
      <c r="CF390" s="270"/>
      <c r="CG390" s="68"/>
      <c r="CH390" s="281"/>
      <c r="CI390" s="281"/>
      <c r="CJ390" s="281"/>
      <c r="CK390" s="281"/>
      <c r="CL390" s="281"/>
      <c r="CM390" s="282"/>
      <c r="CN390" s="282"/>
      <c r="CO390" s="282"/>
      <c r="CP390" s="282"/>
      <c r="CQ390" s="282"/>
      <c r="CR390" s="270"/>
      <c r="CS390" s="68"/>
      <c r="CT390" s="283"/>
      <c r="CU390" s="283"/>
      <c r="CV390" s="283"/>
      <c r="CW390" s="283"/>
      <c r="CX390" s="283"/>
      <c r="CY390" s="270"/>
      <c r="CZ390" s="68"/>
      <c r="DA390" s="282"/>
      <c r="DB390" s="282"/>
      <c r="DC390" s="282"/>
      <c r="DD390" s="282"/>
      <c r="DE390" s="282"/>
    </row>
    <row r="391" spans="1:109" ht="16.5" x14ac:dyDescent="0.3">
      <c r="A391" s="68">
        <v>2019</v>
      </c>
      <c r="B391" s="68" t="s">
        <v>38</v>
      </c>
      <c r="C391" s="433" t="s">
        <v>89</v>
      </c>
      <c r="D391" s="434">
        <v>3356.24</v>
      </c>
      <c r="E391" s="434">
        <v>20564.675000000003</v>
      </c>
      <c r="F391" s="435">
        <v>5031.5139999999992</v>
      </c>
      <c r="G391" s="435">
        <v>2376.88</v>
      </c>
      <c r="H391" s="129">
        <v>31329.309000000001</v>
      </c>
      <c r="I391" s="293"/>
      <c r="J391" s="58"/>
      <c r="BY391" s="270"/>
      <c r="BZ391" s="68"/>
      <c r="CA391" s="280"/>
      <c r="CB391" s="280"/>
      <c r="CC391" s="280"/>
      <c r="CD391" s="280"/>
      <c r="CE391" s="280"/>
      <c r="CF391" s="270"/>
      <c r="CG391" s="68"/>
      <c r="CH391" s="281"/>
      <c r="CI391" s="281"/>
      <c r="CJ391" s="281"/>
      <c r="CK391" s="281"/>
      <c r="CL391" s="281"/>
      <c r="CM391" s="282"/>
      <c r="CN391" s="282"/>
      <c r="CO391" s="282"/>
      <c r="CP391" s="282"/>
      <c r="CQ391" s="282"/>
      <c r="CR391" s="270"/>
      <c r="CS391" s="68"/>
      <c r="CT391" s="283"/>
      <c r="CU391" s="283"/>
      <c r="CV391" s="283"/>
      <c r="CW391" s="283"/>
      <c r="CX391" s="283"/>
      <c r="CY391" s="270"/>
      <c r="CZ391" s="68"/>
      <c r="DA391" s="282"/>
      <c r="DB391" s="282"/>
      <c r="DC391" s="282"/>
      <c r="DD391" s="282"/>
      <c r="DE391" s="282"/>
    </row>
    <row r="392" spans="1:109" ht="16.5" x14ac:dyDescent="0.3">
      <c r="A392" s="427">
        <v>2019</v>
      </c>
      <c r="B392" s="428" t="s">
        <v>39</v>
      </c>
      <c r="C392" s="429" t="s">
        <v>89</v>
      </c>
      <c r="D392" s="430">
        <v>3949.42</v>
      </c>
      <c r="E392" s="430">
        <v>21671.895</v>
      </c>
      <c r="F392" s="431">
        <v>4501.6615000000002</v>
      </c>
      <c r="G392" s="431">
        <v>2407.9875000000002</v>
      </c>
      <c r="H392" s="432">
        <v>32530.964</v>
      </c>
      <c r="I392" s="293"/>
      <c r="J392" s="58"/>
      <c r="BY392" s="270"/>
      <c r="BZ392" s="68"/>
      <c r="CA392" s="280"/>
      <c r="CB392" s="280"/>
      <c r="CC392" s="280"/>
      <c r="CD392" s="280"/>
      <c r="CE392" s="280"/>
      <c r="CF392" s="270"/>
      <c r="CG392" s="68"/>
      <c r="CH392" s="281"/>
      <c r="CI392" s="281"/>
      <c r="CJ392" s="281"/>
      <c r="CK392" s="281"/>
      <c r="CL392" s="281"/>
      <c r="CM392" s="282"/>
      <c r="CN392" s="282"/>
      <c r="CO392" s="282"/>
      <c r="CP392" s="282"/>
      <c r="CQ392" s="282"/>
      <c r="CR392" s="270"/>
      <c r="CS392" s="68"/>
      <c r="CT392" s="283"/>
      <c r="CU392" s="283"/>
      <c r="CV392" s="283"/>
      <c r="CW392" s="283"/>
      <c r="CX392" s="283"/>
      <c r="CY392" s="270"/>
      <c r="CZ392" s="68"/>
      <c r="DA392" s="282"/>
      <c r="DB392" s="282"/>
      <c r="DC392" s="282"/>
      <c r="DD392" s="282"/>
      <c r="DE392" s="282"/>
    </row>
    <row r="393" spans="1:109" ht="16.5" x14ac:dyDescent="0.3">
      <c r="A393" s="68">
        <v>2019</v>
      </c>
      <c r="B393" s="68" t="s">
        <v>40</v>
      </c>
      <c r="C393" s="433" t="s">
        <v>89</v>
      </c>
      <c r="D393" s="434">
        <v>4603.8289999999997</v>
      </c>
      <c r="E393" s="434">
        <v>18539.342499999999</v>
      </c>
      <c r="F393" s="435">
        <v>5736.2439999999997</v>
      </c>
      <c r="G393" s="435">
        <v>2221.58</v>
      </c>
      <c r="H393" s="129">
        <v>31100.995499999997</v>
      </c>
      <c r="I393" s="293"/>
      <c r="J393" s="58"/>
      <c r="BY393" s="270"/>
      <c r="BZ393" s="68"/>
      <c r="CA393" s="280"/>
      <c r="CB393" s="280"/>
      <c r="CC393" s="280"/>
      <c r="CD393" s="280"/>
      <c r="CE393" s="280"/>
      <c r="CF393" s="270"/>
      <c r="CG393" s="68"/>
      <c r="CH393" s="281"/>
      <c r="CI393" s="281"/>
      <c r="CJ393" s="281"/>
      <c r="CK393" s="281"/>
      <c r="CL393" s="281"/>
      <c r="CM393" s="282"/>
      <c r="CN393" s="282"/>
      <c r="CO393" s="282"/>
      <c r="CP393" s="282"/>
      <c r="CQ393" s="282"/>
      <c r="CR393" s="270"/>
      <c r="CS393" s="68"/>
      <c r="CT393" s="283"/>
      <c r="CU393" s="283"/>
      <c r="CV393" s="283"/>
      <c r="CW393" s="283"/>
      <c r="CX393" s="283"/>
      <c r="CY393" s="270"/>
      <c r="CZ393" s="68"/>
      <c r="DA393" s="282"/>
      <c r="DB393" s="282"/>
      <c r="DC393" s="282"/>
      <c r="DD393" s="282"/>
      <c r="DE393" s="282"/>
    </row>
    <row r="394" spans="1:109" ht="16.5" x14ac:dyDescent="0.3">
      <c r="A394" s="427">
        <v>2019</v>
      </c>
      <c r="B394" s="428" t="s">
        <v>41</v>
      </c>
      <c r="C394" s="429" t="s">
        <v>89</v>
      </c>
      <c r="D394" s="430">
        <v>5195.2890000000007</v>
      </c>
      <c r="E394" s="430">
        <v>22320.890500000005</v>
      </c>
      <c r="F394" s="431">
        <v>5819.1270000000004</v>
      </c>
      <c r="G394" s="431">
        <v>2455.125</v>
      </c>
      <c r="H394" s="432">
        <v>35790.431500000006</v>
      </c>
      <c r="I394" s="293"/>
      <c r="J394" s="58"/>
      <c r="BY394" s="270"/>
      <c r="BZ394" s="68"/>
      <c r="CA394" s="280"/>
      <c r="CB394" s="280"/>
      <c r="CC394" s="280"/>
      <c r="CD394" s="280"/>
      <c r="CE394" s="280"/>
      <c r="CF394" s="270"/>
      <c r="CG394" s="68"/>
      <c r="CH394" s="281"/>
      <c r="CI394" s="281"/>
      <c r="CJ394" s="281"/>
      <c r="CK394" s="281"/>
      <c r="CL394" s="281"/>
      <c r="CM394" s="282"/>
      <c r="CN394" s="282"/>
      <c r="CO394" s="282"/>
      <c r="CP394" s="282"/>
      <c r="CQ394" s="282"/>
      <c r="CR394" s="270"/>
      <c r="CS394" s="68"/>
      <c r="CT394" s="283"/>
      <c r="CU394" s="283"/>
      <c r="CV394" s="283"/>
      <c r="CW394" s="283"/>
      <c r="CX394" s="283"/>
      <c r="CY394" s="270"/>
      <c r="CZ394" s="68"/>
      <c r="DA394" s="282"/>
      <c r="DB394" s="282"/>
      <c r="DC394" s="282"/>
      <c r="DD394" s="282"/>
      <c r="DE394" s="282"/>
    </row>
    <row r="395" spans="1:109" ht="16.5" x14ac:dyDescent="0.3">
      <c r="A395" s="68">
        <v>2019</v>
      </c>
      <c r="B395" s="68" t="s">
        <v>42</v>
      </c>
      <c r="C395" s="433" t="s">
        <v>89</v>
      </c>
      <c r="D395" s="434">
        <v>5524.74</v>
      </c>
      <c r="E395" s="434">
        <v>24589.934500000003</v>
      </c>
      <c r="F395" s="435">
        <v>5717.7374999999993</v>
      </c>
      <c r="G395" s="435">
        <v>1893.0275000000001</v>
      </c>
      <c r="H395" s="129">
        <v>37725.4395</v>
      </c>
      <c r="I395" s="293"/>
      <c r="J395" s="58"/>
      <c r="BY395" s="270"/>
      <c r="BZ395" s="68"/>
      <c r="CA395" s="280"/>
      <c r="CB395" s="280"/>
      <c r="CC395" s="280"/>
      <c r="CD395" s="280"/>
      <c r="CE395" s="280"/>
      <c r="CF395" s="270"/>
      <c r="CG395" s="68"/>
      <c r="CH395" s="281"/>
      <c r="CI395" s="281"/>
      <c r="CJ395" s="281"/>
      <c r="CK395" s="281"/>
      <c r="CL395" s="281"/>
      <c r="CM395" s="282"/>
      <c r="CN395" s="282"/>
      <c r="CO395" s="282"/>
      <c r="CP395" s="282"/>
      <c r="CQ395" s="282"/>
      <c r="CR395" s="270"/>
      <c r="CS395" s="68"/>
      <c r="CT395" s="283"/>
      <c r="CU395" s="283"/>
      <c r="CV395" s="283"/>
      <c r="CW395" s="283"/>
      <c r="CX395" s="283"/>
      <c r="CY395" s="270"/>
      <c r="CZ395" s="68"/>
      <c r="DA395" s="282"/>
      <c r="DB395" s="282"/>
      <c r="DC395" s="282"/>
      <c r="DD395" s="282"/>
      <c r="DE395" s="282"/>
    </row>
    <row r="396" spans="1:109" ht="16.5" x14ac:dyDescent="0.3">
      <c r="A396" s="427">
        <v>2009</v>
      </c>
      <c r="B396" s="428" t="s">
        <v>33</v>
      </c>
      <c r="C396" s="429" t="s">
        <v>92</v>
      </c>
      <c r="D396" s="430">
        <v>179.33</v>
      </c>
      <c r="E396" s="430">
        <v>9272.625</v>
      </c>
      <c r="F396" s="431">
        <v>3360.39</v>
      </c>
      <c r="G396" s="431">
        <v>306.1275</v>
      </c>
      <c r="H396" s="432">
        <v>13118.472500000002</v>
      </c>
      <c r="I396" s="293"/>
      <c r="J396" s="58"/>
      <c r="BY396" s="270"/>
      <c r="BZ396" s="68"/>
      <c r="CA396" s="280"/>
      <c r="CB396" s="280"/>
      <c r="CC396" s="280"/>
      <c r="CD396" s="280"/>
      <c r="CE396" s="280"/>
      <c r="CF396" s="270"/>
      <c r="CG396" s="68"/>
      <c r="CH396" s="281"/>
      <c r="CI396" s="281"/>
      <c r="CJ396" s="281"/>
      <c r="CK396" s="281"/>
      <c r="CL396" s="281"/>
      <c r="CM396" s="282"/>
      <c r="CN396" s="282"/>
      <c r="CO396" s="282"/>
      <c r="CP396" s="282"/>
      <c r="CQ396" s="282"/>
      <c r="CR396" s="270"/>
      <c r="CS396" s="68"/>
      <c r="CT396" s="283"/>
      <c r="CU396" s="283"/>
      <c r="CV396" s="283"/>
      <c r="CW396" s="283"/>
      <c r="CX396" s="283"/>
      <c r="CY396" s="270"/>
      <c r="CZ396" s="68"/>
      <c r="DA396" s="282"/>
      <c r="DB396" s="282"/>
      <c r="DC396" s="282"/>
      <c r="DD396" s="282"/>
      <c r="DE396" s="282"/>
    </row>
    <row r="397" spans="1:109" ht="16.5" x14ac:dyDescent="0.3">
      <c r="A397" s="68">
        <v>2009</v>
      </c>
      <c r="B397" s="68" t="s">
        <v>35</v>
      </c>
      <c r="C397" s="433" t="s">
        <v>92</v>
      </c>
      <c r="D397" s="434">
        <v>243.98</v>
      </c>
      <c r="E397" s="434">
        <v>10924.555</v>
      </c>
      <c r="F397" s="435">
        <v>2897.2050000000004</v>
      </c>
      <c r="G397" s="435">
        <v>199.75</v>
      </c>
      <c r="H397" s="129">
        <v>14265.49</v>
      </c>
      <c r="I397" s="293"/>
      <c r="J397" s="58"/>
      <c r="BY397" s="270"/>
      <c r="BZ397" s="68"/>
      <c r="CA397" s="280"/>
      <c r="CB397" s="280"/>
      <c r="CC397" s="280"/>
      <c r="CD397" s="280"/>
      <c r="CE397" s="280"/>
      <c r="CF397" s="270"/>
      <c r="CG397" s="68"/>
      <c r="CH397" s="281"/>
      <c r="CI397" s="281"/>
      <c r="CJ397" s="281"/>
      <c r="CK397" s="281"/>
      <c r="CL397" s="281"/>
      <c r="CM397" s="282"/>
      <c r="CN397" s="282"/>
      <c r="CO397" s="282"/>
      <c r="CP397" s="282"/>
      <c r="CQ397" s="282"/>
      <c r="CR397" s="270"/>
      <c r="CS397" s="68"/>
      <c r="CT397" s="283"/>
      <c r="CU397" s="283"/>
      <c r="CV397" s="283"/>
      <c r="CW397" s="283"/>
      <c r="CX397" s="283"/>
      <c r="CY397" s="270"/>
      <c r="CZ397" s="68"/>
      <c r="DA397" s="282"/>
      <c r="DB397" s="282"/>
      <c r="DC397" s="282"/>
      <c r="DD397" s="282"/>
      <c r="DE397" s="282"/>
    </row>
    <row r="398" spans="1:109" ht="16.5" x14ac:dyDescent="0.3">
      <c r="A398" s="427">
        <v>2009</v>
      </c>
      <c r="B398" s="428" t="s">
        <v>36</v>
      </c>
      <c r="C398" s="429" t="s">
        <v>92</v>
      </c>
      <c r="D398" s="430">
        <v>254.52</v>
      </c>
      <c r="E398" s="430">
        <v>8247.4500000000007</v>
      </c>
      <c r="F398" s="431">
        <v>2466.9300000000003</v>
      </c>
      <c r="G398" s="431">
        <v>207.4</v>
      </c>
      <c r="H398" s="432">
        <v>11176.3</v>
      </c>
      <c r="I398" s="293"/>
      <c r="J398" s="58"/>
      <c r="BY398" s="270"/>
      <c r="BZ398" s="68"/>
      <c r="CA398" s="280"/>
      <c r="CB398" s="280"/>
      <c r="CC398" s="280"/>
      <c r="CD398" s="280"/>
      <c r="CE398" s="280"/>
      <c r="CF398" s="270"/>
      <c r="CG398" s="68"/>
      <c r="CH398" s="281"/>
      <c r="CI398" s="281"/>
      <c r="CJ398" s="281"/>
      <c r="CK398" s="281"/>
      <c r="CL398" s="281"/>
      <c r="CM398" s="282"/>
      <c r="CN398" s="282"/>
      <c r="CO398" s="282"/>
      <c r="CP398" s="282"/>
      <c r="CQ398" s="282"/>
      <c r="CR398" s="270"/>
      <c r="CS398" s="68"/>
      <c r="CT398" s="283"/>
      <c r="CU398" s="283"/>
      <c r="CV398" s="283"/>
      <c r="CW398" s="283"/>
      <c r="CX398" s="283"/>
      <c r="CY398" s="270"/>
      <c r="CZ398" s="68"/>
      <c r="DA398" s="282"/>
      <c r="DB398" s="282"/>
      <c r="DC398" s="282"/>
      <c r="DD398" s="282"/>
      <c r="DE398" s="282"/>
    </row>
    <row r="399" spans="1:109" ht="16.5" x14ac:dyDescent="0.3">
      <c r="A399" s="68">
        <v>2009</v>
      </c>
      <c r="B399" s="68" t="s">
        <v>37</v>
      </c>
      <c r="C399" s="433" t="s">
        <v>92</v>
      </c>
      <c r="D399" s="434">
        <v>258.06</v>
      </c>
      <c r="E399" s="434">
        <v>11113.825000000001</v>
      </c>
      <c r="F399" s="435">
        <v>2833.2000000000003</v>
      </c>
      <c r="G399" s="435">
        <v>231.625</v>
      </c>
      <c r="H399" s="129">
        <v>14436.71</v>
      </c>
      <c r="I399" s="293"/>
      <c r="J399" s="58"/>
      <c r="BY399" s="270"/>
      <c r="BZ399" s="68"/>
      <c r="CA399" s="280"/>
      <c r="CB399" s="280"/>
      <c r="CC399" s="280"/>
      <c r="CD399" s="280"/>
      <c r="CE399" s="280"/>
      <c r="CF399" s="270"/>
      <c r="CG399" s="68"/>
      <c r="CH399" s="281"/>
      <c r="CI399" s="281"/>
      <c r="CJ399" s="281"/>
      <c r="CK399" s="281"/>
      <c r="CL399" s="281"/>
      <c r="CM399" s="282"/>
      <c r="CN399" s="282"/>
      <c r="CO399" s="282"/>
      <c r="CP399" s="282"/>
      <c r="CQ399" s="282"/>
      <c r="CR399" s="270"/>
      <c r="CS399" s="68"/>
      <c r="CT399" s="283"/>
      <c r="CU399" s="283"/>
      <c r="CV399" s="283"/>
      <c r="CW399" s="283"/>
      <c r="CX399" s="283"/>
      <c r="CY399" s="270"/>
      <c r="CZ399" s="68"/>
      <c r="DA399" s="282"/>
      <c r="DB399" s="282"/>
      <c r="DC399" s="282"/>
      <c r="DD399" s="282"/>
      <c r="DE399" s="282"/>
    </row>
    <row r="400" spans="1:109" ht="16.5" x14ac:dyDescent="0.3">
      <c r="A400" s="427">
        <v>2009</v>
      </c>
      <c r="B400" s="428" t="s">
        <v>38</v>
      </c>
      <c r="C400" s="429" t="s">
        <v>92</v>
      </c>
      <c r="D400" s="430">
        <v>149.38</v>
      </c>
      <c r="E400" s="430">
        <v>12202.375</v>
      </c>
      <c r="F400" s="431">
        <v>2525.1799999999998</v>
      </c>
      <c r="G400" s="431">
        <v>109.22499999999999</v>
      </c>
      <c r="H400" s="432">
        <v>14986.160000000002</v>
      </c>
      <c r="I400" s="293"/>
      <c r="J400" s="58"/>
      <c r="BY400" s="270"/>
      <c r="BZ400" s="68"/>
      <c r="CA400" s="280"/>
      <c r="CB400" s="280"/>
      <c r="CC400" s="280"/>
      <c r="CD400" s="280"/>
      <c r="CE400" s="280"/>
      <c r="CF400" s="270"/>
      <c r="CG400" s="68"/>
      <c r="CH400" s="281"/>
      <c r="CI400" s="281"/>
      <c r="CJ400" s="281"/>
      <c r="CK400" s="281"/>
      <c r="CL400" s="281"/>
      <c r="CM400" s="282"/>
      <c r="CN400" s="282"/>
      <c r="CO400" s="282"/>
      <c r="CP400" s="282"/>
      <c r="CQ400" s="282"/>
      <c r="CR400" s="270"/>
      <c r="CS400" s="68"/>
      <c r="CT400" s="283"/>
      <c r="CU400" s="283"/>
      <c r="CV400" s="283"/>
      <c r="CW400" s="283"/>
      <c r="CX400" s="283"/>
      <c r="CY400" s="270"/>
      <c r="CZ400" s="68"/>
      <c r="DA400" s="282"/>
      <c r="DB400" s="282"/>
      <c r="DC400" s="282"/>
      <c r="DD400" s="282"/>
      <c r="DE400" s="282"/>
    </row>
    <row r="401" spans="1:109" ht="16.5" x14ac:dyDescent="0.3">
      <c r="A401" s="68">
        <v>2009</v>
      </c>
      <c r="B401" s="68" t="s">
        <v>39</v>
      </c>
      <c r="C401" s="433" t="s">
        <v>92</v>
      </c>
      <c r="D401" s="434">
        <v>290.77999999999997</v>
      </c>
      <c r="E401" s="434">
        <v>9801.5</v>
      </c>
      <c r="F401" s="435">
        <v>2864.15</v>
      </c>
      <c r="G401" s="435">
        <v>161.22499999999999</v>
      </c>
      <c r="H401" s="129">
        <v>13117.655000000001</v>
      </c>
      <c r="I401" s="293"/>
      <c r="J401" s="58"/>
      <c r="BY401" s="270"/>
      <c r="BZ401" s="68"/>
      <c r="CA401" s="280"/>
      <c r="CB401" s="280"/>
      <c r="CC401" s="280"/>
      <c r="CD401" s="280"/>
      <c r="CE401" s="280"/>
      <c r="CF401" s="270"/>
      <c r="CG401" s="68"/>
      <c r="CH401" s="281"/>
      <c r="CI401" s="281"/>
      <c r="CJ401" s="281"/>
      <c r="CK401" s="281"/>
      <c r="CL401" s="281"/>
      <c r="CM401" s="282"/>
      <c r="CN401" s="282"/>
      <c r="CO401" s="282"/>
      <c r="CP401" s="282"/>
      <c r="CQ401" s="282"/>
      <c r="CR401" s="270"/>
      <c r="CS401" s="68"/>
      <c r="CT401" s="283"/>
      <c r="CU401" s="283"/>
      <c r="CV401" s="283"/>
      <c r="CW401" s="283"/>
      <c r="CX401" s="283"/>
      <c r="CY401" s="270"/>
      <c r="CZ401" s="68"/>
      <c r="DA401" s="282"/>
      <c r="DB401" s="282"/>
      <c r="DC401" s="282"/>
      <c r="DD401" s="282"/>
      <c r="DE401" s="282"/>
    </row>
    <row r="402" spans="1:109" ht="16.5" x14ac:dyDescent="0.3">
      <c r="A402" s="427">
        <v>2009</v>
      </c>
      <c r="B402" s="428" t="s">
        <v>40</v>
      </c>
      <c r="C402" s="429" t="s">
        <v>92</v>
      </c>
      <c r="D402" s="430">
        <v>254.98500000000001</v>
      </c>
      <c r="E402" s="430">
        <v>11992.674999999999</v>
      </c>
      <c r="F402" s="431">
        <v>2527.14</v>
      </c>
      <c r="G402" s="431">
        <v>336.65</v>
      </c>
      <c r="H402" s="432">
        <v>15111.45</v>
      </c>
      <c r="I402" s="293"/>
      <c r="J402" s="58"/>
      <c r="BY402" s="270"/>
      <c r="BZ402" s="68"/>
      <c r="CA402" s="280"/>
      <c r="CB402" s="280"/>
      <c r="CC402" s="280"/>
      <c r="CD402" s="280"/>
      <c r="CE402" s="280"/>
      <c r="CF402" s="270"/>
      <c r="CG402" s="68"/>
      <c r="CH402" s="281"/>
      <c r="CI402" s="281"/>
      <c r="CJ402" s="281"/>
      <c r="CK402" s="281"/>
      <c r="CL402" s="281"/>
      <c r="CM402" s="282"/>
      <c r="CN402" s="282"/>
      <c r="CO402" s="282"/>
      <c r="CP402" s="282"/>
      <c r="CQ402" s="282"/>
      <c r="CR402" s="270"/>
      <c r="CS402" s="68"/>
      <c r="CT402" s="283"/>
      <c r="CU402" s="283"/>
      <c r="CV402" s="283"/>
      <c r="CW402" s="283"/>
      <c r="CX402" s="283"/>
      <c r="CY402" s="270"/>
      <c r="CZ402" s="68"/>
      <c r="DA402" s="282"/>
      <c r="DB402" s="282"/>
      <c r="DC402" s="282"/>
      <c r="DD402" s="282"/>
      <c r="DE402" s="282"/>
    </row>
    <row r="403" spans="1:109" ht="16.5" x14ac:dyDescent="0.3">
      <c r="A403" s="68">
        <v>2009</v>
      </c>
      <c r="B403" s="68" t="s">
        <v>41</v>
      </c>
      <c r="C403" s="433" t="s">
        <v>92</v>
      </c>
      <c r="D403" s="434">
        <v>584.70499999999993</v>
      </c>
      <c r="E403" s="434">
        <v>11477.174999999999</v>
      </c>
      <c r="F403" s="435">
        <v>2433.4074999999998</v>
      </c>
      <c r="G403" s="435">
        <v>283.625</v>
      </c>
      <c r="H403" s="129">
        <v>14778.9125</v>
      </c>
      <c r="I403" s="293"/>
      <c r="J403" s="58"/>
      <c r="BY403" s="270"/>
      <c r="BZ403" s="68"/>
      <c r="CA403" s="280"/>
      <c r="CB403" s="280"/>
      <c r="CC403" s="280"/>
      <c r="CD403" s="280"/>
      <c r="CE403" s="280"/>
      <c r="CF403" s="270"/>
      <c r="CG403" s="68"/>
      <c r="CH403" s="281"/>
      <c r="CI403" s="281"/>
      <c r="CJ403" s="281"/>
      <c r="CK403" s="281"/>
      <c r="CL403" s="281"/>
      <c r="CM403" s="282"/>
      <c r="CN403" s="282"/>
      <c r="CO403" s="282"/>
      <c r="CP403" s="282"/>
      <c r="CQ403" s="282"/>
      <c r="CR403" s="270"/>
      <c r="CS403" s="68"/>
      <c r="CT403" s="283"/>
      <c r="CU403" s="283"/>
      <c r="CV403" s="283"/>
      <c r="CW403" s="283"/>
      <c r="CX403" s="283"/>
      <c r="CY403" s="270"/>
      <c r="CZ403" s="68"/>
      <c r="DA403" s="282"/>
      <c r="DB403" s="282"/>
      <c r="DC403" s="282"/>
      <c r="DD403" s="282"/>
      <c r="DE403" s="282"/>
    </row>
    <row r="404" spans="1:109" ht="16.5" x14ac:dyDescent="0.3">
      <c r="A404" s="427">
        <v>2009</v>
      </c>
      <c r="B404" s="428" t="s">
        <v>42</v>
      </c>
      <c r="C404" s="429" t="s">
        <v>92</v>
      </c>
      <c r="D404" s="430">
        <v>556.34</v>
      </c>
      <c r="E404" s="430">
        <v>12828.424999999999</v>
      </c>
      <c r="F404" s="431">
        <v>2001.55</v>
      </c>
      <c r="G404" s="431">
        <v>352.97749999999996</v>
      </c>
      <c r="H404" s="432">
        <v>15739.292500000001</v>
      </c>
      <c r="I404" s="293"/>
      <c r="J404" s="58"/>
      <c r="BY404" s="270"/>
      <c r="BZ404" s="68"/>
      <c r="CA404" s="280"/>
      <c r="CB404" s="280"/>
      <c r="CC404" s="280"/>
      <c r="CD404" s="280"/>
      <c r="CE404" s="280"/>
      <c r="CF404" s="270"/>
      <c r="CG404" s="68"/>
      <c r="CH404" s="281"/>
      <c r="CI404" s="281"/>
      <c r="CJ404" s="281"/>
      <c r="CK404" s="281"/>
      <c r="CL404" s="281"/>
      <c r="CM404" s="282"/>
      <c r="CN404" s="282"/>
      <c r="CO404" s="282"/>
      <c r="CP404" s="282"/>
      <c r="CQ404" s="282"/>
      <c r="CR404" s="270"/>
      <c r="CS404" s="68"/>
      <c r="CT404" s="283"/>
      <c r="CU404" s="283"/>
      <c r="CV404" s="283"/>
      <c r="CW404" s="283"/>
      <c r="CX404" s="283"/>
      <c r="CY404" s="270"/>
      <c r="CZ404" s="68"/>
      <c r="DA404" s="282"/>
      <c r="DB404" s="282"/>
      <c r="DC404" s="282"/>
      <c r="DD404" s="282"/>
      <c r="DE404" s="282"/>
    </row>
    <row r="405" spans="1:109" ht="16.5" x14ac:dyDescent="0.3">
      <c r="A405" s="68">
        <v>2010</v>
      </c>
      <c r="B405" s="68" t="s">
        <v>43</v>
      </c>
      <c r="C405" s="433" t="s">
        <v>92</v>
      </c>
      <c r="D405" s="434">
        <v>321.06</v>
      </c>
      <c r="E405" s="434">
        <v>11453.775</v>
      </c>
      <c r="F405" s="435">
        <v>2558.9749999999999</v>
      </c>
      <c r="G405" s="435">
        <v>307.72749999999996</v>
      </c>
      <c r="H405" s="129">
        <v>14641.537499999999</v>
      </c>
      <c r="I405" s="293"/>
      <c r="J405" s="58"/>
      <c r="BY405" s="270"/>
      <c r="BZ405" s="68"/>
      <c r="CA405" s="280"/>
      <c r="CB405" s="280"/>
      <c r="CC405" s="280"/>
      <c r="CD405" s="280"/>
      <c r="CE405" s="280"/>
      <c r="CF405" s="270"/>
      <c r="CG405" s="68"/>
      <c r="CH405" s="281"/>
      <c r="CI405" s="281"/>
      <c r="CJ405" s="281"/>
      <c r="CK405" s="281"/>
      <c r="CL405" s="281"/>
      <c r="CM405" s="282"/>
      <c r="CN405" s="282"/>
      <c r="CO405" s="282"/>
      <c r="CP405" s="282"/>
      <c r="CQ405" s="282"/>
      <c r="CR405" s="270"/>
      <c r="CS405" s="68"/>
      <c r="CT405" s="283"/>
      <c r="CU405" s="283"/>
      <c r="CV405" s="283"/>
      <c r="CW405" s="283"/>
      <c r="CX405" s="283"/>
      <c r="CY405" s="270"/>
      <c r="CZ405" s="68"/>
      <c r="DA405" s="282"/>
      <c r="DB405" s="282"/>
      <c r="DC405" s="282"/>
      <c r="DD405" s="282"/>
      <c r="DE405" s="282"/>
    </row>
    <row r="406" spans="1:109" ht="16.5" x14ac:dyDescent="0.3">
      <c r="A406" s="427">
        <v>2010</v>
      </c>
      <c r="B406" s="428" t="s">
        <v>44</v>
      </c>
      <c r="C406" s="429" t="s">
        <v>92</v>
      </c>
      <c r="D406" s="430">
        <v>506.3</v>
      </c>
      <c r="E406" s="430">
        <v>10293.225</v>
      </c>
      <c r="F406" s="431">
        <v>2004.76</v>
      </c>
      <c r="G406" s="431">
        <v>209.5</v>
      </c>
      <c r="H406" s="432">
        <v>13013.785</v>
      </c>
      <c r="I406" s="293"/>
      <c r="J406" s="58"/>
      <c r="BY406" s="270"/>
      <c r="BZ406" s="68"/>
      <c r="CA406" s="280"/>
      <c r="CB406" s="280"/>
      <c r="CC406" s="280"/>
      <c r="CD406" s="280"/>
      <c r="CE406" s="280"/>
      <c r="CF406" s="270"/>
      <c r="CG406" s="68"/>
      <c r="CH406" s="281"/>
      <c r="CI406" s="281"/>
      <c r="CJ406" s="281"/>
      <c r="CK406" s="281"/>
      <c r="CL406" s="281"/>
      <c r="CM406" s="282"/>
      <c r="CN406" s="282"/>
      <c r="CO406" s="282"/>
      <c r="CP406" s="282"/>
      <c r="CQ406" s="282"/>
      <c r="CR406" s="270"/>
      <c r="CS406" s="68"/>
      <c r="CT406" s="283"/>
      <c r="CU406" s="283"/>
      <c r="CV406" s="283"/>
      <c r="CW406" s="283"/>
      <c r="CX406" s="283"/>
      <c r="CY406" s="270"/>
      <c r="CZ406" s="68"/>
      <c r="DA406" s="282"/>
      <c r="DB406" s="282"/>
      <c r="DC406" s="282"/>
      <c r="DD406" s="282"/>
      <c r="DE406" s="282"/>
    </row>
    <row r="407" spans="1:109" ht="16.5" x14ac:dyDescent="0.3">
      <c r="A407" s="68">
        <v>2010</v>
      </c>
      <c r="B407" s="68" t="s">
        <v>45</v>
      </c>
      <c r="C407" s="433" t="s">
        <v>92</v>
      </c>
      <c r="D407" s="434">
        <v>329.46</v>
      </c>
      <c r="E407" s="434">
        <v>13216.8</v>
      </c>
      <c r="F407" s="435">
        <v>2201.0299999999997</v>
      </c>
      <c r="G407" s="435">
        <v>269.67500000000001</v>
      </c>
      <c r="H407" s="129">
        <v>16016.965</v>
      </c>
      <c r="I407" s="293"/>
      <c r="J407" s="58"/>
      <c r="BY407" s="270"/>
      <c r="BZ407" s="68"/>
      <c r="CA407" s="280"/>
      <c r="CB407" s="280"/>
      <c r="CC407" s="280"/>
      <c r="CD407" s="280"/>
      <c r="CE407" s="280"/>
      <c r="CF407" s="270"/>
      <c r="CG407" s="68"/>
      <c r="CH407" s="281"/>
      <c r="CI407" s="281"/>
      <c r="CJ407" s="281"/>
      <c r="CK407" s="281"/>
      <c r="CL407" s="281"/>
      <c r="CM407" s="282"/>
      <c r="CN407" s="282"/>
      <c r="CO407" s="282"/>
      <c r="CP407" s="282"/>
      <c r="CQ407" s="282"/>
      <c r="CR407" s="270"/>
      <c r="CS407" s="68"/>
      <c r="CT407" s="283"/>
      <c r="CU407" s="283"/>
      <c r="CV407" s="283"/>
      <c r="CW407" s="283"/>
      <c r="CX407" s="283"/>
      <c r="CY407" s="270"/>
      <c r="CZ407" s="68"/>
      <c r="DA407" s="282"/>
      <c r="DB407" s="282"/>
      <c r="DC407" s="282"/>
      <c r="DD407" s="282"/>
      <c r="DE407" s="282"/>
    </row>
    <row r="408" spans="1:109" ht="16.5" x14ac:dyDescent="0.3">
      <c r="A408" s="427">
        <v>2010</v>
      </c>
      <c r="B408" s="428" t="s">
        <v>33</v>
      </c>
      <c r="C408" s="429" t="s">
        <v>92</v>
      </c>
      <c r="D408" s="430">
        <v>295.73</v>
      </c>
      <c r="E408" s="430">
        <v>11194.924999999999</v>
      </c>
      <c r="F408" s="431">
        <v>1861.36</v>
      </c>
      <c r="G408" s="431">
        <v>292.375</v>
      </c>
      <c r="H408" s="432">
        <v>13644.39</v>
      </c>
      <c r="I408" s="293"/>
      <c r="J408" s="58"/>
      <c r="BY408" s="270"/>
      <c r="BZ408" s="68"/>
      <c r="CA408" s="280"/>
      <c r="CB408" s="280"/>
      <c r="CC408" s="280"/>
      <c r="CD408" s="280"/>
      <c r="CE408" s="280"/>
      <c r="CF408" s="270"/>
      <c r="CG408" s="68"/>
      <c r="CH408" s="281"/>
      <c r="CI408" s="281"/>
      <c r="CJ408" s="281"/>
      <c r="CK408" s="281"/>
      <c r="CL408" s="281"/>
      <c r="CM408" s="282"/>
      <c r="CN408" s="282"/>
      <c r="CO408" s="282"/>
      <c r="CP408" s="282"/>
      <c r="CQ408" s="282"/>
      <c r="CR408" s="270"/>
      <c r="CS408" s="68"/>
      <c r="CT408" s="283"/>
      <c r="CU408" s="283"/>
      <c r="CV408" s="283"/>
      <c r="CW408" s="283"/>
      <c r="CX408" s="283"/>
      <c r="CY408" s="270"/>
      <c r="CZ408" s="68"/>
      <c r="DA408" s="282"/>
      <c r="DB408" s="282"/>
      <c r="DC408" s="282"/>
      <c r="DD408" s="282"/>
      <c r="DE408" s="282"/>
    </row>
    <row r="409" spans="1:109" ht="16.5" x14ac:dyDescent="0.3">
      <c r="A409" s="68">
        <v>2010</v>
      </c>
      <c r="B409" s="68" t="s">
        <v>35</v>
      </c>
      <c r="C409" s="433" t="s">
        <v>92</v>
      </c>
      <c r="D409" s="434">
        <v>291.41000000000003</v>
      </c>
      <c r="E409" s="434">
        <v>12854.05</v>
      </c>
      <c r="F409" s="435">
        <v>2726.0050000000001</v>
      </c>
      <c r="G409" s="435">
        <v>295.25</v>
      </c>
      <c r="H409" s="129">
        <v>16166.715000000002</v>
      </c>
      <c r="I409" s="293"/>
      <c r="J409" s="58"/>
      <c r="BY409" s="270"/>
      <c r="BZ409" s="68"/>
      <c r="CA409" s="280"/>
      <c r="CB409" s="280"/>
      <c r="CC409" s="280"/>
      <c r="CD409" s="280"/>
      <c r="CE409" s="280"/>
      <c r="CF409" s="270"/>
      <c r="CG409" s="68"/>
      <c r="CH409" s="281"/>
      <c r="CI409" s="281"/>
      <c r="CJ409" s="281"/>
      <c r="CK409" s="281"/>
      <c r="CL409" s="281"/>
      <c r="CM409" s="282"/>
      <c r="CN409" s="282"/>
      <c r="CO409" s="282"/>
      <c r="CP409" s="282"/>
      <c r="CQ409" s="282"/>
      <c r="CR409" s="270"/>
      <c r="CS409" s="68"/>
      <c r="CT409" s="283"/>
      <c r="CU409" s="283"/>
      <c r="CV409" s="283"/>
      <c r="CW409" s="283"/>
      <c r="CX409" s="283"/>
      <c r="CY409" s="270"/>
      <c r="CZ409" s="68"/>
      <c r="DA409" s="282"/>
      <c r="DB409" s="282"/>
      <c r="DC409" s="282"/>
      <c r="DD409" s="282"/>
      <c r="DE409" s="282"/>
    </row>
    <row r="410" spans="1:109" ht="16.5" x14ac:dyDescent="0.3">
      <c r="A410" s="427">
        <v>2010</v>
      </c>
      <c r="B410" s="428" t="s">
        <v>36</v>
      </c>
      <c r="C410" s="429" t="s">
        <v>92</v>
      </c>
      <c r="D410" s="430">
        <v>210.3</v>
      </c>
      <c r="E410" s="430">
        <v>9854.5</v>
      </c>
      <c r="F410" s="431">
        <v>2926.7599999999998</v>
      </c>
      <c r="G410" s="431">
        <v>235.6</v>
      </c>
      <c r="H410" s="432">
        <v>13227.16</v>
      </c>
      <c r="I410" s="293"/>
      <c r="J410" s="58"/>
      <c r="BY410" s="270"/>
      <c r="BZ410" s="68"/>
      <c r="CA410" s="280"/>
      <c r="CB410" s="280"/>
      <c r="CC410" s="280"/>
      <c r="CD410" s="280"/>
      <c r="CE410" s="280"/>
      <c r="CF410" s="270"/>
      <c r="CG410" s="68"/>
      <c r="CH410" s="281"/>
      <c r="CI410" s="281"/>
      <c r="CJ410" s="281"/>
      <c r="CK410" s="281"/>
      <c r="CL410" s="281"/>
      <c r="CM410" s="282"/>
      <c r="CN410" s="282"/>
      <c r="CO410" s="282"/>
      <c r="CP410" s="282"/>
      <c r="CQ410" s="282"/>
      <c r="CR410" s="270"/>
      <c r="CS410" s="68"/>
      <c r="CT410" s="283"/>
      <c r="CU410" s="283"/>
      <c r="CV410" s="283"/>
      <c r="CW410" s="283"/>
      <c r="CX410" s="283"/>
      <c r="CY410" s="270"/>
      <c r="CZ410" s="68"/>
      <c r="DA410" s="282"/>
      <c r="DB410" s="282"/>
      <c r="DC410" s="282"/>
      <c r="DD410" s="282"/>
      <c r="DE410" s="282"/>
    </row>
    <row r="411" spans="1:109" ht="16.5" x14ac:dyDescent="0.3">
      <c r="A411" s="68">
        <v>2010</v>
      </c>
      <c r="B411" s="68" t="s">
        <v>37</v>
      </c>
      <c r="C411" s="433" t="s">
        <v>92</v>
      </c>
      <c r="D411" s="434">
        <v>246.21</v>
      </c>
      <c r="E411" s="434">
        <v>11366.699999999999</v>
      </c>
      <c r="F411" s="435">
        <v>3428.9724999999999</v>
      </c>
      <c r="G411" s="435">
        <v>266.875</v>
      </c>
      <c r="H411" s="129">
        <v>15308.7575</v>
      </c>
      <c r="I411" s="293"/>
      <c r="J411" s="58"/>
      <c r="BY411" s="270"/>
      <c r="BZ411" s="68"/>
      <c r="CA411" s="280"/>
      <c r="CB411" s="280"/>
      <c r="CC411" s="280"/>
      <c r="CD411" s="280"/>
      <c r="CE411" s="280"/>
      <c r="CF411" s="270"/>
      <c r="CG411" s="68"/>
      <c r="CH411" s="281"/>
      <c r="CI411" s="281"/>
      <c r="CJ411" s="281"/>
      <c r="CK411" s="281"/>
      <c r="CL411" s="281"/>
      <c r="CM411" s="282"/>
      <c r="CN411" s="282"/>
      <c r="CO411" s="282"/>
      <c r="CP411" s="282"/>
      <c r="CQ411" s="282"/>
      <c r="CR411" s="270"/>
      <c r="CS411" s="68"/>
      <c r="CT411" s="283"/>
      <c r="CU411" s="283"/>
      <c r="CV411" s="283"/>
      <c r="CW411" s="283"/>
      <c r="CX411" s="283"/>
      <c r="CY411" s="270"/>
      <c r="CZ411" s="68"/>
      <c r="DA411" s="282"/>
      <c r="DB411" s="282"/>
      <c r="DC411" s="282"/>
      <c r="DD411" s="282"/>
      <c r="DE411" s="282"/>
    </row>
    <row r="412" spans="1:109" ht="16.5" x14ac:dyDescent="0.3">
      <c r="A412" s="427">
        <v>2010</v>
      </c>
      <c r="B412" s="428" t="s">
        <v>38</v>
      </c>
      <c r="C412" s="429" t="s">
        <v>92</v>
      </c>
      <c r="D412" s="430">
        <v>277.09000000000003</v>
      </c>
      <c r="E412" s="430">
        <v>12929.65</v>
      </c>
      <c r="F412" s="431">
        <v>2993.9324999999999</v>
      </c>
      <c r="G412" s="431">
        <v>225.65</v>
      </c>
      <c r="H412" s="432">
        <v>16426.322499999998</v>
      </c>
      <c r="I412" s="293"/>
      <c r="J412" s="58"/>
      <c r="BY412" s="270"/>
      <c r="BZ412" s="68"/>
      <c r="CA412" s="280"/>
      <c r="CB412" s="280"/>
      <c r="CC412" s="280"/>
      <c r="CD412" s="280"/>
      <c r="CE412" s="280"/>
      <c r="CF412" s="270"/>
      <c r="CG412" s="68"/>
      <c r="CH412" s="281"/>
      <c r="CI412" s="281"/>
      <c r="CJ412" s="281"/>
      <c r="CK412" s="281"/>
      <c r="CL412" s="281"/>
      <c r="CM412" s="282"/>
      <c r="CN412" s="282"/>
      <c r="CO412" s="282"/>
      <c r="CP412" s="282"/>
      <c r="CQ412" s="282"/>
      <c r="CR412" s="270"/>
      <c r="CS412" s="68"/>
      <c r="CT412" s="283"/>
      <c r="CU412" s="283"/>
      <c r="CV412" s="283"/>
      <c r="CW412" s="283"/>
      <c r="CX412" s="283"/>
      <c r="CY412" s="270"/>
      <c r="CZ412" s="68"/>
      <c r="DA412" s="282"/>
      <c r="DB412" s="282"/>
      <c r="DC412" s="282"/>
      <c r="DD412" s="282"/>
      <c r="DE412" s="282"/>
    </row>
    <row r="413" spans="1:109" ht="16.5" x14ac:dyDescent="0.3">
      <c r="A413" s="68">
        <v>2010</v>
      </c>
      <c r="B413" s="68" t="s">
        <v>39</v>
      </c>
      <c r="C413" s="433" t="s">
        <v>92</v>
      </c>
      <c r="D413" s="434">
        <v>542.17999999999995</v>
      </c>
      <c r="E413" s="434">
        <v>13186.21</v>
      </c>
      <c r="F413" s="435">
        <v>1740.7449999999999</v>
      </c>
      <c r="G413" s="435">
        <v>310.39999999999998</v>
      </c>
      <c r="H413" s="129">
        <v>15779.534999999998</v>
      </c>
      <c r="I413" s="293"/>
      <c r="J413" s="58"/>
      <c r="BY413" s="270"/>
      <c r="BZ413" s="68"/>
      <c r="CA413" s="280"/>
      <c r="CB413" s="280"/>
      <c r="CC413" s="280"/>
      <c r="CD413" s="280"/>
      <c r="CE413" s="280"/>
      <c r="CF413" s="270"/>
      <c r="CG413" s="68"/>
      <c r="CH413" s="281"/>
      <c r="CI413" s="281"/>
      <c r="CJ413" s="281"/>
      <c r="CK413" s="281"/>
      <c r="CL413" s="281"/>
      <c r="CM413" s="282"/>
      <c r="CN413" s="282"/>
      <c r="CO413" s="282"/>
      <c r="CP413" s="282"/>
      <c r="CQ413" s="282"/>
      <c r="CR413" s="270"/>
      <c r="CS413" s="68"/>
      <c r="CT413" s="283"/>
      <c r="CU413" s="283"/>
      <c r="CV413" s="283"/>
      <c r="CW413" s="283"/>
      <c r="CX413" s="283"/>
      <c r="CY413" s="270"/>
      <c r="CZ413" s="68"/>
      <c r="DA413" s="282"/>
      <c r="DB413" s="282"/>
      <c r="DC413" s="282"/>
      <c r="DD413" s="282"/>
      <c r="DE413" s="282"/>
    </row>
    <row r="414" spans="1:109" ht="16.5" x14ac:dyDescent="0.3">
      <c r="A414" s="427">
        <v>2010</v>
      </c>
      <c r="B414" s="428" t="s">
        <v>40</v>
      </c>
      <c r="C414" s="429" t="s">
        <v>92</v>
      </c>
      <c r="D414" s="430">
        <v>203.02</v>
      </c>
      <c r="E414" s="430">
        <v>14002.83</v>
      </c>
      <c r="F414" s="431">
        <v>2051.11</v>
      </c>
      <c r="G414" s="431">
        <v>141.54750000000001</v>
      </c>
      <c r="H414" s="432">
        <v>16398.5075</v>
      </c>
      <c r="I414" s="293"/>
      <c r="J414" s="58"/>
      <c r="BY414" s="270"/>
      <c r="BZ414" s="68"/>
      <c r="CA414" s="280"/>
      <c r="CB414" s="280"/>
      <c r="CC414" s="280"/>
      <c r="CD414" s="280"/>
      <c r="CE414" s="280"/>
      <c r="CF414" s="270"/>
      <c r="CG414" s="68"/>
      <c r="CH414" s="281"/>
      <c r="CI414" s="281"/>
      <c r="CJ414" s="281"/>
      <c r="CK414" s="281"/>
      <c r="CL414" s="281"/>
      <c r="CM414" s="282"/>
      <c r="CN414" s="282"/>
      <c r="CO414" s="282"/>
      <c r="CP414" s="282"/>
      <c r="CQ414" s="282"/>
      <c r="CR414" s="270"/>
      <c r="CS414" s="68"/>
      <c r="CT414" s="283"/>
      <c r="CU414" s="283"/>
      <c r="CV414" s="283"/>
      <c r="CW414" s="283"/>
      <c r="CX414" s="283"/>
      <c r="CY414" s="270"/>
      <c r="CZ414" s="68"/>
      <c r="DA414" s="282"/>
      <c r="DB414" s="282"/>
      <c r="DC414" s="282"/>
      <c r="DD414" s="282"/>
      <c r="DE414" s="282"/>
    </row>
    <row r="415" spans="1:109" ht="16.5" x14ac:dyDescent="0.3">
      <c r="A415" s="68">
        <v>2010</v>
      </c>
      <c r="B415" s="68" t="s">
        <v>41</v>
      </c>
      <c r="C415" s="433" t="s">
        <v>92</v>
      </c>
      <c r="D415" s="434">
        <v>337.85749999999996</v>
      </c>
      <c r="E415" s="434">
        <v>14442.45</v>
      </c>
      <c r="F415" s="435">
        <v>1667.2124999999999</v>
      </c>
      <c r="G415" s="435">
        <v>103.5475</v>
      </c>
      <c r="H415" s="129">
        <v>16551.067500000005</v>
      </c>
      <c r="I415" s="293"/>
      <c r="J415" s="58"/>
      <c r="BY415" s="270"/>
      <c r="BZ415" s="68"/>
      <c r="CA415" s="280"/>
      <c r="CB415" s="280"/>
      <c r="CC415" s="280"/>
      <c r="CD415" s="280"/>
      <c r="CE415" s="280"/>
      <c r="CF415" s="270"/>
      <c r="CG415" s="68"/>
      <c r="CH415" s="281"/>
      <c r="CI415" s="281"/>
      <c r="CJ415" s="281"/>
      <c r="CK415" s="281"/>
      <c r="CL415" s="281"/>
      <c r="CM415" s="282"/>
      <c r="CN415" s="282"/>
      <c r="CO415" s="282"/>
      <c r="CP415" s="282"/>
      <c r="CQ415" s="282"/>
      <c r="CR415" s="270"/>
      <c r="CS415" s="68"/>
      <c r="CT415" s="283"/>
      <c r="CU415" s="283"/>
      <c r="CV415" s="283"/>
      <c r="CW415" s="283"/>
      <c r="CX415" s="283"/>
      <c r="CY415" s="270"/>
      <c r="CZ415" s="68"/>
      <c r="DA415" s="282"/>
      <c r="DB415" s="282"/>
      <c r="DC415" s="282"/>
      <c r="DD415" s="282"/>
      <c r="DE415" s="282"/>
    </row>
    <row r="416" spans="1:109" ht="16.5" x14ac:dyDescent="0.3">
      <c r="A416" s="427">
        <v>2010</v>
      </c>
      <c r="B416" s="428" t="s">
        <v>42</v>
      </c>
      <c r="C416" s="429" t="s">
        <v>92</v>
      </c>
      <c r="D416" s="430">
        <v>269.98749999999995</v>
      </c>
      <c r="E416" s="430">
        <v>13286.05</v>
      </c>
      <c r="F416" s="431">
        <v>2272.7849999999999</v>
      </c>
      <c r="G416" s="431">
        <v>101.575</v>
      </c>
      <c r="H416" s="432">
        <v>15930.397500000001</v>
      </c>
      <c r="I416" s="293"/>
      <c r="J416" s="58"/>
      <c r="BY416" s="270"/>
      <c r="BZ416" s="68"/>
      <c r="CA416" s="280"/>
      <c r="CB416" s="280"/>
      <c r="CC416" s="280"/>
      <c r="CD416" s="280"/>
      <c r="CE416" s="280"/>
      <c r="CF416" s="270"/>
      <c r="CG416" s="68"/>
      <c r="CH416" s="281"/>
      <c r="CI416" s="281"/>
      <c r="CJ416" s="281"/>
      <c r="CK416" s="281"/>
      <c r="CL416" s="281"/>
      <c r="CM416" s="282"/>
      <c r="CN416" s="282"/>
      <c r="CO416" s="282"/>
      <c r="CP416" s="282"/>
      <c r="CQ416" s="282"/>
      <c r="CR416" s="270"/>
      <c r="CS416" s="68"/>
      <c r="CT416" s="283"/>
      <c r="CU416" s="283"/>
      <c r="CV416" s="283"/>
      <c r="CW416" s="283"/>
      <c r="CX416" s="283"/>
      <c r="CY416" s="270"/>
      <c r="CZ416" s="68"/>
      <c r="DA416" s="282"/>
      <c r="DB416" s="282"/>
      <c r="DC416" s="282"/>
      <c r="DD416" s="282"/>
      <c r="DE416" s="282"/>
    </row>
    <row r="417" spans="1:109" ht="16.5" x14ac:dyDescent="0.3">
      <c r="A417" s="68">
        <v>2011</v>
      </c>
      <c r="B417" s="68" t="s">
        <v>43</v>
      </c>
      <c r="C417" s="433" t="s">
        <v>92</v>
      </c>
      <c r="D417" s="434">
        <v>242.71250000000003</v>
      </c>
      <c r="E417" s="434">
        <v>16271.625</v>
      </c>
      <c r="F417" s="435">
        <v>3011.6824999999999</v>
      </c>
      <c r="G417" s="435">
        <v>146.77500000000001</v>
      </c>
      <c r="H417" s="129">
        <v>19672.794999999998</v>
      </c>
      <c r="I417" s="293"/>
      <c r="J417" s="58"/>
      <c r="BY417" s="270"/>
      <c r="BZ417" s="68"/>
      <c r="CA417" s="280"/>
      <c r="CB417" s="280"/>
      <c r="CC417" s="280"/>
      <c r="CD417" s="280"/>
      <c r="CE417" s="280"/>
      <c r="CF417" s="270"/>
      <c r="CG417" s="68"/>
      <c r="CH417" s="281"/>
      <c r="CI417" s="281"/>
      <c r="CJ417" s="281"/>
      <c r="CK417" s="281"/>
      <c r="CL417" s="281"/>
      <c r="CM417" s="282"/>
      <c r="CN417" s="282"/>
      <c r="CO417" s="282"/>
      <c r="CP417" s="282"/>
      <c r="CQ417" s="282"/>
      <c r="CR417" s="270"/>
      <c r="CS417" s="68"/>
      <c r="CT417" s="283"/>
      <c r="CU417" s="283"/>
      <c r="CV417" s="283"/>
      <c r="CW417" s="283"/>
      <c r="CX417" s="283"/>
      <c r="CY417" s="270"/>
      <c r="CZ417" s="68"/>
      <c r="DA417" s="282"/>
      <c r="DB417" s="282"/>
      <c r="DC417" s="282"/>
      <c r="DD417" s="282"/>
      <c r="DE417" s="282"/>
    </row>
    <row r="418" spans="1:109" ht="16.5" x14ac:dyDescent="0.3">
      <c r="A418" s="427">
        <v>2011</v>
      </c>
      <c r="B418" s="428" t="s">
        <v>44</v>
      </c>
      <c r="C418" s="429" t="s">
        <v>92</v>
      </c>
      <c r="D418" s="430">
        <v>627.10750000000007</v>
      </c>
      <c r="E418" s="430">
        <v>14067.230000000001</v>
      </c>
      <c r="F418" s="431">
        <v>2332.375</v>
      </c>
      <c r="G418" s="431">
        <v>146.19999999999999</v>
      </c>
      <c r="H418" s="432">
        <v>17172.912500000002</v>
      </c>
      <c r="I418" s="293"/>
      <c r="J418" s="58"/>
      <c r="BY418" s="270"/>
      <c r="BZ418" s="68"/>
      <c r="CA418" s="280"/>
      <c r="CB418" s="280"/>
      <c r="CC418" s="280"/>
      <c r="CD418" s="280"/>
      <c r="CE418" s="280"/>
      <c r="CF418" s="270"/>
      <c r="CG418" s="68"/>
      <c r="CH418" s="281"/>
      <c r="CI418" s="281"/>
      <c r="CJ418" s="281"/>
      <c r="CK418" s="281"/>
      <c r="CL418" s="281"/>
      <c r="CM418" s="282"/>
      <c r="CN418" s="282"/>
      <c r="CO418" s="282"/>
      <c r="CP418" s="282"/>
      <c r="CQ418" s="282"/>
      <c r="CR418" s="270"/>
      <c r="CS418" s="68"/>
      <c r="CT418" s="283"/>
      <c r="CU418" s="283"/>
      <c r="CV418" s="283"/>
      <c r="CW418" s="283"/>
      <c r="CX418" s="283"/>
      <c r="CY418" s="270"/>
      <c r="CZ418" s="68"/>
      <c r="DA418" s="282"/>
      <c r="DB418" s="282"/>
      <c r="DC418" s="282"/>
      <c r="DD418" s="282"/>
      <c r="DE418" s="282"/>
    </row>
    <row r="419" spans="1:109" ht="16.5" x14ac:dyDescent="0.3">
      <c r="A419" s="68">
        <v>2011</v>
      </c>
      <c r="B419" s="68" t="s">
        <v>45</v>
      </c>
      <c r="C419" s="433" t="s">
        <v>92</v>
      </c>
      <c r="D419" s="434">
        <v>932.10500000000002</v>
      </c>
      <c r="E419" s="434">
        <v>19935.32</v>
      </c>
      <c r="F419" s="435">
        <v>2691.0875000000001</v>
      </c>
      <c r="G419" s="435">
        <v>216.27500000000001</v>
      </c>
      <c r="H419" s="129">
        <v>23774.787500000002</v>
      </c>
      <c r="I419" s="293"/>
      <c r="J419" s="58"/>
      <c r="BY419" s="270"/>
      <c r="BZ419" s="68"/>
      <c r="CA419" s="280"/>
      <c r="CB419" s="280"/>
      <c r="CC419" s="280"/>
      <c r="CD419" s="280"/>
      <c r="CE419" s="280"/>
      <c r="CF419" s="270"/>
      <c r="CG419" s="68"/>
      <c r="CH419" s="281"/>
      <c r="CI419" s="281"/>
      <c r="CJ419" s="281"/>
      <c r="CK419" s="281"/>
      <c r="CL419" s="281"/>
      <c r="CM419" s="282"/>
      <c r="CN419" s="282"/>
      <c r="CO419" s="282"/>
      <c r="CP419" s="282"/>
      <c r="CQ419" s="282"/>
      <c r="CR419" s="270"/>
      <c r="CS419" s="68"/>
      <c r="CT419" s="283"/>
      <c r="CU419" s="283"/>
      <c r="CV419" s="283"/>
      <c r="CW419" s="283"/>
      <c r="CX419" s="283"/>
      <c r="CY419" s="270"/>
      <c r="CZ419" s="68"/>
      <c r="DA419" s="282"/>
      <c r="DB419" s="282"/>
      <c r="DC419" s="282"/>
      <c r="DD419" s="282"/>
      <c r="DE419" s="282"/>
    </row>
    <row r="420" spans="1:109" ht="16.5" x14ac:dyDescent="0.3">
      <c r="A420" s="427">
        <v>2011</v>
      </c>
      <c r="B420" s="428" t="s">
        <v>33</v>
      </c>
      <c r="C420" s="429" t="s">
        <v>92</v>
      </c>
      <c r="D420" s="430">
        <v>860.13499999999999</v>
      </c>
      <c r="E420" s="430">
        <v>16511.670000000002</v>
      </c>
      <c r="F420" s="431">
        <v>2215.33</v>
      </c>
      <c r="G420" s="431">
        <v>220.76999999999998</v>
      </c>
      <c r="H420" s="432">
        <v>19807.904999999999</v>
      </c>
      <c r="I420" s="293"/>
      <c r="J420" s="58"/>
      <c r="BY420" s="270"/>
      <c r="BZ420" s="68"/>
      <c r="CA420" s="280"/>
      <c r="CB420" s="280"/>
      <c r="CC420" s="280"/>
      <c r="CD420" s="280"/>
      <c r="CE420" s="280"/>
      <c r="CF420" s="270"/>
      <c r="CG420" s="68"/>
      <c r="CH420" s="281"/>
      <c r="CI420" s="281"/>
      <c r="CJ420" s="281"/>
      <c r="CK420" s="281"/>
      <c r="CL420" s="281"/>
      <c r="CM420" s="282"/>
      <c r="CN420" s="282"/>
      <c r="CO420" s="282"/>
      <c r="CP420" s="282"/>
      <c r="CQ420" s="282"/>
      <c r="CR420" s="270"/>
      <c r="CS420" s="68"/>
      <c r="CT420" s="283"/>
      <c r="CU420" s="283"/>
      <c r="CV420" s="283"/>
      <c r="CW420" s="283"/>
      <c r="CX420" s="283"/>
      <c r="CY420" s="270"/>
      <c r="CZ420" s="68"/>
      <c r="DA420" s="282"/>
      <c r="DB420" s="282"/>
      <c r="DC420" s="282"/>
      <c r="DD420" s="282"/>
      <c r="DE420" s="282"/>
    </row>
    <row r="421" spans="1:109" ht="16.5" x14ac:dyDescent="0.3">
      <c r="A421" s="68">
        <v>2011</v>
      </c>
      <c r="B421" s="68" t="s">
        <v>35</v>
      </c>
      <c r="C421" s="433" t="s">
        <v>92</v>
      </c>
      <c r="D421" s="434">
        <v>668.58749999999998</v>
      </c>
      <c r="E421" s="434">
        <v>16501.060000000001</v>
      </c>
      <c r="F421" s="435">
        <v>2791.8025000000002</v>
      </c>
      <c r="G421" s="435">
        <v>251.49</v>
      </c>
      <c r="H421" s="129">
        <v>20212.940000000002</v>
      </c>
      <c r="I421" s="293"/>
      <c r="J421" s="58"/>
      <c r="BY421" s="270"/>
      <c r="BZ421" s="68"/>
      <c r="CA421" s="280"/>
      <c r="CB421" s="280"/>
      <c r="CC421" s="280"/>
      <c r="CD421" s="280"/>
      <c r="CE421" s="280"/>
      <c r="CF421" s="270"/>
      <c r="CG421" s="68"/>
      <c r="CH421" s="281"/>
      <c r="CI421" s="281"/>
      <c r="CJ421" s="281"/>
      <c r="CK421" s="281"/>
      <c r="CL421" s="281"/>
      <c r="CM421" s="282"/>
      <c r="CN421" s="282"/>
      <c r="CO421" s="282"/>
      <c r="CP421" s="282"/>
      <c r="CQ421" s="282"/>
      <c r="CR421" s="270"/>
      <c r="CS421" s="68"/>
      <c r="CT421" s="283"/>
      <c r="CU421" s="283"/>
      <c r="CV421" s="283"/>
      <c r="CW421" s="283"/>
      <c r="CX421" s="283"/>
      <c r="CY421" s="270"/>
      <c r="CZ421" s="68"/>
      <c r="DA421" s="282"/>
      <c r="DB421" s="282"/>
      <c r="DC421" s="282"/>
      <c r="DD421" s="282"/>
      <c r="DE421" s="282"/>
    </row>
    <row r="422" spans="1:109" ht="16.5" x14ac:dyDescent="0.3">
      <c r="A422" s="427">
        <v>2011</v>
      </c>
      <c r="B422" s="428" t="s">
        <v>36</v>
      </c>
      <c r="C422" s="429" t="s">
        <v>92</v>
      </c>
      <c r="D422" s="430">
        <v>976.27</v>
      </c>
      <c r="E422" s="430">
        <v>19502.755000000001</v>
      </c>
      <c r="F422" s="431">
        <v>2271.0775000000003</v>
      </c>
      <c r="G422" s="431">
        <v>58.4</v>
      </c>
      <c r="H422" s="432">
        <v>22808.502499999999</v>
      </c>
      <c r="I422" s="293"/>
      <c r="J422" s="58"/>
      <c r="BY422" s="270"/>
      <c r="BZ422" s="68"/>
      <c r="CA422" s="280"/>
      <c r="CB422" s="280"/>
      <c r="CC422" s="280"/>
      <c r="CD422" s="280"/>
      <c r="CE422" s="280"/>
      <c r="CF422" s="270"/>
      <c r="CG422" s="68"/>
      <c r="CH422" s="281"/>
      <c r="CI422" s="281"/>
      <c r="CJ422" s="281"/>
      <c r="CK422" s="281"/>
      <c r="CL422" s="281"/>
      <c r="CM422" s="282"/>
      <c r="CN422" s="282"/>
      <c r="CO422" s="282"/>
      <c r="CP422" s="282"/>
      <c r="CQ422" s="282"/>
      <c r="CR422" s="270"/>
      <c r="CS422" s="68"/>
      <c r="CT422" s="283"/>
      <c r="CU422" s="283"/>
      <c r="CV422" s="283"/>
      <c r="CW422" s="283"/>
      <c r="CX422" s="283"/>
      <c r="CY422" s="270"/>
      <c r="CZ422" s="68"/>
      <c r="DA422" s="282"/>
      <c r="DB422" s="282"/>
      <c r="DC422" s="282"/>
      <c r="DD422" s="282"/>
      <c r="DE422" s="282"/>
    </row>
    <row r="423" spans="1:109" ht="16.5" x14ac:dyDescent="0.3">
      <c r="A423" s="68">
        <v>2011</v>
      </c>
      <c r="B423" s="68" t="s">
        <v>37</v>
      </c>
      <c r="C423" s="433" t="s">
        <v>92</v>
      </c>
      <c r="D423" s="434">
        <v>1398.5425</v>
      </c>
      <c r="E423" s="434">
        <v>16197.68</v>
      </c>
      <c r="F423" s="435">
        <v>2789.4999999999995</v>
      </c>
      <c r="G423" s="435">
        <v>216.95500000000001</v>
      </c>
      <c r="H423" s="129">
        <v>20602.677499999998</v>
      </c>
      <c r="I423" s="293"/>
      <c r="J423" s="58"/>
      <c r="BY423" s="270"/>
      <c r="BZ423" s="68"/>
      <c r="CA423" s="280"/>
      <c r="CB423" s="280"/>
      <c r="CC423" s="280"/>
      <c r="CD423" s="280"/>
      <c r="CE423" s="280"/>
      <c r="CF423" s="270"/>
      <c r="CG423" s="68"/>
      <c r="CH423" s="281"/>
      <c r="CI423" s="281"/>
      <c r="CJ423" s="281"/>
      <c r="CK423" s="281"/>
      <c r="CL423" s="281"/>
      <c r="CM423" s="282"/>
      <c r="CN423" s="282"/>
      <c r="CO423" s="282"/>
      <c r="CP423" s="282"/>
      <c r="CQ423" s="282"/>
      <c r="CR423" s="270"/>
      <c r="CS423" s="68"/>
      <c r="CT423" s="283"/>
      <c r="CU423" s="283"/>
      <c r="CV423" s="283"/>
      <c r="CW423" s="283"/>
      <c r="CX423" s="283"/>
      <c r="CY423" s="270"/>
      <c r="CZ423" s="68"/>
      <c r="DA423" s="282"/>
      <c r="DB423" s="282"/>
      <c r="DC423" s="282"/>
      <c r="DD423" s="282"/>
      <c r="DE423" s="282"/>
    </row>
    <row r="424" spans="1:109" ht="16.5" x14ac:dyDescent="0.3">
      <c r="A424" s="427">
        <v>2011</v>
      </c>
      <c r="B424" s="428" t="s">
        <v>38</v>
      </c>
      <c r="C424" s="429" t="s">
        <v>92</v>
      </c>
      <c r="D424" s="430">
        <v>1349.7149999999999</v>
      </c>
      <c r="E424" s="430">
        <v>19109.627500000002</v>
      </c>
      <c r="F424" s="431">
        <v>3538.6800000000003</v>
      </c>
      <c r="G424" s="431">
        <v>145.32499999999999</v>
      </c>
      <c r="H424" s="432">
        <v>24143.3475</v>
      </c>
      <c r="I424" s="293"/>
      <c r="J424" s="58"/>
      <c r="BY424" s="270"/>
      <c r="BZ424" s="68"/>
      <c r="CA424" s="280"/>
      <c r="CB424" s="280"/>
      <c r="CC424" s="280"/>
      <c r="CD424" s="280"/>
      <c r="CE424" s="280"/>
      <c r="CF424" s="270"/>
      <c r="CG424" s="68"/>
      <c r="CH424" s="281"/>
      <c r="CI424" s="281"/>
      <c r="CJ424" s="281"/>
      <c r="CK424" s="281"/>
      <c r="CL424" s="281"/>
      <c r="CM424" s="282"/>
      <c r="CN424" s="282"/>
      <c r="CO424" s="282"/>
      <c r="CP424" s="282"/>
      <c r="CQ424" s="282"/>
      <c r="CR424" s="270"/>
      <c r="CS424" s="68"/>
      <c r="CT424" s="283"/>
      <c r="CU424" s="283"/>
      <c r="CV424" s="283"/>
      <c r="CW424" s="283"/>
      <c r="CX424" s="283"/>
      <c r="CY424" s="270"/>
      <c r="CZ424" s="68"/>
      <c r="DA424" s="282"/>
      <c r="DB424" s="282"/>
      <c r="DC424" s="282"/>
      <c r="DD424" s="282"/>
      <c r="DE424" s="282"/>
    </row>
    <row r="425" spans="1:109" ht="16.5" x14ac:dyDescent="0.3">
      <c r="A425" s="68">
        <v>2011</v>
      </c>
      <c r="B425" s="68" t="s">
        <v>39</v>
      </c>
      <c r="C425" s="433" t="s">
        <v>92</v>
      </c>
      <c r="D425" s="434">
        <v>1455.0274999999999</v>
      </c>
      <c r="E425" s="434">
        <v>21705.035000000003</v>
      </c>
      <c r="F425" s="435">
        <v>3017.0149999999999</v>
      </c>
      <c r="G425" s="435">
        <v>302.07499999999999</v>
      </c>
      <c r="H425" s="129">
        <v>26479.152500000004</v>
      </c>
      <c r="I425" s="293"/>
      <c r="J425" s="58"/>
      <c r="BY425" s="270"/>
      <c r="BZ425" s="68"/>
      <c r="CA425" s="280"/>
      <c r="CB425" s="280"/>
      <c r="CC425" s="280"/>
      <c r="CD425" s="280"/>
      <c r="CE425" s="280"/>
      <c r="CF425" s="270"/>
      <c r="CG425" s="68"/>
      <c r="CH425" s="281"/>
      <c r="CI425" s="281"/>
      <c r="CJ425" s="281"/>
      <c r="CK425" s="281"/>
      <c r="CL425" s="281"/>
      <c r="CM425" s="282"/>
      <c r="CN425" s="282"/>
      <c r="CO425" s="282"/>
      <c r="CP425" s="282"/>
      <c r="CQ425" s="282"/>
      <c r="CR425" s="270"/>
      <c r="CS425" s="68"/>
      <c r="CT425" s="283"/>
      <c r="CU425" s="283"/>
      <c r="CV425" s="283"/>
      <c r="CW425" s="283"/>
      <c r="CX425" s="283"/>
      <c r="CY425" s="270"/>
      <c r="CZ425" s="68"/>
      <c r="DA425" s="282"/>
      <c r="DB425" s="282"/>
      <c r="DC425" s="282"/>
      <c r="DD425" s="282"/>
      <c r="DE425" s="282"/>
    </row>
    <row r="426" spans="1:109" ht="16.5" x14ac:dyDescent="0.3">
      <c r="A426" s="427">
        <v>2011</v>
      </c>
      <c r="B426" s="428" t="s">
        <v>40</v>
      </c>
      <c r="C426" s="429" t="s">
        <v>92</v>
      </c>
      <c r="D426" s="430">
        <v>1057.98</v>
      </c>
      <c r="E426" s="430">
        <v>18382.4925</v>
      </c>
      <c r="F426" s="431">
        <v>3121.42</v>
      </c>
      <c r="G426" s="431">
        <v>167.39500000000001</v>
      </c>
      <c r="H426" s="432">
        <v>22729.287500000002</v>
      </c>
      <c r="I426" s="293"/>
      <c r="J426" s="58"/>
      <c r="BY426" s="270"/>
      <c r="BZ426" s="68"/>
      <c r="CA426" s="280"/>
      <c r="CB426" s="280"/>
      <c r="CC426" s="280"/>
      <c r="CD426" s="280"/>
      <c r="CE426" s="280"/>
      <c r="CF426" s="270"/>
      <c r="CG426" s="68"/>
      <c r="CH426" s="281"/>
      <c r="CI426" s="281"/>
      <c r="CJ426" s="281"/>
      <c r="CK426" s="281"/>
      <c r="CL426" s="281"/>
      <c r="CM426" s="282"/>
      <c r="CN426" s="282"/>
      <c r="CO426" s="282"/>
      <c r="CP426" s="282"/>
      <c r="CQ426" s="282"/>
      <c r="CR426" s="270"/>
      <c r="CS426" s="68"/>
      <c r="CT426" s="283"/>
      <c r="CU426" s="283"/>
      <c r="CV426" s="283"/>
      <c r="CW426" s="283"/>
      <c r="CX426" s="283"/>
      <c r="CY426" s="270"/>
      <c r="CZ426" s="68"/>
      <c r="DA426" s="282"/>
      <c r="DB426" s="282"/>
      <c r="DC426" s="282"/>
      <c r="DD426" s="282"/>
      <c r="DE426" s="282"/>
    </row>
    <row r="427" spans="1:109" ht="16.5" x14ac:dyDescent="0.3">
      <c r="A427" s="68">
        <v>2011</v>
      </c>
      <c r="B427" s="68" t="s">
        <v>41</v>
      </c>
      <c r="C427" s="433" t="s">
        <v>92</v>
      </c>
      <c r="D427" s="434">
        <v>1148.0199999999998</v>
      </c>
      <c r="E427" s="434">
        <v>17940.037499999999</v>
      </c>
      <c r="F427" s="435">
        <v>3449.7275</v>
      </c>
      <c r="G427" s="435">
        <v>166.65</v>
      </c>
      <c r="H427" s="129">
        <v>22704.434999999998</v>
      </c>
      <c r="I427" s="293"/>
      <c r="J427" s="58"/>
      <c r="BY427" s="270"/>
      <c r="BZ427" s="68"/>
      <c r="CA427" s="280"/>
      <c r="CB427" s="280"/>
      <c r="CC427" s="280"/>
      <c r="CD427" s="280"/>
      <c r="CE427" s="280"/>
      <c r="CF427" s="270"/>
      <c r="CG427" s="68"/>
      <c r="CH427" s="281"/>
      <c r="CI427" s="281"/>
      <c r="CJ427" s="281"/>
      <c r="CK427" s="281"/>
      <c r="CL427" s="281"/>
      <c r="CM427" s="282"/>
      <c r="CN427" s="282"/>
      <c r="CO427" s="282"/>
      <c r="CP427" s="282"/>
      <c r="CQ427" s="282"/>
      <c r="CR427" s="270"/>
      <c r="CS427" s="68"/>
      <c r="CT427" s="283"/>
      <c r="CU427" s="283"/>
      <c r="CV427" s="283"/>
      <c r="CW427" s="283"/>
      <c r="CX427" s="283"/>
      <c r="CY427" s="270"/>
      <c r="CZ427" s="68"/>
      <c r="DA427" s="282"/>
      <c r="DB427" s="282"/>
      <c r="DC427" s="282"/>
      <c r="DD427" s="282"/>
      <c r="DE427" s="282"/>
    </row>
    <row r="428" spans="1:109" ht="16.5" x14ac:dyDescent="0.3">
      <c r="A428" s="427">
        <v>2011</v>
      </c>
      <c r="B428" s="428" t="s">
        <v>42</v>
      </c>
      <c r="C428" s="429" t="s">
        <v>92</v>
      </c>
      <c r="D428" s="430">
        <v>1474.14</v>
      </c>
      <c r="E428" s="430">
        <v>17284.702499999999</v>
      </c>
      <c r="F428" s="431">
        <v>4373.2650000000003</v>
      </c>
      <c r="G428" s="431">
        <v>201.32499999999999</v>
      </c>
      <c r="H428" s="432">
        <v>23333.432499999999</v>
      </c>
      <c r="I428" s="293"/>
      <c r="J428" s="58"/>
      <c r="BY428" s="270"/>
      <c r="BZ428" s="68"/>
      <c r="CA428" s="280"/>
      <c r="CB428" s="280"/>
      <c r="CC428" s="280"/>
      <c r="CD428" s="280"/>
      <c r="CE428" s="280"/>
      <c r="CF428" s="270"/>
      <c r="CG428" s="68"/>
      <c r="CH428" s="281"/>
      <c r="CI428" s="281"/>
      <c r="CJ428" s="281"/>
      <c r="CK428" s="281"/>
      <c r="CL428" s="281"/>
      <c r="CM428" s="282"/>
      <c r="CN428" s="282"/>
      <c r="CO428" s="282"/>
      <c r="CP428" s="282"/>
      <c r="CQ428" s="282"/>
      <c r="CR428" s="270"/>
      <c r="CS428" s="68"/>
      <c r="CT428" s="283"/>
      <c r="CU428" s="283"/>
      <c r="CV428" s="283"/>
      <c r="CW428" s="283"/>
      <c r="CX428" s="283"/>
      <c r="CY428" s="270"/>
      <c r="CZ428" s="68"/>
      <c r="DA428" s="282"/>
      <c r="DB428" s="282"/>
      <c r="DC428" s="282"/>
      <c r="DD428" s="282"/>
      <c r="DE428" s="282"/>
    </row>
    <row r="429" spans="1:109" ht="16.5" x14ac:dyDescent="0.3">
      <c r="A429" s="68">
        <v>2012</v>
      </c>
      <c r="B429" s="68" t="s">
        <v>43</v>
      </c>
      <c r="C429" s="433" t="s">
        <v>92</v>
      </c>
      <c r="D429" s="434">
        <v>1487.5</v>
      </c>
      <c r="E429" s="434">
        <v>17138.825000000001</v>
      </c>
      <c r="F429" s="435">
        <v>5410.6575000000003</v>
      </c>
      <c r="G429" s="435">
        <v>94.6875</v>
      </c>
      <c r="H429" s="129">
        <v>24131.670000000002</v>
      </c>
      <c r="I429" s="293"/>
      <c r="J429" s="58"/>
      <c r="BY429" s="270"/>
      <c r="BZ429" s="68"/>
      <c r="CA429" s="280"/>
      <c r="CB429" s="280"/>
      <c r="CC429" s="280"/>
      <c r="CD429" s="280"/>
      <c r="CE429" s="280"/>
      <c r="CF429" s="270"/>
      <c r="CG429" s="68"/>
      <c r="CH429" s="281"/>
      <c r="CI429" s="281"/>
      <c r="CJ429" s="281"/>
      <c r="CK429" s="281"/>
      <c r="CL429" s="281"/>
      <c r="CM429" s="282"/>
      <c r="CN429" s="282"/>
      <c r="CO429" s="282"/>
      <c r="CP429" s="282"/>
      <c r="CQ429" s="282"/>
      <c r="CR429" s="270"/>
      <c r="CS429" s="68"/>
      <c r="CT429" s="283"/>
      <c r="CU429" s="283"/>
      <c r="CV429" s="283"/>
      <c r="CW429" s="283"/>
      <c r="CX429" s="283"/>
      <c r="CY429" s="270"/>
      <c r="CZ429" s="68"/>
      <c r="DA429" s="282"/>
      <c r="DB429" s="282"/>
      <c r="DC429" s="282"/>
      <c r="DD429" s="282"/>
      <c r="DE429" s="282"/>
    </row>
    <row r="430" spans="1:109" ht="16.5" x14ac:dyDescent="0.3">
      <c r="A430" s="427">
        <v>2012</v>
      </c>
      <c r="B430" s="428" t="s">
        <v>44</v>
      </c>
      <c r="C430" s="429" t="s">
        <v>92</v>
      </c>
      <c r="D430" s="430">
        <v>1066.6600000000001</v>
      </c>
      <c r="E430" s="430">
        <v>16250.099999999999</v>
      </c>
      <c r="F430" s="431">
        <v>6740.9425000000001</v>
      </c>
      <c r="G430" s="431">
        <v>205.815</v>
      </c>
      <c r="H430" s="432">
        <v>24263.517500000002</v>
      </c>
      <c r="I430" s="293"/>
      <c r="J430" s="58"/>
      <c r="BY430" s="270"/>
      <c r="BZ430" s="68"/>
      <c r="CA430" s="280"/>
      <c r="CB430" s="280"/>
      <c r="CC430" s="280"/>
      <c r="CD430" s="280"/>
      <c r="CE430" s="280"/>
      <c r="CF430" s="270"/>
      <c r="CG430" s="68"/>
      <c r="CH430" s="281"/>
      <c r="CI430" s="281"/>
      <c r="CJ430" s="281"/>
      <c r="CK430" s="281"/>
      <c r="CL430" s="281"/>
      <c r="CM430" s="282"/>
      <c r="CN430" s="282"/>
      <c r="CO430" s="282"/>
      <c r="CP430" s="282"/>
      <c r="CQ430" s="282"/>
      <c r="CR430" s="270"/>
      <c r="CS430" s="68"/>
      <c r="CT430" s="283"/>
      <c r="CU430" s="283"/>
      <c r="CV430" s="283"/>
      <c r="CW430" s="283"/>
      <c r="CX430" s="283"/>
      <c r="CY430" s="270"/>
      <c r="CZ430" s="68"/>
      <c r="DA430" s="282"/>
      <c r="DB430" s="282"/>
      <c r="DC430" s="282"/>
      <c r="DD430" s="282"/>
      <c r="DE430" s="282"/>
    </row>
    <row r="431" spans="1:109" ht="16.5" x14ac:dyDescent="0.3">
      <c r="A431" s="68">
        <v>2012</v>
      </c>
      <c r="B431" s="68" t="s">
        <v>45</v>
      </c>
      <c r="C431" s="433" t="s">
        <v>92</v>
      </c>
      <c r="D431" s="434">
        <v>1918.24</v>
      </c>
      <c r="E431" s="434">
        <v>19691.602500000001</v>
      </c>
      <c r="F431" s="435">
        <v>7623.5325000000012</v>
      </c>
      <c r="G431" s="435">
        <v>297.16250000000002</v>
      </c>
      <c r="H431" s="129">
        <v>29530.537499999999</v>
      </c>
      <c r="I431" s="293"/>
      <c r="J431" s="58"/>
      <c r="BY431" s="270"/>
      <c r="BZ431" s="68"/>
      <c r="CA431" s="280"/>
      <c r="CB431" s="280"/>
      <c r="CC431" s="280"/>
      <c r="CD431" s="280"/>
      <c r="CE431" s="280"/>
      <c r="CF431" s="270"/>
      <c r="CG431" s="68"/>
      <c r="CH431" s="281"/>
      <c r="CI431" s="281"/>
      <c r="CJ431" s="281"/>
      <c r="CK431" s="281"/>
      <c r="CL431" s="281"/>
      <c r="CM431" s="282"/>
      <c r="CN431" s="282"/>
      <c r="CO431" s="282"/>
      <c r="CP431" s="282"/>
      <c r="CQ431" s="282"/>
      <c r="CR431" s="270"/>
      <c r="CS431" s="68"/>
      <c r="CT431" s="283"/>
      <c r="CU431" s="283"/>
      <c r="CV431" s="283"/>
      <c r="CW431" s="283"/>
      <c r="CX431" s="283"/>
      <c r="CY431" s="270"/>
      <c r="CZ431" s="68"/>
      <c r="DA431" s="282"/>
      <c r="DB431" s="282"/>
      <c r="DC431" s="282"/>
      <c r="DD431" s="282"/>
      <c r="DE431" s="282"/>
    </row>
    <row r="432" spans="1:109" ht="16.5" x14ac:dyDescent="0.3">
      <c r="A432" s="427">
        <v>2012</v>
      </c>
      <c r="B432" s="428" t="s">
        <v>33</v>
      </c>
      <c r="C432" s="429" t="s">
        <v>92</v>
      </c>
      <c r="D432" s="430">
        <v>1825.41</v>
      </c>
      <c r="E432" s="430">
        <v>14567.5075</v>
      </c>
      <c r="F432" s="431">
        <v>5774.6925000000001</v>
      </c>
      <c r="G432" s="431">
        <v>290.14250000000004</v>
      </c>
      <c r="H432" s="432">
        <v>22457.752500000002</v>
      </c>
      <c r="I432" s="293"/>
      <c r="J432" s="58"/>
      <c r="BY432" s="270"/>
      <c r="BZ432" s="68"/>
      <c r="CA432" s="280"/>
      <c r="CB432" s="280"/>
      <c r="CC432" s="280"/>
      <c r="CD432" s="280"/>
      <c r="CE432" s="280"/>
      <c r="CF432" s="270"/>
      <c r="CG432" s="68"/>
      <c r="CH432" s="281"/>
      <c r="CI432" s="281"/>
      <c r="CJ432" s="281"/>
      <c r="CK432" s="281"/>
      <c r="CL432" s="281"/>
      <c r="CM432" s="282"/>
      <c r="CN432" s="282"/>
      <c r="CO432" s="282"/>
      <c r="CP432" s="282"/>
      <c r="CQ432" s="282"/>
      <c r="CR432" s="270"/>
      <c r="CS432" s="68"/>
      <c r="CT432" s="283"/>
      <c r="CU432" s="283"/>
      <c r="CV432" s="283"/>
      <c r="CW432" s="283"/>
      <c r="CX432" s="283"/>
      <c r="CY432" s="270"/>
      <c r="CZ432" s="68"/>
      <c r="DA432" s="282"/>
      <c r="DB432" s="282"/>
      <c r="DC432" s="282"/>
      <c r="DD432" s="282"/>
      <c r="DE432" s="282"/>
    </row>
    <row r="433" spans="1:109" ht="16.5" x14ac:dyDescent="0.3">
      <c r="A433" s="68">
        <v>2012</v>
      </c>
      <c r="B433" s="68" t="s">
        <v>35</v>
      </c>
      <c r="C433" s="433" t="s">
        <v>92</v>
      </c>
      <c r="D433" s="434">
        <v>1435.13</v>
      </c>
      <c r="E433" s="434">
        <v>16385.827499999999</v>
      </c>
      <c r="F433" s="435">
        <v>6350.9724999999999</v>
      </c>
      <c r="G433" s="435">
        <v>395.84500000000003</v>
      </c>
      <c r="H433" s="129">
        <v>24567.774999999998</v>
      </c>
      <c r="I433" s="293"/>
      <c r="J433" s="58"/>
      <c r="BY433" s="270"/>
      <c r="BZ433" s="68"/>
      <c r="CA433" s="280"/>
      <c r="CB433" s="280"/>
      <c r="CC433" s="280"/>
      <c r="CD433" s="280"/>
      <c r="CE433" s="280"/>
      <c r="CF433" s="270"/>
      <c r="CG433" s="68"/>
      <c r="CH433" s="281"/>
      <c r="CI433" s="281"/>
      <c r="CJ433" s="281"/>
      <c r="CK433" s="281"/>
      <c r="CL433" s="281"/>
      <c r="CM433" s="282"/>
      <c r="CN433" s="282"/>
      <c r="CO433" s="282"/>
      <c r="CP433" s="282"/>
      <c r="CQ433" s="282"/>
      <c r="CR433" s="270"/>
      <c r="CS433" s="68"/>
      <c r="CT433" s="283"/>
      <c r="CU433" s="283"/>
      <c r="CV433" s="283"/>
      <c r="CW433" s="283"/>
      <c r="CX433" s="283"/>
      <c r="CY433" s="270"/>
      <c r="CZ433" s="68"/>
      <c r="DA433" s="282"/>
      <c r="DB433" s="282"/>
      <c r="DC433" s="282"/>
      <c r="DD433" s="282"/>
      <c r="DE433" s="282"/>
    </row>
    <row r="434" spans="1:109" ht="16.5" x14ac:dyDescent="0.3">
      <c r="A434" s="427">
        <v>2012</v>
      </c>
      <c r="B434" s="428" t="s">
        <v>36</v>
      </c>
      <c r="C434" s="429" t="s">
        <v>92</v>
      </c>
      <c r="D434" s="430">
        <v>1996.15</v>
      </c>
      <c r="E434" s="430">
        <v>15694.649999999998</v>
      </c>
      <c r="F434" s="431">
        <v>5786.4149999999991</v>
      </c>
      <c r="G434" s="431">
        <v>400.875</v>
      </c>
      <c r="H434" s="432">
        <v>23878.089999999997</v>
      </c>
      <c r="I434" s="293"/>
      <c r="J434" s="58"/>
      <c r="BY434" s="270"/>
      <c r="BZ434" s="68"/>
      <c r="CA434" s="280"/>
      <c r="CB434" s="280"/>
      <c r="CC434" s="280"/>
      <c r="CD434" s="280"/>
      <c r="CE434" s="280"/>
      <c r="CF434" s="270"/>
      <c r="CG434" s="68"/>
      <c r="CH434" s="281"/>
      <c r="CI434" s="281"/>
      <c r="CJ434" s="281"/>
      <c r="CK434" s="281"/>
      <c r="CL434" s="281"/>
      <c r="CM434" s="282"/>
      <c r="CN434" s="282"/>
      <c r="CO434" s="282"/>
      <c r="CP434" s="282"/>
      <c r="CQ434" s="282"/>
      <c r="CR434" s="270"/>
      <c r="CS434" s="68"/>
      <c r="CT434" s="283"/>
      <c r="CU434" s="283"/>
      <c r="CV434" s="283"/>
      <c r="CW434" s="283"/>
      <c r="CX434" s="283"/>
      <c r="CY434" s="270"/>
      <c r="CZ434" s="68"/>
      <c r="DA434" s="282"/>
      <c r="DB434" s="282"/>
      <c r="DC434" s="282"/>
      <c r="DD434" s="282"/>
      <c r="DE434" s="282"/>
    </row>
    <row r="435" spans="1:109" ht="16.5" x14ac:dyDescent="0.3">
      <c r="A435" s="68">
        <v>2012</v>
      </c>
      <c r="B435" s="68" t="s">
        <v>37</v>
      </c>
      <c r="C435" s="433" t="s">
        <v>92</v>
      </c>
      <c r="D435" s="434">
        <v>1267.45</v>
      </c>
      <c r="E435" s="434">
        <v>13464.577499999999</v>
      </c>
      <c r="F435" s="435">
        <v>6796.1299999999992</v>
      </c>
      <c r="G435" s="435">
        <v>412.54499999999996</v>
      </c>
      <c r="H435" s="129">
        <v>21940.702499999999</v>
      </c>
      <c r="I435" s="293"/>
      <c r="J435" s="58"/>
      <c r="BY435" s="270"/>
      <c r="BZ435" s="68"/>
      <c r="CA435" s="280"/>
      <c r="CB435" s="280"/>
      <c r="CC435" s="280"/>
      <c r="CD435" s="280"/>
      <c r="CE435" s="280"/>
      <c r="CF435" s="270"/>
      <c r="CG435" s="68"/>
      <c r="CH435" s="281"/>
      <c r="CI435" s="281"/>
      <c r="CJ435" s="281"/>
      <c r="CK435" s="281"/>
      <c r="CL435" s="281"/>
      <c r="CM435" s="282"/>
      <c r="CN435" s="282"/>
      <c r="CO435" s="282"/>
      <c r="CP435" s="282"/>
      <c r="CQ435" s="282"/>
      <c r="CR435" s="270"/>
      <c r="CS435" s="68"/>
      <c r="CT435" s="283"/>
      <c r="CU435" s="283"/>
      <c r="CV435" s="283"/>
      <c r="CW435" s="283"/>
      <c r="CX435" s="283"/>
      <c r="CY435" s="270"/>
      <c r="CZ435" s="68"/>
      <c r="DA435" s="282"/>
      <c r="DB435" s="282"/>
      <c r="DC435" s="282"/>
      <c r="DD435" s="282"/>
      <c r="DE435" s="282"/>
    </row>
    <row r="436" spans="1:109" ht="16.5" x14ac:dyDescent="0.3">
      <c r="A436" s="427">
        <v>2012</v>
      </c>
      <c r="B436" s="428" t="s">
        <v>38</v>
      </c>
      <c r="C436" s="429" t="s">
        <v>92</v>
      </c>
      <c r="D436" s="430">
        <v>1040.6500000000001</v>
      </c>
      <c r="E436" s="430">
        <v>14504.825000000001</v>
      </c>
      <c r="F436" s="431">
        <v>5853.0199999999995</v>
      </c>
      <c r="G436" s="431">
        <v>513.11500000000001</v>
      </c>
      <c r="H436" s="432">
        <v>21911.61</v>
      </c>
      <c r="I436" s="293"/>
      <c r="J436" s="58"/>
      <c r="BY436" s="270"/>
      <c r="BZ436" s="68"/>
      <c r="CA436" s="280"/>
      <c r="CB436" s="280"/>
      <c r="CC436" s="280"/>
      <c r="CD436" s="280"/>
      <c r="CE436" s="280"/>
      <c r="CF436" s="270"/>
      <c r="CG436" s="68"/>
      <c r="CH436" s="281"/>
      <c r="CI436" s="281"/>
      <c r="CJ436" s="281"/>
      <c r="CK436" s="281"/>
      <c r="CL436" s="281"/>
      <c r="CM436" s="282"/>
      <c r="CN436" s="282"/>
      <c r="CO436" s="282"/>
      <c r="CP436" s="282"/>
      <c r="CQ436" s="282"/>
      <c r="CR436" s="270"/>
      <c r="CS436" s="68"/>
      <c r="CT436" s="283"/>
      <c r="CU436" s="283"/>
      <c r="CV436" s="283"/>
      <c r="CW436" s="283"/>
      <c r="CX436" s="283"/>
      <c r="CY436" s="270"/>
      <c r="CZ436" s="68"/>
      <c r="DA436" s="282"/>
      <c r="DB436" s="282"/>
      <c r="DC436" s="282"/>
      <c r="DD436" s="282"/>
      <c r="DE436" s="282"/>
    </row>
    <row r="437" spans="1:109" ht="16.5" x14ac:dyDescent="0.3">
      <c r="A437" s="68">
        <v>2012</v>
      </c>
      <c r="B437" s="68" t="s">
        <v>39</v>
      </c>
      <c r="C437" s="433" t="s">
        <v>92</v>
      </c>
      <c r="D437" s="434">
        <v>1217.82</v>
      </c>
      <c r="E437" s="434">
        <v>12076.02</v>
      </c>
      <c r="F437" s="435">
        <v>6218.9075000000003</v>
      </c>
      <c r="G437" s="435">
        <v>693.43499999999995</v>
      </c>
      <c r="H437" s="129">
        <v>20206.182499999999</v>
      </c>
      <c r="I437" s="293"/>
      <c r="J437" s="58"/>
      <c r="BY437" s="270"/>
      <c r="BZ437" s="68"/>
      <c r="CA437" s="280"/>
      <c r="CB437" s="280"/>
      <c r="CC437" s="280"/>
      <c r="CD437" s="280"/>
      <c r="CE437" s="280"/>
      <c r="CF437" s="270"/>
      <c r="CG437" s="68"/>
      <c r="CH437" s="281"/>
      <c r="CI437" s="281"/>
      <c r="CJ437" s="281"/>
      <c r="CK437" s="281"/>
      <c r="CL437" s="281"/>
      <c r="CM437" s="282"/>
      <c r="CN437" s="282"/>
      <c r="CO437" s="282"/>
      <c r="CP437" s="282"/>
      <c r="CQ437" s="282"/>
      <c r="CR437" s="270"/>
      <c r="CS437" s="68"/>
      <c r="CT437" s="283"/>
      <c r="CU437" s="283"/>
      <c r="CV437" s="283"/>
      <c r="CW437" s="283"/>
      <c r="CX437" s="283"/>
      <c r="CY437" s="270"/>
      <c r="CZ437" s="68"/>
      <c r="DA437" s="282"/>
      <c r="DB437" s="282"/>
      <c r="DC437" s="282"/>
      <c r="DD437" s="282"/>
      <c r="DE437" s="282"/>
    </row>
    <row r="438" spans="1:109" ht="16.5" x14ac:dyDescent="0.3">
      <c r="A438" s="427">
        <v>2012</v>
      </c>
      <c r="B438" s="428" t="s">
        <v>40</v>
      </c>
      <c r="C438" s="429" t="s">
        <v>92</v>
      </c>
      <c r="D438" s="430">
        <v>1501.47</v>
      </c>
      <c r="E438" s="430">
        <v>12675.7</v>
      </c>
      <c r="F438" s="431">
        <v>5220.4775000000009</v>
      </c>
      <c r="G438" s="431">
        <v>830.50250000000005</v>
      </c>
      <c r="H438" s="432">
        <v>20228.150000000001</v>
      </c>
      <c r="I438" s="293"/>
      <c r="J438" s="58"/>
      <c r="BY438" s="270"/>
      <c r="BZ438" s="68"/>
      <c r="CA438" s="280"/>
      <c r="CB438" s="280"/>
      <c r="CC438" s="280"/>
      <c r="CD438" s="280"/>
      <c r="CE438" s="280"/>
      <c r="CF438" s="270"/>
      <c r="CG438" s="68"/>
      <c r="CH438" s="281"/>
      <c r="CI438" s="281"/>
      <c r="CJ438" s="281"/>
      <c r="CK438" s="281"/>
      <c r="CL438" s="281"/>
      <c r="CM438" s="282"/>
      <c r="CN438" s="282"/>
      <c r="CO438" s="282"/>
      <c r="CP438" s="282"/>
      <c r="CQ438" s="282"/>
      <c r="CR438" s="270"/>
      <c r="CS438" s="68"/>
      <c r="CT438" s="283"/>
      <c r="CU438" s="283"/>
      <c r="CV438" s="283"/>
      <c r="CW438" s="283"/>
      <c r="CX438" s="283"/>
      <c r="CY438" s="270"/>
      <c r="CZ438" s="68"/>
      <c r="DA438" s="282"/>
      <c r="DB438" s="282"/>
      <c r="DC438" s="282"/>
      <c r="DD438" s="282"/>
      <c r="DE438" s="282"/>
    </row>
    <row r="439" spans="1:109" ht="16.5" x14ac:dyDescent="0.3">
      <c r="A439" s="68">
        <v>2012</v>
      </c>
      <c r="B439" s="68" t="s">
        <v>41</v>
      </c>
      <c r="C439" s="433" t="s">
        <v>92</v>
      </c>
      <c r="D439" s="434">
        <v>1867.89</v>
      </c>
      <c r="E439" s="434">
        <v>14246.264999999999</v>
      </c>
      <c r="F439" s="435">
        <v>5009.22</v>
      </c>
      <c r="G439" s="435">
        <v>686.74</v>
      </c>
      <c r="H439" s="129">
        <v>21810.115000000002</v>
      </c>
      <c r="I439" s="293"/>
      <c r="J439" s="58"/>
      <c r="BY439" s="270"/>
      <c r="BZ439" s="68"/>
      <c r="CA439" s="280"/>
      <c r="CB439" s="280"/>
      <c r="CC439" s="280"/>
      <c r="CD439" s="280"/>
      <c r="CE439" s="280"/>
      <c r="CF439" s="270"/>
      <c r="CG439" s="68"/>
      <c r="CH439" s="281"/>
      <c r="CI439" s="281"/>
      <c r="CJ439" s="281"/>
      <c r="CK439" s="281"/>
      <c r="CL439" s="281"/>
      <c r="CM439" s="282"/>
      <c r="CN439" s="282"/>
      <c r="CO439" s="282"/>
      <c r="CP439" s="282"/>
      <c r="CQ439" s="282"/>
      <c r="CR439" s="270"/>
      <c r="CS439" s="68"/>
      <c r="CT439" s="283"/>
      <c r="CU439" s="283"/>
      <c r="CV439" s="283"/>
      <c r="CW439" s="283"/>
      <c r="CX439" s="283"/>
      <c r="CY439" s="270"/>
      <c r="CZ439" s="68"/>
      <c r="DA439" s="282"/>
      <c r="DB439" s="282"/>
      <c r="DC439" s="282"/>
      <c r="DD439" s="282"/>
      <c r="DE439" s="282"/>
    </row>
    <row r="440" spans="1:109" ht="16.5" x14ac:dyDescent="0.3">
      <c r="A440" s="427">
        <v>2012</v>
      </c>
      <c r="B440" s="428" t="s">
        <v>42</v>
      </c>
      <c r="C440" s="429" t="s">
        <v>92</v>
      </c>
      <c r="D440" s="430">
        <v>1647.09</v>
      </c>
      <c r="E440" s="430">
        <v>12427.1</v>
      </c>
      <c r="F440" s="431">
        <v>3969.7175000000002</v>
      </c>
      <c r="G440" s="431">
        <v>231.0625</v>
      </c>
      <c r="H440" s="432">
        <v>18274.97</v>
      </c>
      <c r="I440" s="293"/>
      <c r="J440" s="58"/>
      <c r="BY440" s="270"/>
      <c r="BZ440" s="68"/>
      <c r="CA440" s="280"/>
      <c r="CB440" s="280"/>
      <c r="CC440" s="280"/>
      <c r="CD440" s="280"/>
      <c r="CE440" s="280"/>
      <c r="CF440" s="270"/>
      <c r="CG440" s="68"/>
      <c r="CH440" s="281"/>
      <c r="CI440" s="281"/>
      <c r="CJ440" s="281"/>
      <c r="CK440" s="281"/>
      <c r="CL440" s="281"/>
      <c r="CM440" s="282"/>
      <c r="CN440" s="282"/>
      <c r="CO440" s="282"/>
      <c r="CP440" s="282"/>
      <c r="CQ440" s="282"/>
      <c r="CR440" s="270"/>
      <c r="CS440" s="68"/>
      <c r="CT440" s="283"/>
      <c r="CU440" s="283"/>
      <c r="CV440" s="283"/>
      <c r="CW440" s="283"/>
      <c r="CX440" s="283"/>
      <c r="CY440" s="270"/>
      <c r="CZ440" s="68"/>
      <c r="DA440" s="282"/>
      <c r="DB440" s="282"/>
      <c r="DC440" s="282"/>
      <c r="DD440" s="282"/>
      <c r="DE440" s="282"/>
    </row>
    <row r="441" spans="1:109" ht="16.5" x14ac:dyDescent="0.3">
      <c r="A441" s="68">
        <v>2013</v>
      </c>
      <c r="B441" s="68" t="s">
        <v>43</v>
      </c>
      <c r="C441" s="433" t="s">
        <v>92</v>
      </c>
      <c r="D441" s="434">
        <v>1808.01</v>
      </c>
      <c r="E441" s="434">
        <v>12810.524999999998</v>
      </c>
      <c r="F441" s="435">
        <v>3983.9949999999999</v>
      </c>
      <c r="G441" s="435">
        <v>241.77250000000004</v>
      </c>
      <c r="H441" s="129">
        <v>18844.302499999998</v>
      </c>
      <c r="I441" s="293"/>
      <c r="J441" s="58"/>
      <c r="BY441" s="270"/>
      <c r="BZ441" s="68"/>
      <c r="CA441" s="280"/>
      <c r="CB441" s="280"/>
      <c r="CC441" s="280"/>
      <c r="CD441" s="280"/>
      <c r="CE441" s="280"/>
      <c r="CF441" s="270"/>
      <c r="CG441" s="68"/>
      <c r="CH441" s="281"/>
      <c r="CI441" s="281"/>
      <c r="CJ441" s="281"/>
      <c r="CK441" s="281"/>
      <c r="CL441" s="281"/>
      <c r="CM441" s="282"/>
      <c r="CN441" s="282"/>
      <c r="CO441" s="282"/>
      <c r="CP441" s="282"/>
      <c r="CQ441" s="282"/>
      <c r="CR441" s="270"/>
      <c r="CS441" s="68"/>
      <c r="CT441" s="283"/>
      <c r="CU441" s="283"/>
      <c r="CV441" s="283"/>
      <c r="CW441" s="283"/>
      <c r="CX441" s="283"/>
      <c r="CY441" s="270"/>
      <c r="CZ441" s="68"/>
      <c r="DA441" s="282"/>
      <c r="DB441" s="282"/>
      <c r="DC441" s="282"/>
      <c r="DD441" s="282"/>
      <c r="DE441" s="282"/>
    </row>
    <row r="442" spans="1:109" ht="16.5" x14ac:dyDescent="0.3">
      <c r="A442" s="427">
        <v>2013</v>
      </c>
      <c r="B442" s="428" t="s">
        <v>44</v>
      </c>
      <c r="C442" s="429" t="s">
        <v>92</v>
      </c>
      <c r="D442" s="430">
        <v>677.42</v>
      </c>
      <c r="E442" s="430">
        <v>12479.699999999997</v>
      </c>
      <c r="F442" s="431">
        <v>5615.5775000000003</v>
      </c>
      <c r="G442" s="431">
        <v>314.8175</v>
      </c>
      <c r="H442" s="432">
        <v>19087.514999999999</v>
      </c>
      <c r="I442" s="293"/>
      <c r="J442" s="58"/>
      <c r="BY442" s="270"/>
      <c r="BZ442" s="68"/>
      <c r="CA442" s="280"/>
      <c r="CB442" s="280"/>
      <c r="CC442" s="280"/>
      <c r="CD442" s="280"/>
      <c r="CE442" s="280"/>
      <c r="CF442" s="270"/>
      <c r="CG442" s="68"/>
      <c r="CH442" s="281"/>
      <c r="CI442" s="281"/>
      <c r="CJ442" s="281"/>
      <c r="CK442" s="281"/>
      <c r="CL442" s="281"/>
      <c r="CM442" s="282"/>
      <c r="CN442" s="282"/>
      <c r="CO442" s="282"/>
      <c r="CP442" s="282"/>
      <c r="CQ442" s="282"/>
      <c r="CR442" s="270"/>
      <c r="CS442" s="68"/>
      <c r="CT442" s="283"/>
      <c r="CU442" s="283"/>
      <c r="CV442" s="283"/>
      <c r="CW442" s="283"/>
      <c r="CX442" s="283"/>
      <c r="CY442" s="270"/>
      <c r="CZ442" s="68"/>
      <c r="DA442" s="282"/>
      <c r="DB442" s="282"/>
      <c r="DC442" s="282"/>
      <c r="DD442" s="282"/>
      <c r="DE442" s="282"/>
    </row>
    <row r="443" spans="1:109" ht="16.5" x14ac:dyDescent="0.3">
      <c r="A443" s="68">
        <v>2013</v>
      </c>
      <c r="B443" s="68" t="s">
        <v>45</v>
      </c>
      <c r="C443" s="433" t="s">
        <v>92</v>
      </c>
      <c r="D443" s="434">
        <v>709.16</v>
      </c>
      <c r="E443" s="434">
        <v>12855.374999999998</v>
      </c>
      <c r="F443" s="435">
        <v>5666.7475000000004</v>
      </c>
      <c r="G443" s="435">
        <v>178.79750000000001</v>
      </c>
      <c r="H443" s="129">
        <v>19410.079999999998</v>
      </c>
      <c r="I443" s="293"/>
      <c r="J443" s="58"/>
      <c r="BY443" s="270"/>
      <c r="BZ443" s="68"/>
      <c r="CA443" s="280"/>
      <c r="CB443" s="280"/>
      <c r="CC443" s="280"/>
      <c r="CD443" s="280"/>
      <c r="CE443" s="280"/>
      <c r="CF443" s="270"/>
      <c r="CG443" s="68"/>
      <c r="CH443" s="281"/>
      <c r="CI443" s="281"/>
      <c r="CJ443" s="281"/>
      <c r="CK443" s="281"/>
      <c r="CL443" s="281"/>
      <c r="CM443" s="282"/>
      <c r="CN443" s="282"/>
      <c r="CO443" s="282"/>
      <c r="CP443" s="282"/>
      <c r="CQ443" s="282"/>
      <c r="CR443" s="270"/>
      <c r="CS443" s="68"/>
      <c r="CT443" s="283"/>
      <c r="CU443" s="283"/>
      <c r="CV443" s="283"/>
      <c r="CW443" s="283"/>
      <c r="CX443" s="283"/>
      <c r="CY443" s="270"/>
      <c r="CZ443" s="68"/>
      <c r="DA443" s="282"/>
      <c r="DB443" s="282"/>
      <c r="DC443" s="282"/>
      <c r="DD443" s="282"/>
      <c r="DE443" s="282"/>
    </row>
    <row r="444" spans="1:109" ht="16.5" x14ac:dyDescent="0.3">
      <c r="A444" s="427">
        <v>2013</v>
      </c>
      <c r="B444" s="428" t="s">
        <v>33</v>
      </c>
      <c r="C444" s="429" t="s">
        <v>92</v>
      </c>
      <c r="D444" s="430">
        <v>886.39</v>
      </c>
      <c r="E444" s="430">
        <v>13755.875</v>
      </c>
      <c r="F444" s="431">
        <v>6106.1675000000005</v>
      </c>
      <c r="G444" s="431">
        <v>151.0025</v>
      </c>
      <c r="H444" s="432">
        <v>20899.435000000001</v>
      </c>
      <c r="I444" s="293"/>
      <c r="J444" s="58"/>
      <c r="BY444" s="270"/>
      <c r="BZ444" s="68"/>
      <c r="CA444" s="280"/>
      <c r="CB444" s="280"/>
      <c r="CC444" s="280"/>
      <c r="CD444" s="280"/>
      <c r="CE444" s="280"/>
      <c r="CF444" s="270"/>
      <c r="CG444" s="68"/>
      <c r="CH444" s="281"/>
      <c r="CI444" s="281"/>
      <c r="CJ444" s="281"/>
      <c r="CK444" s="281"/>
      <c r="CL444" s="281"/>
      <c r="CM444" s="282"/>
      <c r="CN444" s="282"/>
      <c r="CO444" s="282"/>
      <c r="CP444" s="282"/>
      <c r="CQ444" s="282"/>
      <c r="CR444" s="270"/>
      <c r="CS444" s="68"/>
      <c r="CT444" s="283"/>
      <c r="CU444" s="283"/>
      <c r="CV444" s="283"/>
      <c r="CW444" s="283"/>
      <c r="CX444" s="283"/>
      <c r="CY444" s="270"/>
      <c r="CZ444" s="68"/>
      <c r="DA444" s="282"/>
      <c r="DB444" s="282"/>
      <c r="DC444" s="282"/>
      <c r="DD444" s="282"/>
      <c r="DE444" s="282"/>
    </row>
    <row r="445" spans="1:109" ht="16.5" x14ac:dyDescent="0.3">
      <c r="A445" s="68">
        <v>2013</v>
      </c>
      <c r="B445" s="68" t="s">
        <v>35</v>
      </c>
      <c r="C445" s="433" t="s">
        <v>92</v>
      </c>
      <c r="D445" s="434">
        <v>1435.53</v>
      </c>
      <c r="E445" s="434">
        <v>12577.175000000001</v>
      </c>
      <c r="F445" s="435">
        <v>5279.7025000000003</v>
      </c>
      <c r="G445" s="435">
        <v>244.1525</v>
      </c>
      <c r="H445" s="129">
        <v>19536.560000000001</v>
      </c>
      <c r="I445" s="293"/>
      <c r="J445" s="58"/>
      <c r="BY445" s="270"/>
      <c r="BZ445" s="68"/>
      <c r="CA445" s="280"/>
      <c r="CB445" s="280"/>
      <c r="CC445" s="280"/>
      <c r="CD445" s="280"/>
      <c r="CE445" s="280"/>
      <c r="CF445" s="270"/>
      <c r="CG445" s="68"/>
      <c r="CH445" s="281"/>
      <c r="CI445" s="281"/>
      <c r="CJ445" s="281"/>
      <c r="CK445" s="281"/>
      <c r="CL445" s="281"/>
      <c r="CM445" s="282"/>
      <c r="CN445" s="282"/>
      <c r="CO445" s="282"/>
      <c r="CP445" s="282"/>
      <c r="CQ445" s="282"/>
      <c r="CR445" s="270"/>
      <c r="CS445" s="68"/>
      <c r="CT445" s="283"/>
      <c r="CU445" s="283"/>
      <c r="CV445" s="283"/>
      <c r="CW445" s="283"/>
      <c r="CX445" s="283"/>
      <c r="CY445" s="270"/>
      <c r="CZ445" s="68"/>
      <c r="DA445" s="282"/>
      <c r="DB445" s="282"/>
      <c r="DC445" s="282"/>
      <c r="DD445" s="282"/>
      <c r="DE445" s="282"/>
    </row>
    <row r="446" spans="1:109" ht="16.5" x14ac:dyDescent="0.3">
      <c r="A446" s="427">
        <v>2013</v>
      </c>
      <c r="B446" s="428" t="s">
        <v>36</v>
      </c>
      <c r="C446" s="429" t="s">
        <v>92</v>
      </c>
      <c r="D446" s="430">
        <v>1529.8600000000001</v>
      </c>
      <c r="E446" s="430">
        <v>11319.535</v>
      </c>
      <c r="F446" s="431">
        <v>5482.5375000000004</v>
      </c>
      <c r="G446" s="431">
        <v>190.005</v>
      </c>
      <c r="H446" s="432">
        <v>18521.9375</v>
      </c>
      <c r="I446" s="293"/>
      <c r="J446" s="58"/>
      <c r="BY446" s="270"/>
      <c r="BZ446" s="68"/>
      <c r="CA446" s="280"/>
      <c r="CB446" s="280"/>
      <c r="CC446" s="280"/>
      <c r="CD446" s="280"/>
      <c r="CE446" s="280"/>
      <c r="CF446" s="270"/>
      <c r="CG446" s="68"/>
      <c r="CH446" s="281"/>
      <c r="CI446" s="281"/>
      <c r="CJ446" s="281"/>
      <c r="CK446" s="281"/>
      <c r="CL446" s="281"/>
      <c r="CM446" s="282"/>
      <c r="CN446" s="282"/>
      <c r="CO446" s="282"/>
      <c r="CP446" s="282"/>
      <c r="CQ446" s="282"/>
      <c r="CR446" s="270"/>
      <c r="CS446" s="68"/>
      <c r="CT446" s="283"/>
      <c r="CU446" s="283"/>
      <c r="CV446" s="283"/>
      <c r="CW446" s="283"/>
      <c r="CX446" s="283"/>
      <c r="CY446" s="270"/>
      <c r="CZ446" s="68"/>
      <c r="DA446" s="282"/>
      <c r="DB446" s="282"/>
      <c r="DC446" s="282"/>
      <c r="DD446" s="282"/>
      <c r="DE446" s="282"/>
    </row>
    <row r="447" spans="1:109" ht="16.5" x14ac:dyDescent="0.3">
      <c r="A447" s="68">
        <v>2013</v>
      </c>
      <c r="B447" s="68" t="s">
        <v>37</v>
      </c>
      <c r="C447" s="433" t="s">
        <v>92</v>
      </c>
      <c r="D447" s="434">
        <v>2006.31</v>
      </c>
      <c r="E447" s="434">
        <v>13560.45</v>
      </c>
      <c r="F447" s="435">
        <v>7743.7800000000007</v>
      </c>
      <c r="G447" s="435">
        <v>178.7175</v>
      </c>
      <c r="H447" s="129">
        <v>23489.2575</v>
      </c>
      <c r="I447" s="293"/>
      <c r="J447" s="58"/>
      <c r="BY447" s="270"/>
      <c r="BZ447" s="68"/>
      <c r="CA447" s="280"/>
      <c r="CB447" s="280"/>
      <c r="CC447" s="280"/>
      <c r="CD447" s="280"/>
      <c r="CE447" s="280"/>
      <c r="CF447" s="270"/>
      <c r="CG447" s="68"/>
      <c r="CH447" s="281"/>
      <c r="CI447" s="281"/>
      <c r="CJ447" s="281"/>
      <c r="CK447" s="281"/>
      <c r="CL447" s="281"/>
      <c r="CM447" s="282"/>
      <c r="CN447" s="282"/>
      <c r="CO447" s="282"/>
      <c r="CP447" s="282"/>
      <c r="CQ447" s="282"/>
      <c r="CR447" s="270"/>
      <c r="CS447" s="68"/>
      <c r="CT447" s="283"/>
      <c r="CU447" s="283"/>
      <c r="CV447" s="283"/>
      <c r="CW447" s="283"/>
      <c r="CX447" s="283"/>
      <c r="CY447" s="270"/>
      <c r="CZ447" s="68"/>
      <c r="DA447" s="282"/>
      <c r="DB447" s="282"/>
      <c r="DC447" s="282"/>
      <c r="DD447" s="282"/>
      <c r="DE447" s="282"/>
    </row>
    <row r="448" spans="1:109" ht="16.5" x14ac:dyDescent="0.3">
      <c r="A448" s="427">
        <v>2013</v>
      </c>
      <c r="B448" s="428" t="s">
        <v>38</v>
      </c>
      <c r="C448" s="429" t="s">
        <v>92</v>
      </c>
      <c r="D448" s="430">
        <v>2787.98</v>
      </c>
      <c r="E448" s="430">
        <v>11477.05</v>
      </c>
      <c r="F448" s="431">
        <v>5047.4049999999997</v>
      </c>
      <c r="G448" s="431">
        <v>164.49</v>
      </c>
      <c r="H448" s="432">
        <v>19476.924999999999</v>
      </c>
      <c r="I448" s="293"/>
      <c r="J448" s="58"/>
      <c r="BY448" s="270"/>
      <c r="BZ448" s="68"/>
      <c r="CA448" s="280"/>
      <c r="CB448" s="280"/>
      <c r="CC448" s="280"/>
      <c r="CD448" s="280"/>
      <c r="CE448" s="280"/>
      <c r="CF448" s="270"/>
      <c r="CG448" s="68"/>
      <c r="CH448" s="281"/>
      <c r="CI448" s="281"/>
      <c r="CJ448" s="281"/>
      <c r="CK448" s="281"/>
      <c r="CL448" s="281"/>
      <c r="CM448" s="282"/>
      <c r="CN448" s="282"/>
      <c r="CO448" s="282"/>
      <c r="CP448" s="282"/>
      <c r="CQ448" s="282"/>
      <c r="CR448" s="270"/>
      <c r="CS448" s="68"/>
      <c r="CT448" s="283"/>
      <c r="CU448" s="283"/>
      <c r="CV448" s="283"/>
      <c r="CW448" s="283"/>
      <c r="CX448" s="283"/>
      <c r="CY448" s="270"/>
      <c r="CZ448" s="68"/>
      <c r="DA448" s="282"/>
      <c r="DB448" s="282"/>
      <c r="DC448" s="282"/>
      <c r="DD448" s="282"/>
      <c r="DE448" s="282"/>
    </row>
    <row r="449" spans="1:109" ht="16.5" x14ac:dyDescent="0.3">
      <c r="A449" s="68">
        <v>2013</v>
      </c>
      <c r="B449" s="68" t="s">
        <v>39</v>
      </c>
      <c r="C449" s="433" t="s">
        <v>92</v>
      </c>
      <c r="D449" s="434">
        <v>2308.41</v>
      </c>
      <c r="E449" s="434">
        <v>14912.558000000001</v>
      </c>
      <c r="F449" s="435">
        <v>7302.2725000000009</v>
      </c>
      <c r="G449" s="435">
        <v>102</v>
      </c>
      <c r="H449" s="129">
        <v>24625.2405</v>
      </c>
      <c r="I449" s="293"/>
      <c r="J449" s="58"/>
      <c r="BY449" s="270"/>
      <c r="BZ449" s="68"/>
      <c r="CA449" s="280"/>
      <c r="CB449" s="280"/>
      <c r="CC449" s="280"/>
      <c r="CD449" s="280"/>
      <c r="CE449" s="280"/>
      <c r="CF449" s="270"/>
      <c r="CG449" s="68"/>
      <c r="CH449" s="281"/>
      <c r="CI449" s="281"/>
      <c r="CJ449" s="281"/>
      <c r="CK449" s="281"/>
      <c r="CL449" s="281"/>
      <c r="CM449" s="282"/>
      <c r="CN449" s="282"/>
      <c r="CO449" s="282"/>
      <c r="CP449" s="282"/>
      <c r="CQ449" s="282"/>
      <c r="CR449" s="270"/>
      <c r="CS449" s="68"/>
      <c r="CT449" s="283"/>
      <c r="CU449" s="283"/>
      <c r="CV449" s="283"/>
      <c r="CW449" s="283"/>
      <c r="CX449" s="283"/>
      <c r="CY449" s="270"/>
      <c r="CZ449" s="68"/>
      <c r="DA449" s="282"/>
      <c r="DB449" s="282"/>
      <c r="DC449" s="282"/>
      <c r="DD449" s="282"/>
      <c r="DE449" s="282"/>
    </row>
    <row r="450" spans="1:109" ht="16.5" x14ac:dyDescent="0.3">
      <c r="A450" s="427">
        <v>2013</v>
      </c>
      <c r="B450" s="428" t="s">
        <v>40</v>
      </c>
      <c r="C450" s="429" t="s">
        <v>92</v>
      </c>
      <c r="D450" s="430">
        <v>2926.08</v>
      </c>
      <c r="E450" s="430">
        <v>13150.55</v>
      </c>
      <c r="F450" s="431">
        <v>7240.9874999999993</v>
      </c>
      <c r="G450" s="431">
        <v>68</v>
      </c>
      <c r="H450" s="432">
        <v>23385.6175</v>
      </c>
      <c r="I450" s="293"/>
      <c r="J450" s="58"/>
      <c r="BY450" s="270"/>
      <c r="BZ450" s="68"/>
      <c r="CA450" s="280"/>
      <c r="CB450" s="280"/>
      <c r="CC450" s="280"/>
      <c r="CD450" s="280"/>
      <c r="CE450" s="280"/>
      <c r="CF450" s="270"/>
      <c r="CG450" s="68"/>
      <c r="CH450" s="281"/>
      <c r="CI450" s="281"/>
      <c r="CJ450" s="281"/>
      <c r="CK450" s="281"/>
      <c r="CL450" s="281"/>
      <c r="CM450" s="282"/>
      <c r="CN450" s="282"/>
      <c r="CO450" s="282"/>
      <c r="CP450" s="282"/>
      <c r="CQ450" s="282"/>
      <c r="CR450" s="270"/>
      <c r="CS450" s="68"/>
      <c r="CT450" s="283"/>
      <c r="CU450" s="283"/>
      <c r="CV450" s="283"/>
      <c r="CW450" s="283"/>
      <c r="CX450" s="283"/>
      <c r="CY450" s="270"/>
      <c r="CZ450" s="68"/>
      <c r="DA450" s="282"/>
      <c r="DB450" s="282"/>
      <c r="DC450" s="282"/>
      <c r="DD450" s="282"/>
      <c r="DE450" s="282"/>
    </row>
    <row r="451" spans="1:109" ht="16.5" x14ac:dyDescent="0.3">
      <c r="A451" s="68">
        <v>2013</v>
      </c>
      <c r="B451" s="68" t="s">
        <v>41</v>
      </c>
      <c r="C451" s="433" t="s">
        <v>92</v>
      </c>
      <c r="D451" s="434">
        <v>3392.5299999999997</v>
      </c>
      <c r="E451" s="434">
        <v>12975.210000000001</v>
      </c>
      <c r="F451" s="435">
        <v>7151.4125000000004</v>
      </c>
      <c r="G451" s="435">
        <v>68</v>
      </c>
      <c r="H451" s="129">
        <v>23587.1525</v>
      </c>
      <c r="I451" s="293"/>
      <c r="J451" s="58"/>
      <c r="BY451" s="270"/>
      <c r="BZ451" s="68"/>
      <c r="CA451" s="280"/>
      <c r="CB451" s="280"/>
      <c r="CC451" s="280"/>
      <c r="CD451" s="280"/>
      <c r="CE451" s="280"/>
      <c r="CF451" s="270"/>
      <c r="CG451" s="68"/>
      <c r="CH451" s="281"/>
      <c r="CI451" s="281"/>
      <c r="CJ451" s="281"/>
      <c r="CK451" s="281"/>
      <c r="CL451" s="281"/>
      <c r="CM451" s="282"/>
      <c r="CN451" s="282"/>
      <c r="CO451" s="282"/>
      <c r="CP451" s="282"/>
      <c r="CQ451" s="282"/>
      <c r="CR451" s="270"/>
      <c r="CS451" s="68"/>
      <c r="CT451" s="283"/>
      <c r="CU451" s="283"/>
      <c r="CV451" s="283"/>
      <c r="CW451" s="283"/>
      <c r="CX451" s="283"/>
      <c r="CY451" s="270"/>
      <c r="CZ451" s="68"/>
      <c r="DA451" s="282"/>
      <c r="DB451" s="282"/>
      <c r="DC451" s="282"/>
      <c r="DD451" s="282"/>
      <c r="DE451" s="282"/>
    </row>
    <row r="452" spans="1:109" ht="16.5" x14ac:dyDescent="0.3">
      <c r="A452" s="427">
        <v>2013</v>
      </c>
      <c r="B452" s="428" t="s">
        <v>42</v>
      </c>
      <c r="C452" s="429" t="s">
        <v>92</v>
      </c>
      <c r="D452" s="430">
        <v>1731.57</v>
      </c>
      <c r="E452" s="430">
        <v>10863.475</v>
      </c>
      <c r="F452" s="431">
        <v>6022.4775</v>
      </c>
      <c r="G452" s="431">
        <v>29.75</v>
      </c>
      <c r="H452" s="432">
        <v>18647.272499999999</v>
      </c>
      <c r="I452" s="293"/>
      <c r="J452" s="58"/>
      <c r="BY452" s="270"/>
      <c r="BZ452" s="68"/>
      <c r="CA452" s="280"/>
      <c r="CB452" s="280"/>
      <c r="CC452" s="280"/>
      <c r="CD452" s="280"/>
      <c r="CE452" s="280"/>
      <c r="CF452" s="270"/>
      <c r="CG452" s="68"/>
      <c r="CH452" s="281"/>
      <c r="CI452" s="281"/>
      <c r="CJ452" s="281"/>
      <c r="CK452" s="281"/>
      <c r="CL452" s="281"/>
      <c r="CM452" s="282"/>
      <c r="CN452" s="282"/>
      <c r="CO452" s="282"/>
      <c r="CP452" s="282"/>
      <c r="CQ452" s="282"/>
      <c r="CR452" s="270"/>
      <c r="CS452" s="68"/>
      <c r="CT452" s="283"/>
      <c r="CU452" s="283"/>
      <c r="CV452" s="283"/>
      <c r="CW452" s="283"/>
      <c r="CX452" s="283"/>
      <c r="CY452" s="270"/>
      <c r="CZ452" s="68"/>
      <c r="DA452" s="282"/>
      <c r="DB452" s="282"/>
      <c r="DC452" s="282"/>
      <c r="DD452" s="282"/>
      <c r="DE452" s="282"/>
    </row>
    <row r="453" spans="1:109" ht="16.5" x14ac:dyDescent="0.3">
      <c r="A453" s="68">
        <v>2014</v>
      </c>
      <c r="B453" s="68" t="s">
        <v>43</v>
      </c>
      <c r="C453" s="433" t="s">
        <v>92</v>
      </c>
      <c r="D453" s="434">
        <v>1814.1100000000001</v>
      </c>
      <c r="E453" s="434">
        <v>10107.224999999999</v>
      </c>
      <c r="F453" s="435">
        <v>6174.26</v>
      </c>
      <c r="G453" s="435">
        <v>48.875</v>
      </c>
      <c r="H453" s="129">
        <v>18144.469999999998</v>
      </c>
      <c r="I453" s="293"/>
      <c r="J453" s="58"/>
      <c r="BY453" s="270"/>
      <c r="BZ453" s="68"/>
      <c r="CA453" s="280"/>
      <c r="CB453" s="280"/>
      <c r="CC453" s="280"/>
      <c r="CD453" s="280"/>
      <c r="CE453" s="280"/>
      <c r="CF453" s="270"/>
      <c r="CG453" s="68"/>
      <c r="CH453" s="281"/>
      <c r="CI453" s="281"/>
      <c r="CJ453" s="281"/>
      <c r="CK453" s="281"/>
      <c r="CL453" s="281"/>
      <c r="CM453" s="282"/>
      <c r="CN453" s="282"/>
      <c r="CO453" s="282"/>
      <c r="CP453" s="282"/>
      <c r="CQ453" s="282"/>
      <c r="CR453" s="270"/>
      <c r="CS453" s="68"/>
      <c r="CT453" s="283"/>
      <c r="CU453" s="283"/>
      <c r="CV453" s="283"/>
      <c r="CW453" s="283"/>
      <c r="CX453" s="283"/>
      <c r="CY453" s="270"/>
      <c r="CZ453" s="68"/>
      <c r="DA453" s="282"/>
      <c r="DB453" s="282"/>
      <c r="DC453" s="282"/>
      <c r="DD453" s="282"/>
      <c r="DE453" s="282"/>
    </row>
    <row r="454" spans="1:109" ht="16.5" x14ac:dyDescent="0.3">
      <c r="A454" s="427">
        <v>2014</v>
      </c>
      <c r="B454" s="428" t="s">
        <v>44</v>
      </c>
      <c r="C454" s="429" t="s">
        <v>92</v>
      </c>
      <c r="D454" s="430">
        <v>2489.12</v>
      </c>
      <c r="E454" s="430">
        <v>11431.65</v>
      </c>
      <c r="F454" s="431">
        <v>8010.5400000000009</v>
      </c>
      <c r="G454" s="431">
        <v>276.0625</v>
      </c>
      <c r="H454" s="432">
        <v>22207.372499999998</v>
      </c>
      <c r="I454" s="293"/>
      <c r="J454" s="58"/>
      <c r="BY454" s="270"/>
      <c r="BZ454" s="68"/>
      <c r="CA454" s="280"/>
      <c r="CB454" s="280"/>
      <c r="CC454" s="280"/>
      <c r="CD454" s="280"/>
      <c r="CE454" s="280"/>
      <c r="CF454" s="270"/>
      <c r="CG454" s="68"/>
      <c r="CH454" s="281"/>
      <c r="CI454" s="281"/>
      <c r="CJ454" s="281"/>
      <c r="CK454" s="281"/>
      <c r="CL454" s="281"/>
      <c r="CM454" s="282"/>
      <c r="CN454" s="282"/>
      <c r="CO454" s="282"/>
      <c r="CP454" s="282"/>
      <c r="CQ454" s="282"/>
      <c r="CR454" s="270"/>
      <c r="CS454" s="68"/>
      <c r="CT454" s="283"/>
      <c r="CU454" s="283"/>
      <c r="CV454" s="283"/>
      <c r="CW454" s="283"/>
      <c r="CX454" s="283"/>
      <c r="CY454" s="270"/>
      <c r="CZ454" s="68"/>
      <c r="DA454" s="282"/>
      <c r="DB454" s="282"/>
      <c r="DC454" s="282"/>
      <c r="DD454" s="282"/>
      <c r="DE454" s="282"/>
    </row>
    <row r="455" spans="1:109" ht="16.5" x14ac:dyDescent="0.3">
      <c r="A455" s="68">
        <v>2014</v>
      </c>
      <c r="B455" s="68" t="s">
        <v>45</v>
      </c>
      <c r="C455" s="433" t="s">
        <v>92</v>
      </c>
      <c r="D455" s="434">
        <v>1551.83</v>
      </c>
      <c r="E455" s="434">
        <v>18449.485000000001</v>
      </c>
      <c r="F455" s="435">
        <v>8176.7525000000005</v>
      </c>
      <c r="G455" s="435">
        <v>406.46500000000003</v>
      </c>
      <c r="H455" s="129">
        <v>28584.532500000001</v>
      </c>
      <c r="I455" s="293"/>
      <c r="J455" s="58"/>
      <c r="BY455" s="270"/>
      <c r="BZ455" s="68"/>
      <c r="CA455" s="280"/>
      <c r="CB455" s="280"/>
      <c r="CC455" s="280"/>
      <c r="CD455" s="280"/>
      <c r="CE455" s="280"/>
      <c r="CF455" s="270"/>
      <c r="CG455" s="68"/>
      <c r="CH455" s="281"/>
      <c r="CI455" s="281"/>
      <c r="CJ455" s="281"/>
      <c r="CK455" s="281"/>
      <c r="CL455" s="281"/>
      <c r="CM455" s="282"/>
      <c r="CN455" s="282"/>
      <c r="CO455" s="282"/>
      <c r="CP455" s="282"/>
      <c r="CQ455" s="282"/>
      <c r="CR455" s="270"/>
      <c r="CS455" s="68"/>
      <c r="CT455" s="283"/>
      <c r="CU455" s="283"/>
      <c r="CV455" s="283"/>
      <c r="CW455" s="283"/>
      <c r="CX455" s="283"/>
      <c r="CY455" s="270"/>
      <c r="CZ455" s="68"/>
      <c r="DA455" s="282"/>
      <c r="DB455" s="282"/>
      <c r="DC455" s="282"/>
      <c r="DD455" s="282"/>
      <c r="DE455" s="282"/>
    </row>
    <row r="456" spans="1:109" ht="16.5" x14ac:dyDescent="0.3">
      <c r="A456" s="427">
        <v>2014</v>
      </c>
      <c r="B456" s="428" t="s">
        <v>33</v>
      </c>
      <c r="C456" s="429" t="s">
        <v>92</v>
      </c>
      <c r="D456" s="430">
        <v>905.53</v>
      </c>
      <c r="E456" s="430">
        <v>13733.875</v>
      </c>
      <c r="F456" s="431">
        <v>6860.01</v>
      </c>
      <c r="G456" s="431">
        <v>300.52</v>
      </c>
      <c r="H456" s="432">
        <v>21799.934999999998</v>
      </c>
      <c r="I456" s="293"/>
      <c r="J456" s="58"/>
      <c r="BY456" s="270"/>
      <c r="BZ456" s="68"/>
      <c r="CA456" s="280"/>
      <c r="CB456" s="280"/>
      <c r="CC456" s="280"/>
      <c r="CD456" s="280"/>
      <c r="CE456" s="280"/>
      <c r="CF456" s="270"/>
      <c r="CG456" s="68"/>
      <c r="CH456" s="281"/>
      <c r="CI456" s="281"/>
      <c r="CJ456" s="281"/>
      <c r="CK456" s="281"/>
      <c r="CL456" s="281"/>
      <c r="CM456" s="282"/>
      <c r="CN456" s="282"/>
      <c r="CO456" s="282"/>
      <c r="CP456" s="282"/>
      <c r="CQ456" s="282"/>
      <c r="CR456" s="270"/>
      <c r="CS456" s="68"/>
      <c r="CT456" s="283"/>
      <c r="CU456" s="283"/>
      <c r="CV456" s="283"/>
      <c r="CW456" s="283"/>
      <c r="CX456" s="283"/>
      <c r="CY456" s="270"/>
      <c r="CZ456" s="68"/>
      <c r="DA456" s="282"/>
      <c r="DB456" s="282"/>
      <c r="DC456" s="282"/>
      <c r="DD456" s="282"/>
      <c r="DE456" s="282"/>
    </row>
    <row r="457" spans="1:109" ht="16.5" x14ac:dyDescent="0.3">
      <c r="A457" s="68">
        <v>2014</v>
      </c>
      <c r="B457" s="68" t="s">
        <v>35</v>
      </c>
      <c r="C457" s="433" t="s">
        <v>92</v>
      </c>
      <c r="D457" s="434">
        <v>1750.7199999999998</v>
      </c>
      <c r="E457" s="434">
        <v>15043.029500000002</v>
      </c>
      <c r="F457" s="435">
        <v>8417.1625000000004</v>
      </c>
      <c r="G457" s="435">
        <v>200.59</v>
      </c>
      <c r="H457" s="129">
        <v>25411.502</v>
      </c>
      <c r="I457" s="293"/>
      <c r="J457" s="58"/>
      <c r="BY457" s="270"/>
      <c r="BZ457" s="68"/>
      <c r="CA457" s="280"/>
      <c r="CB457" s="280"/>
      <c r="CC457" s="280"/>
      <c r="CD457" s="280"/>
      <c r="CE457" s="280"/>
      <c r="CF457" s="270"/>
      <c r="CG457" s="68"/>
      <c r="CH457" s="281"/>
      <c r="CI457" s="281"/>
      <c r="CJ457" s="281"/>
      <c r="CK457" s="281"/>
      <c r="CL457" s="281"/>
      <c r="CM457" s="282"/>
      <c r="CN457" s="282"/>
      <c r="CO457" s="282"/>
      <c r="CP457" s="282"/>
      <c r="CQ457" s="282"/>
      <c r="CR457" s="270"/>
      <c r="CS457" s="68"/>
      <c r="CT457" s="283"/>
      <c r="CU457" s="283"/>
      <c r="CV457" s="283"/>
      <c r="CW457" s="283"/>
      <c r="CX457" s="283"/>
      <c r="CY457" s="270"/>
      <c r="CZ457" s="68"/>
      <c r="DA457" s="282"/>
      <c r="DB457" s="282"/>
      <c r="DC457" s="282"/>
      <c r="DD457" s="282"/>
      <c r="DE457" s="282"/>
    </row>
    <row r="458" spans="1:109" ht="16.5" x14ac:dyDescent="0.3">
      <c r="A458" s="427">
        <v>2014</v>
      </c>
      <c r="B458" s="428" t="s">
        <v>36</v>
      </c>
      <c r="C458" s="429" t="s">
        <v>92</v>
      </c>
      <c r="D458" s="430">
        <v>1830.6599999999999</v>
      </c>
      <c r="E458" s="430">
        <v>13712.848577500001</v>
      </c>
      <c r="F458" s="431">
        <v>5963.5199999999995</v>
      </c>
      <c r="G458" s="431">
        <v>75.5</v>
      </c>
      <c r="H458" s="432">
        <v>21582.528577500001</v>
      </c>
      <c r="I458" s="293"/>
      <c r="J458" s="58"/>
      <c r="BY458" s="270"/>
      <c r="BZ458" s="68"/>
      <c r="CA458" s="280"/>
      <c r="CB458" s="280"/>
      <c r="CC458" s="280"/>
      <c r="CD458" s="280"/>
      <c r="CE458" s="280"/>
      <c r="CF458" s="270"/>
      <c r="CG458" s="68"/>
      <c r="CH458" s="281"/>
      <c r="CI458" s="281"/>
      <c r="CJ458" s="281"/>
      <c r="CK458" s="281"/>
      <c r="CL458" s="281"/>
      <c r="CM458" s="282"/>
      <c r="CN458" s="282"/>
      <c r="CO458" s="282"/>
      <c r="CP458" s="282"/>
      <c r="CQ458" s="282"/>
      <c r="CR458" s="270"/>
      <c r="CS458" s="68"/>
      <c r="CT458" s="283"/>
      <c r="CU458" s="283"/>
      <c r="CV458" s="283"/>
      <c r="CW458" s="283"/>
      <c r="CX458" s="283"/>
      <c r="CY458" s="270"/>
      <c r="CZ458" s="68"/>
      <c r="DA458" s="282"/>
      <c r="DB458" s="282"/>
      <c r="DC458" s="282"/>
      <c r="DD458" s="282"/>
      <c r="DE458" s="282"/>
    </row>
    <row r="459" spans="1:109" ht="16.5" x14ac:dyDescent="0.3">
      <c r="A459" s="68">
        <v>2014</v>
      </c>
      <c r="B459" s="68" t="s">
        <v>37</v>
      </c>
      <c r="C459" s="433" t="s">
        <v>92</v>
      </c>
      <c r="D459" s="434">
        <v>3397.6600000000003</v>
      </c>
      <c r="E459" s="434">
        <v>14835.884999999998</v>
      </c>
      <c r="F459" s="435">
        <v>6402.4874999999993</v>
      </c>
      <c r="G459" s="435">
        <v>37.11</v>
      </c>
      <c r="H459" s="129">
        <v>24673.142500000002</v>
      </c>
      <c r="I459" s="293"/>
      <c r="J459" s="58"/>
      <c r="BY459" s="270"/>
      <c r="BZ459" s="68"/>
      <c r="CA459" s="280"/>
      <c r="CB459" s="280"/>
      <c r="CC459" s="280"/>
      <c r="CD459" s="280"/>
      <c r="CE459" s="280"/>
      <c r="CF459" s="270"/>
      <c r="CG459" s="68"/>
      <c r="CH459" s="281"/>
      <c r="CI459" s="281"/>
      <c r="CJ459" s="281"/>
      <c r="CK459" s="281"/>
      <c r="CL459" s="281"/>
      <c r="CM459" s="282"/>
      <c r="CN459" s="282"/>
      <c r="CO459" s="282"/>
      <c r="CP459" s="282"/>
      <c r="CQ459" s="282"/>
      <c r="CR459" s="270"/>
      <c r="CS459" s="68"/>
      <c r="CT459" s="283"/>
      <c r="CU459" s="283"/>
      <c r="CV459" s="283"/>
      <c r="CW459" s="283"/>
      <c r="CX459" s="283"/>
      <c r="CY459" s="270"/>
      <c r="CZ459" s="68"/>
      <c r="DA459" s="282"/>
      <c r="DB459" s="282"/>
      <c r="DC459" s="282"/>
      <c r="DD459" s="282"/>
      <c r="DE459" s="282"/>
    </row>
    <row r="460" spans="1:109" ht="16.5" x14ac:dyDescent="0.3">
      <c r="A460" s="427">
        <v>2014</v>
      </c>
      <c r="B460" s="428" t="s">
        <v>38</v>
      </c>
      <c r="C460" s="429" t="s">
        <v>92</v>
      </c>
      <c r="D460" s="430">
        <v>3669.8199999999997</v>
      </c>
      <c r="E460" s="430">
        <v>14347.58</v>
      </c>
      <c r="F460" s="431">
        <v>5910.9724999999999</v>
      </c>
      <c r="G460" s="431">
        <v>75.5</v>
      </c>
      <c r="H460" s="432">
        <v>24003.872499999998</v>
      </c>
      <c r="I460" s="293"/>
      <c r="J460" s="58"/>
      <c r="BY460" s="270"/>
      <c r="BZ460" s="68"/>
      <c r="CA460" s="280"/>
      <c r="CB460" s="280"/>
      <c r="CC460" s="280"/>
      <c r="CD460" s="280"/>
      <c r="CE460" s="280"/>
      <c r="CF460" s="270"/>
      <c r="CG460" s="68"/>
      <c r="CH460" s="281"/>
      <c r="CI460" s="281"/>
      <c r="CJ460" s="281"/>
      <c r="CK460" s="281"/>
      <c r="CL460" s="281"/>
      <c r="CM460" s="282"/>
      <c r="CN460" s="282"/>
      <c r="CO460" s="282"/>
      <c r="CP460" s="282"/>
      <c r="CQ460" s="282"/>
      <c r="CR460" s="270"/>
      <c r="CS460" s="68"/>
      <c r="CT460" s="283"/>
      <c r="CU460" s="283"/>
      <c r="CV460" s="283"/>
      <c r="CW460" s="283"/>
      <c r="CX460" s="283"/>
      <c r="CY460" s="270"/>
      <c r="CZ460" s="68"/>
      <c r="DA460" s="282"/>
      <c r="DB460" s="282"/>
      <c r="DC460" s="282"/>
      <c r="DD460" s="282"/>
      <c r="DE460" s="282"/>
    </row>
    <row r="461" spans="1:109" ht="16.5" x14ac:dyDescent="0.3">
      <c r="A461" s="68">
        <v>2014</v>
      </c>
      <c r="B461" s="68" t="s">
        <v>39</v>
      </c>
      <c r="C461" s="433" t="s">
        <v>92</v>
      </c>
      <c r="D461" s="434">
        <v>4737.01</v>
      </c>
      <c r="E461" s="434">
        <v>15946.358</v>
      </c>
      <c r="F461" s="435">
        <v>6021.6575000000003</v>
      </c>
      <c r="G461" s="435">
        <v>44.625</v>
      </c>
      <c r="H461" s="129">
        <v>26749.6505</v>
      </c>
      <c r="I461" s="293"/>
      <c r="J461" s="58"/>
      <c r="BY461" s="270"/>
      <c r="BZ461" s="68"/>
      <c r="CA461" s="280"/>
      <c r="CB461" s="280"/>
      <c r="CC461" s="280"/>
      <c r="CD461" s="280"/>
      <c r="CE461" s="280"/>
      <c r="CF461" s="270"/>
      <c r="CG461" s="68"/>
      <c r="CH461" s="281"/>
      <c r="CI461" s="281"/>
      <c r="CJ461" s="281"/>
      <c r="CK461" s="281"/>
      <c r="CL461" s="281"/>
      <c r="CM461" s="282"/>
      <c r="CN461" s="282"/>
      <c r="CO461" s="282"/>
      <c r="CP461" s="282"/>
      <c r="CQ461" s="282"/>
      <c r="CR461" s="270"/>
      <c r="CS461" s="68"/>
      <c r="CT461" s="283"/>
      <c r="CU461" s="283"/>
      <c r="CV461" s="283"/>
      <c r="CW461" s="283"/>
      <c r="CX461" s="283"/>
      <c r="CY461" s="270"/>
      <c r="CZ461" s="68"/>
      <c r="DA461" s="282"/>
      <c r="DB461" s="282"/>
      <c r="DC461" s="282"/>
      <c r="DD461" s="282"/>
      <c r="DE461" s="282"/>
    </row>
    <row r="462" spans="1:109" ht="16.5" x14ac:dyDescent="0.3">
      <c r="A462" s="427">
        <v>2014</v>
      </c>
      <c r="B462" s="428" t="s">
        <v>40</v>
      </c>
      <c r="C462" s="429" t="s">
        <v>92</v>
      </c>
      <c r="D462" s="430">
        <v>4160.7700000000004</v>
      </c>
      <c r="E462" s="430">
        <v>16135.781999999999</v>
      </c>
      <c r="F462" s="431">
        <v>6131.2824999999993</v>
      </c>
      <c r="G462" s="431">
        <v>32.049999999999997</v>
      </c>
      <c r="H462" s="432">
        <v>26459.8845</v>
      </c>
      <c r="I462" s="293"/>
      <c r="J462" s="58"/>
      <c r="BY462" s="270"/>
      <c r="BZ462" s="68"/>
      <c r="CA462" s="280"/>
      <c r="CB462" s="280"/>
      <c r="CC462" s="280"/>
      <c r="CD462" s="280"/>
      <c r="CE462" s="280"/>
      <c r="CF462" s="270"/>
      <c r="CG462" s="68"/>
      <c r="CH462" s="281"/>
      <c r="CI462" s="281"/>
      <c r="CJ462" s="281"/>
      <c r="CK462" s="281"/>
      <c r="CL462" s="281"/>
      <c r="CM462" s="282"/>
      <c r="CN462" s="282"/>
      <c r="CO462" s="282"/>
      <c r="CP462" s="282"/>
      <c r="CQ462" s="282"/>
      <c r="CR462" s="270"/>
      <c r="CS462" s="68"/>
      <c r="CT462" s="283"/>
      <c r="CU462" s="283"/>
      <c r="CV462" s="283"/>
      <c r="CW462" s="283"/>
      <c r="CX462" s="283"/>
      <c r="CY462" s="270"/>
      <c r="CZ462" s="68"/>
      <c r="DA462" s="282"/>
      <c r="DB462" s="282"/>
      <c r="DC462" s="282"/>
      <c r="DD462" s="282"/>
      <c r="DE462" s="282"/>
    </row>
    <row r="463" spans="1:109" ht="16.5" x14ac:dyDescent="0.3">
      <c r="A463" s="68">
        <v>2014</v>
      </c>
      <c r="B463" s="68" t="s">
        <v>41</v>
      </c>
      <c r="C463" s="433" t="s">
        <v>92</v>
      </c>
      <c r="D463" s="434">
        <v>3975.94</v>
      </c>
      <c r="E463" s="434">
        <v>15621.063999999998</v>
      </c>
      <c r="F463" s="435">
        <v>4598.9925000000003</v>
      </c>
      <c r="G463" s="435">
        <v>2.25</v>
      </c>
      <c r="H463" s="129">
        <v>24198.246499999997</v>
      </c>
      <c r="I463" s="293"/>
      <c r="J463" s="58"/>
      <c r="BY463" s="270"/>
      <c r="BZ463" s="68"/>
      <c r="CA463" s="280"/>
      <c r="CB463" s="280"/>
      <c r="CC463" s="280"/>
      <c r="CD463" s="280"/>
      <c r="CE463" s="280"/>
      <c r="CF463" s="270"/>
      <c r="CG463" s="68"/>
      <c r="CH463" s="281"/>
      <c r="CI463" s="281"/>
      <c r="CJ463" s="281"/>
      <c r="CK463" s="281"/>
      <c r="CL463" s="281"/>
      <c r="CM463" s="282"/>
      <c r="CN463" s="282"/>
      <c r="CO463" s="282"/>
      <c r="CP463" s="282"/>
      <c r="CQ463" s="282"/>
      <c r="CR463" s="270"/>
      <c r="CS463" s="68"/>
      <c r="CT463" s="283"/>
      <c r="CU463" s="283"/>
      <c r="CV463" s="283"/>
      <c r="CW463" s="283"/>
      <c r="CX463" s="283"/>
      <c r="CY463" s="270"/>
      <c r="CZ463" s="68"/>
      <c r="DA463" s="282"/>
      <c r="DB463" s="282"/>
      <c r="DC463" s="282"/>
      <c r="DD463" s="282"/>
      <c r="DE463" s="282"/>
    </row>
    <row r="464" spans="1:109" ht="16.5" x14ac:dyDescent="0.3">
      <c r="A464" s="427">
        <v>2014</v>
      </c>
      <c r="B464" s="428" t="s">
        <v>42</v>
      </c>
      <c r="C464" s="429" t="s">
        <v>92</v>
      </c>
      <c r="D464" s="430">
        <v>3773.2200000000003</v>
      </c>
      <c r="E464" s="430">
        <v>16894.750999999997</v>
      </c>
      <c r="F464" s="431">
        <v>3383.4674999999997</v>
      </c>
      <c r="G464" s="431">
        <v>12.5</v>
      </c>
      <c r="H464" s="432">
        <v>24063.938499999997</v>
      </c>
      <c r="I464" s="293"/>
      <c r="J464" s="58"/>
      <c r="BY464" s="270"/>
      <c r="BZ464" s="68"/>
      <c r="CA464" s="280"/>
      <c r="CB464" s="280"/>
      <c r="CC464" s="280"/>
      <c r="CD464" s="280"/>
      <c r="CE464" s="280"/>
      <c r="CF464" s="270"/>
      <c r="CG464" s="68"/>
      <c r="CH464" s="281"/>
      <c r="CI464" s="281"/>
      <c r="CJ464" s="281"/>
      <c r="CK464" s="281"/>
      <c r="CL464" s="281"/>
      <c r="CM464" s="282"/>
      <c r="CN464" s="282"/>
      <c r="CO464" s="282"/>
      <c r="CP464" s="282"/>
      <c r="CQ464" s="282"/>
      <c r="CR464" s="270"/>
      <c r="CS464" s="68"/>
      <c r="CT464" s="283"/>
      <c r="CU464" s="283"/>
      <c r="CV464" s="283"/>
      <c r="CW464" s="283"/>
      <c r="CX464" s="283"/>
      <c r="CY464" s="270"/>
      <c r="CZ464" s="68"/>
      <c r="DA464" s="282"/>
      <c r="DB464" s="282"/>
      <c r="DC464" s="282"/>
      <c r="DD464" s="282"/>
      <c r="DE464" s="282"/>
    </row>
    <row r="465" spans="1:109" ht="16.5" x14ac:dyDescent="0.3">
      <c r="A465" s="68">
        <v>2015</v>
      </c>
      <c r="B465" s="68" t="s">
        <v>43</v>
      </c>
      <c r="C465" s="433" t="s">
        <v>92</v>
      </c>
      <c r="D465" s="434">
        <v>3761.14</v>
      </c>
      <c r="E465" s="434">
        <v>16999.855</v>
      </c>
      <c r="F465" s="435">
        <v>4135.9425000000001</v>
      </c>
      <c r="G465" s="435">
        <v>0</v>
      </c>
      <c r="H465" s="129">
        <v>24896.9375</v>
      </c>
      <c r="I465" s="293"/>
      <c r="J465" s="58"/>
      <c r="BY465" s="270"/>
      <c r="BZ465" s="68"/>
      <c r="CA465" s="280"/>
      <c r="CB465" s="280"/>
      <c r="CC465" s="280"/>
      <c r="CD465" s="280"/>
      <c r="CE465" s="280"/>
      <c r="CF465" s="270"/>
      <c r="CG465" s="68"/>
      <c r="CH465" s="281"/>
      <c r="CI465" s="281"/>
      <c r="CJ465" s="281"/>
      <c r="CK465" s="281"/>
      <c r="CL465" s="281"/>
      <c r="CM465" s="282"/>
      <c r="CN465" s="282"/>
      <c r="CO465" s="282"/>
      <c r="CP465" s="282"/>
      <c r="CQ465" s="282"/>
      <c r="CR465" s="270"/>
      <c r="CS465" s="68"/>
      <c r="CT465" s="283"/>
      <c r="CU465" s="283"/>
      <c r="CV465" s="283"/>
      <c r="CW465" s="283"/>
      <c r="CX465" s="283"/>
      <c r="CY465" s="270"/>
      <c r="CZ465" s="68"/>
      <c r="DA465" s="282"/>
      <c r="DB465" s="282"/>
      <c r="DC465" s="282"/>
      <c r="DD465" s="282"/>
      <c r="DE465" s="282"/>
    </row>
    <row r="466" spans="1:109" ht="16.5" x14ac:dyDescent="0.3">
      <c r="A466" s="427">
        <v>2015</v>
      </c>
      <c r="B466" s="428" t="s">
        <v>44</v>
      </c>
      <c r="C466" s="429" t="s">
        <v>92</v>
      </c>
      <c r="D466" s="430">
        <v>4465.6400000000003</v>
      </c>
      <c r="E466" s="430">
        <v>16346.742999999999</v>
      </c>
      <c r="F466" s="431">
        <v>5508.5400000000009</v>
      </c>
      <c r="G466" s="431">
        <v>240.57999999999998</v>
      </c>
      <c r="H466" s="432">
        <v>26561.503000000001</v>
      </c>
      <c r="I466" s="293"/>
      <c r="J466" s="58"/>
      <c r="BY466" s="270"/>
      <c r="BZ466" s="68"/>
      <c r="CA466" s="280"/>
      <c r="CB466" s="280"/>
      <c r="CC466" s="280"/>
      <c r="CD466" s="280"/>
      <c r="CE466" s="280"/>
      <c r="CF466" s="270"/>
      <c r="CG466" s="68"/>
      <c r="CH466" s="281"/>
      <c r="CI466" s="281"/>
      <c r="CJ466" s="281"/>
      <c r="CK466" s="281"/>
      <c r="CL466" s="281"/>
      <c r="CM466" s="282"/>
      <c r="CN466" s="282"/>
      <c r="CO466" s="282"/>
      <c r="CP466" s="282"/>
      <c r="CQ466" s="282"/>
      <c r="CR466" s="270"/>
      <c r="CS466" s="68"/>
      <c r="CT466" s="283"/>
      <c r="CU466" s="283"/>
      <c r="CV466" s="283"/>
      <c r="CW466" s="283"/>
      <c r="CX466" s="283"/>
      <c r="CY466" s="270"/>
      <c r="CZ466" s="68"/>
      <c r="DA466" s="282"/>
      <c r="DB466" s="282"/>
      <c r="DC466" s="282"/>
      <c r="DD466" s="282"/>
      <c r="DE466" s="282"/>
    </row>
    <row r="467" spans="1:109" ht="16.5" x14ac:dyDescent="0.3">
      <c r="A467" s="68">
        <v>2015</v>
      </c>
      <c r="B467" s="68" t="s">
        <v>45</v>
      </c>
      <c r="C467" s="433" t="s">
        <v>92</v>
      </c>
      <c r="D467" s="434">
        <v>5943.9900000000007</v>
      </c>
      <c r="E467" s="434">
        <v>19135.143</v>
      </c>
      <c r="F467" s="435">
        <v>6304.3350000000009</v>
      </c>
      <c r="G467" s="435">
        <v>33</v>
      </c>
      <c r="H467" s="129">
        <v>31416.468000000001</v>
      </c>
      <c r="I467" s="293"/>
      <c r="J467" s="58"/>
      <c r="BY467" s="270"/>
      <c r="BZ467" s="68"/>
      <c r="CA467" s="280"/>
      <c r="CB467" s="280"/>
      <c r="CC467" s="280"/>
      <c r="CD467" s="280"/>
      <c r="CE467" s="280"/>
      <c r="CF467" s="270"/>
      <c r="CG467" s="68"/>
      <c r="CH467" s="281"/>
      <c r="CI467" s="281"/>
      <c r="CJ467" s="281"/>
      <c r="CK467" s="281"/>
      <c r="CL467" s="281"/>
      <c r="CM467" s="282"/>
      <c r="CN467" s="282"/>
      <c r="CO467" s="282"/>
      <c r="CP467" s="282"/>
      <c r="CQ467" s="282"/>
      <c r="CR467" s="270"/>
      <c r="CS467" s="68"/>
      <c r="CT467" s="283"/>
      <c r="CU467" s="283"/>
      <c r="CV467" s="283"/>
      <c r="CW467" s="283"/>
      <c r="CX467" s="283"/>
      <c r="CY467" s="270"/>
      <c r="CZ467" s="68"/>
      <c r="DA467" s="282"/>
      <c r="DB467" s="282"/>
      <c r="DC467" s="282"/>
      <c r="DD467" s="282"/>
      <c r="DE467" s="282"/>
    </row>
    <row r="468" spans="1:109" ht="16.5" x14ac:dyDescent="0.3">
      <c r="A468" s="427">
        <v>2015</v>
      </c>
      <c r="B468" s="428" t="s">
        <v>33</v>
      </c>
      <c r="C468" s="429" t="s">
        <v>92</v>
      </c>
      <c r="D468" s="430">
        <v>5561.9875000000002</v>
      </c>
      <c r="E468" s="430">
        <v>17718.758000000002</v>
      </c>
      <c r="F468" s="431">
        <v>7978.5625</v>
      </c>
      <c r="G468" s="431">
        <v>88</v>
      </c>
      <c r="H468" s="432">
        <v>31347.308000000001</v>
      </c>
      <c r="I468" s="293"/>
      <c r="J468" s="58"/>
      <c r="BY468" s="270"/>
      <c r="BZ468" s="68"/>
      <c r="CA468" s="280"/>
      <c r="CB468" s="280"/>
      <c r="CC468" s="280"/>
      <c r="CD468" s="280"/>
      <c r="CE468" s="280"/>
      <c r="CF468" s="270"/>
      <c r="CG468" s="68"/>
      <c r="CH468" s="281"/>
      <c r="CI468" s="281"/>
      <c r="CJ468" s="281"/>
      <c r="CK468" s="281"/>
      <c r="CL468" s="281"/>
      <c r="CM468" s="282"/>
      <c r="CN468" s="282"/>
      <c r="CO468" s="282"/>
      <c r="CP468" s="282"/>
      <c r="CQ468" s="282"/>
      <c r="CR468" s="270"/>
      <c r="CS468" s="68"/>
      <c r="CT468" s="283"/>
      <c r="CU468" s="283"/>
      <c r="CV468" s="283"/>
      <c r="CW468" s="283"/>
      <c r="CX468" s="283"/>
      <c r="CY468" s="270"/>
      <c r="CZ468" s="68"/>
      <c r="DA468" s="282"/>
      <c r="DB468" s="282"/>
      <c r="DC468" s="282"/>
      <c r="DD468" s="282"/>
      <c r="DE468" s="282"/>
    </row>
    <row r="469" spans="1:109" ht="16.5" x14ac:dyDescent="0.3">
      <c r="A469" s="68">
        <v>2015</v>
      </c>
      <c r="B469" s="68" t="s">
        <v>35</v>
      </c>
      <c r="C469" s="433" t="s">
        <v>92</v>
      </c>
      <c r="D469" s="434">
        <v>5873.3399999999992</v>
      </c>
      <c r="E469" s="434">
        <v>16379.214</v>
      </c>
      <c r="F469" s="435">
        <v>7459.9375</v>
      </c>
      <c r="G469" s="435">
        <v>374</v>
      </c>
      <c r="H469" s="129">
        <v>30086.491500000004</v>
      </c>
      <c r="I469" s="293"/>
      <c r="J469" s="58"/>
      <c r="BY469" s="270"/>
      <c r="BZ469" s="68"/>
      <c r="CA469" s="280"/>
      <c r="CB469" s="280"/>
      <c r="CC469" s="280"/>
      <c r="CD469" s="280"/>
      <c r="CE469" s="280"/>
      <c r="CF469" s="270"/>
      <c r="CG469" s="68"/>
      <c r="CH469" s="281"/>
      <c r="CI469" s="281"/>
      <c r="CJ469" s="281"/>
      <c r="CK469" s="281"/>
      <c r="CL469" s="281"/>
      <c r="CM469" s="282"/>
      <c r="CN469" s="282"/>
      <c r="CO469" s="282"/>
      <c r="CP469" s="282"/>
      <c r="CQ469" s="282"/>
      <c r="CR469" s="270"/>
      <c r="CS469" s="68"/>
      <c r="CT469" s="283"/>
      <c r="CU469" s="283"/>
      <c r="CV469" s="283"/>
      <c r="CW469" s="283"/>
      <c r="CX469" s="283"/>
      <c r="CY469" s="270"/>
      <c r="CZ469" s="68"/>
      <c r="DA469" s="282"/>
      <c r="DB469" s="282"/>
      <c r="DC469" s="282"/>
      <c r="DD469" s="282"/>
      <c r="DE469" s="282"/>
    </row>
    <row r="470" spans="1:109" ht="16.5" x14ac:dyDescent="0.3">
      <c r="A470" s="427">
        <v>2015</v>
      </c>
      <c r="B470" s="428" t="s">
        <v>36</v>
      </c>
      <c r="C470" s="429" t="s">
        <v>92</v>
      </c>
      <c r="D470" s="430">
        <v>5947.5249999999996</v>
      </c>
      <c r="E470" s="430">
        <v>15748.616000000002</v>
      </c>
      <c r="F470" s="431">
        <v>8071.8649999999998</v>
      </c>
      <c r="G470" s="431">
        <v>777</v>
      </c>
      <c r="H470" s="432">
        <v>30545.006000000001</v>
      </c>
      <c r="I470" s="293"/>
      <c r="J470" s="58"/>
      <c r="BY470" s="270"/>
      <c r="BZ470" s="68"/>
      <c r="CA470" s="280"/>
      <c r="CB470" s="280"/>
      <c r="CC470" s="280"/>
      <c r="CD470" s="280"/>
      <c r="CE470" s="280"/>
      <c r="CF470" s="270"/>
      <c r="CG470" s="68"/>
      <c r="CH470" s="281"/>
      <c r="CI470" s="281"/>
      <c r="CJ470" s="281"/>
      <c r="CK470" s="281"/>
      <c r="CL470" s="281"/>
      <c r="CM470" s="282"/>
      <c r="CN470" s="282"/>
      <c r="CO470" s="282"/>
      <c r="CP470" s="282"/>
      <c r="CQ470" s="282"/>
      <c r="CR470" s="270"/>
      <c r="CS470" s="68"/>
      <c r="CT470" s="283"/>
      <c r="CU470" s="283"/>
      <c r="CV470" s="283"/>
      <c r="CW470" s="283"/>
      <c r="CX470" s="283"/>
      <c r="CY470" s="270"/>
      <c r="CZ470" s="68"/>
      <c r="DA470" s="282"/>
      <c r="DB470" s="282"/>
      <c r="DC470" s="282"/>
      <c r="DD470" s="282"/>
      <c r="DE470" s="282"/>
    </row>
    <row r="471" spans="1:109" ht="16.5" x14ac:dyDescent="0.3">
      <c r="A471" s="68">
        <v>2015</v>
      </c>
      <c r="B471" s="68" t="s">
        <v>37</v>
      </c>
      <c r="C471" s="433" t="s">
        <v>92</v>
      </c>
      <c r="D471" s="434">
        <v>6723.165</v>
      </c>
      <c r="E471" s="434">
        <v>19686.868499999997</v>
      </c>
      <c r="F471" s="435">
        <v>10377.235000000001</v>
      </c>
      <c r="G471" s="435">
        <v>544.25</v>
      </c>
      <c r="H471" s="129">
        <v>37331.518499999998</v>
      </c>
      <c r="I471" s="293"/>
      <c r="J471" s="58"/>
      <c r="BY471" s="270"/>
      <c r="BZ471" s="68"/>
      <c r="CA471" s="280"/>
      <c r="CB471" s="280"/>
      <c r="CC471" s="280"/>
      <c r="CD471" s="280"/>
      <c r="CE471" s="280"/>
      <c r="CF471" s="270"/>
      <c r="CG471" s="68"/>
      <c r="CH471" s="281"/>
      <c r="CI471" s="281"/>
      <c r="CJ471" s="281"/>
      <c r="CK471" s="281"/>
      <c r="CL471" s="281"/>
      <c r="CM471" s="282"/>
      <c r="CN471" s="282"/>
      <c r="CO471" s="282"/>
      <c r="CP471" s="282"/>
      <c r="CQ471" s="282"/>
      <c r="CR471" s="270"/>
      <c r="CS471" s="68"/>
      <c r="CT471" s="283"/>
      <c r="CU471" s="283"/>
      <c r="CV471" s="283"/>
      <c r="CW471" s="283"/>
      <c r="CX471" s="283"/>
      <c r="CY471" s="270"/>
      <c r="CZ471" s="68"/>
      <c r="DA471" s="282"/>
      <c r="DB471" s="282"/>
      <c r="DC471" s="282"/>
      <c r="DD471" s="282"/>
      <c r="DE471" s="282"/>
    </row>
    <row r="472" spans="1:109" ht="16.5" x14ac:dyDescent="0.3">
      <c r="A472" s="427">
        <v>2015</v>
      </c>
      <c r="B472" s="428" t="s">
        <v>38</v>
      </c>
      <c r="C472" s="429" t="s">
        <v>92</v>
      </c>
      <c r="D472" s="430">
        <v>4300.4249999999993</v>
      </c>
      <c r="E472" s="430">
        <v>15019.921</v>
      </c>
      <c r="F472" s="431">
        <v>12626.127499999999</v>
      </c>
      <c r="G472" s="431">
        <v>510.74</v>
      </c>
      <c r="H472" s="432">
        <v>32457.213500000002</v>
      </c>
      <c r="I472" s="293"/>
      <c r="J472" s="58"/>
      <c r="BY472" s="270"/>
      <c r="BZ472" s="68"/>
      <c r="CA472" s="280"/>
      <c r="CB472" s="280"/>
      <c r="CC472" s="280"/>
      <c r="CD472" s="280"/>
      <c r="CE472" s="280"/>
      <c r="CF472" s="270"/>
      <c r="CG472" s="68"/>
      <c r="CH472" s="281"/>
      <c r="CI472" s="281"/>
      <c r="CJ472" s="281"/>
      <c r="CK472" s="281"/>
      <c r="CL472" s="281"/>
      <c r="CM472" s="282"/>
      <c r="CN472" s="282"/>
      <c r="CO472" s="282"/>
      <c r="CP472" s="282"/>
      <c r="CQ472" s="282"/>
      <c r="CR472" s="270"/>
      <c r="CS472" s="68"/>
      <c r="CT472" s="283"/>
      <c r="CU472" s="283"/>
      <c r="CV472" s="283"/>
      <c r="CW472" s="283"/>
      <c r="CX472" s="283"/>
      <c r="CY472" s="270"/>
      <c r="CZ472" s="68"/>
      <c r="DA472" s="282"/>
      <c r="DB472" s="282"/>
      <c r="DC472" s="282"/>
      <c r="DD472" s="282"/>
      <c r="DE472" s="282"/>
    </row>
    <row r="473" spans="1:109" ht="16.5" x14ac:dyDescent="0.3">
      <c r="A473" s="68">
        <v>2015</v>
      </c>
      <c r="B473" s="68" t="s">
        <v>39</v>
      </c>
      <c r="C473" s="433" t="s">
        <v>92</v>
      </c>
      <c r="D473" s="434">
        <v>5498.6275000000005</v>
      </c>
      <c r="E473" s="434">
        <v>13876.468000000001</v>
      </c>
      <c r="F473" s="435">
        <v>11178.887500000001</v>
      </c>
      <c r="G473" s="435">
        <v>475.3725</v>
      </c>
      <c r="H473" s="129">
        <v>31029.355499999998</v>
      </c>
      <c r="I473" s="293"/>
      <c r="J473" s="58"/>
      <c r="BY473" s="270"/>
      <c r="BZ473" s="68"/>
      <c r="CA473" s="280"/>
      <c r="CB473" s="280"/>
      <c r="CC473" s="280"/>
      <c r="CD473" s="280"/>
      <c r="CE473" s="280"/>
      <c r="CF473" s="270"/>
      <c r="CG473" s="68"/>
      <c r="CH473" s="281"/>
      <c r="CI473" s="281"/>
      <c r="CJ473" s="281"/>
      <c r="CK473" s="281"/>
      <c r="CL473" s="281"/>
      <c r="CM473" s="282"/>
      <c r="CN473" s="282"/>
      <c r="CO473" s="282"/>
      <c r="CP473" s="282"/>
      <c r="CQ473" s="282"/>
      <c r="CR473" s="270"/>
      <c r="CS473" s="68"/>
      <c r="CT473" s="283"/>
      <c r="CU473" s="283"/>
      <c r="CV473" s="283"/>
      <c r="CW473" s="283"/>
      <c r="CX473" s="283"/>
      <c r="CY473" s="270"/>
      <c r="CZ473" s="68"/>
      <c r="DA473" s="282"/>
      <c r="DB473" s="282"/>
      <c r="DC473" s="282"/>
      <c r="DD473" s="282"/>
      <c r="DE473" s="282"/>
    </row>
    <row r="474" spans="1:109" ht="16.5" x14ac:dyDescent="0.3">
      <c r="A474" s="427">
        <v>2015</v>
      </c>
      <c r="B474" s="428" t="s">
        <v>40</v>
      </c>
      <c r="C474" s="429" t="s">
        <v>92</v>
      </c>
      <c r="D474" s="430">
        <v>5477.942500000001</v>
      </c>
      <c r="E474" s="430">
        <v>13586.242999999999</v>
      </c>
      <c r="F474" s="431">
        <v>12036.577499999999</v>
      </c>
      <c r="G474" s="431">
        <v>380.52750000000003</v>
      </c>
      <c r="H474" s="432">
        <v>31481.290499999996</v>
      </c>
      <c r="I474" s="293"/>
      <c r="J474" s="58"/>
      <c r="BY474" s="270"/>
      <c r="BZ474" s="68"/>
      <c r="CA474" s="280"/>
      <c r="CB474" s="280"/>
      <c r="CC474" s="280"/>
      <c r="CD474" s="280"/>
      <c r="CE474" s="280"/>
      <c r="CF474" s="270"/>
      <c r="CG474" s="68"/>
      <c r="CH474" s="281"/>
      <c r="CI474" s="281"/>
      <c r="CJ474" s="281"/>
      <c r="CK474" s="281"/>
      <c r="CL474" s="281"/>
      <c r="CM474" s="282"/>
      <c r="CN474" s="282"/>
      <c r="CO474" s="282"/>
      <c r="CP474" s="282"/>
      <c r="CQ474" s="282"/>
      <c r="CR474" s="270"/>
      <c r="CS474" s="68"/>
      <c r="CT474" s="283"/>
      <c r="CU474" s="283"/>
      <c r="CV474" s="283"/>
      <c r="CW474" s="283"/>
      <c r="CX474" s="283"/>
      <c r="CY474" s="270"/>
      <c r="CZ474" s="68"/>
      <c r="DA474" s="282"/>
      <c r="DB474" s="282"/>
      <c r="DC474" s="282"/>
      <c r="DD474" s="282"/>
      <c r="DE474" s="282"/>
    </row>
    <row r="475" spans="1:109" ht="16.5" x14ac:dyDescent="0.3">
      <c r="A475" s="68">
        <v>2015</v>
      </c>
      <c r="B475" s="68" t="s">
        <v>41</v>
      </c>
      <c r="C475" s="433" t="s">
        <v>92</v>
      </c>
      <c r="D475" s="434">
        <v>5613.6850000000004</v>
      </c>
      <c r="E475" s="434">
        <v>12632.678</v>
      </c>
      <c r="F475" s="435">
        <v>10727.172500000001</v>
      </c>
      <c r="G475" s="435">
        <v>524.9325</v>
      </c>
      <c r="H475" s="129">
        <v>29498.468000000001</v>
      </c>
      <c r="I475" s="293"/>
      <c r="J475" s="58"/>
      <c r="BY475" s="270"/>
      <c r="BZ475" s="68"/>
      <c r="CA475" s="280"/>
      <c r="CB475" s="280"/>
      <c r="CC475" s="280"/>
      <c r="CD475" s="280"/>
      <c r="CE475" s="280"/>
      <c r="CF475" s="270"/>
      <c r="CG475" s="68"/>
      <c r="CH475" s="281"/>
      <c r="CI475" s="281"/>
      <c r="CJ475" s="281"/>
      <c r="CK475" s="281"/>
      <c r="CL475" s="281"/>
      <c r="CM475" s="282"/>
      <c r="CN475" s="282"/>
      <c r="CO475" s="282"/>
      <c r="CP475" s="282"/>
      <c r="CQ475" s="282"/>
      <c r="CR475" s="270"/>
      <c r="CS475" s="68"/>
      <c r="CT475" s="283"/>
      <c r="CU475" s="283"/>
      <c r="CV475" s="283"/>
      <c r="CW475" s="283"/>
      <c r="CX475" s="283"/>
      <c r="CY475" s="270"/>
      <c r="CZ475" s="68"/>
      <c r="DA475" s="282"/>
      <c r="DB475" s="282"/>
      <c r="DC475" s="282"/>
      <c r="DD475" s="282"/>
      <c r="DE475" s="282"/>
    </row>
    <row r="476" spans="1:109" ht="16.5" x14ac:dyDescent="0.3">
      <c r="A476" s="427">
        <v>2015</v>
      </c>
      <c r="B476" s="428" t="s">
        <v>42</v>
      </c>
      <c r="C476" s="429" t="s">
        <v>92</v>
      </c>
      <c r="D476" s="430">
        <v>4688.3875000000007</v>
      </c>
      <c r="E476" s="430">
        <v>13587.175999999999</v>
      </c>
      <c r="F476" s="431">
        <v>8727.9675000000007</v>
      </c>
      <c r="G476" s="431">
        <v>609.77499999999998</v>
      </c>
      <c r="H476" s="432">
        <v>27613.306000000004</v>
      </c>
      <c r="I476" s="293"/>
      <c r="J476" s="58"/>
      <c r="BY476" s="270"/>
      <c r="BZ476" s="68"/>
      <c r="CA476" s="280"/>
      <c r="CB476" s="280"/>
      <c r="CC476" s="280"/>
      <c r="CD476" s="280"/>
      <c r="CE476" s="280"/>
      <c r="CF476" s="270"/>
      <c r="CG476" s="68"/>
      <c r="CH476" s="281"/>
      <c r="CI476" s="281"/>
      <c r="CJ476" s="281"/>
      <c r="CK476" s="281"/>
      <c r="CL476" s="281"/>
      <c r="CM476" s="282"/>
      <c r="CN476" s="282"/>
      <c r="CO476" s="282"/>
      <c r="CP476" s="282"/>
      <c r="CQ476" s="282"/>
      <c r="CR476" s="270"/>
      <c r="CS476" s="68"/>
      <c r="CT476" s="283"/>
      <c r="CU476" s="283"/>
      <c r="CV476" s="283"/>
      <c r="CW476" s="283"/>
      <c r="CX476" s="283"/>
      <c r="CY476" s="270"/>
      <c r="CZ476" s="68"/>
      <c r="DA476" s="282"/>
      <c r="DB476" s="282"/>
      <c r="DC476" s="282"/>
      <c r="DD476" s="282"/>
      <c r="DE476" s="282"/>
    </row>
    <row r="477" spans="1:109" ht="16.5" x14ac:dyDescent="0.3">
      <c r="A477" s="68">
        <v>2016</v>
      </c>
      <c r="B477" s="68" t="s">
        <v>43</v>
      </c>
      <c r="C477" s="433" t="s">
        <v>92</v>
      </c>
      <c r="D477" s="434">
        <v>4210.8024999999998</v>
      </c>
      <c r="E477" s="434">
        <v>11302.891</v>
      </c>
      <c r="F477" s="435">
        <v>8047.2174999999997</v>
      </c>
      <c r="G477" s="435">
        <v>1021.0325</v>
      </c>
      <c r="H477" s="129">
        <v>24581.943500000001</v>
      </c>
      <c r="I477" s="293"/>
      <c r="J477" s="58"/>
      <c r="BY477" s="270"/>
      <c r="BZ477" s="68"/>
      <c r="CA477" s="280"/>
      <c r="CB477" s="280"/>
      <c r="CC477" s="280"/>
      <c r="CD477" s="280"/>
      <c r="CE477" s="280"/>
      <c r="CF477" s="270"/>
      <c r="CG477" s="68"/>
      <c r="CH477" s="281"/>
      <c r="CI477" s="281"/>
      <c r="CJ477" s="281"/>
      <c r="CK477" s="281"/>
      <c r="CL477" s="281"/>
      <c r="CM477" s="282"/>
      <c r="CN477" s="282"/>
      <c r="CO477" s="282"/>
      <c r="CP477" s="282"/>
      <c r="CQ477" s="282"/>
      <c r="CR477" s="270"/>
      <c r="CS477" s="68"/>
      <c r="CT477" s="283"/>
      <c r="CU477" s="283"/>
      <c r="CV477" s="283"/>
      <c r="CW477" s="283"/>
      <c r="CX477" s="283"/>
      <c r="CY477" s="270"/>
      <c r="CZ477" s="68"/>
      <c r="DA477" s="282"/>
      <c r="DB477" s="282"/>
      <c r="DC477" s="282"/>
      <c r="DD477" s="282"/>
      <c r="DE477" s="282"/>
    </row>
    <row r="478" spans="1:109" ht="16.5" x14ac:dyDescent="0.3">
      <c r="A478" s="427">
        <v>2016</v>
      </c>
      <c r="B478" s="428" t="s">
        <v>44</v>
      </c>
      <c r="C478" s="429" t="s">
        <v>92</v>
      </c>
      <c r="D478" s="430">
        <v>4039.1425000000004</v>
      </c>
      <c r="E478" s="430">
        <v>10273.174999999999</v>
      </c>
      <c r="F478" s="431">
        <v>8104.3249999999998</v>
      </c>
      <c r="G478" s="431">
        <v>463.15750000000003</v>
      </c>
      <c r="H478" s="432">
        <v>22879.800000000003</v>
      </c>
      <c r="I478" s="293"/>
      <c r="J478" s="58"/>
      <c r="BY478" s="270"/>
      <c r="BZ478" s="68"/>
      <c r="CA478" s="280"/>
      <c r="CB478" s="280"/>
      <c r="CC478" s="280"/>
      <c r="CD478" s="280"/>
      <c r="CE478" s="280"/>
      <c r="CF478" s="270"/>
      <c r="CG478" s="68"/>
      <c r="CH478" s="281"/>
      <c r="CI478" s="281"/>
      <c r="CJ478" s="281"/>
      <c r="CK478" s="281"/>
      <c r="CL478" s="281"/>
      <c r="CM478" s="282"/>
      <c r="CN478" s="282"/>
      <c r="CO478" s="282"/>
      <c r="CP478" s="282"/>
      <c r="CQ478" s="282"/>
      <c r="CR478" s="270"/>
      <c r="CS478" s="68"/>
      <c r="CT478" s="283"/>
      <c r="CU478" s="283"/>
      <c r="CV478" s="283"/>
      <c r="CW478" s="283"/>
      <c r="CX478" s="283"/>
      <c r="CY478" s="270"/>
      <c r="CZ478" s="68"/>
      <c r="DA478" s="282"/>
      <c r="DB478" s="282"/>
      <c r="DC478" s="282"/>
      <c r="DD478" s="282"/>
      <c r="DE478" s="282"/>
    </row>
    <row r="479" spans="1:109" ht="16.5" x14ac:dyDescent="0.3">
      <c r="A479" s="68">
        <v>2016</v>
      </c>
      <c r="B479" s="68" t="s">
        <v>45</v>
      </c>
      <c r="C479" s="433" t="s">
        <v>92</v>
      </c>
      <c r="D479" s="434">
        <v>3166.9825000000001</v>
      </c>
      <c r="E479" s="434">
        <v>9826.5614999999998</v>
      </c>
      <c r="F479" s="435">
        <v>7245.4250000000002</v>
      </c>
      <c r="G479" s="435">
        <v>305</v>
      </c>
      <c r="H479" s="129">
        <v>20543.969000000001</v>
      </c>
      <c r="I479" s="293"/>
      <c r="J479" s="58"/>
      <c r="BY479" s="270"/>
      <c r="BZ479" s="68"/>
      <c r="CA479" s="280"/>
      <c r="CB479" s="280"/>
      <c r="CC479" s="280"/>
      <c r="CD479" s="280"/>
      <c r="CE479" s="280"/>
      <c r="CF479" s="270"/>
      <c r="CG479" s="68"/>
      <c r="CH479" s="281"/>
      <c r="CI479" s="281"/>
      <c r="CJ479" s="281"/>
      <c r="CK479" s="281"/>
      <c r="CL479" s="281"/>
      <c r="CM479" s="282"/>
      <c r="CN479" s="282"/>
      <c r="CO479" s="282"/>
      <c r="CP479" s="282"/>
      <c r="CQ479" s="282"/>
      <c r="CR479" s="270"/>
      <c r="CS479" s="68"/>
      <c r="CT479" s="283"/>
      <c r="CU479" s="283"/>
      <c r="CV479" s="283"/>
      <c r="CW479" s="283"/>
      <c r="CX479" s="283"/>
      <c r="CY479" s="270"/>
      <c r="CZ479" s="68"/>
      <c r="DA479" s="282"/>
      <c r="DB479" s="282"/>
      <c r="DC479" s="282"/>
      <c r="DD479" s="282"/>
      <c r="DE479" s="282"/>
    </row>
    <row r="480" spans="1:109" ht="16.5" x14ac:dyDescent="0.3">
      <c r="A480" s="427">
        <v>2016</v>
      </c>
      <c r="B480" s="428" t="s">
        <v>33</v>
      </c>
      <c r="C480" s="429" t="s">
        <v>92</v>
      </c>
      <c r="D480" s="430">
        <v>3118.9800000000005</v>
      </c>
      <c r="E480" s="430">
        <v>14713.234</v>
      </c>
      <c r="F480" s="431">
        <v>6931.0625</v>
      </c>
      <c r="G480" s="431">
        <v>333.25</v>
      </c>
      <c r="H480" s="432">
        <v>25096.5265</v>
      </c>
      <c r="I480" s="293"/>
      <c r="J480" s="58"/>
      <c r="BY480" s="270"/>
      <c r="BZ480" s="68"/>
      <c r="CA480" s="280"/>
      <c r="CB480" s="280"/>
      <c r="CC480" s="280"/>
      <c r="CD480" s="280"/>
      <c r="CE480" s="280"/>
      <c r="CF480" s="270"/>
      <c r="CG480" s="68"/>
      <c r="CH480" s="281"/>
      <c r="CI480" s="281"/>
      <c r="CJ480" s="281"/>
      <c r="CK480" s="281"/>
      <c r="CL480" s="281"/>
      <c r="CM480" s="282"/>
      <c r="CN480" s="282"/>
      <c r="CO480" s="282"/>
      <c r="CP480" s="282"/>
      <c r="CQ480" s="282"/>
      <c r="CR480" s="270"/>
      <c r="CS480" s="68"/>
      <c r="CT480" s="283"/>
      <c r="CU480" s="283"/>
      <c r="CV480" s="283"/>
      <c r="CW480" s="283"/>
      <c r="CX480" s="283"/>
      <c r="CY480" s="270"/>
      <c r="CZ480" s="68"/>
      <c r="DA480" s="282"/>
      <c r="DB480" s="282"/>
      <c r="DC480" s="282"/>
      <c r="DD480" s="282"/>
      <c r="DE480" s="282"/>
    </row>
    <row r="481" spans="1:109" ht="16.5" x14ac:dyDescent="0.3">
      <c r="A481" s="68">
        <v>2016</v>
      </c>
      <c r="B481" s="68" t="s">
        <v>35</v>
      </c>
      <c r="C481" s="433" t="s">
        <v>92</v>
      </c>
      <c r="D481" s="434">
        <v>3114.3799999999997</v>
      </c>
      <c r="E481" s="434">
        <v>13559.6765</v>
      </c>
      <c r="F481" s="435">
        <v>6443.8190000000004</v>
      </c>
      <c r="G481" s="435">
        <v>612.75</v>
      </c>
      <c r="H481" s="129">
        <v>23730.625500000002</v>
      </c>
      <c r="I481" s="293"/>
      <c r="J481" s="58"/>
      <c r="BY481" s="270"/>
      <c r="BZ481" s="68"/>
      <c r="CA481" s="280"/>
      <c r="CB481" s="280"/>
      <c r="CC481" s="280"/>
      <c r="CD481" s="280"/>
      <c r="CE481" s="280"/>
      <c r="CF481" s="270"/>
      <c r="CG481" s="68"/>
      <c r="CH481" s="281"/>
      <c r="CI481" s="281"/>
      <c r="CJ481" s="281"/>
      <c r="CK481" s="281"/>
      <c r="CL481" s="281"/>
      <c r="CM481" s="282"/>
      <c r="CN481" s="282"/>
      <c r="CO481" s="282"/>
      <c r="CP481" s="282"/>
      <c r="CQ481" s="282"/>
      <c r="CR481" s="270"/>
      <c r="CS481" s="68"/>
      <c r="CT481" s="283"/>
      <c r="CU481" s="283"/>
      <c r="CV481" s="283"/>
      <c r="CW481" s="283"/>
      <c r="CX481" s="283"/>
      <c r="CY481" s="270"/>
      <c r="CZ481" s="68"/>
      <c r="DA481" s="282"/>
      <c r="DB481" s="282"/>
      <c r="DC481" s="282"/>
      <c r="DD481" s="282"/>
      <c r="DE481" s="282"/>
    </row>
    <row r="482" spans="1:109" ht="16.5" x14ac:dyDescent="0.3">
      <c r="A482" s="427">
        <v>2016</v>
      </c>
      <c r="B482" s="428" t="s">
        <v>36</v>
      </c>
      <c r="C482" s="429" t="s">
        <v>92</v>
      </c>
      <c r="D482" s="430">
        <v>3528.36</v>
      </c>
      <c r="E482" s="430">
        <v>14210.36</v>
      </c>
      <c r="F482" s="431">
        <v>6087.9574999999995</v>
      </c>
      <c r="G482" s="431">
        <v>549.54999999999995</v>
      </c>
      <c r="H482" s="432">
        <v>24376.227500000001</v>
      </c>
      <c r="I482" s="293"/>
      <c r="J482" s="58"/>
      <c r="BY482" s="270"/>
      <c r="BZ482" s="68"/>
      <c r="CA482" s="280"/>
      <c r="CB482" s="280"/>
      <c r="CC482" s="280"/>
      <c r="CD482" s="280"/>
      <c r="CE482" s="280"/>
      <c r="CF482" s="270"/>
      <c r="CG482" s="68"/>
      <c r="CH482" s="281"/>
      <c r="CI482" s="281"/>
      <c r="CJ482" s="281"/>
      <c r="CK482" s="281"/>
      <c r="CL482" s="281"/>
      <c r="CM482" s="282"/>
      <c r="CN482" s="282"/>
      <c r="CO482" s="282"/>
      <c r="CP482" s="282"/>
      <c r="CQ482" s="282"/>
      <c r="CR482" s="270"/>
      <c r="CS482" s="68"/>
      <c r="CT482" s="283"/>
      <c r="CU482" s="283"/>
      <c r="CV482" s="283"/>
      <c r="CW482" s="283"/>
      <c r="CX482" s="283"/>
      <c r="CY482" s="270"/>
      <c r="CZ482" s="68"/>
      <c r="DA482" s="282"/>
      <c r="DB482" s="282"/>
      <c r="DC482" s="282"/>
      <c r="DD482" s="282"/>
      <c r="DE482" s="282"/>
    </row>
    <row r="483" spans="1:109" ht="16.5" x14ac:dyDescent="0.3">
      <c r="A483" s="68">
        <v>2016</v>
      </c>
      <c r="B483" s="68" t="s">
        <v>37</v>
      </c>
      <c r="C483" s="433" t="s">
        <v>92</v>
      </c>
      <c r="D483" s="434">
        <v>2704.1399999999994</v>
      </c>
      <c r="E483" s="434">
        <v>14510.335000000001</v>
      </c>
      <c r="F483" s="435">
        <v>5595.1710000000003</v>
      </c>
      <c r="G483" s="435">
        <v>289.15999999999997</v>
      </c>
      <c r="H483" s="129">
        <v>23098.806</v>
      </c>
      <c r="I483" s="293"/>
      <c r="J483" s="58"/>
      <c r="BY483" s="270"/>
      <c r="BZ483" s="68"/>
      <c r="CA483" s="280"/>
      <c r="CB483" s="280"/>
      <c r="CC483" s="280"/>
      <c r="CD483" s="280"/>
      <c r="CE483" s="280"/>
      <c r="CF483" s="270"/>
      <c r="CG483" s="68"/>
      <c r="CH483" s="281"/>
      <c r="CI483" s="281"/>
      <c r="CJ483" s="281"/>
      <c r="CK483" s="281"/>
      <c r="CL483" s="281"/>
      <c r="CM483" s="282"/>
      <c r="CN483" s="282"/>
      <c r="CO483" s="282"/>
      <c r="CP483" s="282"/>
      <c r="CQ483" s="282"/>
      <c r="CR483" s="270"/>
      <c r="CS483" s="68"/>
      <c r="CT483" s="283"/>
      <c r="CU483" s="283"/>
      <c r="CV483" s="283"/>
      <c r="CW483" s="283"/>
      <c r="CX483" s="283"/>
      <c r="CY483" s="270"/>
      <c r="CZ483" s="68"/>
      <c r="DA483" s="282"/>
      <c r="DB483" s="282"/>
      <c r="DC483" s="282"/>
      <c r="DD483" s="282"/>
      <c r="DE483" s="282"/>
    </row>
    <row r="484" spans="1:109" ht="16.5" x14ac:dyDescent="0.3">
      <c r="A484" s="427">
        <v>2016</v>
      </c>
      <c r="B484" s="428" t="s">
        <v>38</v>
      </c>
      <c r="C484" s="429" t="s">
        <v>92</v>
      </c>
      <c r="D484" s="430">
        <v>2951.21</v>
      </c>
      <c r="E484" s="430">
        <v>15359.755999999999</v>
      </c>
      <c r="F484" s="431">
        <v>5203.87</v>
      </c>
      <c r="G484" s="431">
        <v>160.245</v>
      </c>
      <c r="H484" s="432">
        <v>23675.081000000002</v>
      </c>
      <c r="I484" s="293"/>
      <c r="J484" s="58"/>
      <c r="BY484" s="270"/>
      <c r="BZ484" s="68"/>
      <c r="CA484" s="280"/>
      <c r="CB484" s="280"/>
      <c r="CC484" s="280"/>
      <c r="CD484" s="280"/>
      <c r="CE484" s="280"/>
      <c r="CF484" s="270"/>
      <c r="CG484" s="68"/>
      <c r="CH484" s="281"/>
      <c r="CI484" s="281"/>
      <c r="CJ484" s="281"/>
      <c r="CK484" s="281"/>
      <c r="CL484" s="281"/>
      <c r="CM484" s="282"/>
      <c r="CN484" s="282"/>
      <c r="CO484" s="282"/>
      <c r="CP484" s="282"/>
      <c r="CQ484" s="282"/>
      <c r="CR484" s="270"/>
      <c r="CS484" s="68"/>
      <c r="CT484" s="283"/>
      <c r="CU484" s="283"/>
      <c r="CV484" s="283"/>
      <c r="CW484" s="283"/>
      <c r="CX484" s="283"/>
      <c r="CY484" s="270"/>
      <c r="CZ484" s="68"/>
      <c r="DA484" s="282"/>
      <c r="DB484" s="282"/>
      <c r="DC484" s="282"/>
      <c r="DD484" s="282"/>
      <c r="DE484" s="282"/>
    </row>
    <row r="485" spans="1:109" ht="16.5" x14ac:dyDescent="0.3">
      <c r="A485" s="68">
        <v>2016</v>
      </c>
      <c r="B485" s="68" t="s">
        <v>39</v>
      </c>
      <c r="C485" s="433" t="s">
        <v>92</v>
      </c>
      <c r="D485" s="434">
        <v>1518.4699999999998</v>
      </c>
      <c r="E485" s="434">
        <v>14299.089</v>
      </c>
      <c r="F485" s="435">
        <v>6726.4624999999996</v>
      </c>
      <c r="G485" s="435">
        <v>116.74</v>
      </c>
      <c r="H485" s="129">
        <v>22660.761500000001</v>
      </c>
      <c r="I485" s="293"/>
      <c r="J485" s="58"/>
      <c r="BY485" s="270"/>
      <c r="BZ485" s="68"/>
      <c r="CA485" s="280"/>
      <c r="CB485" s="280"/>
      <c r="CC485" s="280"/>
      <c r="CD485" s="280"/>
      <c r="CE485" s="280"/>
      <c r="CF485" s="270"/>
      <c r="CG485" s="68"/>
      <c r="CH485" s="281"/>
      <c r="CI485" s="281"/>
      <c r="CJ485" s="281"/>
      <c r="CK485" s="281"/>
      <c r="CL485" s="281"/>
      <c r="CM485" s="282"/>
      <c r="CN485" s="282"/>
      <c r="CO485" s="282"/>
      <c r="CP485" s="282"/>
      <c r="CQ485" s="282"/>
      <c r="CR485" s="270"/>
      <c r="CS485" s="68"/>
      <c r="CT485" s="283"/>
      <c r="CU485" s="283"/>
      <c r="CV485" s="283"/>
      <c r="CW485" s="283"/>
      <c r="CX485" s="283"/>
      <c r="CY485" s="270"/>
      <c r="CZ485" s="68"/>
      <c r="DA485" s="282"/>
      <c r="DB485" s="282"/>
      <c r="DC485" s="282"/>
      <c r="DD485" s="282"/>
      <c r="DE485" s="282"/>
    </row>
    <row r="486" spans="1:109" ht="16.5" x14ac:dyDescent="0.3">
      <c r="A486" s="427">
        <v>2016</v>
      </c>
      <c r="B486" s="428" t="s">
        <v>40</v>
      </c>
      <c r="C486" s="429" t="s">
        <v>92</v>
      </c>
      <c r="D486" s="430">
        <v>1997.73</v>
      </c>
      <c r="E486" s="430">
        <v>13575.308999999999</v>
      </c>
      <c r="F486" s="431">
        <v>4724.6624999999995</v>
      </c>
      <c r="G486" s="431">
        <v>99.210000000000008</v>
      </c>
      <c r="H486" s="432">
        <v>20396.911500000002</v>
      </c>
      <c r="I486" s="293"/>
      <c r="J486" s="58"/>
      <c r="BY486" s="270"/>
      <c r="BZ486" s="68"/>
      <c r="CA486" s="280"/>
      <c r="CB486" s="280"/>
      <c r="CC486" s="280"/>
      <c r="CD486" s="280"/>
      <c r="CE486" s="280"/>
      <c r="CF486" s="270"/>
      <c r="CG486" s="68"/>
      <c r="CH486" s="281"/>
      <c r="CI486" s="281"/>
      <c r="CJ486" s="281"/>
      <c r="CK486" s="281"/>
      <c r="CL486" s="281"/>
      <c r="CM486" s="282"/>
      <c r="CN486" s="282"/>
      <c r="CO486" s="282"/>
      <c r="CP486" s="282"/>
      <c r="CQ486" s="282"/>
      <c r="CR486" s="270"/>
      <c r="CS486" s="68"/>
      <c r="CT486" s="283"/>
      <c r="CU486" s="283"/>
      <c r="CV486" s="283"/>
      <c r="CW486" s="283"/>
      <c r="CX486" s="283"/>
      <c r="CY486" s="270"/>
      <c r="CZ486" s="68"/>
      <c r="DA486" s="282"/>
      <c r="DB486" s="282"/>
      <c r="DC486" s="282"/>
      <c r="DD486" s="282"/>
      <c r="DE486" s="282"/>
    </row>
    <row r="487" spans="1:109" ht="16.5" x14ac:dyDescent="0.3">
      <c r="A487" s="68">
        <v>2016</v>
      </c>
      <c r="B487" s="68" t="s">
        <v>41</v>
      </c>
      <c r="C487" s="433" t="s">
        <v>92</v>
      </c>
      <c r="D487" s="434">
        <v>1514.4099999999999</v>
      </c>
      <c r="E487" s="434">
        <v>13035.2585</v>
      </c>
      <c r="F487" s="435">
        <v>6245.51</v>
      </c>
      <c r="G487" s="435">
        <v>112.77</v>
      </c>
      <c r="H487" s="129">
        <v>20907.948499999999</v>
      </c>
      <c r="I487" s="293"/>
      <c r="J487" s="58"/>
      <c r="BY487" s="270"/>
      <c r="BZ487" s="68"/>
      <c r="CA487" s="280"/>
      <c r="CB487" s="280"/>
      <c r="CC487" s="280"/>
      <c r="CD487" s="280"/>
      <c r="CE487" s="280"/>
      <c r="CF487" s="270"/>
      <c r="CG487" s="68"/>
      <c r="CH487" s="281"/>
      <c r="CI487" s="281"/>
      <c r="CJ487" s="281"/>
      <c r="CK487" s="281"/>
      <c r="CL487" s="281"/>
      <c r="CM487" s="282"/>
      <c r="CN487" s="282"/>
      <c r="CO487" s="282"/>
      <c r="CP487" s="282"/>
      <c r="CQ487" s="282"/>
      <c r="CR487" s="270"/>
      <c r="CS487" s="68"/>
      <c r="CT487" s="283"/>
      <c r="CU487" s="283"/>
      <c r="CV487" s="283"/>
      <c r="CW487" s="283"/>
      <c r="CX487" s="283"/>
      <c r="CY487" s="270"/>
      <c r="CZ487" s="68"/>
      <c r="DA487" s="282"/>
      <c r="DB487" s="282"/>
      <c r="DC487" s="282"/>
      <c r="DD487" s="282"/>
      <c r="DE487" s="282"/>
    </row>
    <row r="488" spans="1:109" ht="16.5" x14ac:dyDescent="0.3">
      <c r="A488" s="427">
        <v>2016</v>
      </c>
      <c r="B488" s="428" t="s">
        <v>42</v>
      </c>
      <c r="C488" s="429" t="s">
        <v>92</v>
      </c>
      <c r="D488" s="430">
        <v>2108.6099999999997</v>
      </c>
      <c r="E488" s="430">
        <v>14908.8495</v>
      </c>
      <c r="F488" s="431">
        <v>4981.1325000000006</v>
      </c>
      <c r="G488" s="431">
        <v>7.5</v>
      </c>
      <c r="H488" s="432">
        <v>22006.091999999997</v>
      </c>
      <c r="I488" s="293"/>
      <c r="J488" s="58"/>
      <c r="BY488" s="270"/>
      <c r="BZ488" s="68"/>
      <c r="CA488" s="280"/>
      <c r="CB488" s="280"/>
      <c r="CC488" s="280"/>
      <c r="CD488" s="280"/>
      <c r="CE488" s="280"/>
      <c r="CF488" s="270"/>
      <c r="CG488" s="68"/>
      <c r="CH488" s="281"/>
      <c r="CI488" s="281"/>
      <c r="CJ488" s="281"/>
      <c r="CK488" s="281"/>
      <c r="CL488" s="281"/>
      <c r="CM488" s="282"/>
      <c r="CN488" s="282"/>
      <c r="CO488" s="282"/>
      <c r="CP488" s="282"/>
      <c r="CQ488" s="282"/>
      <c r="CR488" s="270"/>
      <c r="CS488" s="68"/>
      <c r="CT488" s="283"/>
      <c r="CU488" s="283"/>
      <c r="CV488" s="283"/>
      <c r="CW488" s="283"/>
      <c r="CX488" s="283"/>
      <c r="CY488" s="270"/>
      <c r="CZ488" s="68"/>
      <c r="DA488" s="282"/>
      <c r="DB488" s="282"/>
      <c r="DC488" s="282"/>
      <c r="DD488" s="282"/>
      <c r="DE488" s="282"/>
    </row>
    <row r="489" spans="1:109" ht="16.5" x14ac:dyDescent="0.3">
      <c r="A489" s="68">
        <v>2017</v>
      </c>
      <c r="B489" s="68" t="s">
        <v>43</v>
      </c>
      <c r="C489" s="433" t="s">
        <v>92</v>
      </c>
      <c r="D489" s="434">
        <v>2171.11</v>
      </c>
      <c r="E489" s="434">
        <v>12901.1255</v>
      </c>
      <c r="F489" s="435">
        <v>3596.8525000000004</v>
      </c>
      <c r="G489" s="435">
        <v>35</v>
      </c>
      <c r="H489" s="129">
        <v>18704.088000000003</v>
      </c>
      <c r="I489" s="293"/>
      <c r="J489" s="58"/>
      <c r="BY489" s="270"/>
      <c r="BZ489" s="68"/>
      <c r="CA489" s="280"/>
      <c r="CB489" s="280"/>
      <c r="CC489" s="280"/>
      <c r="CD489" s="280"/>
      <c r="CE489" s="280"/>
      <c r="CF489" s="270"/>
      <c r="CG489" s="68"/>
      <c r="CH489" s="281"/>
      <c r="CI489" s="281"/>
      <c r="CJ489" s="281"/>
      <c r="CK489" s="281"/>
      <c r="CL489" s="281"/>
      <c r="CM489" s="282"/>
      <c r="CN489" s="282"/>
      <c r="CO489" s="282"/>
      <c r="CP489" s="282"/>
      <c r="CQ489" s="282"/>
      <c r="CR489" s="270"/>
      <c r="CS489" s="68"/>
      <c r="CT489" s="283"/>
      <c r="CU489" s="283"/>
      <c r="CV489" s="283"/>
      <c r="CW489" s="283"/>
      <c r="CX489" s="283"/>
      <c r="CY489" s="270"/>
      <c r="CZ489" s="68"/>
      <c r="DA489" s="282"/>
      <c r="DB489" s="282"/>
      <c r="DC489" s="282"/>
      <c r="DD489" s="282"/>
      <c r="DE489" s="282"/>
    </row>
    <row r="490" spans="1:109" ht="16.5" x14ac:dyDescent="0.3">
      <c r="A490" s="427">
        <v>2017</v>
      </c>
      <c r="B490" s="428" t="s">
        <v>44</v>
      </c>
      <c r="C490" s="429" t="s">
        <v>92</v>
      </c>
      <c r="D490" s="430">
        <v>2899.75</v>
      </c>
      <c r="E490" s="430">
        <v>13588.7325</v>
      </c>
      <c r="F490" s="431">
        <v>2904.4150000000004</v>
      </c>
      <c r="G490" s="431">
        <v>206.42500000000001</v>
      </c>
      <c r="H490" s="432">
        <v>19599.322500000002</v>
      </c>
      <c r="I490" s="293"/>
      <c r="J490" s="58"/>
      <c r="BY490" s="270"/>
      <c r="BZ490" s="68"/>
      <c r="CA490" s="280"/>
      <c r="CB490" s="280"/>
      <c r="CC490" s="280"/>
      <c r="CD490" s="280"/>
      <c r="CE490" s="280"/>
      <c r="CF490" s="270"/>
      <c r="CG490" s="68"/>
      <c r="CH490" s="281"/>
      <c r="CI490" s="281"/>
      <c r="CJ490" s="281"/>
      <c r="CK490" s="281"/>
      <c r="CL490" s="281"/>
      <c r="CM490" s="282"/>
      <c r="CN490" s="282"/>
      <c r="CO490" s="282"/>
      <c r="CP490" s="282"/>
      <c r="CQ490" s="282"/>
      <c r="CR490" s="270"/>
      <c r="CS490" s="68"/>
      <c r="CT490" s="283"/>
      <c r="CU490" s="283"/>
      <c r="CV490" s="283"/>
      <c r="CW490" s="283"/>
      <c r="CX490" s="283"/>
      <c r="CY490" s="270"/>
      <c r="CZ490" s="68"/>
      <c r="DA490" s="282"/>
      <c r="DB490" s="282"/>
      <c r="DC490" s="282"/>
      <c r="DD490" s="282"/>
      <c r="DE490" s="282"/>
    </row>
    <row r="491" spans="1:109" ht="16.5" x14ac:dyDescent="0.3">
      <c r="A491" s="68">
        <v>2017</v>
      </c>
      <c r="B491" s="68" t="s">
        <v>45</v>
      </c>
      <c r="C491" s="433" t="s">
        <v>92</v>
      </c>
      <c r="D491" s="434">
        <v>2709.6400000000003</v>
      </c>
      <c r="E491" s="434">
        <v>13627.629499999999</v>
      </c>
      <c r="F491" s="435">
        <v>6086.7500000000009</v>
      </c>
      <c r="G491" s="435">
        <v>570.46590000000003</v>
      </c>
      <c r="H491" s="129">
        <v>22994.485400000001</v>
      </c>
      <c r="I491" s="293"/>
      <c r="J491" s="58"/>
      <c r="BY491" s="270"/>
      <c r="BZ491" s="68"/>
      <c r="CA491" s="280"/>
      <c r="CB491" s="280"/>
      <c r="CC491" s="280"/>
      <c r="CD491" s="280"/>
      <c r="CE491" s="280"/>
      <c r="CF491" s="270"/>
      <c r="CG491" s="68"/>
      <c r="CH491" s="281"/>
      <c r="CI491" s="281"/>
      <c r="CJ491" s="281"/>
      <c r="CK491" s="281"/>
      <c r="CL491" s="281"/>
      <c r="CM491" s="282"/>
      <c r="CN491" s="282"/>
      <c r="CO491" s="282"/>
      <c r="CP491" s="282"/>
      <c r="CQ491" s="282"/>
      <c r="CR491" s="270"/>
      <c r="CS491" s="68"/>
      <c r="CT491" s="283"/>
      <c r="CU491" s="283"/>
      <c r="CV491" s="283"/>
      <c r="CW491" s="283"/>
      <c r="CX491" s="283"/>
      <c r="CY491" s="270"/>
      <c r="CZ491" s="68"/>
      <c r="DA491" s="282"/>
      <c r="DB491" s="282"/>
      <c r="DC491" s="282"/>
      <c r="DD491" s="282"/>
      <c r="DE491" s="282"/>
    </row>
    <row r="492" spans="1:109" ht="16.5" x14ac:dyDescent="0.3">
      <c r="A492" s="427">
        <v>2017</v>
      </c>
      <c r="B492" s="428" t="s">
        <v>33</v>
      </c>
      <c r="C492" s="429" t="s">
        <v>92</v>
      </c>
      <c r="D492" s="430">
        <v>2054.61</v>
      </c>
      <c r="E492" s="430">
        <v>10381.225499999999</v>
      </c>
      <c r="F492" s="431">
        <v>3546.9915000000001</v>
      </c>
      <c r="G492" s="431">
        <v>402.86</v>
      </c>
      <c r="H492" s="432">
        <v>16385.686999999998</v>
      </c>
      <c r="I492" s="293"/>
      <c r="J492" s="58"/>
      <c r="BY492" s="270"/>
      <c r="BZ492" s="68"/>
      <c r="CA492" s="280"/>
      <c r="CB492" s="280"/>
      <c r="CC492" s="280"/>
      <c r="CD492" s="280"/>
      <c r="CE492" s="280"/>
      <c r="CF492" s="270"/>
      <c r="CG492" s="68"/>
      <c r="CH492" s="281"/>
      <c r="CI492" s="281"/>
      <c r="CJ492" s="281"/>
      <c r="CK492" s="281"/>
      <c r="CL492" s="281"/>
      <c r="CM492" s="282"/>
      <c r="CN492" s="282"/>
      <c r="CO492" s="282"/>
      <c r="CP492" s="282"/>
      <c r="CQ492" s="282"/>
      <c r="CR492" s="270"/>
      <c r="CS492" s="68"/>
      <c r="CT492" s="283"/>
      <c r="CU492" s="283"/>
      <c r="CV492" s="283"/>
      <c r="CW492" s="283"/>
      <c r="CX492" s="283"/>
      <c r="CY492" s="270"/>
      <c r="CZ492" s="68"/>
      <c r="DA492" s="282"/>
      <c r="DB492" s="282"/>
      <c r="DC492" s="282"/>
      <c r="DD492" s="282"/>
      <c r="DE492" s="282"/>
    </row>
    <row r="493" spans="1:109" ht="16.5" x14ac:dyDescent="0.3">
      <c r="A493" s="68">
        <v>2017</v>
      </c>
      <c r="B493" s="68" t="s">
        <v>35</v>
      </c>
      <c r="C493" s="433" t="s">
        <v>92</v>
      </c>
      <c r="D493" s="434">
        <v>1722.55</v>
      </c>
      <c r="E493" s="434">
        <v>12518.984499999999</v>
      </c>
      <c r="F493" s="435">
        <v>5489.2525000000005</v>
      </c>
      <c r="G493" s="435">
        <v>547.61</v>
      </c>
      <c r="H493" s="129">
        <v>20278.397000000001</v>
      </c>
      <c r="I493" s="293"/>
      <c r="J493" s="58"/>
      <c r="BY493" s="270"/>
      <c r="BZ493" s="68"/>
      <c r="CA493" s="280"/>
      <c r="CB493" s="280"/>
      <c r="CC493" s="280"/>
      <c r="CD493" s="280"/>
      <c r="CE493" s="280"/>
      <c r="CF493" s="270"/>
      <c r="CG493" s="68"/>
      <c r="CH493" s="281"/>
      <c r="CI493" s="281"/>
      <c r="CJ493" s="281"/>
      <c r="CK493" s="281"/>
      <c r="CL493" s="281"/>
      <c r="CM493" s="282"/>
      <c r="CN493" s="282"/>
      <c r="CO493" s="282"/>
      <c r="CP493" s="282"/>
      <c r="CQ493" s="282"/>
      <c r="CR493" s="270"/>
      <c r="CS493" s="68"/>
      <c r="CT493" s="283"/>
      <c r="CU493" s="283"/>
      <c r="CV493" s="283"/>
      <c r="CW493" s="283"/>
      <c r="CX493" s="283"/>
      <c r="CY493" s="270"/>
      <c r="CZ493" s="68"/>
      <c r="DA493" s="282"/>
      <c r="DB493" s="282"/>
      <c r="DC493" s="282"/>
      <c r="DD493" s="282"/>
      <c r="DE493" s="282"/>
    </row>
    <row r="494" spans="1:109" ht="16.5" x14ac:dyDescent="0.3">
      <c r="A494" s="427">
        <v>2017</v>
      </c>
      <c r="B494" s="428" t="s">
        <v>36</v>
      </c>
      <c r="C494" s="429" t="s">
        <v>92</v>
      </c>
      <c r="D494" s="430">
        <v>1566.23</v>
      </c>
      <c r="E494" s="430">
        <v>12514.475000000002</v>
      </c>
      <c r="F494" s="431">
        <v>7957.3525</v>
      </c>
      <c r="G494" s="431">
        <v>536.755</v>
      </c>
      <c r="H494" s="432">
        <v>22574.8125</v>
      </c>
      <c r="I494" s="293"/>
      <c r="J494" s="58"/>
      <c r="BY494" s="270"/>
      <c r="BZ494" s="68"/>
      <c r="CA494" s="280"/>
      <c r="CB494" s="280"/>
      <c r="CC494" s="280"/>
      <c r="CD494" s="280"/>
      <c r="CE494" s="280"/>
      <c r="CF494" s="270"/>
      <c r="CG494" s="68"/>
      <c r="CH494" s="281"/>
      <c r="CI494" s="281"/>
      <c r="CJ494" s="281"/>
      <c r="CK494" s="281"/>
      <c r="CL494" s="281"/>
      <c r="CM494" s="282"/>
      <c r="CN494" s="282"/>
      <c r="CO494" s="282"/>
      <c r="CP494" s="282"/>
      <c r="CQ494" s="282"/>
      <c r="CR494" s="270"/>
      <c r="CS494" s="68"/>
      <c r="CT494" s="283"/>
      <c r="CU494" s="283"/>
      <c r="CV494" s="283"/>
      <c r="CW494" s="283"/>
      <c r="CX494" s="283"/>
      <c r="CY494" s="270"/>
      <c r="CZ494" s="68"/>
      <c r="DA494" s="282"/>
      <c r="DB494" s="282"/>
      <c r="DC494" s="282"/>
      <c r="DD494" s="282"/>
      <c r="DE494" s="282"/>
    </row>
    <row r="495" spans="1:109" ht="16.5" x14ac:dyDescent="0.3">
      <c r="A495" s="68">
        <v>2017</v>
      </c>
      <c r="B495" s="68" t="s">
        <v>37</v>
      </c>
      <c r="C495" s="433" t="s">
        <v>92</v>
      </c>
      <c r="D495" s="434">
        <v>1350.02</v>
      </c>
      <c r="E495" s="434">
        <v>15188.037</v>
      </c>
      <c r="F495" s="435">
        <v>5168.4674999999997</v>
      </c>
      <c r="G495" s="435">
        <v>212.45250000000001</v>
      </c>
      <c r="H495" s="129">
        <v>21918.976999999999</v>
      </c>
      <c r="I495" s="293"/>
      <c r="J495" s="58"/>
      <c r="BY495" s="270"/>
      <c r="BZ495" s="68"/>
      <c r="CA495" s="280"/>
      <c r="CB495" s="280"/>
      <c r="CC495" s="280"/>
      <c r="CD495" s="280"/>
      <c r="CE495" s="280"/>
      <c r="CF495" s="270"/>
      <c r="CG495" s="68"/>
      <c r="CH495" s="281"/>
      <c r="CI495" s="281"/>
      <c r="CJ495" s="281"/>
      <c r="CK495" s="281"/>
      <c r="CL495" s="281"/>
      <c r="CM495" s="282"/>
      <c r="CN495" s="282"/>
      <c r="CO495" s="282"/>
      <c r="CP495" s="282"/>
      <c r="CQ495" s="282"/>
      <c r="CR495" s="270"/>
      <c r="CS495" s="68"/>
      <c r="CT495" s="283"/>
      <c r="CU495" s="283"/>
      <c r="CV495" s="283"/>
      <c r="CW495" s="283"/>
      <c r="CX495" s="283"/>
      <c r="CY495" s="270"/>
      <c r="CZ495" s="68"/>
      <c r="DA495" s="282"/>
      <c r="DB495" s="282"/>
      <c r="DC495" s="282"/>
      <c r="DD495" s="282"/>
      <c r="DE495" s="282"/>
    </row>
    <row r="496" spans="1:109" ht="16.5" x14ac:dyDescent="0.3">
      <c r="A496" s="427">
        <v>2017</v>
      </c>
      <c r="B496" s="428" t="s">
        <v>38</v>
      </c>
      <c r="C496" s="429" t="s">
        <v>92</v>
      </c>
      <c r="D496" s="430">
        <v>1214.6099999999999</v>
      </c>
      <c r="E496" s="430">
        <v>14639.038500000001</v>
      </c>
      <c r="F496" s="431">
        <v>4992.4775</v>
      </c>
      <c r="G496" s="431">
        <v>124.63</v>
      </c>
      <c r="H496" s="432">
        <v>20970.756000000001</v>
      </c>
      <c r="I496" s="293"/>
      <c r="J496" s="58"/>
      <c r="BY496" s="270"/>
      <c r="BZ496" s="68"/>
      <c r="CA496" s="280"/>
      <c r="CB496" s="280"/>
      <c r="CC496" s="280"/>
      <c r="CD496" s="280"/>
      <c r="CE496" s="280"/>
      <c r="CF496" s="270"/>
      <c r="CG496" s="68"/>
      <c r="CH496" s="281"/>
      <c r="CI496" s="281"/>
      <c r="CJ496" s="281"/>
      <c r="CK496" s="281"/>
      <c r="CL496" s="281"/>
      <c r="CM496" s="282"/>
      <c r="CN496" s="282"/>
      <c r="CO496" s="282"/>
      <c r="CP496" s="282"/>
      <c r="CQ496" s="282"/>
      <c r="CR496" s="270"/>
      <c r="CS496" s="68"/>
      <c r="CT496" s="283"/>
      <c r="CU496" s="283"/>
      <c r="CV496" s="283"/>
      <c r="CW496" s="283"/>
      <c r="CX496" s="283"/>
      <c r="CY496" s="270"/>
      <c r="CZ496" s="68"/>
      <c r="DA496" s="282"/>
      <c r="DB496" s="282"/>
      <c r="DC496" s="282"/>
      <c r="DD496" s="282"/>
      <c r="DE496" s="282"/>
    </row>
    <row r="497" spans="1:109" ht="16.5" x14ac:dyDescent="0.3">
      <c r="A497" s="68">
        <v>2017</v>
      </c>
      <c r="B497" s="68" t="s">
        <v>39</v>
      </c>
      <c r="C497" s="433" t="s">
        <v>92</v>
      </c>
      <c r="D497" s="434">
        <v>1538.08</v>
      </c>
      <c r="E497" s="434">
        <v>14898.7835</v>
      </c>
      <c r="F497" s="435">
        <v>5636.8525</v>
      </c>
      <c r="G497" s="435">
        <v>593.65000000000009</v>
      </c>
      <c r="H497" s="129">
        <v>22667.366000000002</v>
      </c>
      <c r="I497" s="293"/>
      <c r="J497" s="58"/>
      <c r="BY497" s="270"/>
      <c r="BZ497" s="68"/>
      <c r="CA497" s="280"/>
      <c r="CB497" s="280"/>
      <c r="CC497" s="280"/>
      <c r="CD497" s="280"/>
      <c r="CE497" s="280"/>
      <c r="CF497" s="270"/>
      <c r="CG497" s="68"/>
      <c r="CH497" s="281"/>
      <c r="CI497" s="281"/>
      <c r="CJ497" s="281"/>
      <c r="CK497" s="281"/>
      <c r="CL497" s="281"/>
      <c r="CM497" s="282"/>
      <c r="CN497" s="282"/>
      <c r="CO497" s="282"/>
      <c r="CP497" s="282"/>
      <c r="CQ497" s="282"/>
      <c r="CR497" s="270"/>
      <c r="CS497" s="68"/>
      <c r="CT497" s="283"/>
      <c r="CU497" s="283"/>
      <c r="CV497" s="283"/>
      <c r="CW497" s="283"/>
      <c r="CX497" s="283"/>
      <c r="CY497" s="270"/>
      <c r="CZ497" s="68"/>
      <c r="DA497" s="282"/>
      <c r="DB497" s="282"/>
      <c r="DC497" s="282"/>
      <c r="DD497" s="282"/>
      <c r="DE497" s="282"/>
    </row>
    <row r="498" spans="1:109" ht="16.5" x14ac:dyDescent="0.3">
      <c r="A498" s="427">
        <v>2017</v>
      </c>
      <c r="B498" s="428" t="s">
        <v>40</v>
      </c>
      <c r="C498" s="429" t="s">
        <v>92</v>
      </c>
      <c r="D498" s="430">
        <v>2729.34</v>
      </c>
      <c r="E498" s="430">
        <v>17018.2215</v>
      </c>
      <c r="F498" s="431">
        <v>4578.7725</v>
      </c>
      <c r="G498" s="431">
        <v>553.04999999999995</v>
      </c>
      <c r="H498" s="432">
        <v>24879.384000000002</v>
      </c>
      <c r="I498" s="293"/>
      <c r="J498" s="58"/>
      <c r="BY498" s="270"/>
      <c r="BZ498" s="68"/>
      <c r="CA498" s="280"/>
      <c r="CB498" s="280"/>
      <c r="CC498" s="280"/>
      <c r="CD498" s="280"/>
      <c r="CE498" s="280"/>
      <c r="CF498" s="270"/>
      <c r="CG498" s="68"/>
      <c r="CH498" s="281"/>
      <c r="CI498" s="281"/>
      <c r="CJ498" s="281"/>
      <c r="CK498" s="281"/>
      <c r="CL498" s="281"/>
      <c r="CM498" s="282"/>
      <c r="CN498" s="282"/>
      <c r="CO498" s="282"/>
      <c r="CP498" s="282"/>
      <c r="CQ498" s="282"/>
      <c r="CR498" s="270"/>
      <c r="CS498" s="68"/>
      <c r="CT498" s="283"/>
      <c r="CU498" s="283"/>
      <c r="CV498" s="283"/>
      <c r="CW498" s="283"/>
      <c r="CX498" s="283"/>
      <c r="CY498" s="270"/>
      <c r="CZ498" s="68"/>
      <c r="DA498" s="282"/>
      <c r="DB498" s="282"/>
      <c r="DC498" s="282"/>
      <c r="DD498" s="282"/>
      <c r="DE498" s="282"/>
    </row>
    <row r="499" spans="1:109" ht="16.5" x14ac:dyDescent="0.3">
      <c r="A499" s="68">
        <v>2017</v>
      </c>
      <c r="B499" s="68" t="s">
        <v>41</v>
      </c>
      <c r="C499" s="433" t="s">
        <v>92</v>
      </c>
      <c r="D499" s="434">
        <v>3103.25</v>
      </c>
      <c r="E499" s="434">
        <v>14702.812999999998</v>
      </c>
      <c r="F499" s="435">
        <v>4905.0074999999997</v>
      </c>
      <c r="G499" s="435">
        <v>1251.8874999999998</v>
      </c>
      <c r="H499" s="129">
        <v>23962.957999999999</v>
      </c>
      <c r="I499" s="293"/>
      <c r="J499" s="58"/>
      <c r="BY499" s="270"/>
      <c r="BZ499" s="68"/>
      <c r="CA499" s="280"/>
      <c r="CB499" s="280"/>
      <c r="CC499" s="280"/>
      <c r="CD499" s="280"/>
      <c r="CE499" s="280"/>
      <c r="CF499" s="270"/>
      <c r="CG499" s="68"/>
      <c r="CH499" s="281"/>
      <c r="CI499" s="281"/>
      <c r="CJ499" s="281"/>
      <c r="CK499" s="281"/>
      <c r="CL499" s="281"/>
      <c r="CM499" s="282"/>
      <c r="CN499" s="282"/>
      <c r="CO499" s="282"/>
      <c r="CP499" s="282"/>
      <c r="CQ499" s="282"/>
      <c r="CR499" s="270"/>
      <c r="CS499" s="68"/>
      <c r="CT499" s="283"/>
      <c r="CU499" s="283"/>
      <c r="CV499" s="283"/>
      <c r="CW499" s="283"/>
      <c r="CX499" s="283"/>
      <c r="CY499" s="270"/>
      <c r="CZ499" s="68"/>
      <c r="DA499" s="282"/>
      <c r="DB499" s="282"/>
      <c r="DC499" s="282"/>
      <c r="DD499" s="282"/>
      <c r="DE499" s="282"/>
    </row>
    <row r="500" spans="1:109" ht="16.5" x14ac:dyDescent="0.3">
      <c r="A500" s="427">
        <v>2017</v>
      </c>
      <c r="B500" s="428" t="s">
        <v>42</v>
      </c>
      <c r="C500" s="429" t="s">
        <v>92</v>
      </c>
      <c r="D500" s="430">
        <v>3048.95</v>
      </c>
      <c r="E500" s="430">
        <v>14224.5525</v>
      </c>
      <c r="F500" s="431">
        <v>4361.1350000000002</v>
      </c>
      <c r="G500" s="431">
        <v>1129.575</v>
      </c>
      <c r="H500" s="432">
        <v>22764.212499999998</v>
      </c>
      <c r="I500" s="293"/>
      <c r="J500" s="58"/>
      <c r="BY500" s="270"/>
      <c r="BZ500" s="68"/>
      <c r="CA500" s="280"/>
      <c r="CB500" s="280"/>
      <c r="CC500" s="280"/>
      <c r="CD500" s="280"/>
      <c r="CE500" s="280"/>
      <c r="CF500" s="270"/>
      <c r="CG500" s="68"/>
      <c r="CH500" s="281"/>
      <c r="CI500" s="281"/>
      <c r="CJ500" s="281"/>
      <c r="CK500" s="281"/>
      <c r="CL500" s="281"/>
      <c r="CM500" s="282"/>
      <c r="CN500" s="282"/>
      <c r="CO500" s="282"/>
      <c r="CP500" s="282"/>
      <c r="CQ500" s="282"/>
      <c r="CR500" s="270"/>
      <c r="CS500" s="68"/>
      <c r="CT500" s="283"/>
      <c r="CU500" s="283"/>
      <c r="CV500" s="283"/>
      <c r="CW500" s="283"/>
      <c r="CX500" s="283"/>
      <c r="CY500" s="270"/>
      <c r="CZ500" s="68"/>
      <c r="DA500" s="282"/>
      <c r="DB500" s="282"/>
      <c r="DC500" s="282"/>
      <c r="DD500" s="282"/>
      <c r="DE500" s="282"/>
    </row>
    <row r="501" spans="1:109" ht="16.5" x14ac:dyDescent="0.3">
      <c r="A501" s="68">
        <v>2018</v>
      </c>
      <c r="B501" s="68" t="s">
        <v>43</v>
      </c>
      <c r="C501" s="433" t="s">
        <v>92</v>
      </c>
      <c r="D501" s="434">
        <v>4187.53</v>
      </c>
      <c r="E501" s="434">
        <v>15493.894000000002</v>
      </c>
      <c r="F501" s="435">
        <v>2581.7550000000001</v>
      </c>
      <c r="G501" s="435">
        <v>874.56</v>
      </c>
      <c r="H501" s="129">
        <v>23137.738999999998</v>
      </c>
      <c r="I501" s="293"/>
      <c r="J501" s="58"/>
      <c r="BY501" s="270"/>
      <c r="BZ501" s="68"/>
      <c r="CA501" s="280"/>
      <c r="CB501" s="280"/>
      <c r="CC501" s="280"/>
      <c r="CD501" s="280"/>
      <c r="CE501" s="280"/>
      <c r="CF501" s="270"/>
      <c r="CG501" s="68"/>
      <c r="CH501" s="281"/>
      <c r="CI501" s="281"/>
      <c r="CJ501" s="281"/>
      <c r="CK501" s="281"/>
      <c r="CL501" s="281"/>
      <c r="CM501" s="282"/>
      <c r="CN501" s="282"/>
      <c r="CO501" s="282"/>
      <c r="CP501" s="282"/>
      <c r="CQ501" s="282"/>
      <c r="CR501" s="270"/>
      <c r="CS501" s="68"/>
      <c r="CT501" s="283"/>
      <c r="CU501" s="283"/>
      <c r="CV501" s="283"/>
      <c r="CW501" s="283"/>
      <c r="CX501" s="283"/>
      <c r="CY501" s="270"/>
      <c r="CZ501" s="68"/>
      <c r="DA501" s="282"/>
      <c r="DB501" s="282"/>
      <c r="DC501" s="282"/>
      <c r="DD501" s="282"/>
      <c r="DE501" s="282"/>
    </row>
    <row r="502" spans="1:109" ht="16.5" x14ac:dyDescent="0.3">
      <c r="A502" s="427">
        <v>2018</v>
      </c>
      <c r="B502" s="428" t="s">
        <v>44</v>
      </c>
      <c r="C502" s="429" t="s">
        <v>92</v>
      </c>
      <c r="D502" s="430">
        <v>3575.01</v>
      </c>
      <c r="E502" s="430">
        <v>14910.593999999999</v>
      </c>
      <c r="F502" s="431">
        <v>3969.6375000000003</v>
      </c>
      <c r="G502" s="431">
        <v>448.73</v>
      </c>
      <c r="H502" s="432">
        <v>22903.9715</v>
      </c>
      <c r="I502" s="293"/>
      <c r="J502" s="58"/>
      <c r="BY502" s="270"/>
      <c r="BZ502" s="68"/>
      <c r="CA502" s="280"/>
      <c r="CB502" s="280"/>
      <c r="CC502" s="280"/>
      <c r="CD502" s="280"/>
      <c r="CE502" s="280"/>
      <c r="CF502" s="270"/>
      <c r="CG502" s="68"/>
      <c r="CH502" s="281"/>
      <c r="CI502" s="281"/>
      <c r="CJ502" s="281"/>
      <c r="CK502" s="281"/>
      <c r="CL502" s="281"/>
      <c r="CM502" s="282"/>
      <c r="CN502" s="282"/>
      <c r="CO502" s="282"/>
      <c r="CP502" s="282"/>
      <c r="CQ502" s="282"/>
      <c r="CR502" s="270"/>
      <c r="CS502" s="68"/>
      <c r="CT502" s="283"/>
      <c r="CU502" s="283"/>
      <c r="CV502" s="283"/>
      <c r="CW502" s="283"/>
      <c r="CX502" s="283"/>
      <c r="CY502" s="270"/>
      <c r="CZ502" s="68"/>
      <c r="DA502" s="282"/>
      <c r="DB502" s="282"/>
      <c r="DC502" s="282"/>
      <c r="DD502" s="282"/>
      <c r="DE502" s="282"/>
    </row>
    <row r="503" spans="1:109" ht="16.5" x14ac:dyDescent="0.3">
      <c r="A503" s="68">
        <v>2018</v>
      </c>
      <c r="B503" s="68" t="s">
        <v>45</v>
      </c>
      <c r="C503" s="433" t="s">
        <v>92</v>
      </c>
      <c r="D503" s="434">
        <v>2796.2474999999999</v>
      </c>
      <c r="E503" s="434">
        <v>16969.395500000002</v>
      </c>
      <c r="F503" s="435">
        <v>3408.0299999999997</v>
      </c>
      <c r="G503" s="435">
        <v>545.54750000000001</v>
      </c>
      <c r="H503" s="129">
        <v>23719.220499999999</v>
      </c>
      <c r="I503" s="293"/>
      <c r="J503" s="58"/>
      <c r="BY503" s="270"/>
      <c r="BZ503" s="68"/>
      <c r="CA503" s="280"/>
      <c r="CB503" s="280"/>
      <c r="CC503" s="280"/>
      <c r="CD503" s="280"/>
      <c r="CE503" s="280"/>
      <c r="CF503" s="270"/>
      <c r="CG503" s="68"/>
      <c r="CH503" s="281"/>
      <c r="CI503" s="281"/>
      <c r="CJ503" s="281"/>
      <c r="CK503" s="281"/>
      <c r="CL503" s="281"/>
      <c r="CM503" s="282"/>
      <c r="CN503" s="282"/>
      <c r="CO503" s="282"/>
      <c r="CP503" s="282"/>
      <c r="CQ503" s="282"/>
      <c r="CR503" s="270"/>
      <c r="CS503" s="68"/>
      <c r="CT503" s="283"/>
      <c r="CU503" s="283"/>
      <c r="CV503" s="283"/>
      <c r="CW503" s="283"/>
      <c r="CX503" s="283"/>
      <c r="CY503" s="270"/>
      <c r="CZ503" s="68"/>
      <c r="DA503" s="282"/>
      <c r="DB503" s="282"/>
      <c r="DC503" s="282"/>
      <c r="DD503" s="282"/>
      <c r="DE503" s="282"/>
    </row>
    <row r="504" spans="1:109" ht="16.5" x14ac:dyDescent="0.3">
      <c r="A504" s="427">
        <v>2018</v>
      </c>
      <c r="B504" s="428" t="s">
        <v>33</v>
      </c>
      <c r="C504" s="429" t="s">
        <v>92</v>
      </c>
      <c r="D504" s="430">
        <v>3023.75</v>
      </c>
      <c r="E504" s="430">
        <v>18355.408000000003</v>
      </c>
      <c r="F504" s="431">
        <v>3187.9399999999996</v>
      </c>
      <c r="G504" s="431">
        <v>727.50750000000005</v>
      </c>
      <c r="H504" s="432">
        <v>25294.605500000001</v>
      </c>
      <c r="I504" s="293"/>
      <c r="J504" s="58"/>
      <c r="BY504" s="270"/>
      <c r="BZ504" s="68"/>
      <c r="CA504" s="280"/>
      <c r="CB504" s="280"/>
      <c r="CC504" s="280"/>
      <c r="CD504" s="280"/>
      <c r="CE504" s="280"/>
      <c r="CF504" s="270"/>
      <c r="CG504" s="68"/>
      <c r="CH504" s="281"/>
      <c r="CI504" s="281"/>
      <c r="CJ504" s="281"/>
      <c r="CK504" s="281"/>
      <c r="CL504" s="281"/>
      <c r="CM504" s="282"/>
      <c r="CN504" s="282"/>
      <c r="CO504" s="282"/>
      <c r="CP504" s="282"/>
      <c r="CQ504" s="282"/>
      <c r="CR504" s="270"/>
      <c r="CS504" s="68"/>
      <c r="CT504" s="283"/>
      <c r="CU504" s="283"/>
      <c r="CV504" s="283"/>
      <c r="CW504" s="283"/>
      <c r="CX504" s="283"/>
      <c r="CY504" s="270"/>
      <c r="CZ504" s="68"/>
      <c r="DA504" s="282"/>
      <c r="DB504" s="282"/>
      <c r="DC504" s="282"/>
      <c r="DD504" s="282"/>
      <c r="DE504" s="282"/>
    </row>
    <row r="505" spans="1:109" ht="16.5" x14ac:dyDescent="0.3">
      <c r="A505" s="68">
        <v>2018</v>
      </c>
      <c r="B505" s="68" t="s">
        <v>35</v>
      </c>
      <c r="C505" s="433" t="s">
        <v>92</v>
      </c>
      <c r="D505" s="434">
        <v>2577.71</v>
      </c>
      <c r="E505" s="434">
        <v>15699.409999999998</v>
      </c>
      <c r="F505" s="435">
        <v>4126</v>
      </c>
      <c r="G505" s="435">
        <v>696.10249999999996</v>
      </c>
      <c r="H505" s="129">
        <v>23099.2225</v>
      </c>
      <c r="I505" s="293"/>
      <c r="J505" s="58"/>
      <c r="BY505" s="270"/>
      <c r="BZ505" s="68"/>
      <c r="CA505" s="280"/>
      <c r="CB505" s="280"/>
      <c r="CC505" s="280"/>
      <c r="CD505" s="280"/>
      <c r="CE505" s="280"/>
      <c r="CF505" s="270"/>
      <c r="CG505" s="68"/>
      <c r="CH505" s="281"/>
      <c r="CI505" s="281"/>
      <c r="CJ505" s="281"/>
      <c r="CK505" s="281"/>
      <c r="CL505" s="281"/>
      <c r="CM505" s="282"/>
      <c r="CN505" s="282"/>
      <c r="CO505" s="282"/>
      <c r="CP505" s="282"/>
      <c r="CQ505" s="282"/>
      <c r="CR505" s="270"/>
      <c r="CS505" s="68"/>
      <c r="CT505" s="283"/>
      <c r="CU505" s="283"/>
      <c r="CV505" s="283"/>
      <c r="CW505" s="283"/>
      <c r="CX505" s="283"/>
      <c r="CY505" s="270"/>
      <c r="CZ505" s="68"/>
      <c r="DA505" s="282"/>
      <c r="DB505" s="282"/>
      <c r="DC505" s="282"/>
      <c r="DD505" s="282"/>
      <c r="DE505" s="282"/>
    </row>
    <row r="506" spans="1:109" ht="16.5" x14ac:dyDescent="0.3">
      <c r="A506" s="427">
        <v>2018</v>
      </c>
      <c r="B506" s="428" t="s">
        <v>36</v>
      </c>
      <c r="C506" s="429" t="s">
        <v>92</v>
      </c>
      <c r="D506" s="430">
        <v>2342.335</v>
      </c>
      <c r="E506" s="430">
        <v>16173.3575</v>
      </c>
      <c r="F506" s="431">
        <v>3885.84</v>
      </c>
      <c r="G506" s="431">
        <v>925.9</v>
      </c>
      <c r="H506" s="432">
        <v>23327.432499999999</v>
      </c>
      <c r="I506" s="293"/>
      <c r="J506" s="58"/>
      <c r="BY506" s="270"/>
      <c r="BZ506" s="68"/>
      <c r="CA506" s="280"/>
      <c r="CB506" s="280"/>
      <c r="CC506" s="280"/>
      <c r="CD506" s="280"/>
      <c r="CE506" s="280"/>
      <c r="CF506" s="270"/>
      <c r="CG506" s="68"/>
      <c r="CH506" s="281"/>
      <c r="CI506" s="281"/>
      <c r="CJ506" s="281"/>
      <c r="CK506" s="281"/>
      <c r="CL506" s="281"/>
      <c r="CM506" s="282"/>
      <c r="CN506" s="282"/>
      <c r="CO506" s="282"/>
      <c r="CP506" s="282"/>
      <c r="CQ506" s="282"/>
      <c r="CR506" s="270"/>
      <c r="CS506" s="68"/>
      <c r="CT506" s="283"/>
      <c r="CU506" s="283"/>
      <c r="CV506" s="283"/>
      <c r="CW506" s="283"/>
      <c r="CX506" s="283"/>
      <c r="CY506" s="270"/>
      <c r="CZ506" s="68"/>
      <c r="DA506" s="282"/>
      <c r="DB506" s="282"/>
      <c r="DC506" s="282"/>
      <c r="DD506" s="282"/>
      <c r="DE506" s="282"/>
    </row>
    <row r="507" spans="1:109" ht="16.5" x14ac:dyDescent="0.3">
      <c r="A507" s="68">
        <v>2018</v>
      </c>
      <c r="B507" s="68" t="s">
        <v>37</v>
      </c>
      <c r="C507" s="433" t="s">
        <v>92</v>
      </c>
      <c r="D507" s="434">
        <v>2503.7345</v>
      </c>
      <c r="E507" s="434">
        <v>17062.413</v>
      </c>
      <c r="F507" s="435">
        <v>3784.0675000000001</v>
      </c>
      <c r="G507" s="435">
        <v>1124.9250000000002</v>
      </c>
      <c r="H507" s="129">
        <v>24475.14</v>
      </c>
      <c r="I507" s="293"/>
      <c r="J507" s="58"/>
      <c r="BY507" s="270"/>
      <c r="BZ507" s="68"/>
      <c r="CA507" s="280"/>
      <c r="CB507" s="280"/>
      <c r="CC507" s="280"/>
      <c r="CD507" s="280"/>
      <c r="CE507" s="280"/>
      <c r="CF507" s="270"/>
      <c r="CG507" s="68"/>
      <c r="CH507" s="281"/>
      <c r="CI507" s="281"/>
      <c r="CJ507" s="281"/>
      <c r="CK507" s="281"/>
      <c r="CL507" s="281"/>
      <c r="CM507" s="282"/>
      <c r="CN507" s="282"/>
      <c r="CO507" s="282"/>
      <c r="CP507" s="282"/>
      <c r="CQ507" s="282"/>
      <c r="CR507" s="270"/>
      <c r="CS507" s="68"/>
      <c r="CT507" s="283"/>
      <c r="CU507" s="283"/>
      <c r="CV507" s="283"/>
      <c r="CW507" s="283"/>
      <c r="CX507" s="283"/>
      <c r="CY507" s="270"/>
      <c r="CZ507" s="68"/>
      <c r="DA507" s="282"/>
      <c r="DB507" s="282"/>
      <c r="DC507" s="282"/>
      <c r="DD507" s="282"/>
      <c r="DE507" s="282"/>
    </row>
    <row r="508" spans="1:109" ht="16.5" x14ac:dyDescent="0.3">
      <c r="A508" s="427">
        <v>2018</v>
      </c>
      <c r="B508" s="428" t="s">
        <v>38</v>
      </c>
      <c r="C508" s="429" t="s">
        <v>92</v>
      </c>
      <c r="D508" s="430">
        <v>2443.71</v>
      </c>
      <c r="E508" s="430">
        <v>16222.391000000001</v>
      </c>
      <c r="F508" s="431">
        <v>5057.5925000000007</v>
      </c>
      <c r="G508" s="431">
        <v>1357.585</v>
      </c>
      <c r="H508" s="432">
        <v>25081.2785</v>
      </c>
      <c r="I508" s="293"/>
      <c r="J508" s="58"/>
      <c r="BY508" s="270"/>
      <c r="BZ508" s="68"/>
      <c r="CA508" s="280"/>
      <c r="CB508" s="280"/>
      <c r="CC508" s="280"/>
      <c r="CD508" s="280"/>
      <c r="CE508" s="280"/>
      <c r="CF508" s="270"/>
      <c r="CG508" s="68"/>
      <c r="CH508" s="281"/>
      <c r="CI508" s="281"/>
      <c r="CJ508" s="281"/>
      <c r="CK508" s="281"/>
      <c r="CL508" s="281"/>
      <c r="CM508" s="282"/>
      <c r="CN508" s="282"/>
      <c r="CO508" s="282"/>
      <c r="CP508" s="282"/>
      <c r="CQ508" s="282"/>
      <c r="CR508" s="270"/>
      <c r="CS508" s="68"/>
      <c r="CT508" s="283"/>
      <c r="CU508" s="283"/>
      <c r="CV508" s="283"/>
      <c r="CW508" s="283"/>
      <c r="CX508" s="283"/>
      <c r="CY508" s="270"/>
      <c r="CZ508" s="68"/>
      <c r="DA508" s="282"/>
      <c r="DB508" s="282"/>
      <c r="DC508" s="282"/>
      <c r="DD508" s="282"/>
      <c r="DE508" s="282"/>
    </row>
    <row r="509" spans="1:109" ht="16.5" x14ac:dyDescent="0.3">
      <c r="A509" s="68">
        <v>2018</v>
      </c>
      <c r="B509" s="68" t="s">
        <v>39</v>
      </c>
      <c r="C509" s="433" t="s">
        <v>92</v>
      </c>
      <c r="D509" s="434">
        <v>2388.17</v>
      </c>
      <c r="E509" s="434">
        <v>16068.581499999998</v>
      </c>
      <c r="F509" s="435">
        <v>4765.5324999999993</v>
      </c>
      <c r="G509" s="435">
        <v>784.64499999999998</v>
      </c>
      <c r="H509" s="129">
        <v>24006.928999999996</v>
      </c>
      <c r="I509" s="293"/>
      <c r="J509" s="58"/>
      <c r="BY509" s="270"/>
      <c r="BZ509" s="68"/>
      <c r="CA509" s="280"/>
      <c r="CB509" s="280"/>
      <c r="CC509" s="280"/>
      <c r="CD509" s="280"/>
      <c r="CE509" s="280"/>
      <c r="CF509" s="270"/>
      <c r="CG509" s="68"/>
      <c r="CH509" s="281"/>
      <c r="CI509" s="281"/>
      <c r="CJ509" s="281"/>
      <c r="CK509" s="281"/>
      <c r="CL509" s="281"/>
      <c r="CM509" s="282"/>
      <c r="CN509" s="282"/>
      <c r="CO509" s="282"/>
      <c r="CP509" s="282"/>
      <c r="CQ509" s="282"/>
      <c r="CR509" s="270"/>
      <c r="CS509" s="68"/>
      <c r="CT509" s="283"/>
      <c r="CU509" s="283"/>
      <c r="CV509" s="283"/>
      <c r="CW509" s="283"/>
      <c r="CX509" s="283"/>
      <c r="CY509" s="270"/>
      <c r="CZ509" s="68"/>
      <c r="DA509" s="282"/>
      <c r="DB509" s="282"/>
      <c r="DC509" s="282"/>
      <c r="DD509" s="282"/>
      <c r="DE509" s="282"/>
    </row>
    <row r="510" spans="1:109" ht="16.5" x14ac:dyDescent="0.3">
      <c r="A510" s="427">
        <v>2018</v>
      </c>
      <c r="B510" s="428" t="s">
        <v>40</v>
      </c>
      <c r="C510" s="429" t="s">
        <v>92</v>
      </c>
      <c r="D510" s="430">
        <v>3280.0074999999997</v>
      </c>
      <c r="E510" s="430">
        <v>17247.557499999999</v>
      </c>
      <c r="F510" s="431">
        <v>4922.3524999999991</v>
      </c>
      <c r="G510" s="431">
        <v>591.49249999999995</v>
      </c>
      <c r="H510" s="432">
        <v>26041.409999999996</v>
      </c>
      <c r="I510" s="293"/>
      <c r="J510" s="58"/>
      <c r="BY510" s="270"/>
      <c r="BZ510" s="68"/>
      <c r="CA510" s="280"/>
      <c r="CB510" s="280"/>
      <c r="CC510" s="280"/>
      <c r="CD510" s="280"/>
      <c r="CE510" s="280"/>
      <c r="CF510" s="270"/>
      <c r="CG510" s="68"/>
      <c r="CH510" s="281"/>
      <c r="CI510" s="281"/>
      <c r="CJ510" s="281"/>
      <c r="CK510" s="281"/>
      <c r="CL510" s="281"/>
      <c r="CM510" s="282"/>
      <c r="CN510" s="282"/>
      <c r="CO510" s="282"/>
      <c r="CP510" s="282"/>
      <c r="CQ510" s="282"/>
      <c r="CR510" s="270"/>
      <c r="CS510" s="68"/>
      <c r="CT510" s="283"/>
      <c r="CU510" s="283"/>
      <c r="CV510" s="283"/>
      <c r="CW510" s="283"/>
      <c r="CX510" s="283"/>
      <c r="CY510" s="270"/>
      <c r="CZ510" s="68"/>
      <c r="DA510" s="282"/>
      <c r="DB510" s="282"/>
      <c r="DC510" s="282"/>
      <c r="DD510" s="282"/>
      <c r="DE510" s="282"/>
    </row>
    <row r="511" spans="1:109" ht="16.5" x14ac:dyDescent="0.3">
      <c r="A511" s="68">
        <v>2018</v>
      </c>
      <c r="B511" s="68" t="s">
        <v>41</v>
      </c>
      <c r="C511" s="433" t="s">
        <v>92</v>
      </c>
      <c r="D511" s="434">
        <v>2226.665</v>
      </c>
      <c r="E511" s="434">
        <v>14982.854500000001</v>
      </c>
      <c r="F511" s="435">
        <v>5437.2624999999998</v>
      </c>
      <c r="G511" s="435">
        <v>290.4425</v>
      </c>
      <c r="H511" s="129">
        <v>22937.2245</v>
      </c>
      <c r="I511" s="293"/>
      <c r="J511" s="58"/>
      <c r="BY511" s="270"/>
      <c r="BZ511" s="68"/>
      <c r="CA511" s="280"/>
      <c r="CB511" s="280"/>
      <c r="CC511" s="280"/>
      <c r="CD511" s="280"/>
      <c r="CE511" s="280"/>
      <c r="CF511" s="270"/>
      <c r="CG511" s="68"/>
      <c r="CH511" s="281"/>
      <c r="CI511" s="281"/>
      <c r="CJ511" s="281"/>
      <c r="CK511" s="281"/>
      <c r="CL511" s="281"/>
      <c r="CM511" s="282"/>
      <c r="CN511" s="282"/>
      <c r="CO511" s="282"/>
      <c r="CP511" s="282"/>
      <c r="CQ511" s="282"/>
      <c r="CR511" s="270"/>
      <c r="CS511" s="68"/>
      <c r="CT511" s="283"/>
      <c r="CU511" s="283"/>
      <c r="CV511" s="283"/>
      <c r="CW511" s="283"/>
      <c r="CX511" s="283"/>
      <c r="CY511" s="270"/>
      <c r="CZ511" s="68"/>
      <c r="DA511" s="282"/>
      <c r="DB511" s="282"/>
      <c r="DC511" s="282"/>
      <c r="DD511" s="282"/>
      <c r="DE511" s="282"/>
    </row>
    <row r="512" spans="1:109" ht="16.5" x14ac:dyDescent="0.3">
      <c r="A512" s="427">
        <v>2018</v>
      </c>
      <c r="B512" s="428" t="s">
        <v>42</v>
      </c>
      <c r="C512" s="429" t="s">
        <v>92</v>
      </c>
      <c r="D512" s="430">
        <v>2376.645</v>
      </c>
      <c r="E512" s="430">
        <v>15902.211500000001</v>
      </c>
      <c r="F512" s="431">
        <v>5009.915</v>
      </c>
      <c r="G512" s="431">
        <v>671.32500000000005</v>
      </c>
      <c r="H512" s="432">
        <v>23960.0965</v>
      </c>
      <c r="I512" s="293"/>
      <c r="J512" s="58"/>
      <c r="BY512" s="270"/>
      <c r="BZ512" s="68"/>
      <c r="CA512" s="280"/>
      <c r="CB512" s="280"/>
      <c r="CC512" s="280"/>
      <c r="CD512" s="280"/>
      <c r="CE512" s="280"/>
      <c r="CF512" s="270"/>
      <c r="CG512" s="68"/>
      <c r="CH512" s="281"/>
      <c r="CI512" s="281"/>
      <c r="CJ512" s="281"/>
      <c r="CK512" s="281"/>
      <c r="CL512" s="281"/>
      <c r="CM512" s="282"/>
      <c r="CN512" s="282"/>
      <c r="CO512" s="282"/>
      <c r="CP512" s="282"/>
      <c r="CQ512" s="282"/>
      <c r="CR512" s="270"/>
      <c r="CS512" s="68"/>
      <c r="CT512" s="283"/>
      <c r="CU512" s="283"/>
      <c r="CV512" s="283"/>
      <c r="CW512" s="283"/>
      <c r="CX512" s="283"/>
      <c r="CY512" s="270"/>
      <c r="CZ512" s="68"/>
      <c r="DA512" s="282"/>
      <c r="DB512" s="282"/>
      <c r="DC512" s="282"/>
      <c r="DD512" s="282"/>
      <c r="DE512" s="282"/>
    </row>
    <row r="513" spans="1:109" ht="16.5" x14ac:dyDescent="0.3">
      <c r="A513" s="68">
        <v>2019</v>
      </c>
      <c r="B513" s="68" t="s">
        <v>43</v>
      </c>
      <c r="C513" s="433" t="s">
        <v>92</v>
      </c>
      <c r="D513" s="434">
        <v>2150.81</v>
      </c>
      <c r="E513" s="434">
        <v>15511.725000000002</v>
      </c>
      <c r="F513" s="435">
        <v>5443.9</v>
      </c>
      <c r="G513" s="435">
        <v>707.18</v>
      </c>
      <c r="H513" s="129">
        <v>23813.615000000002</v>
      </c>
      <c r="I513" s="293"/>
      <c r="J513" s="58"/>
      <c r="BY513" s="270"/>
      <c r="BZ513" s="68"/>
      <c r="CA513" s="280"/>
      <c r="CB513" s="280"/>
      <c r="CC513" s="280"/>
      <c r="CD513" s="280"/>
      <c r="CE513" s="280"/>
      <c r="CF513" s="270"/>
      <c r="CG513" s="68"/>
      <c r="CH513" s="281"/>
      <c r="CI513" s="281"/>
      <c r="CJ513" s="281"/>
      <c r="CK513" s="281"/>
      <c r="CL513" s="281"/>
      <c r="CM513" s="282"/>
      <c r="CN513" s="282"/>
      <c r="CO513" s="282"/>
      <c r="CP513" s="282"/>
      <c r="CQ513" s="282"/>
      <c r="CR513" s="270"/>
      <c r="CS513" s="68"/>
      <c r="CT513" s="283"/>
      <c r="CU513" s="283"/>
      <c r="CV513" s="283"/>
      <c r="CW513" s="283"/>
      <c r="CX513" s="283"/>
      <c r="CY513" s="270"/>
      <c r="CZ513" s="68"/>
      <c r="DA513" s="282"/>
      <c r="DB513" s="282"/>
      <c r="DC513" s="282"/>
      <c r="DD513" s="282"/>
      <c r="DE513" s="282"/>
    </row>
    <row r="514" spans="1:109" ht="16.5" x14ac:dyDescent="0.3">
      <c r="A514" s="427">
        <v>2019</v>
      </c>
      <c r="B514" s="428" t="s">
        <v>44</v>
      </c>
      <c r="C514" s="429" t="s">
        <v>92</v>
      </c>
      <c r="D514" s="430">
        <v>2633.58</v>
      </c>
      <c r="E514" s="430">
        <v>13670.059499999998</v>
      </c>
      <c r="F514" s="431">
        <v>5913.0305000000008</v>
      </c>
      <c r="G514" s="431">
        <v>867.18499999999995</v>
      </c>
      <c r="H514" s="432">
        <v>23083.855</v>
      </c>
      <c r="I514" s="293"/>
      <c r="J514" s="58"/>
      <c r="BY514" s="270"/>
      <c r="BZ514" s="68"/>
      <c r="CA514" s="280"/>
      <c r="CB514" s="280"/>
      <c r="CC514" s="280"/>
      <c r="CD514" s="280"/>
      <c r="CE514" s="280"/>
      <c r="CF514" s="270"/>
      <c r="CG514" s="68"/>
      <c r="CH514" s="281"/>
      <c r="CI514" s="281"/>
      <c r="CJ514" s="281"/>
      <c r="CK514" s="281"/>
      <c r="CL514" s="281"/>
      <c r="CM514" s="282"/>
      <c r="CN514" s="282"/>
      <c r="CO514" s="282"/>
      <c r="CP514" s="282"/>
      <c r="CQ514" s="282"/>
      <c r="CR514" s="270"/>
      <c r="CS514" s="68"/>
      <c r="CT514" s="283"/>
      <c r="CU514" s="283"/>
      <c r="CV514" s="283"/>
      <c r="CW514" s="283"/>
      <c r="CX514" s="283"/>
      <c r="CY514" s="270"/>
      <c r="CZ514" s="68"/>
      <c r="DA514" s="282"/>
      <c r="DB514" s="282"/>
      <c r="DC514" s="282"/>
      <c r="DD514" s="282"/>
      <c r="DE514" s="282"/>
    </row>
    <row r="515" spans="1:109" ht="16.5" x14ac:dyDescent="0.3">
      <c r="A515" s="68">
        <v>2019</v>
      </c>
      <c r="B515" s="68" t="s">
        <v>45</v>
      </c>
      <c r="C515" s="433" t="s">
        <v>92</v>
      </c>
      <c r="D515" s="434">
        <v>3689.5299999999997</v>
      </c>
      <c r="E515" s="434">
        <v>15661.386500000001</v>
      </c>
      <c r="F515" s="435">
        <v>7168.329999999999</v>
      </c>
      <c r="G515" s="435">
        <v>1112.1500000000001</v>
      </c>
      <c r="H515" s="129">
        <v>27631.396499999999</v>
      </c>
      <c r="I515" s="293"/>
      <c r="J515" s="58"/>
      <c r="BY515" s="270"/>
      <c r="BZ515" s="68"/>
      <c r="CA515" s="280"/>
      <c r="CB515" s="280"/>
      <c r="CC515" s="280"/>
      <c r="CD515" s="280"/>
      <c r="CE515" s="280"/>
      <c r="CF515" s="270"/>
      <c r="CG515" s="68"/>
      <c r="CH515" s="281"/>
      <c r="CI515" s="281"/>
      <c r="CJ515" s="281"/>
      <c r="CK515" s="281"/>
      <c r="CL515" s="281"/>
      <c r="CM515" s="282"/>
      <c r="CN515" s="282"/>
      <c r="CO515" s="282"/>
      <c r="CP515" s="282"/>
      <c r="CQ515" s="282"/>
      <c r="CR515" s="270"/>
      <c r="CS515" s="68"/>
      <c r="CT515" s="283"/>
      <c r="CU515" s="283"/>
      <c r="CV515" s="283"/>
      <c r="CW515" s="283"/>
      <c r="CX515" s="283"/>
      <c r="CY515" s="270"/>
      <c r="CZ515" s="68"/>
      <c r="DA515" s="282"/>
      <c r="DB515" s="282"/>
      <c r="DC515" s="282"/>
      <c r="DD515" s="282"/>
      <c r="DE515" s="282"/>
    </row>
    <row r="516" spans="1:109" ht="16.5" x14ac:dyDescent="0.3">
      <c r="A516" s="427">
        <v>2019</v>
      </c>
      <c r="B516" s="428" t="s">
        <v>33</v>
      </c>
      <c r="C516" s="429" t="s">
        <v>92</v>
      </c>
      <c r="D516" s="430">
        <v>3938.4400000000005</v>
      </c>
      <c r="E516" s="430">
        <v>15278.5095</v>
      </c>
      <c r="F516" s="431">
        <v>4893.2919999999995</v>
      </c>
      <c r="G516" s="431">
        <v>1227.2449999999999</v>
      </c>
      <c r="H516" s="432">
        <v>25337.486499999999</v>
      </c>
      <c r="I516" s="293"/>
      <c r="J516" s="58"/>
      <c r="BY516" s="270"/>
      <c r="BZ516" s="68"/>
      <c r="CA516" s="280"/>
      <c r="CB516" s="280"/>
      <c r="CC516" s="280"/>
      <c r="CD516" s="280"/>
      <c r="CE516" s="280"/>
      <c r="CF516" s="270"/>
      <c r="CG516" s="68"/>
      <c r="CH516" s="281"/>
      <c r="CI516" s="281"/>
      <c r="CJ516" s="281"/>
      <c r="CK516" s="281"/>
      <c r="CL516" s="281"/>
      <c r="CM516" s="282"/>
      <c r="CN516" s="282"/>
      <c r="CO516" s="282"/>
      <c r="CP516" s="282"/>
      <c r="CQ516" s="282"/>
      <c r="CR516" s="270"/>
      <c r="CS516" s="68"/>
      <c r="CT516" s="283"/>
      <c r="CU516" s="283"/>
      <c r="CV516" s="283"/>
      <c r="CW516" s="283"/>
      <c r="CX516" s="283"/>
      <c r="CY516" s="270"/>
      <c r="CZ516" s="68"/>
      <c r="DA516" s="282"/>
      <c r="DB516" s="282"/>
      <c r="DC516" s="282"/>
      <c r="DD516" s="282"/>
      <c r="DE516" s="282"/>
    </row>
    <row r="517" spans="1:109" ht="16.5" x14ac:dyDescent="0.3">
      <c r="A517" s="68">
        <v>2019</v>
      </c>
      <c r="B517" s="68" t="s">
        <v>35</v>
      </c>
      <c r="C517" s="433" t="s">
        <v>92</v>
      </c>
      <c r="D517" s="434">
        <v>3606.2799999999997</v>
      </c>
      <c r="E517" s="434">
        <v>14287.2745</v>
      </c>
      <c r="F517" s="435">
        <v>6059.1175000000003</v>
      </c>
      <c r="G517" s="435">
        <v>1158.67</v>
      </c>
      <c r="H517" s="129">
        <v>25111.342000000001</v>
      </c>
      <c r="I517" s="293"/>
      <c r="J517" s="58"/>
      <c r="BY517" s="270"/>
      <c r="BZ517" s="68"/>
      <c r="CA517" s="280"/>
      <c r="CB517" s="280"/>
      <c r="CC517" s="280"/>
      <c r="CD517" s="280"/>
      <c r="CE517" s="280"/>
      <c r="CF517" s="270"/>
      <c r="CG517" s="68"/>
      <c r="CH517" s="281"/>
      <c r="CI517" s="281"/>
      <c r="CJ517" s="281"/>
      <c r="CK517" s="281"/>
      <c r="CL517" s="281"/>
      <c r="CM517" s="282"/>
      <c r="CN517" s="282"/>
      <c r="CO517" s="282"/>
      <c r="CP517" s="282"/>
      <c r="CQ517" s="282"/>
      <c r="CR517" s="270"/>
      <c r="CS517" s="68"/>
      <c r="CT517" s="283"/>
      <c r="CU517" s="283"/>
      <c r="CV517" s="283"/>
      <c r="CW517" s="283"/>
      <c r="CX517" s="283"/>
      <c r="CY517" s="270"/>
      <c r="CZ517" s="68"/>
      <c r="DA517" s="282"/>
      <c r="DB517" s="282"/>
      <c r="DC517" s="282"/>
      <c r="DD517" s="282"/>
      <c r="DE517" s="282"/>
    </row>
    <row r="518" spans="1:109" ht="16.5" x14ac:dyDescent="0.3">
      <c r="A518" s="427">
        <v>2019</v>
      </c>
      <c r="B518" s="428" t="s">
        <v>36</v>
      </c>
      <c r="C518" s="429" t="s">
        <v>92</v>
      </c>
      <c r="D518" s="430">
        <v>4273.5600000000004</v>
      </c>
      <c r="E518" s="430">
        <v>12715.533500000001</v>
      </c>
      <c r="F518" s="431">
        <v>6005.3325000000004</v>
      </c>
      <c r="G518" s="431">
        <v>1446.32</v>
      </c>
      <c r="H518" s="432">
        <v>24440.745999999999</v>
      </c>
      <c r="I518" s="293"/>
      <c r="J518" s="58"/>
      <c r="BY518" s="270"/>
      <c r="BZ518" s="68"/>
      <c r="CA518" s="280"/>
      <c r="CB518" s="280"/>
      <c r="CC518" s="280"/>
      <c r="CD518" s="280"/>
      <c r="CE518" s="280"/>
      <c r="CF518" s="270"/>
      <c r="CG518" s="68"/>
      <c r="CH518" s="281"/>
      <c r="CI518" s="281"/>
      <c r="CJ518" s="281"/>
      <c r="CK518" s="281"/>
      <c r="CL518" s="281"/>
      <c r="CM518" s="282"/>
      <c r="CN518" s="282"/>
      <c r="CO518" s="282"/>
      <c r="CP518" s="282"/>
      <c r="CQ518" s="282"/>
      <c r="CR518" s="270"/>
      <c r="CS518" s="68"/>
      <c r="CT518" s="283"/>
      <c r="CU518" s="283"/>
      <c r="CV518" s="283"/>
      <c r="CW518" s="283"/>
      <c r="CX518" s="283"/>
      <c r="CY518" s="270"/>
      <c r="CZ518" s="68"/>
      <c r="DA518" s="282"/>
      <c r="DB518" s="282"/>
      <c r="DC518" s="282"/>
      <c r="DD518" s="282"/>
      <c r="DE518" s="282"/>
    </row>
    <row r="519" spans="1:109" ht="16.5" x14ac:dyDescent="0.3">
      <c r="A519" s="68">
        <v>2019</v>
      </c>
      <c r="B519" s="68" t="s">
        <v>37</v>
      </c>
      <c r="C519" s="433" t="s">
        <v>92</v>
      </c>
      <c r="D519" s="434">
        <v>4685.97</v>
      </c>
      <c r="E519" s="434">
        <v>15067.654</v>
      </c>
      <c r="F519" s="435">
        <v>5727.4274999999998</v>
      </c>
      <c r="G519" s="435">
        <v>1499.0825000000002</v>
      </c>
      <c r="H519" s="129">
        <v>26980.134000000002</v>
      </c>
      <c r="I519" s="293"/>
      <c r="J519" s="58"/>
      <c r="BY519" s="270"/>
      <c r="BZ519" s="68"/>
      <c r="CA519" s="280"/>
      <c r="CB519" s="280"/>
      <c r="CC519" s="280"/>
      <c r="CD519" s="280"/>
      <c r="CE519" s="280"/>
      <c r="CF519" s="270"/>
      <c r="CG519" s="68"/>
      <c r="CH519" s="281"/>
      <c r="CI519" s="281"/>
      <c r="CJ519" s="281"/>
      <c r="CK519" s="281"/>
      <c r="CL519" s="281"/>
      <c r="CM519" s="282"/>
      <c r="CN519" s="282"/>
      <c r="CO519" s="282"/>
      <c r="CP519" s="282"/>
      <c r="CQ519" s="282"/>
      <c r="CR519" s="270"/>
      <c r="CS519" s="68"/>
      <c r="CT519" s="283"/>
      <c r="CU519" s="283"/>
      <c r="CV519" s="283"/>
      <c r="CW519" s="283"/>
      <c r="CX519" s="283"/>
      <c r="CY519" s="270"/>
      <c r="CZ519" s="68"/>
      <c r="DA519" s="282"/>
      <c r="DB519" s="282"/>
      <c r="DC519" s="282"/>
      <c r="DD519" s="282"/>
      <c r="DE519" s="282"/>
    </row>
    <row r="520" spans="1:109" ht="16.5" x14ac:dyDescent="0.3">
      <c r="A520" s="427">
        <v>2019</v>
      </c>
      <c r="B520" s="428" t="s">
        <v>38</v>
      </c>
      <c r="C520" s="429" t="s">
        <v>92</v>
      </c>
      <c r="D520" s="430">
        <v>4457.76</v>
      </c>
      <c r="E520" s="430">
        <v>15203.482500000002</v>
      </c>
      <c r="F520" s="431">
        <v>5759.6850000000004</v>
      </c>
      <c r="G520" s="431">
        <v>1630.6275000000001</v>
      </c>
      <c r="H520" s="432">
        <v>27051.555</v>
      </c>
      <c r="I520" s="293"/>
      <c r="J520" s="58"/>
      <c r="BY520" s="270"/>
      <c r="BZ520" s="68"/>
      <c r="CA520" s="280"/>
      <c r="CB520" s="280"/>
      <c r="CC520" s="280"/>
      <c r="CD520" s="280"/>
      <c r="CE520" s="280"/>
      <c r="CF520" s="270"/>
      <c r="CG520" s="68"/>
      <c r="CH520" s="281"/>
      <c r="CI520" s="281"/>
      <c r="CJ520" s="281"/>
      <c r="CK520" s="281"/>
      <c r="CL520" s="281"/>
      <c r="CM520" s="282"/>
      <c r="CN520" s="282"/>
      <c r="CO520" s="282"/>
      <c r="CP520" s="282"/>
      <c r="CQ520" s="282"/>
      <c r="CR520" s="270"/>
      <c r="CS520" s="68"/>
      <c r="CT520" s="283"/>
      <c r="CU520" s="283"/>
      <c r="CV520" s="283"/>
      <c r="CW520" s="283"/>
      <c r="CX520" s="283"/>
      <c r="CY520" s="270"/>
      <c r="CZ520" s="68"/>
      <c r="DA520" s="282"/>
      <c r="DB520" s="282"/>
      <c r="DC520" s="282"/>
      <c r="DD520" s="282"/>
      <c r="DE520" s="282"/>
    </row>
    <row r="521" spans="1:109" ht="16.5" x14ac:dyDescent="0.3">
      <c r="A521" s="68">
        <v>2019</v>
      </c>
      <c r="B521" s="68" t="s">
        <v>39</v>
      </c>
      <c r="C521" s="433" t="s">
        <v>92</v>
      </c>
      <c r="D521" s="434">
        <v>4153.57</v>
      </c>
      <c r="E521" s="434">
        <v>15504.233999999999</v>
      </c>
      <c r="F521" s="435">
        <v>5761.7649999999994</v>
      </c>
      <c r="G521" s="435">
        <v>1753.7649999999999</v>
      </c>
      <c r="H521" s="129">
        <v>27173.333999999999</v>
      </c>
      <c r="I521" s="293"/>
      <c r="J521" s="58"/>
      <c r="BY521" s="270"/>
      <c r="BZ521" s="68"/>
      <c r="CA521" s="280"/>
      <c r="CB521" s="280"/>
      <c r="CC521" s="280"/>
      <c r="CD521" s="280"/>
      <c r="CE521" s="280"/>
      <c r="CF521" s="270"/>
      <c r="CG521" s="68"/>
      <c r="CH521" s="281"/>
      <c r="CI521" s="281"/>
      <c r="CJ521" s="281"/>
      <c r="CK521" s="281"/>
      <c r="CL521" s="281"/>
      <c r="CM521" s="282"/>
      <c r="CN521" s="282"/>
      <c r="CO521" s="282"/>
      <c r="CP521" s="282"/>
      <c r="CQ521" s="282"/>
      <c r="CR521" s="270"/>
      <c r="CS521" s="68"/>
      <c r="CT521" s="283"/>
      <c r="CU521" s="283"/>
      <c r="CV521" s="283"/>
      <c r="CW521" s="283"/>
      <c r="CX521" s="283"/>
      <c r="CY521" s="270"/>
      <c r="CZ521" s="68"/>
      <c r="DA521" s="282"/>
      <c r="DB521" s="282"/>
      <c r="DC521" s="282"/>
      <c r="DD521" s="282"/>
      <c r="DE521" s="282"/>
    </row>
    <row r="522" spans="1:109" ht="16.5" x14ac:dyDescent="0.3">
      <c r="A522" s="427">
        <v>2019</v>
      </c>
      <c r="B522" s="428" t="s">
        <v>40</v>
      </c>
      <c r="C522" s="429" t="s">
        <v>92</v>
      </c>
      <c r="D522" s="430">
        <v>3584.7475000000004</v>
      </c>
      <c r="E522" s="430">
        <v>14428.649499999998</v>
      </c>
      <c r="F522" s="431">
        <v>6181.4165000000012</v>
      </c>
      <c r="G522" s="431">
        <v>1456.7874999999999</v>
      </c>
      <c r="H522" s="432">
        <v>25651.601000000002</v>
      </c>
      <c r="I522" s="293"/>
      <c r="J522" s="58"/>
      <c r="BY522" s="270"/>
      <c r="BZ522" s="68"/>
      <c r="CA522" s="280"/>
      <c r="CB522" s="280"/>
      <c r="CC522" s="280"/>
      <c r="CD522" s="280"/>
      <c r="CE522" s="280"/>
      <c r="CF522" s="270"/>
      <c r="CG522" s="68"/>
      <c r="CH522" s="281"/>
      <c r="CI522" s="281"/>
      <c r="CJ522" s="281"/>
      <c r="CK522" s="281"/>
      <c r="CL522" s="281"/>
      <c r="CM522" s="282"/>
      <c r="CN522" s="282"/>
      <c r="CO522" s="282"/>
      <c r="CP522" s="282"/>
      <c r="CQ522" s="282"/>
      <c r="CR522" s="270"/>
      <c r="CS522" s="68"/>
      <c r="CT522" s="283"/>
      <c r="CU522" s="283"/>
      <c r="CV522" s="283"/>
      <c r="CW522" s="283"/>
      <c r="CX522" s="283"/>
      <c r="CY522" s="270"/>
      <c r="CZ522" s="68"/>
      <c r="DA522" s="282"/>
      <c r="DB522" s="282"/>
      <c r="DC522" s="282"/>
      <c r="DD522" s="282"/>
      <c r="DE522" s="282"/>
    </row>
    <row r="523" spans="1:109" ht="16.5" x14ac:dyDescent="0.3">
      <c r="A523" s="68">
        <v>2019</v>
      </c>
      <c r="B523" s="68" t="s">
        <v>41</v>
      </c>
      <c r="C523" s="433" t="s">
        <v>92</v>
      </c>
      <c r="D523" s="434">
        <v>2547.9924999999998</v>
      </c>
      <c r="E523" s="434">
        <v>16788.838500000002</v>
      </c>
      <c r="F523" s="435">
        <v>6203.4925000000003</v>
      </c>
      <c r="G523" s="435">
        <v>1262.7474999999999</v>
      </c>
      <c r="H523" s="129">
        <v>26803.071</v>
      </c>
      <c r="I523" s="293"/>
      <c r="J523" s="58"/>
      <c r="BY523" s="270"/>
      <c r="BZ523" s="68"/>
      <c r="CA523" s="280"/>
      <c r="CB523" s="280"/>
      <c r="CC523" s="280"/>
      <c r="CD523" s="280"/>
      <c r="CE523" s="280"/>
      <c r="CF523" s="270"/>
      <c r="CG523" s="68"/>
      <c r="CH523" s="281"/>
      <c r="CI523" s="281"/>
      <c r="CJ523" s="281"/>
      <c r="CK523" s="281"/>
      <c r="CL523" s="281"/>
      <c r="CM523" s="282"/>
      <c r="CN523" s="282"/>
      <c r="CO523" s="282"/>
      <c r="CP523" s="282"/>
      <c r="CQ523" s="282"/>
      <c r="CR523" s="270"/>
      <c r="CS523" s="68"/>
      <c r="CT523" s="283"/>
      <c r="CU523" s="283"/>
      <c r="CV523" s="283"/>
      <c r="CW523" s="283"/>
      <c r="CX523" s="283"/>
      <c r="CY523" s="270"/>
      <c r="CZ523" s="68"/>
      <c r="DA523" s="282"/>
      <c r="DB523" s="282"/>
      <c r="DC523" s="282"/>
      <c r="DD523" s="282"/>
      <c r="DE523" s="282"/>
    </row>
    <row r="524" spans="1:109" ht="16.5" x14ac:dyDescent="0.3">
      <c r="A524" s="427">
        <v>2019</v>
      </c>
      <c r="B524" s="428" t="s">
        <v>42</v>
      </c>
      <c r="C524" s="429" t="s">
        <v>92</v>
      </c>
      <c r="D524" s="430">
        <v>2053.8449999999998</v>
      </c>
      <c r="E524" s="430">
        <v>17646.014999999999</v>
      </c>
      <c r="F524" s="431">
        <v>6232.7709999999997</v>
      </c>
      <c r="G524" s="431">
        <v>795.09249999999997</v>
      </c>
      <c r="H524" s="432">
        <v>26727.7235</v>
      </c>
      <c r="I524" s="293"/>
      <c r="J524" s="58"/>
      <c r="BY524" s="270"/>
      <c r="BZ524" s="68"/>
      <c r="CA524" s="280"/>
      <c r="CB524" s="280"/>
      <c r="CC524" s="280"/>
      <c r="CD524" s="280"/>
      <c r="CE524" s="280"/>
      <c r="CF524" s="270"/>
      <c r="CG524" s="68"/>
      <c r="CH524" s="281"/>
      <c r="CI524" s="281"/>
      <c r="CJ524" s="281"/>
      <c r="CK524" s="281"/>
      <c r="CL524" s="281"/>
      <c r="CM524" s="282"/>
      <c r="CN524" s="282"/>
      <c r="CO524" s="282"/>
      <c r="CP524" s="282"/>
      <c r="CQ524" s="282"/>
      <c r="CR524" s="270"/>
      <c r="CS524" s="68"/>
      <c r="CT524" s="283"/>
      <c r="CU524" s="283"/>
      <c r="CV524" s="283"/>
      <c r="CW524" s="283"/>
      <c r="CX524" s="283"/>
      <c r="CY524" s="270"/>
      <c r="CZ524" s="68"/>
      <c r="DA524" s="282"/>
      <c r="DB524" s="282"/>
      <c r="DC524" s="282"/>
      <c r="DD524" s="282"/>
      <c r="DE524" s="282"/>
    </row>
    <row r="525" spans="1:109" ht="16.5" x14ac:dyDescent="0.3">
      <c r="A525" s="68">
        <v>2009</v>
      </c>
      <c r="B525" s="68" t="s">
        <v>33</v>
      </c>
      <c r="C525" s="433" t="s">
        <v>93</v>
      </c>
      <c r="D525" s="434">
        <v>2509.92</v>
      </c>
      <c r="E525" s="434">
        <v>27186.675000000003</v>
      </c>
      <c r="F525" s="435">
        <v>5077.0249999999996</v>
      </c>
      <c r="G525" s="435">
        <v>4598.9549999999999</v>
      </c>
      <c r="H525" s="129">
        <v>39372.574999999997</v>
      </c>
      <c r="I525" s="293"/>
      <c r="J525" s="58"/>
      <c r="BY525" s="270"/>
      <c r="BZ525" s="68"/>
      <c r="CA525" s="280"/>
      <c r="CB525" s="280"/>
      <c r="CC525" s="280"/>
      <c r="CD525" s="280"/>
      <c r="CE525" s="280"/>
      <c r="CF525" s="270"/>
      <c r="CG525" s="68"/>
      <c r="CH525" s="281"/>
      <c r="CI525" s="281"/>
      <c r="CJ525" s="281"/>
      <c r="CK525" s="281"/>
      <c r="CL525" s="281"/>
      <c r="CM525" s="282"/>
      <c r="CN525" s="282"/>
      <c r="CO525" s="282"/>
      <c r="CP525" s="282"/>
      <c r="CQ525" s="282"/>
      <c r="CR525" s="270"/>
      <c r="CS525" s="68"/>
      <c r="CT525" s="283"/>
      <c r="CU525" s="283"/>
      <c r="CV525" s="283"/>
      <c r="CW525" s="283"/>
      <c r="CX525" s="283"/>
      <c r="CY525" s="270"/>
      <c r="CZ525" s="68"/>
      <c r="DA525" s="282"/>
      <c r="DB525" s="282"/>
      <c r="DC525" s="282"/>
      <c r="DD525" s="282"/>
      <c r="DE525" s="282"/>
    </row>
    <row r="526" spans="1:109" ht="16.5" x14ac:dyDescent="0.3">
      <c r="A526" s="427">
        <v>2009</v>
      </c>
      <c r="B526" s="428" t="s">
        <v>35</v>
      </c>
      <c r="C526" s="429" t="s">
        <v>93</v>
      </c>
      <c r="D526" s="430">
        <v>2907.56</v>
      </c>
      <c r="E526" s="430">
        <v>27150.775000000001</v>
      </c>
      <c r="F526" s="431">
        <v>5117.3975</v>
      </c>
      <c r="G526" s="431">
        <v>4054.9174999999996</v>
      </c>
      <c r="H526" s="432">
        <v>39230.649999999994</v>
      </c>
      <c r="I526" s="293"/>
      <c r="J526" s="58"/>
      <c r="BY526" s="270"/>
      <c r="BZ526" s="68"/>
      <c r="CA526" s="280"/>
      <c r="CB526" s="280"/>
      <c r="CC526" s="280"/>
      <c r="CD526" s="280"/>
      <c r="CE526" s="280"/>
      <c r="CF526" s="270"/>
      <c r="CG526" s="68"/>
      <c r="CH526" s="281"/>
      <c r="CI526" s="281"/>
      <c r="CJ526" s="281"/>
      <c r="CK526" s="281"/>
      <c r="CL526" s="281"/>
      <c r="CM526" s="282"/>
      <c r="CN526" s="282"/>
      <c r="CO526" s="282"/>
      <c r="CP526" s="282"/>
      <c r="CQ526" s="282"/>
      <c r="CR526" s="270"/>
      <c r="CS526" s="68"/>
      <c r="CT526" s="283"/>
      <c r="CU526" s="283"/>
      <c r="CV526" s="283"/>
      <c r="CW526" s="283"/>
      <c r="CX526" s="283"/>
      <c r="CY526" s="270"/>
      <c r="CZ526" s="68"/>
      <c r="DA526" s="282"/>
      <c r="DB526" s="282"/>
      <c r="DC526" s="282"/>
      <c r="DD526" s="282"/>
      <c r="DE526" s="282"/>
    </row>
    <row r="527" spans="1:109" ht="16.5" x14ac:dyDescent="0.3">
      <c r="A527" s="68">
        <v>2009</v>
      </c>
      <c r="B527" s="68" t="s">
        <v>36</v>
      </c>
      <c r="C527" s="433" t="s">
        <v>93</v>
      </c>
      <c r="D527" s="434">
        <v>2813.7200000000003</v>
      </c>
      <c r="E527" s="434">
        <v>24568.75</v>
      </c>
      <c r="F527" s="435">
        <v>3888.3550000000005</v>
      </c>
      <c r="G527" s="435">
        <v>3067.9974999999999</v>
      </c>
      <c r="H527" s="129">
        <v>34338.822500000002</v>
      </c>
      <c r="I527" s="293"/>
      <c r="J527" s="58"/>
      <c r="BY527" s="270"/>
      <c r="BZ527" s="68"/>
      <c r="CA527" s="280"/>
      <c r="CB527" s="280"/>
      <c r="CC527" s="280"/>
      <c r="CD527" s="280"/>
      <c r="CE527" s="280"/>
      <c r="CF527" s="270"/>
      <c r="CG527" s="68"/>
      <c r="CH527" s="281"/>
      <c r="CI527" s="281"/>
      <c r="CJ527" s="281"/>
      <c r="CK527" s="281"/>
      <c r="CL527" s="281"/>
      <c r="CM527" s="282"/>
      <c r="CN527" s="282"/>
      <c r="CO527" s="282"/>
      <c r="CP527" s="282"/>
      <c r="CQ527" s="282"/>
      <c r="CR527" s="270"/>
      <c r="CS527" s="68"/>
      <c r="CT527" s="283"/>
      <c r="CU527" s="283"/>
      <c r="CV527" s="283"/>
      <c r="CW527" s="283"/>
      <c r="CX527" s="283"/>
      <c r="CY527" s="270"/>
      <c r="CZ527" s="68"/>
      <c r="DA527" s="282"/>
      <c r="DB527" s="282"/>
      <c r="DC527" s="282"/>
      <c r="DD527" s="282"/>
      <c r="DE527" s="282"/>
    </row>
    <row r="528" spans="1:109" ht="16.5" x14ac:dyDescent="0.3">
      <c r="A528" s="427">
        <v>2009</v>
      </c>
      <c r="B528" s="428" t="s">
        <v>37</v>
      </c>
      <c r="C528" s="429" t="s">
        <v>93</v>
      </c>
      <c r="D528" s="430">
        <v>3184.36</v>
      </c>
      <c r="E528" s="430">
        <v>30296.799999999999</v>
      </c>
      <c r="F528" s="431">
        <v>5426.33</v>
      </c>
      <c r="G528" s="431">
        <v>4433.1485000000002</v>
      </c>
      <c r="H528" s="432">
        <v>43340.638500000001</v>
      </c>
      <c r="I528" s="293"/>
      <c r="J528" s="58"/>
      <c r="BY528" s="270"/>
      <c r="BZ528" s="68"/>
      <c r="CA528" s="280"/>
      <c r="CB528" s="280"/>
      <c r="CC528" s="280"/>
      <c r="CD528" s="280"/>
      <c r="CE528" s="280"/>
      <c r="CF528" s="270"/>
      <c r="CG528" s="68"/>
      <c r="CH528" s="281"/>
      <c r="CI528" s="281"/>
      <c r="CJ528" s="281"/>
      <c r="CK528" s="281"/>
      <c r="CL528" s="281"/>
      <c r="CM528" s="282"/>
      <c r="CN528" s="282"/>
      <c r="CO528" s="282"/>
      <c r="CP528" s="282"/>
      <c r="CQ528" s="282"/>
      <c r="CR528" s="270"/>
      <c r="CS528" s="68"/>
      <c r="CT528" s="283"/>
      <c r="CU528" s="283"/>
      <c r="CV528" s="283"/>
      <c r="CW528" s="283"/>
      <c r="CX528" s="283"/>
      <c r="CY528" s="270"/>
      <c r="CZ528" s="68"/>
      <c r="DA528" s="282"/>
      <c r="DB528" s="282"/>
      <c r="DC528" s="282"/>
      <c r="DD528" s="282"/>
      <c r="DE528" s="282"/>
    </row>
    <row r="529" spans="1:109" ht="16.5" x14ac:dyDescent="0.3">
      <c r="A529" s="68">
        <v>2009</v>
      </c>
      <c r="B529" s="68" t="s">
        <v>38</v>
      </c>
      <c r="C529" s="433" t="s">
        <v>93</v>
      </c>
      <c r="D529" s="434">
        <v>2820.65</v>
      </c>
      <c r="E529" s="434">
        <v>30793.45</v>
      </c>
      <c r="F529" s="435">
        <v>5339.2525000000005</v>
      </c>
      <c r="G529" s="435">
        <v>3703.6149999999998</v>
      </c>
      <c r="H529" s="129">
        <v>42656.967500000006</v>
      </c>
      <c r="I529" s="293"/>
      <c r="J529" s="58"/>
      <c r="BY529" s="270"/>
      <c r="BZ529" s="68"/>
      <c r="CA529" s="280"/>
      <c r="CB529" s="280"/>
      <c r="CC529" s="280"/>
      <c r="CD529" s="280"/>
      <c r="CE529" s="280"/>
      <c r="CF529" s="270"/>
      <c r="CG529" s="68"/>
      <c r="CH529" s="281"/>
      <c r="CI529" s="281"/>
      <c r="CJ529" s="281"/>
      <c r="CK529" s="281"/>
      <c r="CL529" s="281"/>
      <c r="CM529" s="282"/>
      <c r="CN529" s="282"/>
      <c r="CO529" s="282"/>
      <c r="CP529" s="282"/>
      <c r="CQ529" s="282"/>
      <c r="CR529" s="270"/>
      <c r="CS529" s="68"/>
      <c r="CT529" s="283"/>
      <c r="CU529" s="283"/>
      <c r="CV529" s="283"/>
      <c r="CW529" s="283"/>
      <c r="CX529" s="283"/>
      <c r="CY529" s="270"/>
      <c r="CZ529" s="68"/>
      <c r="DA529" s="282"/>
      <c r="DB529" s="282"/>
      <c r="DC529" s="282"/>
      <c r="DD529" s="282"/>
      <c r="DE529" s="282"/>
    </row>
    <row r="530" spans="1:109" ht="16.5" x14ac:dyDescent="0.3">
      <c r="A530" s="427">
        <v>2009</v>
      </c>
      <c r="B530" s="428" t="s">
        <v>39</v>
      </c>
      <c r="C530" s="429" t="s">
        <v>93</v>
      </c>
      <c r="D530" s="430">
        <v>3736.2674999999999</v>
      </c>
      <c r="E530" s="430">
        <v>32127.599999999999</v>
      </c>
      <c r="F530" s="431">
        <v>5440.8249999999998</v>
      </c>
      <c r="G530" s="431">
        <v>4027.4674999999997</v>
      </c>
      <c r="H530" s="432">
        <v>45332.160000000003</v>
      </c>
      <c r="I530" s="293"/>
      <c r="J530" s="58"/>
      <c r="BY530" s="270"/>
      <c r="BZ530" s="68"/>
      <c r="CA530" s="280"/>
      <c r="CB530" s="280"/>
      <c r="CC530" s="280"/>
      <c r="CD530" s="280"/>
      <c r="CE530" s="280"/>
      <c r="CF530" s="270"/>
      <c r="CG530" s="68"/>
      <c r="CH530" s="281"/>
      <c r="CI530" s="281"/>
      <c r="CJ530" s="281"/>
      <c r="CK530" s="281"/>
      <c r="CL530" s="281"/>
      <c r="CM530" s="282"/>
      <c r="CN530" s="282"/>
      <c r="CO530" s="282"/>
      <c r="CP530" s="282"/>
      <c r="CQ530" s="282"/>
      <c r="CR530" s="270"/>
      <c r="CS530" s="68"/>
      <c r="CT530" s="283"/>
      <c r="CU530" s="283"/>
      <c r="CV530" s="283"/>
      <c r="CW530" s="283"/>
      <c r="CX530" s="283"/>
      <c r="CY530" s="270"/>
      <c r="CZ530" s="68"/>
      <c r="DA530" s="282"/>
      <c r="DB530" s="282"/>
      <c r="DC530" s="282"/>
      <c r="DD530" s="282"/>
      <c r="DE530" s="282"/>
    </row>
    <row r="531" spans="1:109" ht="16.5" x14ac:dyDescent="0.3">
      <c r="A531" s="68">
        <v>2009</v>
      </c>
      <c r="B531" s="68" t="s">
        <v>40</v>
      </c>
      <c r="C531" s="433" t="s">
        <v>93</v>
      </c>
      <c r="D531" s="434">
        <v>4978.4799999999996</v>
      </c>
      <c r="E531" s="434">
        <v>29741.89</v>
      </c>
      <c r="F531" s="435">
        <v>4453.1774999999998</v>
      </c>
      <c r="G531" s="435">
        <v>3390.415</v>
      </c>
      <c r="H531" s="129">
        <v>42563.962499999994</v>
      </c>
      <c r="I531" s="293"/>
      <c r="J531" s="58"/>
      <c r="BY531" s="270"/>
      <c r="BZ531" s="68"/>
      <c r="CA531" s="280"/>
      <c r="CB531" s="280"/>
      <c r="CC531" s="280"/>
      <c r="CD531" s="280"/>
      <c r="CE531" s="280"/>
      <c r="CF531" s="270"/>
      <c r="CG531" s="68"/>
      <c r="CH531" s="281"/>
      <c r="CI531" s="281"/>
      <c r="CJ531" s="281"/>
      <c r="CK531" s="281"/>
      <c r="CL531" s="281"/>
      <c r="CM531" s="282"/>
      <c r="CN531" s="282"/>
      <c r="CO531" s="282"/>
      <c r="CP531" s="282"/>
      <c r="CQ531" s="282"/>
      <c r="CR531" s="270"/>
      <c r="CS531" s="68"/>
      <c r="CT531" s="283"/>
      <c r="CU531" s="283"/>
      <c r="CV531" s="283"/>
      <c r="CW531" s="283"/>
      <c r="CX531" s="283"/>
      <c r="CY531" s="270"/>
      <c r="CZ531" s="68"/>
      <c r="DA531" s="282"/>
      <c r="DB531" s="282"/>
      <c r="DC531" s="282"/>
      <c r="DD531" s="282"/>
      <c r="DE531" s="282"/>
    </row>
    <row r="532" spans="1:109" ht="16.5" x14ac:dyDescent="0.3">
      <c r="A532" s="427">
        <v>2009</v>
      </c>
      <c r="B532" s="428" t="s">
        <v>41</v>
      </c>
      <c r="C532" s="429" t="s">
        <v>93</v>
      </c>
      <c r="D532" s="430">
        <v>4903.8225000000002</v>
      </c>
      <c r="E532" s="430">
        <v>28590.27</v>
      </c>
      <c r="F532" s="431">
        <v>3861.7750000000005</v>
      </c>
      <c r="G532" s="431">
        <v>3875.8125</v>
      </c>
      <c r="H532" s="432">
        <v>41231.68</v>
      </c>
      <c r="I532" s="293"/>
      <c r="J532" s="58"/>
      <c r="BY532" s="270"/>
      <c r="BZ532" s="68"/>
      <c r="CA532" s="280"/>
      <c r="CB532" s="280"/>
      <c r="CC532" s="280"/>
      <c r="CD532" s="280"/>
      <c r="CE532" s="280"/>
      <c r="CF532" s="270"/>
      <c r="CG532" s="68"/>
      <c r="CH532" s="281"/>
      <c r="CI532" s="281"/>
      <c r="CJ532" s="281"/>
      <c r="CK532" s="281"/>
      <c r="CL532" s="281"/>
      <c r="CM532" s="282"/>
      <c r="CN532" s="282"/>
      <c r="CO532" s="282"/>
      <c r="CP532" s="282"/>
      <c r="CQ532" s="282"/>
      <c r="CR532" s="270"/>
      <c r="CS532" s="68"/>
      <c r="CT532" s="283"/>
      <c r="CU532" s="283"/>
      <c r="CV532" s="283"/>
      <c r="CW532" s="283"/>
      <c r="CX532" s="283"/>
      <c r="CY532" s="270"/>
      <c r="CZ532" s="68"/>
      <c r="DA532" s="282"/>
      <c r="DB532" s="282"/>
      <c r="DC532" s="282"/>
      <c r="DD532" s="282"/>
      <c r="DE532" s="282"/>
    </row>
    <row r="533" spans="1:109" ht="16.5" x14ac:dyDescent="0.3">
      <c r="A533" s="68">
        <v>2009</v>
      </c>
      <c r="B533" s="68" t="s">
        <v>42</v>
      </c>
      <c r="C533" s="433" t="s">
        <v>93</v>
      </c>
      <c r="D533" s="434">
        <v>4971.5625</v>
      </c>
      <c r="E533" s="434">
        <v>28201.760000000002</v>
      </c>
      <c r="F533" s="435">
        <v>3343.3149999999996</v>
      </c>
      <c r="G533" s="435">
        <v>3193.3575000000001</v>
      </c>
      <c r="H533" s="129">
        <v>39709.995000000003</v>
      </c>
      <c r="I533" s="293"/>
      <c r="J533" s="58"/>
      <c r="BY533" s="270"/>
      <c r="BZ533" s="68"/>
      <c r="CA533" s="280"/>
      <c r="CB533" s="280"/>
      <c r="CC533" s="280"/>
      <c r="CD533" s="280"/>
      <c r="CE533" s="280"/>
      <c r="CF533" s="270"/>
      <c r="CG533" s="68"/>
      <c r="CH533" s="281"/>
      <c r="CI533" s="281"/>
      <c r="CJ533" s="281"/>
      <c r="CK533" s="281"/>
      <c r="CL533" s="281"/>
      <c r="CM533" s="282"/>
      <c r="CN533" s="282"/>
      <c r="CO533" s="282"/>
      <c r="CP533" s="282"/>
      <c r="CQ533" s="282"/>
      <c r="CR533" s="270"/>
      <c r="CS533" s="68"/>
      <c r="CT533" s="283"/>
      <c r="CU533" s="283"/>
      <c r="CV533" s="283"/>
      <c r="CW533" s="283"/>
      <c r="CX533" s="283"/>
      <c r="CY533" s="270"/>
      <c r="CZ533" s="68"/>
      <c r="DA533" s="282"/>
      <c r="DB533" s="282"/>
      <c r="DC533" s="282"/>
      <c r="DD533" s="282"/>
      <c r="DE533" s="282"/>
    </row>
    <row r="534" spans="1:109" ht="16.5" x14ac:dyDescent="0.3">
      <c r="A534" s="427">
        <v>2010</v>
      </c>
      <c r="B534" s="428" t="s">
        <v>43</v>
      </c>
      <c r="C534" s="429" t="s">
        <v>93</v>
      </c>
      <c r="D534" s="430">
        <v>3893.1424999999999</v>
      </c>
      <c r="E534" s="430">
        <v>26499.654999999999</v>
      </c>
      <c r="F534" s="431">
        <v>3169.3649999999998</v>
      </c>
      <c r="G534" s="431">
        <v>3252.0974999999999</v>
      </c>
      <c r="H534" s="432">
        <v>36814.26</v>
      </c>
      <c r="I534" s="293"/>
      <c r="J534" s="58"/>
      <c r="BY534" s="270"/>
      <c r="BZ534" s="68"/>
      <c r="CA534" s="280"/>
      <c r="CB534" s="280"/>
      <c r="CC534" s="280"/>
      <c r="CD534" s="280"/>
      <c r="CE534" s="280"/>
      <c r="CF534" s="270"/>
      <c r="CG534" s="68"/>
      <c r="CH534" s="281"/>
      <c r="CI534" s="281"/>
      <c r="CJ534" s="281"/>
      <c r="CK534" s="281"/>
      <c r="CL534" s="281"/>
      <c r="CM534" s="282"/>
      <c r="CN534" s="282"/>
      <c r="CO534" s="282"/>
      <c r="CP534" s="282"/>
      <c r="CQ534" s="282"/>
      <c r="CR534" s="270"/>
      <c r="CS534" s="68"/>
      <c r="CT534" s="283"/>
      <c r="CU534" s="283"/>
      <c r="CV534" s="283"/>
      <c r="CW534" s="283"/>
      <c r="CX534" s="283"/>
      <c r="CY534" s="270"/>
      <c r="CZ534" s="68"/>
      <c r="DA534" s="282"/>
      <c r="DB534" s="282"/>
      <c r="DC534" s="282"/>
      <c r="DD534" s="282"/>
      <c r="DE534" s="282"/>
    </row>
    <row r="535" spans="1:109" ht="16.5" x14ac:dyDescent="0.3">
      <c r="A535" s="68">
        <v>2010</v>
      </c>
      <c r="B535" s="68" t="s">
        <v>44</v>
      </c>
      <c r="C535" s="433" t="s">
        <v>93</v>
      </c>
      <c r="D535" s="434">
        <v>5133.7700000000004</v>
      </c>
      <c r="E535" s="434">
        <v>31736.524999999998</v>
      </c>
      <c r="F535" s="435">
        <v>3839.48</v>
      </c>
      <c r="G535" s="435">
        <v>4131.625</v>
      </c>
      <c r="H535" s="129">
        <v>44841.399999999994</v>
      </c>
      <c r="I535" s="293"/>
      <c r="J535" s="58"/>
      <c r="BY535" s="270"/>
      <c r="BZ535" s="68"/>
      <c r="CA535" s="280"/>
      <c r="CB535" s="280"/>
      <c r="CC535" s="280"/>
      <c r="CD535" s="280"/>
      <c r="CE535" s="280"/>
      <c r="CF535" s="270"/>
      <c r="CG535" s="68"/>
      <c r="CH535" s="281"/>
      <c r="CI535" s="281"/>
      <c r="CJ535" s="281"/>
      <c r="CK535" s="281"/>
      <c r="CL535" s="281"/>
      <c r="CM535" s="282"/>
      <c r="CN535" s="282"/>
      <c r="CO535" s="282"/>
      <c r="CP535" s="282"/>
      <c r="CQ535" s="282"/>
      <c r="CR535" s="270"/>
      <c r="CS535" s="68"/>
      <c r="CT535" s="283"/>
      <c r="CU535" s="283"/>
      <c r="CV535" s="283"/>
      <c r="CW535" s="283"/>
      <c r="CX535" s="283"/>
      <c r="CY535" s="270"/>
      <c r="CZ535" s="68"/>
      <c r="DA535" s="282"/>
      <c r="DB535" s="282"/>
      <c r="DC535" s="282"/>
      <c r="DD535" s="282"/>
      <c r="DE535" s="282"/>
    </row>
    <row r="536" spans="1:109" ht="16.5" x14ac:dyDescent="0.3">
      <c r="A536" s="427">
        <v>2010</v>
      </c>
      <c r="B536" s="428" t="s">
        <v>45</v>
      </c>
      <c r="C536" s="429" t="s">
        <v>93</v>
      </c>
      <c r="D536" s="430">
        <v>6156.5</v>
      </c>
      <c r="E536" s="430">
        <v>30587.18</v>
      </c>
      <c r="F536" s="431">
        <v>3974.2875000000004</v>
      </c>
      <c r="G536" s="431">
        <v>3722.5474999999997</v>
      </c>
      <c r="H536" s="432">
        <v>44440.514999999999</v>
      </c>
      <c r="I536" s="293"/>
      <c r="J536" s="58"/>
      <c r="BY536" s="270"/>
      <c r="BZ536" s="68"/>
      <c r="CA536" s="280"/>
      <c r="CB536" s="280"/>
      <c r="CC536" s="280"/>
      <c r="CD536" s="280"/>
      <c r="CE536" s="280"/>
      <c r="CF536" s="270"/>
      <c r="CG536" s="68"/>
      <c r="CH536" s="281"/>
      <c r="CI536" s="281"/>
      <c r="CJ536" s="281"/>
      <c r="CK536" s="281"/>
      <c r="CL536" s="281"/>
      <c r="CM536" s="282"/>
      <c r="CN536" s="282"/>
      <c r="CO536" s="282"/>
      <c r="CP536" s="282"/>
      <c r="CQ536" s="282"/>
      <c r="CR536" s="270"/>
      <c r="CS536" s="68"/>
      <c r="CT536" s="283"/>
      <c r="CU536" s="283"/>
      <c r="CV536" s="283"/>
      <c r="CW536" s="283"/>
      <c r="CX536" s="283"/>
      <c r="CY536" s="270"/>
      <c r="CZ536" s="68"/>
      <c r="DA536" s="282"/>
      <c r="DB536" s="282"/>
      <c r="DC536" s="282"/>
      <c r="DD536" s="282"/>
      <c r="DE536" s="282"/>
    </row>
    <row r="537" spans="1:109" ht="16.5" x14ac:dyDescent="0.3">
      <c r="A537" s="68">
        <v>2010</v>
      </c>
      <c r="B537" s="68" t="s">
        <v>33</v>
      </c>
      <c r="C537" s="433" t="s">
        <v>93</v>
      </c>
      <c r="D537" s="434">
        <v>5004.4650000000001</v>
      </c>
      <c r="E537" s="434">
        <v>29695.100000000002</v>
      </c>
      <c r="F537" s="435">
        <v>4574.5474999999997</v>
      </c>
      <c r="G537" s="435">
        <v>3811.1824999999999</v>
      </c>
      <c r="H537" s="129">
        <v>43085.294999999998</v>
      </c>
      <c r="I537" s="293"/>
      <c r="J537" s="58"/>
      <c r="BY537" s="270"/>
      <c r="BZ537" s="68"/>
      <c r="CA537" s="280"/>
      <c r="CB537" s="280"/>
      <c r="CC537" s="280"/>
      <c r="CD537" s="280"/>
      <c r="CE537" s="280"/>
      <c r="CF537" s="270"/>
      <c r="CG537" s="68"/>
      <c r="CH537" s="281"/>
      <c r="CI537" s="281"/>
      <c r="CJ537" s="281"/>
      <c r="CK537" s="281"/>
      <c r="CL537" s="281"/>
      <c r="CM537" s="282"/>
      <c r="CN537" s="282"/>
      <c r="CO537" s="282"/>
      <c r="CP537" s="282"/>
      <c r="CQ537" s="282"/>
      <c r="CR537" s="270"/>
      <c r="CS537" s="68"/>
      <c r="CT537" s="283"/>
      <c r="CU537" s="283"/>
      <c r="CV537" s="283"/>
      <c r="CW537" s="283"/>
      <c r="CX537" s="283"/>
      <c r="CY537" s="270"/>
      <c r="CZ537" s="68"/>
      <c r="DA537" s="282"/>
      <c r="DB537" s="282"/>
      <c r="DC537" s="282"/>
      <c r="DD537" s="282"/>
      <c r="DE537" s="282"/>
    </row>
    <row r="538" spans="1:109" ht="16.5" x14ac:dyDescent="0.3">
      <c r="A538" s="427">
        <v>2010</v>
      </c>
      <c r="B538" s="428" t="s">
        <v>35</v>
      </c>
      <c r="C538" s="429" t="s">
        <v>93</v>
      </c>
      <c r="D538" s="430">
        <v>5120.9525000000003</v>
      </c>
      <c r="E538" s="430">
        <v>30479.55</v>
      </c>
      <c r="F538" s="431">
        <v>3473.7525000000005</v>
      </c>
      <c r="G538" s="431">
        <v>5126.1550000000007</v>
      </c>
      <c r="H538" s="432">
        <v>44200.41</v>
      </c>
      <c r="I538" s="293"/>
      <c r="J538" s="58"/>
      <c r="BY538" s="270"/>
      <c r="BZ538" s="68"/>
      <c r="CA538" s="280"/>
      <c r="CB538" s="280"/>
      <c r="CC538" s="280"/>
      <c r="CD538" s="280"/>
      <c r="CE538" s="280"/>
      <c r="CF538" s="270"/>
      <c r="CG538" s="68"/>
      <c r="CH538" s="281"/>
      <c r="CI538" s="281"/>
      <c r="CJ538" s="281"/>
      <c r="CK538" s="281"/>
      <c r="CL538" s="281"/>
      <c r="CM538" s="282"/>
      <c r="CN538" s="282"/>
      <c r="CO538" s="282"/>
      <c r="CP538" s="282"/>
      <c r="CQ538" s="282"/>
      <c r="CR538" s="270"/>
      <c r="CS538" s="68"/>
      <c r="CT538" s="283"/>
      <c r="CU538" s="283"/>
      <c r="CV538" s="283"/>
      <c r="CW538" s="283"/>
      <c r="CX538" s="283"/>
      <c r="CY538" s="270"/>
      <c r="CZ538" s="68"/>
      <c r="DA538" s="282"/>
      <c r="DB538" s="282"/>
      <c r="DC538" s="282"/>
      <c r="DD538" s="282"/>
      <c r="DE538" s="282"/>
    </row>
    <row r="539" spans="1:109" ht="16.5" x14ac:dyDescent="0.3">
      <c r="A539" s="68">
        <v>2010</v>
      </c>
      <c r="B539" s="68" t="s">
        <v>36</v>
      </c>
      <c r="C539" s="433" t="s">
        <v>93</v>
      </c>
      <c r="D539" s="434">
        <v>6715.7574999999997</v>
      </c>
      <c r="E539" s="434">
        <v>28943.86</v>
      </c>
      <c r="F539" s="435">
        <v>3586.6899999999996</v>
      </c>
      <c r="G539" s="435">
        <v>4362.3625000000002</v>
      </c>
      <c r="H539" s="129">
        <v>43608.67</v>
      </c>
      <c r="I539" s="293"/>
      <c r="J539" s="58"/>
      <c r="BY539" s="270"/>
      <c r="BZ539" s="68"/>
      <c r="CA539" s="280"/>
      <c r="CB539" s="280"/>
      <c r="CC539" s="280"/>
      <c r="CD539" s="280"/>
      <c r="CE539" s="280"/>
      <c r="CF539" s="270"/>
      <c r="CG539" s="68"/>
      <c r="CH539" s="281"/>
      <c r="CI539" s="281"/>
      <c r="CJ539" s="281"/>
      <c r="CK539" s="281"/>
      <c r="CL539" s="281"/>
      <c r="CM539" s="282"/>
      <c r="CN539" s="282"/>
      <c r="CO539" s="282"/>
      <c r="CP539" s="282"/>
      <c r="CQ539" s="282"/>
      <c r="CR539" s="270"/>
      <c r="CS539" s="68"/>
      <c r="CT539" s="283"/>
      <c r="CU539" s="283"/>
      <c r="CV539" s="283"/>
      <c r="CW539" s="283"/>
      <c r="CX539" s="283"/>
      <c r="CY539" s="270"/>
      <c r="CZ539" s="68"/>
      <c r="DA539" s="282"/>
      <c r="DB539" s="282"/>
      <c r="DC539" s="282"/>
      <c r="DD539" s="282"/>
      <c r="DE539" s="282"/>
    </row>
    <row r="540" spans="1:109" ht="16.5" x14ac:dyDescent="0.3">
      <c r="A540" s="427">
        <v>2010</v>
      </c>
      <c r="B540" s="428" t="s">
        <v>37</v>
      </c>
      <c r="C540" s="429" t="s">
        <v>93</v>
      </c>
      <c r="D540" s="430">
        <v>7728.2624999999989</v>
      </c>
      <c r="E540" s="430">
        <v>31107.164999999997</v>
      </c>
      <c r="F540" s="431">
        <v>3796.7049999999999</v>
      </c>
      <c r="G540" s="431">
        <v>4052.7325000000005</v>
      </c>
      <c r="H540" s="432">
        <v>46684.864999999991</v>
      </c>
      <c r="I540" s="293"/>
      <c r="J540" s="58"/>
      <c r="BY540" s="270"/>
      <c r="BZ540" s="68"/>
      <c r="CA540" s="280"/>
      <c r="CB540" s="280"/>
      <c r="CC540" s="280"/>
      <c r="CD540" s="280"/>
      <c r="CE540" s="280"/>
      <c r="CF540" s="270"/>
      <c r="CG540" s="68"/>
      <c r="CH540" s="281"/>
      <c r="CI540" s="281"/>
      <c r="CJ540" s="281"/>
      <c r="CK540" s="281"/>
      <c r="CL540" s="281"/>
      <c r="CM540" s="282"/>
      <c r="CN540" s="282"/>
      <c r="CO540" s="282"/>
      <c r="CP540" s="282"/>
      <c r="CQ540" s="282"/>
      <c r="CR540" s="270"/>
      <c r="CS540" s="68"/>
      <c r="CT540" s="283"/>
      <c r="CU540" s="283"/>
      <c r="CV540" s="283"/>
      <c r="CW540" s="283"/>
      <c r="CX540" s="283"/>
      <c r="CY540" s="270"/>
      <c r="CZ540" s="68"/>
      <c r="DA540" s="282"/>
      <c r="DB540" s="282"/>
      <c r="DC540" s="282"/>
      <c r="DD540" s="282"/>
      <c r="DE540" s="282"/>
    </row>
    <row r="541" spans="1:109" ht="16.5" x14ac:dyDescent="0.3">
      <c r="A541" s="68">
        <v>2010</v>
      </c>
      <c r="B541" s="68" t="s">
        <v>38</v>
      </c>
      <c r="C541" s="433" t="s">
        <v>93</v>
      </c>
      <c r="D541" s="434">
        <v>8261.8425000000007</v>
      </c>
      <c r="E541" s="434">
        <v>30853.479999999996</v>
      </c>
      <c r="F541" s="435">
        <v>5477.3600000000006</v>
      </c>
      <c r="G541" s="435">
        <v>3254.9649999999997</v>
      </c>
      <c r="H541" s="129">
        <v>47847.647499999999</v>
      </c>
      <c r="I541" s="293"/>
      <c r="J541" s="58"/>
      <c r="BY541" s="270"/>
      <c r="BZ541" s="68"/>
      <c r="CA541" s="280"/>
      <c r="CB541" s="280"/>
      <c r="CC541" s="280"/>
      <c r="CD541" s="280"/>
      <c r="CE541" s="280"/>
      <c r="CF541" s="270"/>
      <c r="CG541" s="68"/>
      <c r="CH541" s="281"/>
      <c r="CI541" s="281"/>
      <c r="CJ541" s="281"/>
      <c r="CK541" s="281"/>
      <c r="CL541" s="281"/>
      <c r="CM541" s="282"/>
      <c r="CN541" s="282"/>
      <c r="CO541" s="282"/>
      <c r="CP541" s="282"/>
      <c r="CQ541" s="282"/>
      <c r="CR541" s="270"/>
      <c r="CS541" s="68"/>
      <c r="CT541" s="283"/>
      <c r="CU541" s="283"/>
      <c r="CV541" s="283"/>
      <c r="CW541" s="283"/>
      <c r="CX541" s="283"/>
      <c r="CY541" s="270"/>
      <c r="CZ541" s="68"/>
      <c r="DA541" s="282"/>
      <c r="DB541" s="282"/>
      <c r="DC541" s="282"/>
      <c r="DD541" s="282"/>
      <c r="DE541" s="282"/>
    </row>
    <row r="542" spans="1:109" ht="16.5" x14ac:dyDescent="0.3">
      <c r="A542" s="427">
        <v>2010</v>
      </c>
      <c r="B542" s="428" t="s">
        <v>39</v>
      </c>
      <c r="C542" s="429" t="s">
        <v>93</v>
      </c>
      <c r="D542" s="430">
        <v>9416.3625000000011</v>
      </c>
      <c r="E542" s="430">
        <v>32269.589999999997</v>
      </c>
      <c r="F542" s="431">
        <v>5711.1149999999998</v>
      </c>
      <c r="G542" s="431">
        <v>4240.0474999999997</v>
      </c>
      <c r="H542" s="432">
        <v>51637.115000000005</v>
      </c>
      <c r="I542" s="293"/>
      <c r="J542" s="58"/>
      <c r="BY542" s="270"/>
      <c r="BZ542" s="68"/>
      <c r="CA542" s="280"/>
      <c r="CB542" s="280"/>
      <c r="CC542" s="280"/>
      <c r="CD542" s="280"/>
      <c r="CE542" s="280"/>
      <c r="CF542" s="270"/>
      <c r="CG542" s="68"/>
      <c r="CH542" s="281"/>
      <c r="CI542" s="281"/>
      <c r="CJ542" s="281"/>
      <c r="CK542" s="281"/>
      <c r="CL542" s="281"/>
      <c r="CM542" s="282"/>
      <c r="CN542" s="282"/>
      <c r="CO542" s="282"/>
      <c r="CP542" s="282"/>
      <c r="CQ542" s="282"/>
      <c r="CR542" s="270"/>
      <c r="CS542" s="68"/>
      <c r="CT542" s="283"/>
      <c r="CU542" s="283"/>
      <c r="CV542" s="283"/>
      <c r="CW542" s="283"/>
      <c r="CX542" s="283"/>
      <c r="CY542" s="270"/>
      <c r="CZ542" s="68"/>
      <c r="DA542" s="282"/>
      <c r="DB542" s="282"/>
      <c r="DC542" s="282"/>
      <c r="DD542" s="282"/>
      <c r="DE542" s="282"/>
    </row>
    <row r="543" spans="1:109" ht="16.5" x14ac:dyDescent="0.3">
      <c r="A543" s="68">
        <v>2010</v>
      </c>
      <c r="B543" s="68" t="s">
        <v>40</v>
      </c>
      <c r="C543" s="433" t="s">
        <v>93</v>
      </c>
      <c r="D543" s="434">
        <v>10614.407500000001</v>
      </c>
      <c r="E543" s="434">
        <v>32925.949999999997</v>
      </c>
      <c r="F543" s="435">
        <v>5673.9124999999995</v>
      </c>
      <c r="G543" s="435">
        <v>3824.2725</v>
      </c>
      <c r="H543" s="129">
        <v>53038.542499999996</v>
      </c>
      <c r="I543" s="293"/>
      <c r="J543" s="58"/>
      <c r="BY543" s="270"/>
      <c r="BZ543" s="68"/>
      <c r="CA543" s="280"/>
      <c r="CB543" s="280"/>
      <c r="CC543" s="280"/>
      <c r="CD543" s="280"/>
      <c r="CE543" s="280"/>
      <c r="CF543" s="270"/>
      <c r="CG543" s="68"/>
      <c r="CH543" s="281"/>
      <c r="CI543" s="281"/>
      <c r="CJ543" s="281"/>
      <c r="CK543" s="281"/>
      <c r="CL543" s="281"/>
      <c r="CM543" s="282"/>
      <c r="CN543" s="282"/>
      <c r="CO543" s="282"/>
      <c r="CP543" s="282"/>
      <c r="CQ543" s="282"/>
      <c r="CR543" s="270"/>
      <c r="CS543" s="68"/>
      <c r="CT543" s="283"/>
      <c r="CU543" s="283"/>
      <c r="CV543" s="283"/>
      <c r="CW543" s="283"/>
      <c r="CX543" s="283"/>
      <c r="CY543" s="270"/>
      <c r="CZ543" s="68"/>
      <c r="DA543" s="282"/>
      <c r="DB543" s="282"/>
      <c r="DC543" s="282"/>
      <c r="DD543" s="282"/>
      <c r="DE543" s="282"/>
    </row>
    <row r="544" spans="1:109" ht="16.5" x14ac:dyDescent="0.3">
      <c r="A544" s="427">
        <v>2010</v>
      </c>
      <c r="B544" s="428" t="s">
        <v>41</v>
      </c>
      <c r="C544" s="429" t="s">
        <v>93</v>
      </c>
      <c r="D544" s="430">
        <v>10038.11</v>
      </c>
      <c r="E544" s="430">
        <v>33755.904999999999</v>
      </c>
      <c r="F544" s="431">
        <v>4397.5425000000005</v>
      </c>
      <c r="G544" s="431">
        <v>4307.7474999999995</v>
      </c>
      <c r="H544" s="432">
        <v>52499.305</v>
      </c>
      <c r="I544" s="293"/>
      <c r="J544" s="58"/>
      <c r="BY544" s="270"/>
      <c r="BZ544" s="68"/>
      <c r="CA544" s="280"/>
      <c r="CB544" s="280"/>
      <c r="CC544" s="280"/>
      <c r="CD544" s="280"/>
      <c r="CE544" s="280"/>
      <c r="CF544" s="270"/>
      <c r="CG544" s="68"/>
      <c r="CH544" s="281"/>
      <c r="CI544" s="281"/>
      <c r="CJ544" s="281"/>
      <c r="CK544" s="281"/>
      <c r="CL544" s="281"/>
      <c r="CM544" s="282"/>
      <c r="CN544" s="282"/>
      <c r="CO544" s="282"/>
      <c r="CP544" s="282"/>
      <c r="CQ544" s="282"/>
      <c r="CR544" s="270"/>
      <c r="CS544" s="68"/>
      <c r="CT544" s="283"/>
      <c r="CU544" s="283"/>
      <c r="CV544" s="283"/>
      <c r="CW544" s="283"/>
      <c r="CX544" s="283"/>
      <c r="CY544" s="270"/>
      <c r="CZ544" s="68"/>
      <c r="DA544" s="282"/>
      <c r="DB544" s="282"/>
      <c r="DC544" s="282"/>
      <c r="DD544" s="282"/>
      <c r="DE544" s="282"/>
    </row>
    <row r="545" spans="1:109" ht="16.5" x14ac:dyDescent="0.3">
      <c r="A545" s="68">
        <v>2010</v>
      </c>
      <c r="B545" s="68" t="s">
        <v>42</v>
      </c>
      <c r="C545" s="433" t="s">
        <v>93</v>
      </c>
      <c r="D545" s="434">
        <v>8367.94</v>
      </c>
      <c r="E545" s="434">
        <v>30029.9</v>
      </c>
      <c r="F545" s="435">
        <v>3665.4725000000003</v>
      </c>
      <c r="G545" s="435">
        <v>2772.1275000000001</v>
      </c>
      <c r="H545" s="129">
        <v>44835.44</v>
      </c>
      <c r="I545" s="293"/>
      <c r="J545" s="58"/>
      <c r="BY545" s="270"/>
      <c r="BZ545" s="68"/>
      <c r="CA545" s="280"/>
      <c r="CB545" s="280"/>
      <c r="CC545" s="280"/>
      <c r="CD545" s="280"/>
      <c r="CE545" s="280"/>
      <c r="CF545" s="270"/>
      <c r="CG545" s="68"/>
      <c r="CH545" s="281"/>
      <c r="CI545" s="281"/>
      <c r="CJ545" s="281"/>
      <c r="CK545" s="281"/>
      <c r="CL545" s="281"/>
      <c r="CM545" s="282"/>
      <c r="CN545" s="282"/>
      <c r="CO545" s="282"/>
      <c r="CP545" s="282"/>
      <c r="CQ545" s="282"/>
      <c r="CR545" s="270"/>
      <c r="CS545" s="68"/>
      <c r="CT545" s="283"/>
      <c r="CU545" s="283"/>
      <c r="CV545" s="283"/>
      <c r="CW545" s="283"/>
      <c r="CX545" s="283"/>
      <c r="CY545" s="270"/>
      <c r="CZ545" s="68"/>
      <c r="DA545" s="282"/>
      <c r="DB545" s="282"/>
      <c r="DC545" s="282"/>
      <c r="DD545" s="282"/>
      <c r="DE545" s="282"/>
    </row>
    <row r="546" spans="1:109" ht="16.5" x14ac:dyDescent="0.3">
      <c r="A546" s="427">
        <v>2011</v>
      </c>
      <c r="B546" s="428" t="s">
        <v>43</v>
      </c>
      <c r="C546" s="429" t="s">
        <v>93</v>
      </c>
      <c r="D546" s="430">
        <v>5579.06</v>
      </c>
      <c r="E546" s="430">
        <v>28903.254999999997</v>
      </c>
      <c r="F546" s="431">
        <v>4568.7275</v>
      </c>
      <c r="G546" s="431">
        <v>4228.3149999999996</v>
      </c>
      <c r="H546" s="432">
        <v>43279.357499999998</v>
      </c>
      <c r="I546" s="293"/>
      <c r="J546" s="58"/>
      <c r="BY546" s="270"/>
      <c r="BZ546" s="68"/>
      <c r="CA546" s="280"/>
      <c r="CB546" s="280"/>
      <c r="CC546" s="280"/>
      <c r="CD546" s="280"/>
      <c r="CE546" s="280"/>
      <c r="CF546" s="270"/>
      <c r="CG546" s="68"/>
      <c r="CH546" s="281"/>
      <c r="CI546" s="281"/>
      <c r="CJ546" s="281"/>
      <c r="CK546" s="281"/>
      <c r="CL546" s="281"/>
      <c r="CM546" s="282"/>
      <c r="CN546" s="282"/>
      <c r="CO546" s="282"/>
      <c r="CP546" s="282"/>
      <c r="CQ546" s="282"/>
      <c r="CR546" s="270"/>
      <c r="CS546" s="68"/>
      <c r="CT546" s="283"/>
      <c r="CU546" s="283"/>
      <c r="CV546" s="283"/>
      <c r="CW546" s="283"/>
      <c r="CX546" s="283"/>
      <c r="CY546" s="270"/>
      <c r="CZ546" s="68"/>
      <c r="DA546" s="282"/>
      <c r="DB546" s="282"/>
      <c r="DC546" s="282"/>
      <c r="DD546" s="282"/>
      <c r="DE546" s="282"/>
    </row>
    <row r="547" spans="1:109" ht="16.5" x14ac:dyDescent="0.3">
      <c r="A547" s="68">
        <v>2011</v>
      </c>
      <c r="B547" s="68" t="s">
        <v>44</v>
      </c>
      <c r="C547" s="433" t="s">
        <v>93</v>
      </c>
      <c r="D547" s="434">
        <v>6727.0450000000001</v>
      </c>
      <c r="E547" s="434">
        <v>27932.930000000004</v>
      </c>
      <c r="F547" s="435">
        <v>4495.357500000001</v>
      </c>
      <c r="G547" s="435">
        <v>4616.0850000000009</v>
      </c>
      <c r="H547" s="129">
        <v>43771.417500000003</v>
      </c>
      <c r="I547" s="293"/>
      <c r="J547" s="58"/>
      <c r="BY547" s="270"/>
      <c r="BZ547" s="68"/>
      <c r="CA547" s="280"/>
      <c r="CB547" s="280"/>
      <c r="CC547" s="280"/>
      <c r="CD547" s="280"/>
      <c r="CE547" s="280"/>
      <c r="CF547" s="270"/>
      <c r="CG547" s="68"/>
      <c r="CH547" s="281"/>
      <c r="CI547" s="281"/>
      <c r="CJ547" s="281"/>
      <c r="CK547" s="281"/>
      <c r="CL547" s="281"/>
      <c r="CM547" s="282"/>
      <c r="CN547" s="282"/>
      <c r="CO547" s="282"/>
      <c r="CP547" s="282"/>
      <c r="CQ547" s="282"/>
      <c r="CR547" s="270"/>
      <c r="CS547" s="68"/>
      <c r="CT547" s="283"/>
      <c r="CU547" s="283"/>
      <c r="CV547" s="283"/>
      <c r="CW547" s="283"/>
      <c r="CX547" s="283"/>
      <c r="CY547" s="270"/>
      <c r="CZ547" s="68"/>
      <c r="DA547" s="282"/>
      <c r="DB547" s="282"/>
      <c r="DC547" s="282"/>
      <c r="DD547" s="282"/>
      <c r="DE547" s="282"/>
    </row>
    <row r="548" spans="1:109" ht="16.5" x14ac:dyDescent="0.3">
      <c r="A548" s="427">
        <v>2011</v>
      </c>
      <c r="B548" s="428" t="s">
        <v>45</v>
      </c>
      <c r="C548" s="429" t="s">
        <v>93</v>
      </c>
      <c r="D548" s="430">
        <v>8169.8649999999998</v>
      </c>
      <c r="E548" s="430">
        <v>35168.950000000004</v>
      </c>
      <c r="F548" s="431">
        <v>6423.3525000000009</v>
      </c>
      <c r="G548" s="431">
        <v>5788.2575000000006</v>
      </c>
      <c r="H548" s="432">
        <v>55550.425000000003</v>
      </c>
      <c r="I548" s="293"/>
      <c r="J548" s="58"/>
      <c r="BY548" s="270"/>
      <c r="BZ548" s="68"/>
      <c r="CA548" s="280"/>
      <c r="CB548" s="280"/>
      <c r="CC548" s="280"/>
      <c r="CD548" s="280"/>
      <c r="CE548" s="280"/>
      <c r="CF548" s="270"/>
      <c r="CG548" s="68"/>
      <c r="CH548" s="281"/>
      <c r="CI548" s="281"/>
      <c r="CJ548" s="281"/>
      <c r="CK548" s="281"/>
      <c r="CL548" s="281"/>
      <c r="CM548" s="282"/>
      <c r="CN548" s="282"/>
      <c r="CO548" s="282"/>
      <c r="CP548" s="282"/>
      <c r="CQ548" s="282"/>
      <c r="CR548" s="270"/>
      <c r="CS548" s="68"/>
      <c r="CT548" s="283"/>
      <c r="CU548" s="283"/>
      <c r="CV548" s="283"/>
      <c r="CW548" s="283"/>
      <c r="CX548" s="283"/>
      <c r="CY548" s="270"/>
      <c r="CZ548" s="68"/>
      <c r="DA548" s="282"/>
      <c r="DB548" s="282"/>
      <c r="DC548" s="282"/>
      <c r="DD548" s="282"/>
      <c r="DE548" s="282"/>
    </row>
    <row r="549" spans="1:109" ht="16.5" x14ac:dyDescent="0.3">
      <c r="A549" s="68">
        <v>2011</v>
      </c>
      <c r="B549" s="68" t="s">
        <v>33</v>
      </c>
      <c r="C549" s="433" t="s">
        <v>93</v>
      </c>
      <c r="D549" s="434">
        <v>6929.59</v>
      </c>
      <c r="E549" s="434">
        <v>29591.424999999999</v>
      </c>
      <c r="F549" s="435">
        <v>5352.7825000000003</v>
      </c>
      <c r="G549" s="435">
        <v>4065.4724999999999</v>
      </c>
      <c r="H549" s="129">
        <v>45939.270000000004</v>
      </c>
      <c r="I549" s="293"/>
      <c r="J549" s="58"/>
      <c r="BY549" s="270"/>
      <c r="BZ549" s="68"/>
      <c r="CA549" s="280"/>
      <c r="CB549" s="280"/>
      <c r="CC549" s="280"/>
      <c r="CD549" s="280"/>
      <c r="CE549" s="280"/>
      <c r="CF549" s="270"/>
      <c r="CG549" s="68"/>
      <c r="CH549" s="281"/>
      <c r="CI549" s="281"/>
      <c r="CJ549" s="281"/>
      <c r="CK549" s="281"/>
      <c r="CL549" s="281"/>
      <c r="CM549" s="282"/>
      <c r="CN549" s="282"/>
      <c r="CO549" s="282"/>
      <c r="CP549" s="282"/>
      <c r="CQ549" s="282"/>
      <c r="CR549" s="270"/>
      <c r="CS549" s="68"/>
      <c r="CT549" s="283"/>
      <c r="CU549" s="283"/>
      <c r="CV549" s="283"/>
      <c r="CW549" s="283"/>
      <c r="CX549" s="283"/>
      <c r="CY549" s="270"/>
      <c r="CZ549" s="68"/>
      <c r="DA549" s="282"/>
      <c r="DB549" s="282"/>
      <c r="DC549" s="282"/>
      <c r="DD549" s="282"/>
      <c r="DE549" s="282"/>
    </row>
    <row r="550" spans="1:109" ht="16.5" x14ac:dyDescent="0.3">
      <c r="A550" s="427">
        <v>2011</v>
      </c>
      <c r="B550" s="428" t="s">
        <v>35</v>
      </c>
      <c r="C550" s="429" t="s">
        <v>93</v>
      </c>
      <c r="D550" s="430">
        <v>8294.817500000001</v>
      </c>
      <c r="E550" s="430">
        <v>30981.834999999999</v>
      </c>
      <c r="F550" s="431">
        <v>5621.1525000000001</v>
      </c>
      <c r="G550" s="431">
        <v>5584.31</v>
      </c>
      <c r="H550" s="432">
        <v>50482.115000000005</v>
      </c>
      <c r="I550" s="293"/>
      <c r="J550" s="58"/>
      <c r="BY550" s="270"/>
      <c r="BZ550" s="68"/>
      <c r="CA550" s="280"/>
      <c r="CB550" s="280"/>
      <c r="CC550" s="280"/>
      <c r="CD550" s="280"/>
      <c r="CE550" s="280"/>
      <c r="CF550" s="270"/>
      <c r="CG550" s="68"/>
      <c r="CH550" s="281"/>
      <c r="CI550" s="281"/>
      <c r="CJ550" s="281"/>
      <c r="CK550" s="281"/>
      <c r="CL550" s="281"/>
      <c r="CM550" s="282"/>
      <c r="CN550" s="282"/>
      <c r="CO550" s="282"/>
      <c r="CP550" s="282"/>
      <c r="CQ550" s="282"/>
      <c r="CR550" s="270"/>
      <c r="CS550" s="68"/>
      <c r="CT550" s="283"/>
      <c r="CU550" s="283"/>
      <c r="CV550" s="283"/>
      <c r="CW550" s="283"/>
      <c r="CX550" s="283"/>
      <c r="CY550" s="270"/>
      <c r="CZ550" s="68"/>
      <c r="DA550" s="282"/>
      <c r="DB550" s="282"/>
      <c r="DC550" s="282"/>
      <c r="DD550" s="282"/>
      <c r="DE550" s="282"/>
    </row>
    <row r="551" spans="1:109" ht="16.5" x14ac:dyDescent="0.3">
      <c r="A551" s="68">
        <v>2011</v>
      </c>
      <c r="B551" s="68" t="s">
        <v>36</v>
      </c>
      <c r="C551" s="433" t="s">
        <v>93</v>
      </c>
      <c r="D551" s="434">
        <v>7552.3775000000005</v>
      </c>
      <c r="E551" s="434">
        <v>30574.114999999998</v>
      </c>
      <c r="F551" s="435">
        <v>6439.9050000000007</v>
      </c>
      <c r="G551" s="435">
        <v>4805.24</v>
      </c>
      <c r="H551" s="129">
        <v>49371.637500000004</v>
      </c>
      <c r="I551" s="293"/>
      <c r="J551" s="58"/>
      <c r="BY551" s="270"/>
      <c r="BZ551" s="68"/>
      <c r="CA551" s="280"/>
      <c r="CB551" s="280"/>
      <c r="CC551" s="280"/>
      <c r="CD551" s="280"/>
      <c r="CE551" s="280"/>
      <c r="CF551" s="270"/>
      <c r="CG551" s="68"/>
      <c r="CH551" s="281"/>
      <c r="CI551" s="281"/>
      <c r="CJ551" s="281"/>
      <c r="CK551" s="281"/>
      <c r="CL551" s="281"/>
      <c r="CM551" s="282"/>
      <c r="CN551" s="282"/>
      <c r="CO551" s="282"/>
      <c r="CP551" s="282"/>
      <c r="CQ551" s="282"/>
      <c r="CR551" s="270"/>
      <c r="CS551" s="68"/>
      <c r="CT551" s="283"/>
      <c r="CU551" s="283"/>
      <c r="CV551" s="283"/>
      <c r="CW551" s="283"/>
      <c r="CX551" s="283"/>
      <c r="CY551" s="270"/>
      <c r="CZ551" s="68"/>
      <c r="DA551" s="282"/>
      <c r="DB551" s="282"/>
      <c r="DC551" s="282"/>
      <c r="DD551" s="282"/>
      <c r="DE551" s="282"/>
    </row>
    <row r="552" spans="1:109" ht="16.5" x14ac:dyDescent="0.3">
      <c r="A552" s="427">
        <v>2011</v>
      </c>
      <c r="B552" s="428" t="s">
        <v>37</v>
      </c>
      <c r="C552" s="429" t="s">
        <v>93</v>
      </c>
      <c r="D552" s="430">
        <v>8609.0575000000008</v>
      </c>
      <c r="E552" s="430">
        <v>31901.855</v>
      </c>
      <c r="F552" s="431">
        <v>6742.5925000000007</v>
      </c>
      <c r="G552" s="431">
        <v>2626.7809999999995</v>
      </c>
      <c r="H552" s="432">
        <v>49880.286</v>
      </c>
      <c r="I552" s="293"/>
      <c r="J552" s="58"/>
      <c r="BY552" s="270"/>
      <c r="BZ552" s="68"/>
      <c r="CA552" s="280"/>
      <c r="CB552" s="280"/>
      <c r="CC552" s="280"/>
      <c r="CD552" s="280"/>
      <c r="CE552" s="280"/>
      <c r="CF552" s="270"/>
      <c r="CG552" s="68"/>
      <c r="CH552" s="281"/>
      <c r="CI552" s="281"/>
      <c r="CJ552" s="281"/>
      <c r="CK552" s="281"/>
      <c r="CL552" s="281"/>
      <c r="CM552" s="282"/>
      <c r="CN552" s="282"/>
      <c r="CO552" s="282"/>
      <c r="CP552" s="282"/>
      <c r="CQ552" s="282"/>
      <c r="CR552" s="270"/>
      <c r="CS552" s="68"/>
      <c r="CT552" s="283"/>
      <c r="CU552" s="283"/>
      <c r="CV552" s="283"/>
      <c r="CW552" s="283"/>
      <c r="CX552" s="283"/>
      <c r="CY552" s="270"/>
      <c r="CZ552" s="68"/>
      <c r="DA552" s="282"/>
      <c r="DB552" s="282"/>
      <c r="DC552" s="282"/>
      <c r="DD552" s="282"/>
      <c r="DE552" s="282"/>
    </row>
    <row r="553" spans="1:109" ht="16.5" x14ac:dyDescent="0.3">
      <c r="A553" s="68">
        <v>2011</v>
      </c>
      <c r="B553" s="68" t="s">
        <v>38</v>
      </c>
      <c r="C553" s="433" t="s">
        <v>93</v>
      </c>
      <c r="D553" s="434">
        <v>8398.06</v>
      </c>
      <c r="E553" s="434">
        <v>32142.494999999999</v>
      </c>
      <c r="F553" s="435">
        <v>8104.3975</v>
      </c>
      <c r="G553" s="435">
        <v>3218.5375000000004</v>
      </c>
      <c r="H553" s="129">
        <v>51863.490000000005</v>
      </c>
      <c r="I553" s="293"/>
      <c r="J553" s="58"/>
      <c r="BY553" s="270"/>
      <c r="BZ553" s="68"/>
      <c r="CA553" s="280"/>
      <c r="CB553" s="280"/>
      <c r="CC553" s="280"/>
      <c r="CD553" s="280"/>
      <c r="CE553" s="280"/>
      <c r="CF553" s="270"/>
      <c r="CG553" s="68"/>
      <c r="CH553" s="281"/>
      <c r="CI553" s="281"/>
      <c r="CJ553" s="281"/>
      <c r="CK553" s="281"/>
      <c r="CL553" s="281"/>
      <c r="CM553" s="282"/>
      <c r="CN553" s="282"/>
      <c r="CO553" s="282"/>
      <c r="CP553" s="282"/>
      <c r="CQ553" s="282"/>
      <c r="CR553" s="270"/>
      <c r="CS553" s="68"/>
      <c r="CT553" s="283"/>
      <c r="CU553" s="283"/>
      <c r="CV553" s="283"/>
      <c r="CW553" s="283"/>
      <c r="CX553" s="283"/>
      <c r="CY553" s="270"/>
      <c r="CZ553" s="68"/>
      <c r="DA553" s="282"/>
      <c r="DB553" s="282"/>
      <c r="DC553" s="282"/>
      <c r="DD553" s="282"/>
      <c r="DE553" s="282"/>
    </row>
    <row r="554" spans="1:109" ht="16.5" x14ac:dyDescent="0.3">
      <c r="A554" s="427">
        <v>2011</v>
      </c>
      <c r="B554" s="428" t="s">
        <v>39</v>
      </c>
      <c r="C554" s="429" t="s">
        <v>93</v>
      </c>
      <c r="D554" s="430">
        <v>11998.9725</v>
      </c>
      <c r="E554" s="430">
        <v>36802.149999999994</v>
      </c>
      <c r="F554" s="431">
        <v>8476.557499999999</v>
      </c>
      <c r="G554" s="431">
        <v>2551.14</v>
      </c>
      <c r="H554" s="432">
        <v>59828.819999999992</v>
      </c>
      <c r="I554" s="293"/>
      <c r="J554" s="58"/>
      <c r="BY554" s="270"/>
      <c r="BZ554" s="68"/>
      <c r="CA554" s="280"/>
      <c r="CB554" s="280"/>
      <c r="CC554" s="280"/>
      <c r="CD554" s="280"/>
      <c r="CE554" s="280"/>
      <c r="CF554" s="270"/>
      <c r="CG554" s="68"/>
      <c r="CH554" s="281"/>
      <c r="CI554" s="281"/>
      <c r="CJ554" s="281"/>
      <c r="CK554" s="281"/>
      <c r="CL554" s="281"/>
      <c r="CM554" s="282"/>
      <c r="CN554" s="282"/>
      <c r="CO554" s="282"/>
      <c r="CP554" s="282"/>
      <c r="CQ554" s="282"/>
      <c r="CR554" s="270"/>
      <c r="CS554" s="68"/>
      <c r="CT554" s="283"/>
      <c r="CU554" s="283"/>
      <c r="CV554" s="283"/>
      <c r="CW554" s="283"/>
      <c r="CX554" s="283"/>
      <c r="CY554" s="270"/>
      <c r="CZ554" s="68"/>
      <c r="DA554" s="282"/>
      <c r="DB554" s="282"/>
      <c r="DC554" s="282"/>
      <c r="DD554" s="282"/>
      <c r="DE554" s="282"/>
    </row>
    <row r="555" spans="1:109" ht="16.5" x14ac:dyDescent="0.3">
      <c r="A555" s="68">
        <v>2011</v>
      </c>
      <c r="B555" s="68" t="s">
        <v>40</v>
      </c>
      <c r="C555" s="433" t="s">
        <v>93</v>
      </c>
      <c r="D555" s="434">
        <v>11275.59</v>
      </c>
      <c r="E555" s="434">
        <v>31660.82</v>
      </c>
      <c r="F555" s="435">
        <v>8150.0224999999991</v>
      </c>
      <c r="G555" s="435">
        <v>3514.9629999999988</v>
      </c>
      <c r="H555" s="129">
        <v>54601.395499999991</v>
      </c>
      <c r="I555" s="293"/>
      <c r="J555" s="58"/>
      <c r="BY555" s="270"/>
      <c r="BZ555" s="68"/>
      <c r="CA555" s="280"/>
      <c r="CB555" s="280"/>
      <c r="CC555" s="280"/>
      <c r="CD555" s="280"/>
      <c r="CE555" s="280"/>
      <c r="CF555" s="270"/>
      <c r="CG555" s="68"/>
      <c r="CH555" s="281"/>
      <c r="CI555" s="281"/>
      <c r="CJ555" s="281"/>
      <c r="CK555" s="281"/>
      <c r="CL555" s="281"/>
      <c r="CM555" s="282"/>
      <c r="CN555" s="282"/>
      <c r="CO555" s="282"/>
      <c r="CP555" s="282"/>
      <c r="CQ555" s="282"/>
      <c r="CR555" s="270"/>
      <c r="CS555" s="68"/>
      <c r="CT555" s="283"/>
      <c r="CU555" s="283"/>
      <c r="CV555" s="283"/>
      <c r="CW555" s="283"/>
      <c r="CX555" s="283"/>
      <c r="CY555" s="270"/>
      <c r="CZ555" s="68"/>
      <c r="DA555" s="282"/>
      <c r="DB555" s="282"/>
      <c r="DC555" s="282"/>
      <c r="DD555" s="282"/>
      <c r="DE555" s="282"/>
    </row>
    <row r="556" spans="1:109" ht="16.5" x14ac:dyDescent="0.3">
      <c r="A556" s="427">
        <v>2011</v>
      </c>
      <c r="B556" s="428" t="s">
        <v>41</v>
      </c>
      <c r="C556" s="429" t="s">
        <v>93</v>
      </c>
      <c r="D556" s="430">
        <v>13801.68</v>
      </c>
      <c r="E556" s="430">
        <v>36429.485000000001</v>
      </c>
      <c r="F556" s="431">
        <v>10726.5075</v>
      </c>
      <c r="G556" s="431">
        <v>6900.7400000000007</v>
      </c>
      <c r="H556" s="432">
        <v>67858.412499999991</v>
      </c>
      <c r="I556" s="293"/>
      <c r="J556" s="58"/>
      <c r="BY556" s="270"/>
      <c r="BZ556" s="68"/>
      <c r="CA556" s="280"/>
      <c r="CB556" s="280"/>
      <c r="CC556" s="280"/>
      <c r="CD556" s="280"/>
      <c r="CE556" s="280"/>
      <c r="CF556" s="270"/>
      <c r="CG556" s="68"/>
      <c r="CH556" s="281"/>
      <c r="CI556" s="281"/>
      <c r="CJ556" s="281"/>
      <c r="CK556" s="281"/>
      <c r="CL556" s="281"/>
      <c r="CM556" s="282"/>
      <c r="CN556" s="282"/>
      <c r="CO556" s="282"/>
      <c r="CP556" s="282"/>
      <c r="CQ556" s="282"/>
      <c r="CR556" s="270"/>
      <c r="CS556" s="68"/>
      <c r="CT556" s="283"/>
      <c r="CU556" s="283"/>
      <c r="CV556" s="283"/>
      <c r="CW556" s="283"/>
      <c r="CX556" s="283"/>
      <c r="CY556" s="270"/>
      <c r="CZ556" s="68"/>
      <c r="DA556" s="282"/>
      <c r="DB556" s="282"/>
      <c r="DC556" s="282"/>
      <c r="DD556" s="282"/>
      <c r="DE556" s="282"/>
    </row>
    <row r="557" spans="1:109" ht="16.5" x14ac:dyDescent="0.3">
      <c r="A557" s="68">
        <v>2011</v>
      </c>
      <c r="B557" s="68" t="s">
        <v>42</v>
      </c>
      <c r="C557" s="433" t="s">
        <v>93</v>
      </c>
      <c r="D557" s="434">
        <v>10594.880000000001</v>
      </c>
      <c r="E557" s="434">
        <v>29072.574999999997</v>
      </c>
      <c r="F557" s="435">
        <v>10219.032500000001</v>
      </c>
      <c r="G557" s="435">
        <v>2269.8999999999987</v>
      </c>
      <c r="H557" s="129">
        <v>52156.387499999997</v>
      </c>
      <c r="I557" s="293"/>
      <c r="J557" s="58"/>
      <c r="BY557" s="270"/>
      <c r="BZ557" s="68"/>
      <c r="CA557" s="280"/>
      <c r="CB557" s="280"/>
      <c r="CC557" s="280"/>
      <c r="CD557" s="280"/>
      <c r="CE557" s="280"/>
      <c r="CF557" s="270"/>
      <c r="CG557" s="68"/>
      <c r="CH557" s="281"/>
      <c r="CI557" s="281"/>
      <c r="CJ557" s="281"/>
      <c r="CK557" s="281"/>
      <c r="CL557" s="281"/>
      <c r="CM557" s="282"/>
      <c r="CN557" s="282"/>
      <c r="CO557" s="282"/>
      <c r="CP557" s="282"/>
      <c r="CQ557" s="282"/>
      <c r="CR557" s="270"/>
      <c r="CS557" s="68"/>
      <c r="CT557" s="283"/>
      <c r="CU557" s="283"/>
      <c r="CV557" s="283"/>
      <c r="CW557" s="283"/>
      <c r="CX557" s="283"/>
      <c r="CY557" s="270"/>
      <c r="CZ557" s="68"/>
      <c r="DA557" s="282"/>
      <c r="DB557" s="282"/>
      <c r="DC557" s="282"/>
      <c r="DD557" s="282"/>
      <c r="DE557" s="282"/>
    </row>
    <row r="558" spans="1:109" ht="16.5" x14ac:dyDescent="0.3">
      <c r="A558" s="427">
        <v>2012</v>
      </c>
      <c r="B558" s="428" t="s">
        <v>43</v>
      </c>
      <c r="C558" s="429" t="s">
        <v>93</v>
      </c>
      <c r="D558" s="430">
        <v>10546.657499999999</v>
      </c>
      <c r="E558" s="430">
        <v>31457.759999999998</v>
      </c>
      <c r="F558" s="431">
        <v>11203.1525</v>
      </c>
      <c r="G558" s="431">
        <v>3256.65</v>
      </c>
      <c r="H558" s="432">
        <v>56464.22</v>
      </c>
      <c r="I558" s="293"/>
      <c r="J558" s="58"/>
      <c r="BY558" s="270"/>
      <c r="BZ558" s="68"/>
      <c r="CA558" s="280"/>
      <c r="CB558" s="280"/>
      <c r="CC558" s="280"/>
      <c r="CD558" s="280"/>
      <c r="CE558" s="280"/>
      <c r="CF558" s="270"/>
      <c r="CG558" s="68"/>
      <c r="CH558" s="281"/>
      <c r="CI558" s="281"/>
      <c r="CJ558" s="281"/>
      <c r="CK558" s="281"/>
      <c r="CL558" s="281"/>
      <c r="CM558" s="282"/>
      <c r="CN558" s="282"/>
      <c r="CO558" s="282"/>
      <c r="CP558" s="282"/>
      <c r="CQ558" s="282"/>
      <c r="CR558" s="270"/>
      <c r="CS558" s="68"/>
      <c r="CT558" s="283"/>
      <c r="CU558" s="283"/>
      <c r="CV558" s="283"/>
      <c r="CW558" s="283"/>
      <c r="CX558" s="283"/>
      <c r="CY558" s="270"/>
      <c r="CZ558" s="68"/>
      <c r="DA558" s="282"/>
      <c r="DB558" s="282"/>
      <c r="DC558" s="282"/>
      <c r="DD558" s="282"/>
      <c r="DE558" s="282"/>
    </row>
    <row r="559" spans="1:109" ht="16.5" x14ac:dyDescent="0.3">
      <c r="A559" s="68">
        <v>2012</v>
      </c>
      <c r="B559" s="68" t="s">
        <v>44</v>
      </c>
      <c r="C559" s="433" t="s">
        <v>93</v>
      </c>
      <c r="D559" s="434">
        <v>15283.413</v>
      </c>
      <c r="E559" s="434">
        <v>32434.455000000002</v>
      </c>
      <c r="F559" s="435">
        <v>13183.312499999998</v>
      </c>
      <c r="G559" s="435">
        <v>7030.1324999999988</v>
      </c>
      <c r="H559" s="129">
        <v>67931.312999999995</v>
      </c>
      <c r="I559" s="293"/>
      <c r="J559" s="58"/>
      <c r="BY559" s="270"/>
      <c r="BZ559" s="68"/>
      <c r="CA559" s="280"/>
      <c r="CB559" s="280"/>
      <c r="CC559" s="280"/>
      <c r="CD559" s="280"/>
      <c r="CE559" s="280"/>
      <c r="CF559" s="270"/>
      <c r="CG559" s="68"/>
      <c r="CH559" s="281"/>
      <c r="CI559" s="281"/>
      <c r="CJ559" s="281"/>
      <c r="CK559" s="281"/>
      <c r="CL559" s="281"/>
      <c r="CM559" s="282"/>
      <c r="CN559" s="282"/>
      <c r="CO559" s="282"/>
      <c r="CP559" s="282"/>
      <c r="CQ559" s="282"/>
      <c r="CR559" s="270"/>
      <c r="CS559" s="68"/>
      <c r="CT559" s="283"/>
      <c r="CU559" s="283"/>
      <c r="CV559" s="283"/>
      <c r="CW559" s="283"/>
      <c r="CX559" s="283"/>
      <c r="CY559" s="270"/>
      <c r="CZ559" s="68"/>
      <c r="DA559" s="282"/>
      <c r="DB559" s="282"/>
      <c r="DC559" s="282"/>
      <c r="DD559" s="282"/>
      <c r="DE559" s="282"/>
    </row>
    <row r="560" spans="1:109" ht="16.5" x14ac:dyDescent="0.3">
      <c r="A560" s="427">
        <v>2012</v>
      </c>
      <c r="B560" s="428" t="s">
        <v>45</v>
      </c>
      <c r="C560" s="429" t="s">
        <v>93</v>
      </c>
      <c r="D560" s="430">
        <v>16637.969999999998</v>
      </c>
      <c r="E560" s="430">
        <v>38085.410000000003</v>
      </c>
      <c r="F560" s="431">
        <v>14713.5975</v>
      </c>
      <c r="G560" s="431">
        <v>6332.1450000000013</v>
      </c>
      <c r="H560" s="432">
        <v>75769.122500000012</v>
      </c>
      <c r="I560" s="293"/>
      <c r="J560" s="58"/>
      <c r="BY560" s="270"/>
      <c r="BZ560" s="68"/>
      <c r="CA560" s="280"/>
      <c r="CB560" s="280"/>
      <c r="CC560" s="280"/>
      <c r="CD560" s="280"/>
      <c r="CE560" s="280"/>
      <c r="CF560" s="270"/>
      <c r="CG560" s="68"/>
      <c r="CH560" s="281"/>
      <c r="CI560" s="281"/>
      <c r="CJ560" s="281"/>
      <c r="CK560" s="281"/>
      <c r="CL560" s="281"/>
      <c r="CM560" s="282"/>
      <c r="CN560" s="282"/>
      <c r="CO560" s="282"/>
      <c r="CP560" s="282"/>
      <c r="CQ560" s="282"/>
      <c r="CR560" s="270"/>
      <c r="CS560" s="68"/>
      <c r="CT560" s="283"/>
      <c r="CU560" s="283"/>
      <c r="CV560" s="283"/>
      <c r="CW560" s="283"/>
      <c r="CX560" s="283"/>
      <c r="CY560" s="270"/>
      <c r="CZ560" s="68"/>
      <c r="DA560" s="282"/>
      <c r="DB560" s="282"/>
      <c r="DC560" s="282"/>
      <c r="DD560" s="282"/>
      <c r="DE560" s="282"/>
    </row>
    <row r="561" spans="1:109" ht="16.5" x14ac:dyDescent="0.3">
      <c r="A561" s="68">
        <v>2012</v>
      </c>
      <c r="B561" s="68" t="s">
        <v>33</v>
      </c>
      <c r="C561" s="433" t="s">
        <v>93</v>
      </c>
      <c r="D561" s="434">
        <v>13292.43</v>
      </c>
      <c r="E561" s="434">
        <v>32533.02</v>
      </c>
      <c r="F561" s="435">
        <v>11191.93</v>
      </c>
      <c r="G561" s="435">
        <v>6010.8525</v>
      </c>
      <c r="H561" s="129">
        <v>63028.232499999998</v>
      </c>
      <c r="I561" s="293"/>
      <c r="J561" s="58"/>
      <c r="BY561" s="270"/>
      <c r="BZ561" s="68"/>
      <c r="CA561" s="280"/>
      <c r="CB561" s="280"/>
      <c r="CC561" s="280"/>
      <c r="CD561" s="280"/>
      <c r="CE561" s="280"/>
      <c r="CF561" s="270"/>
      <c r="CG561" s="68"/>
      <c r="CH561" s="281"/>
      <c r="CI561" s="281"/>
      <c r="CJ561" s="281"/>
      <c r="CK561" s="281"/>
      <c r="CL561" s="281"/>
      <c r="CM561" s="282"/>
      <c r="CN561" s="282"/>
      <c r="CO561" s="282"/>
      <c r="CP561" s="282"/>
      <c r="CQ561" s="282"/>
      <c r="CR561" s="270"/>
      <c r="CS561" s="68"/>
      <c r="CT561" s="283"/>
      <c r="CU561" s="283"/>
      <c r="CV561" s="283"/>
      <c r="CW561" s="283"/>
      <c r="CX561" s="283"/>
      <c r="CY561" s="270"/>
      <c r="CZ561" s="68"/>
      <c r="DA561" s="282"/>
      <c r="DB561" s="282"/>
      <c r="DC561" s="282"/>
      <c r="DD561" s="282"/>
      <c r="DE561" s="282"/>
    </row>
    <row r="562" spans="1:109" ht="16.5" x14ac:dyDescent="0.3">
      <c r="A562" s="427">
        <v>2012</v>
      </c>
      <c r="B562" s="428" t="s">
        <v>35</v>
      </c>
      <c r="C562" s="429" t="s">
        <v>93</v>
      </c>
      <c r="D562" s="430">
        <v>18544.840000000007</v>
      </c>
      <c r="E562" s="430">
        <v>38084.160000000003</v>
      </c>
      <c r="F562" s="431">
        <v>14746.46</v>
      </c>
      <c r="G562" s="431">
        <v>6994.8000000000011</v>
      </c>
      <c r="H562" s="432">
        <v>78370.260000000009</v>
      </c>
      <c r="I562" s="293"/>
      <c r="J562" s="58"/>
      <c r="BY562" s="270"/>
      <c r="BZ562" s="68"/>
      <c r="CA562" s="280"/>
      <c r="CB562" s="280"/>
      <c r="CC562" s="280"/>
      <c r="CD562" s="280"/>
      <c r="CE562" s="280"/>
      <c r="CF562" s="270"/>
      <c r="CG562" s="68"/>
      <c r="CH562" s="281"/>
      <c r="CI562" s="281"/>
      <c r="CJ562" s="281"/>
      <c r="CK562" s="281"/>
      <c r="CL562" s="281"/>
      <c r="CM562" s="282"/>
      <c r="CN562" s="282"/>
      <c r="CO562" s="282"/>
      <c r="CP562" s="282"/>
      <c r="CQ562" s="282"/>
      <c r="CR562" s="270"/>
      <c r="CS562" s="68"/>
      <c r="CT562" s="283"/>
      <c r="CU562" s="283"/>
      <c r="CV562" s="283"/>
      <c r="CW562" s="283"/>
      <c r="CX562" s="283"/>
      <c r="CY562" s="270"/>
      <c r="CZ562" s="68"/>
      <c r="DA562" s="282"/>
      <c r="DB562" s="282"/>
      <c r="DC562" s="282"/>
      <c r="DD562" s="282"/>
      <c r="DE562" s="282"/>
    </row>
    <row r="563" spans="1:109" ht="16.5" x14ac:dyDescent="0.3">
      <c r="A563" s="68">
        <v>2012</v>
      </c>
      <c r="B563" s="68" t="s">
        <v>36</v>
      </c>
      <c r="C563" s="433" t="s">
        <v>93</v>
      </c>
      <c r="D563" s="434">
        <v>19170.9025</v>
      </c>
      <c r="E563" s="434">
        <v>32710.725000000002</v>
      </c>
      <c r="F563" s="435">
        <v>13170.825000000001</v>
      </c>
      <c r="G563" s="435">
        <v>6368.244999999999</v>
      </c>
      <c r="H563" s="129">
        <v>71420.697500000009</v>
      </c>
      <c r="I563" s="293"/>
      <c r="J563" s="58"/>
      <c r="BY563" s="270"/>
      <c r="BZ563" s="68"/>
      <c r="CA563" s="280"/>
      <c r="CB563" s="280"/>
      <c r="CC563" s="280"/>
      <c r="CD563" s="280"/>
      <c r="CE563" s="280"/>
      <c r="CF563" s="270"/>
      <c r="CG563" s="68"/>
      <c r="CH563" s="281"/>
      <c r="CI563" s="281"/>
      <c r="CJ563" s="281"/>
      <c r="CK563" s="281"/>
      <c r="CL563" s="281"/>
      <c r="CM563" s="282"/>
      <c r="CN563" s="282"/>
      <c r="CO563" s="282"/>
      <c r="CP563" s="282"/>
      <c r="CQ563" s="282"/>
      <c r="CR563" s="270"/>
      <c r="CS563" s="68"/>
      <c r="CT563" s="283"/>
      <c r="CU563" s="283"/>
      <c r="CV563" s="283"/>
      <c r="CW563" s="283"/>
      <c r="CX563" s="283"/>
      <c r="CY563" s="270"/>
      <c r="CZ563" s="68"/>
      <c r="DA563" s="282"/>
      <c r="DB563" s="282"/>
      <c r="DC563" s="282"/>
      <c r="DD563" s="282"/>
      <c r="DE563" s="282"/>
    </row>
    <row r="564" spans="1:109" ht="16.5" x14ac:dyDescent="0.3">
      <c r="A564" s="427">
        <v>2012</v>
      </c>
      <c r="B564" s="428" t="s">
        <v>37</v>
      </c>
      <c r="C564" s="429" t="s">
        <v>93</v>
      </c>
      <c r="D564" s="430">
        <v>20285.260000000002</v>
      </c>
      <c r="E564" s="430">
        <v>33994.475000000006</v>
      </c>
      <c r="F564" s="431">
        <v>13557.590000000002</v>
      </c>
      <c r="G564" s="431">
        <v>7863.4630000000006</v>
      </c>
      <c r="H564" s="432">
        <v>75700.788</v>
      </c>
      <c r="I564" s="293"/>
      <c r="J564" s="58"/>
      <c r="BY564" s="270"/>
      <c r="BZ564" s="68"/>
      <c r="CA564" s="280"/>
      <c r="CB564" s="280"/>
      <c r="CC564" s="280"/>
      <c r="CD564" s="280"/>
      <c r="CE564" s="280"/>
      <c r="CF564" s="270"/>
      <c r="CG564" s="68"/>
      <c r="CH564" s="281"/>
      <c r="CI564" s="281"/>
      <c r="CJ564" s="281"/>
      <c r="CK564" s="281"/>
      <c r="CL564" s="281"/>
      <c r="CM564" s="282"/>
      <c r="CN564" s="282"/>
      <c r="CO564" s="282"/>
      <c r="CP564" s="282"/>
      <c r="CQ564" s="282"/>
      <c r="CR564" s="270"/>
      <c r="CS564" s="68"/>
      <c r="CT564" s="283"/>
      <c r="CU564" s="283"/>
      <c r="CV564" s="283"/>
      <c r="CW564" s="283"/>
      <c r="CX564" s="283"/>
      <c r="CY564" s="270"/>
      <c r="CZ564" s="68"/>
      <c r="DA564" s="282"/>
      <c r="DB564" s="282"/>
      <c r="DC564" s="282"/>
      <c r="DD564" s="282"/>
      <c r="DE564" s="282"/>
    </row>
    <row r="565" spans="1:109" ht="16.5" x14ac:dyDescent="0.3">
      <c r="A565" s="68">
        <v>2012</v>
      </c>
      <c r="B565" s="68" t="s">
        <v>38</v>
      </c>
      <c r="C565" s="433" t="s">
        <v>93</v>
      </c>
      <c r="D565" s="434">
        <v>21744.067499999994</v>
      </c>
      <c r="E565" s="434">
        <v>37381.590000000004</v>
      </c>
      <c r="F565" s="435">
        <v>13397.1325</v>
      </c>
      <c r="G565" s="435">
        <v>7859.8724999999995</v>
      </c>
      <c r="H565" s="129">
        <v>80382.662499999991</v>
      </c>
      <c r="I565" s="293"/>
      <c r="J565" s="58"/>
      <c r="BY565" s="270"/>
      <c r="BZ565" s="68"/>
      <c r="CA565" s="280"/>
      <c r="CB565" s="280"/>
      <c r="CC565" s="280"/>
      <c r="CD565" s="280"/>
      <c r="CE565" s="280"/>
      <c r="CF565" s="270"/>
      <c r="CG565" s="68"/>
      <c r="CH565" s="281"/>
      <c r="CI565" s="281"/>
      <c r="CJ565" s="281"/>
      <c r="CK565" s="281"/>
      <c r="CL565" s="281"/>
      <c r="CM565" s="282"/>
      <c r="CN565" s="282"/>
      <c r="CO565" s="282"/>
      <c r="CP565" s="282"/>
      <c r="CQ565" s="282"/>
      <c r="CR565" s="270"/>
      <c r="CS565" s="68"/>
      <c r="CT565" s="283"/>
      <c r="CU565" s="283"/>
      <c r="CV565" s="283"/>
      <c r="CW565" s="283"/>
      <c r="CX565" s="283"/>
      <c r="CY565" s="270"/>
      <c r="CZ565" s="68"/>
      <c r="DA565" s="282"/>
      <c r="DB565" s="282"/>
      <c r="DC565" s="282"/>
      <c r="DD565" s="282"/>
      <c r="DE565" s="282"/>
    </row>
    <row r="566" spans="1:109" ht="16.5" x14ac:dyDescent="0.3">
      <c r="A566" s="427">
        <v>2012</v>
      </c>
      <c r="B566" s="428" t="s">
        <v>39</v>
      </c>
      <c r="C566" s="429" t="s">
        <v>93</v>
      </c>
      <c r="D566" s="430">
        <v>19752.180000000004</v>
      </c>
      <c r="E566" s="430">
        <v>32359.775000000001</v>
      </c>
      <c r="F566" s="431">
        <v>14223.589999999998</v>
      </c>
      <c r="G566" s="431">
        <v>7734.2990000000018</v>
      </c>
      <c r="H566" s="432">
        <v>74069.843999999997</v>
      </c>
      <c r="I566" s="293"/>
      <c r="J566" s="58"/>
      <c r="BY566" s="270"/>
      <c r="BZ566" s="68"/>
      <c r="CA566" s="280"/>
      <c r="CB566" s="280"/>
      <c r="CC566" s="280"/>
      <c r="CD566" s="280"/>
      <c r="CE566" s="280"/>
      <c r="CF566" s="270"/>
      <c r="CG566" s="68"/>
      <c r="CH566" s="281"/>
      <c r="CI566" s="281"/>
      <c r="CJ566" s="281"/>
      <c r="CK566" s="281"/>
      <c r="CL566" s="281"/>
      <c r="CM566" s="282"/>
      <c r="CN566" s="282"/>
      <c r="CO566" s="282"/>
      <c r="CP566" s="282"/>
      <c r="CQ566" s="282"/>
      <c r="CR566" s="270"/>
      <c r="CS566" s="68"/>
      <c r="CT566" s="283"/>
      <c r="CU566" s="283"/>
      <c r="CV566" s="283"/>
      <c r="CW566" s="283"/>
      <c r="CX566" s="283"/>
      <c r="CY566" s="270"/>
      <c r="CZ566" s="68"/>
      <c r="DA566" s="282"/>
      <c r="DB566" s="282"/>
      <c r="DC566" s="282"/>
      <c r="DD566" s="282"/>
      <c r="DE566" s="282"/>
    </row>
    <row r="567" spans="1:109" ht="16.5" x14ac:dyDescent="0.3">
      <c r="A567" s="68">
        <v>2012</v>
      </c>
      <c r="B567" s="68" t="s">
        <v>40</v>
      </c>
      <c r="C567" s="433" t="s">
        <v>93</v>
      </c>
      <c r="D567" s="434">
        <v>19191.410000000003</v>
      </c>
      <c r="E567" s="434">
        <v>36606.584999999999</v>
      </c>
      <c r="F567" s="435">
        <v>14903.23</v>
      </c>
      <c r="G567" s="435">
        <v>6933.2079999999987</v>
      </c>
      <c r="H567" s="129">
        <v>77634.433000000005</v>
      </c>
      <c r="I567" s="293"/>
      <c r="J567" s="58"/>
      <c r="BY567" s="270"/>
      <c r="BZ567" s="68"/>
      <c r="CA567" s="280"/>
      <c r="CB567" s="280"/>
      <c r="CC567" s="280"/>
      <c r="CD567" s="280"/>
      <c r="CE567" s="280"/>
      <c r="CF567" s="270"/>
      <c r="CG567" s="68"/>
      <c r="CH567" s="281"/>
      <c r="CI567" s="281"/>
      <c r="CJ567" s="281"/>
      <c r="CK567" s="281"/>
      <c r="CL567" s="281"/>
      <c r="CM567" s="282"/>
      <c r="CN567" s="282"/>
      <c r="CO567" s="282"/>
      <c r="CP567" s="282"/>
      <c r="CQ567" s="282"/>
      <c r="CR567" s="270"/>
      <c r="CS567" s="68"/>
      <c r="CT567" s="283"/>
      <c r="CU567" s="283"/>
      <c r="CV567" s="283"/>
      <c r="CW567" s="283"/>
      <c r="CX567" s="283"/>
      <c r="CY567" s="270"/>
      <c r="CZ567" s="68"/>
      <c r="DA567" s="282"/>
      <c r="DB567" s="282"/>
      <c r="DC567" s="282"/>
      <c r="DD567" s="282"/>
      <c r="DE567" s="282"/>
    </row>
    <row r="568" spans="1:109" ht="16.5" x14ac:dyDescent="0.3">
      <c r="A568" s="427">
        <v>2012</v>
      </c>
      <c r="B568" s="428" t="s">
        <v>41</v>
      </c>
      <c r="C568" s="429" t="s">
        <v>93</v>
      </c>
      <c r="D568" s="430">
        <v>20672.822500000006</v>
      </c>
      <c r="E568" s="430">
        <v>38035.119999999995</v>
      </c>
      <c r="F568" s="431">
        <v>15298.07</v>
      </c>
      <c r="G568" s="431">
        <v>7856.1054999999997</v>
      </c>
      <c r="H568" s="432">
        <v>81862.118000000002</v>
      </c>
      <c r="I568" s="293"/>
      <c r="J568" s="58"/>
      <c r="BY568" s="270"/>
      <c r="BZ568" s="68"/>
      <c r="CA568" s="280"/>
      <c r="CB568" s="280"/>
      <c r="CC568" s="280"/>
      <c r="CD568" s="280"/>
      <c r="CE568" s="280"/>
      <c r="CF568" s="270"/>
      <c r="CG568" s="68"/>
      <c r="CH568" s="281"/>
      <c r="CI568" s="281"/>
      <c r="CJ568" s="281"/>
      <c r="CK568" s="281"/>
      <c r="CL568" s="281"/>
      <c r="CM568" s="282"/>
      <c r="CN568" s="282"/>
      <c r="CO568" s="282"/>
      <c r="CP568" s="282"/>
      <c r="CQ568" s="282"/>
      <c r="CR568" s="270"/>
      <c r="CS568" s="68"/>
      <c r="CT568" s="283"/>
      <c r="CU568" s="283"/>
      <c r="CV568" s="283"/>
      <c r="CW568" s="283"/>
      <c r="CX568" s="283"/>
      <c r="CY568" s="270"/>
      <c r="CZ568" s="68"/>
      <c r="DA568" s="282"/>
      <c r="DB568" s="282"/>
      <c r="DC568" s="282"/>
      <c r="DD568" s="282"/>
      <c r="DE568" s="282"/>
    </row>
    <row r="569" spans="1:109" ht="16.5" x14ac:dyDescent="0.3">
      <c r="A569" s="68">
        <v>2012</v>
      </c>
      <c r="B569" s="68" t="s">
        <v>42</v>
      </c>
      <c r="C569" s="433" t="s">
        <v>93</v>
      </c>
      <c r="D569" s="434">
        <v>16548.159999999996</v>
      </c>
      <c r="E569" s="434">
        <v>32372.382000000005</v>
      </c>
      <c r="F569" s="435">
        <v>12071.282499999998</v>
      </c>
      <c r="G569" s="435">
        <v>5763.0800000000008</v>
      </c>
      <c r="H569" s="129">
        <v>66754.904500000004</v>
      </c>
      <c r="I569" s="293"/>
      <c r="J569" s="58"/>
      <c r="BY569" s="270"/>
      <c r="BZ569" s="68"/>
      <c r="CA569" s="280"/>
      <c r="CB569" s="280"/>
      <c r="CC569" s="280"/>
      <c r="CD569" s="280"/>
      <c r="CE569" s="280"/>
      <c r="CF569" s="270"/>
      <c r="CG569" s="68"/>
      <c r="CH569" s="281"/>
      <c r="CI569" s="281"/>
      <c r="CJ569" s="281"/>
      <c r="CK569" s="281"/>
      <c r="CL569" s="281"/>
      <c r="CM569" s="282"/>
      <c r="CN569" s="282"/>
      <c r="CO569" s="282"/>
      <c r="CP569" s="282"/>
      <c r="CQ569" s="282"/>
      <c r="CR569" s="270"/>
      <c r="CS569" s="68"/>
      <c r="CT569" s="283"/>
      <c r="CU569" s="283"/>
      <c r="CV569" s="283"/>
      <c r="CW569" s="283"/>
      <c r="CX569" s="283"/>
      <c r="CY569" s="270"/>
      <c r="CZ569" s="68"/>
      <c r="DA569" s="282"/>
      <c r="DB569" s="282"/>
      <c r="DC569" s="282"/>
      <c r="DD569" s="282"/>
      <c r="DE569" s="282"/>
    </row>
    <row r="570" spans="1:109" ht="16.5" x14ac:dyDescent="0.3">
      <c r="A570" s="427">
        <v>2013</v>
      </c>
      <c r="B570" s="428" t="s">
        <v>43</v>
      </c>
      <c r="C570" s="429" t="s">
        <v>93</v>
      </c>
      <c r="D570" s="430">
        <v>18863.909999999996</v>
      </c>
      <c r="E570" s="430">
        <v>28876.22</v>
      </c>
      <c r="F570" s="431">
        <v>13679.785</v>
      </c>
      <c r="G570" s="431">
        <v>9682.4290000000001</v>
      </c>
      <c r="H570" s="432">
        <v>71102.343999999997</v>
      </c>
      <c r="I570" s="293"/>
      <c r="J570" s="58"/>
      <c r="BY570" s="270"/>
      <c r="BZ570" s="68"/>
      <c r="CA570" s="280"/>
      <c r="CB570" s="280"/>
      <c r="CC570" s="280"/>
      <c r="CD570" s="280"/>
      <c r="CE570" s="280"/>
      <c r="CF570" s="270"/>
      <c r="CG570" s="68"/>
      <c r="CH570" s="281"/>
      <c r="CI570" s="281"/>
      <c r="CJ570" s="281"/>
      <c r="CK570" s="281"/>
      <c r="CL570" s="281"/>
      <c r="CM570" s="282"/>
      <c r="CN570" s="282"/>
      <c r="CO570" s="282"/>
      <c r="CP570" s="282"/>
      <c r="CQ570" s="282"/>
      <c r="CR570" s="270"/>
      <c r="CS570" s="68"/>
      <c r="CT570" s="283"/>
      <c r="CU570" s="283"/>
      <c r="CV570" s="283"/>
      <c r="CW570" s="283"/>
      <c r="CX570" s="283"/>
      <c r="CY570" s="270"/>
      <c r="CZ570" s="68"/>
      <c r="DA570" s="282"/>
      <c r="DB570" s="282"/>
      <c r="DC570" s="282"/>
      <c r="DD570" s="282"/>
      <c r="DE570" s="282"/>
    </row>
    <row r="571" spans="1:109" ht="16.5" x14ac:dyDescent="0.3">
      <c r="A571" s="68">
        <v>2013</v>
      </c>
      <c r="B571" s="68" t="s">
        <v>44</v>
      </c>
      <c r="C571" s="433" t="s">
        <v>93</v>
      </c>
      <c r="D571" s="434">
        <v>21277.72</v>
      </c>
      <c r="E571" s="434">
        <v>33171.405000000006</v>
      </c>
      <c r="F571" s="435">
        <v>15436.079999999998</v>
      </c>
      <c r="G571" s="435">
        <v>7859.9050000000007</v>
      </c>
      <c r="H571" s="129">
        <v>77745.11</v>
      </c>
      <c r="I571" s="293"/>
      <c r="J571" s="58"/>
      <c r="BY571" s="270"/>
      <c r="BZ571" s="68"/>
      <c r="CA571" s="280"/>
      <c r="CB571" s="280"/>
      <c r="CC571" s="280"/>
      <c r="CD571" s="280"/>
      <c r="CE571" s="280"/>
      <c r="CF571" s="270"/>
      <c r="CG571" s="68"/>
      <c r="CH571" s="281"/>
      <c r="CI571" s="281"/>
      <c r="CJ571" s="281"/>
      <c r="CK571" s="281"/>
      <c r="CL571" s="281"/>
      <c r="CM571" s="282"/>
      <c r="CN571" s="282"/>
      <c r="CO571" s="282"/>
      <c r="CP571" s="282"/>
      <c r="CQ571" s="282"/>
      <c r="CR571" s="270"/>
      <c r="CS571" s="68"/>
      <c r="CT571" s="283"/>
      <c r="CU571" s="283"/>
      <c r="CV571" s="283"/>
      <c r="CW571" s="283"/>
      <c r="CX571" s="283"/>
      <c r="CY571" s="270"/>
      <c r="CZ571" s="68"/>
      <c r="DA571" s="282"/>
      <c r="DB571" s="282"/>
      <c r="DC571" s="282"/>
      <c r="DD571" s="282"/>
      <c r="DE571" s="282"/>
    </row>
    <row r="572" spans="1:109" ht="16.5" x14ac:dyDescent="0.3">
      <c r="A572" s="427">
        <v>2013</v>
      </c>
      <c r="B572" s="428" t="s">
        <v>45</v>
      </c>
      <c r="C572" s="429" t="s">
        <v>93</v>
      </c>
      <c r="D572" s="430">
        <v>21498.199999999997</v>
      </c>
      <c r="E572" s="430">
        <v>28776.425000000003</v>
      </c>
      <c r="F572" s="431">
        <v>13892.567500000001</v>
      </c>
      <c r="G572" s="431">
        <v>6091.9574999999995</v>
      </c>
      <c r="H572" s="432">
        <v>70259.149999999994</v>
      </c>
      <c r="I572" s="293"/>
      <c r="J572" s="58"/>
      <c r="BY572" s="270"/>
      <c r="BZ572" s="68"/>
      <c r="CA572" s="280"/>
      <c r="CB572" s="280"/>
      <c r="CC572" s="280"/>
      <c r="CD572" s="280"/>
      <c r="CE572" s="280"/>
      <c r="CF572" s="270"/>
      <c r="CG572" s="68"/>
      <c r="CH572" s="281"/>
      <c r="CI572" s="281"/>
      <c r="CJ572" s="281"/>
      <c r="CK572" s="281"/>
      <c r="CL572" s="281"/>
      <c r="CM572" s="282"/>
      <c r="CN572" s="282"/>
      <c r="CO572" s="282"/>
      <c r="CP572" s="282"/>
      <c r="CQ572" s="282"/>
      <c r="CR572" s="270"/>
      <c r="CS572" s="68"/>
      <c r="CT572" s="283"/>
      <c r="CU572" s="283"/>
      <c r="CV572" s="283"/>
      <c r="CW572" s="283"/>
      <c r="CX572" s="283"/>
      <c r="CY572" s="270"/>
      <c r="CZ572" s="68"/>
      <c r="DA572" s="282"/>
      <c r="DB572" s="282"/>
      <c r="DC572" s="282"/>
      <c r="DD572" s="282"/>
      <c r="DE572" s="282"/>
    </row>
    <row r="573" spans="1:109" ht="16.5" x14ac:dyDescent="0.3">
      <c r="A573" s="68">
        <v>2013</v>
      </c>
      <c r="B573" s="68" t="s">
        <v>33</v>
      </c>
      <c r="C573" s="433" t="s">
        <v>93</v>
      </c>
      <c r="D573" s="434">
        <v>23093.410000000003</v>
      </c>
      <c r="E573" s="434">
        <v>37426.209999999992</v>
      </c>
      <c r="F573" s="435">
        <v>17589.625000000004</v>
      </c>
      <c r="G573" s="435">
        <v>8116.9924999999994</v>
      </c>
      <c r="H573" s="129">
        <v>86226.237500000003</v>
      </c>
      <c r="I573" s="293"/>
      <c r="J573" s="58"/>
      <c r="BY573" s="270"/>
      <c r="BZ573" s="68"/>
      <c r="CA573" s="280"/>
      <c r="CB573" s="280"/>
      <c r="CC573" s="280"/>
      <c r="CD573" s="280"/>
      <c r="CE573" s="280"/>
      <c r="CF573" s="270"/>
      <c r="CG573" s="68"/>
      <c r="CH573" s="281"/>
      <c r="CI573" s="281"/>
      <c r="CJ573" s="281"/>
      <c r="CK573" s="281"/>
      <c r="CL573" s="281"/>
      <c r="CM573" s="282"/>
      <c r="CN573" s="282"/>
      <c r="CO573" s="282"/>
      <c r="CP573" s="282"/>
      <c r="CQ573" s="282"/>
      <c r="CR573" s="270"/>
      <c r="CS573" s="68"/>
      <c r="CT573" s="283"/>
      <c r="CU573" s="283"/>
      <c r="CV573" s="283"/>
      <c r="CW573" s="283"/>
      <c r="CX573" s="283"/>
      <c r="CY573" s="270"/>
      <c r="CZ573" s="68"/>
      <c r="DA573" s="282"/>
      <c r="DB573" s="282"/>
      <c r="DC573" s="282"/>
      <c r="DD573" s="282"/>
      <c r="DE573" s="282"/>
    </row>
    <row r="574" spans="1:109" ht="16.5" x14ac:dyDescent="0.3">
      <c r="A574" s="427">
        <v>2013</v>
      </c>
      <c r="B574" s="428" t="s">
        <v>35</v>
      </c>
      <c r="C574" s="429" t="s">
        <v>93</v>
      </c>
      <c r="D574" s="430">
        <v>23489.619999999995</v>
      </c>
      <c r="E574" s="430">
        <v>32784.445000000007</v>
      </c>
      <c r="F574" s="431">
        <v>17467.122499999998</v>
      </c>
      <c r="G574" s="431">
        <v>8838.1650000000009</v>
      </c>
      <c r="H574" s="432">
        <v>82579.352499999979</v>
      </c>
      <c r="I574" s="293"/>
      <c r="J574" s="58"/>
      <c r="BY574" s="270"/>
      <c r="BZ574" s="68"/>
      <c r="CA574" s="280"/>
      <c r="CB574" s="280"/>
      <c r="CC574" s="280"/>
      <c r="CD574" s="280"/>
      <c r="CE574" s="280"/>
      <c r="CF574" s="270"/>
      <c r="CG574" s="68"/>
      <c r="CH574" s="281"/>
      <c r="CI574" s="281"/>
      <c r="CJ574" s="281"/>
      <c r="CK574" s="281"/>
      <c r="CL574" s="281"/>
      <c r="CM574" s="282"/>
      <c r="CN574" s="282"/>
      <c r="CO574" s="282"/>
      <c r="CP574" s="282"/>
      <c r="CQ574" s="282"/>
      <c r="CR574" s="270"/>
      <c r="CS574" s="68"/>
      <c r="CT574" s="283"/>
      <c r="CU574" s="283"/>
      <c r="CV574" s="283"/>
      <c r="CW574" s="283"/>
      <c r="CX574" s="283"/>
      <c r="CY574" s="270"/>
      <c r="CZ574" s="68"/>
      <c r="DA574" s="282"/>
      <c r="DB574" s="282"/>
      <c r="DC574" s="282"/>
      <c r="DD574" s="282"/>
      <c r="DE574" s="282"/>
    </row>
    <row r="575" spans="1:109" ht="16.5" x14ac:dyDescent="0.3">
      <c r="A575" s="68">
        <v>2013</v>
      </c>
      <c r="B575" s="68" t="s">
        <v>36</v>
      </c>
      <c r="C575" s="433" t="s">
        <v>93</v>
      </c>
      <c r="D575" s="434">
        <v>22745.250000000007</v>
      </c>
      <c r="E575" s="434">
        <v>31415.625</v>
      </c>
      <c r="F575" s="435">
        <v>17099.029500000001</v>
      </c>
      <c r="G575" s="435">
        <v>7979.1949999999997</v>
      </c>
      <c r="H575" s="129">
        <v>79239.099500000011</v>
      </c>
      <c r="I575" s="293"/>
      <c r="J575" s="58"/>
      <c r="BY575" s="270"/>
      <c r="BZ575" s="68"/>
      <c r="CA575" s="280"/>
      <c r="CB575" s="280"/>
      <c r="CC575" s="280"/>
      <c r="CD575" s="280"/>
      <c r="CE575" s="280"/>
      <c r="CF575" s="270"/>
      <c r="CG575" s="68"/>
      <c r="CH575" s="281"/>
      <c r="CI575" s="281"/>
      <c r="CJ575" s="281"/>
      <c r="CK575" s="281"/>
      <c r="CL575" s="281"/>
      <c r="CM575" s="282"/>
      <c r="CN575" s="282"/>
      <c r="CO575" s="282"/>
      <c r="CP575" s="282"/>
      <c r="CQ575" s="282"/>
      <c r="CR575" s="270"/>
      <c r="CS575" s="68"/>
      <c r="CT575" s="283"/>
      <c r="CU575" s="283"/>
      <c r="CV575" s="283"/>
      <c r="CW575" s="283"/>
      <c r="CX575" s="283"/>
      <c r="CY575" s="270"/>
      <c r="CZ575" s="68"/>
      <c r="DA575" s="282"/>
      <c r="DB575" s="282"/>
      <c r="DC575" s="282"/>
      <c r="DD575" s="282"/>
      <c r="DE575" s="282"/>
    </row>
    <row r="576" spans="1:109" ht="16.5" x14ac:dyDescent="0.3">
      <c r="A576" s="427">
        <v>2013</v>
      </c>
      <c r="B576" s="428" t="s">
        <v>37</v>
      </c>
      <c r="C576" s="429" t="s">
        <v>93</v>
      </c>
      <c r="D576" s="430">
        <v>27513.750000000007</v>
      </c>
      <c r="E576" s="430">
        <v>37816.37000000001</v>
      </c>
      <c r="F576" s="431">
        <v>19326.502500000002</v>
      </c>
      <c r="G576" s="431">
        <v>9262.8649999999998</v>
      </c>
      <c r="H576" s="432">
        <v>93919.487500000003</v>
      </c>
      <c r="I576" s="293"/>
      <c r="J576" s="58"/>
      <c r="BY576" s="270"/>
      <c r="BZ576" s="68"/>
      <c r="CA576" s="280"/>
      <c r="CB576" s="280"/>
      <c r="CC576" s="280"/>
      <c r="CD576" s="280"/>
      <c r="CE576" s="280"/>
      <c r="CF576" s="270"/>
      <c r="CG576" s="68"/>
      <c r="CH576" s="281"/>
      <c r="CI576" s="281"/>
      <c r="CJ576" s="281"/>
      <c r="CK576" s="281"/>
      <c r="CL576" s="281"/>
      <c r="CM576" s="282"/>
      <c r="CN576" s="282"/>
      <c r="CO576" s="282"/>
      <c r="CP576" s="282"/>
      <c r="CQ576" s="282"/>
      <c r="CR576" s="270"/>
      <c r="CS576" s="68"/>
      <c r="CT576" s="283"/>
      <c r="CU576" s="283"/>
      <c r="CV576" s="283"/>
      <c r="CW576" s="283"/>
      <c r="CX576" s="283"/>
      <c r="CY576" s="270"/>
      <c r="CZ576" s="68"/>
      <c r="DA576" s="282"/>
      <c r="DB576" s="282"/>
      <c r="DC576" s="282"/>
      <c r="DD576" s="282"/>
      <c r="DE576" s="282"/>
    </row>
    <row r="577" spans="1:109" ht="16.5" x14ac:dyDescent="0.3">
      <c r="A577" s="68">
        <v>2013</v>
      </c>
      <c r="B577" s="68" t="s">
        <v>38</v>
      </c>
      <c r="C577" s="433" t="s">
        <v>93</v>
      </c>
      <c r="D577" s="434">
        <v>23415.266999999993</v>
      </c>
      <c r="E577" s="434">
        <v>31560.610000000004</v>
      </c>
      <c r="F577" s="435">
        <v>15875.895</v>
      </c>
      <c r="G577" s="435">
        <v>6800.1674999999996</v>
      </c>
      <c r="H577" s="129">
        <v>77651.939499999993</v>
      </c>
      <c r="I577" s="293"/>
      <c r="J577" s="58"/>
      <c r="BY577" s="270"/>
      <c r="BZ577" s="68"/>
      <c r="CA577" s="280"/>
      <c r="CB577" s="280"/>
      <c r="CC577" s="280"/>
      <c r="CD577" s="280"/>
      <c r="CE577" s="280"/>
      <c r="CF577" s="270"/>
      <c r="CG577" s="68"/>
      <c r="CH577" s="281"/>
      <c r="CI577" s="281"/>
      <c r="CJ577" s="281"/>
      <c r="CK577" s="281"/>
      <c r="CL577" s="281"/>
      <c r="CM577" s="282"/>
      <c r="CN577" s="282"/>
      <c r="CO577" s="282"/>
      <c r="CP577" s="282"/>
      <c r="CQ577" s="282"/>
      <c r="CR577" s="270"/>
      <c r="CS577" s="68"/>
      <c r="CT577" s="283"/>
      <c r="CU577" s="283"/>
      <c r="CV577" s="283"/>
      <c r="CW577" s="283"/>
      <c r="CX577" s="283"/>
      <c r="CY577" s="270"/>
      <c r="CZ577" s="68"/>
      <c r="DA577" s="282"/>
      <c r="DB577" s="282"/>
      <c r="DC577" s="282"/>
      <c r="DD577" s="282"/>
      <c r="DE577" s="282"/>
    </row>
    <row r="578" spans="1:109" ht="16.5" x14ac:dyDescent="0.3">
      <c r="A578" s="427">
        <v>2013</v>
      </c>
      <c r="B578" s="428" t="s">
        <v>39</v>
      </c>
      <c r="C578" s="429" t="s">
        <v>93</v>
      </c>
      <c r="D578" s="430">
        <v>29173.520000000011</v>
      </c>
      <c r="E578" s="430">
        <v>36634.855000000003</v>
      </c>
      <c r="F578" s="431">
        <v>20620.319999999996</v>
      </c>
      <c r="G578" s="431">
        <v>9590.2800000000007</v>
      </c>
      <c r="H578" s="432">
        <v>96018.975000000006</v>
      </c>
      <c r="I578" s="293"/>
      <c r="J578" s="58"/>
      <c r="BY578" s="270"/>
      <c r="BZ578" s="68"/>
      <c r="CA578" s="280"/>
      <c r="CB578" s="280"/>
      <c r="CC578" s="280"/>
      <c r="CD578" s="280"/>
      <c r="CE578" s="280"/>
      <c r="CF578" s="270"/>
      <c r="CG578" s="68"/>
      <c r="CH578" s="281"/>
      <c r="CI578" s="281"/>
      <c r="CJ578" s="281"/>
      <c r="CK578" s="281"/>
      <c r="CL578" s="281"/>
      <c r="CM578" s="282"/>
      <c r="CN578" s="282"/>
      <c r="CO578" s="282"/>
      <c r="CP578" s="282"/>
      <c r="CQ578" s="282"/>
      <c r="CR578" s="270"/>
      <c r="CS578" s="68"/>
      <c r="CT578" s="283"/>
      <c r="CU578" s="283"/>
      <c r="CV578" s="283"/>
      <c r="CW578" s="283"/>
      <c r="CX578" s="283"/>
      <c r="CY578" s="270"/>
      <c r="CZ578" s="68"/>
      <c r="DA578" s="282"/>
      <c r="DB578" s="282"/>
      <c r="DC578" s="282"/>
      <c r="DD578" s="282"/>
      <c r="DE578" s="282"/>
    </row>
    <row r="579" spans="1:109" ht="16.5" x14ac:dyDescent="0.3">
      <c r="A579" s="68">
        <v>2013</v>
      </c>
      <c r="B579" s="68" t="s">
        <v>40</v>
      </c>
      <c r="C579" s="433" t="s">
        <v>93</v>
      </c>
      <c r="D579" s="434">
        <v>27466.756999999998</v>
      </c>
      <c r="E579" s="434">
        <v>41910.71</v>
      </c>
      <c r="F579" s="435">
        <v>21803.904999999999</v>
      </c>
      <c r="G579" s="435">
        <v>9493.3249999999989</v>
      </c>
      <c r="H579" s="129">
        <v>100674.697</v>
      </c>
      <c r="I579" s="293"/>
      <c r="J579" s="58"/>
      <c r="BY579" s="270"/>
      <c r="BZ579" s="68"/>
      <c r="CA579" s="280"/>
      <c r="CB579" s="280"/>
      <c r="CC579" s="280"/>
      <c r="CD579" s="280"/>
      <c r="CE579" s="280"/>
      <c r="CF579" s="270"/>
      <c r="CG579" s="68"/>
      <c r="CH579" s="281"/>
      <c r="CI579" s="281"/>
      <c r="CJ579" s="281"/>
      <c r="CK579" s="281"/>
      <c r="CL579" s="281"/>
      <c r="CM579" s="282"/>
      <c r="CN579" s="282"/>
      <c r="CO579" s="282"/>
      <c r="CP579" s="282"/>
      <c r="CQ579" s="282"/>
      <c r="CR579" s="270"/>
      <c r="CS579" s="68"/>
      <c r="CT579" s="283"/>
      <c r="CU579" s="283"/>
      <c r="CV579" s="283"/>
      <c r="CW579" s="283"/>
      <c r="CX579" s="283"/>
      <c r="CY579" s="270"/>
      <c r="CZ579" s="68"/>
      <c r="DA579" s="282"/>
      <c r="DB579" s="282"/>
      <c r="DC579" s="282"/>
      <c r="DD579" s="282"/>
      <c r="DE579" s="282"/>
    </row>
    <row r="580" spans="1:109" ht="16.5" x14ac:dyDescent="0.3">
      <c r="A580" s="427">
        <v>2013</v>
      </c>
      <c r="B580" s="428" t="s">
        <v>41</v>
      </c>
      <c r="C580" s="429" t="s">
        <v>93</v>
      </c>
      <c r="D580" s="430">
        <v>26637.334999999999</v>
      </c>
      <c r="E580" s="430">
        <v>36500.590000000004</v>
      </c>
      <c r="F580" s="431">
        <v>20112.879999999997</v>
      </c>
      <c r="G580" s="431">
        <v>10744.455000000002</v>
      </c>
      <c r="H580" s="432">
        <v>93995.260000000009</v>
      </c>
      <c r="I580" s="293"/>
      <c r="J580" s="58"/>
      <c r="BY580" s="270"/>
      <c r="BZ580" s="68"/>
      <c r="CA580" s="280"/>
      <c r="CB580" s="280"/>
      <c r="CC580" s="280"/>
      <c r="CD580" s="280"/>
      <c r="CE580" s="280"/>
      <c r="CF580" s="270"/>
      <c r="CG580" s="68"/>
      <c r="CH580" s="281"/>
      <c r="CI580" s="281"/>
      <c r="CJ580" s="281"/>
      <c r="CK580" s="281"/>
      <c r="CL580" s="281"/>
      <c r="CM580" s="282"/>
      <c r="CN580" s="282"/>
      <c r="CO580" s="282"/>
      <c r="CP580" s="282"/>
      <c r="CQ580" s="282"/>
      <c r="CR580" s="270"/>
      <c r="CS580" s="68"/>
      <c r="CT580" s="283"/>
      <c r="CU580" s="283"/>
      <c r="CV580" s="283"/>
      <c r="CW580" s="283"/>
      <c r="CX580" s="283"/>
      <c r="CY580" s="270"/>
      <c r="CZ580" s="68"/>
      <c r="DA580" s="282"/>
      <c r="DB580" s="282"/>
      <c r="DC580" s="282"/>
      <c r="DD580" s="282"/>
      <c r="DE580" s="282"/>
    </row>
    <row r="581" spans="1:109" ht="16.5" x14ac:dyDescent="0.3">
      <c r="A581" s="68">
        <v>2013</v>
      </c>
      <c r="B581" s="68" t="s">
        <v>42</v>
      </c>
      <c r="C581" s="433" t="s">
        <v>93</v>
      </c>
      <c r="D581" s="434">
        <v>22231.735000000001</v>
      </c>
      <c r="E581" s="434">
        <v>33665.441999999995</v>
      </c>
      <c r="F581" s="435">
        <v>15119.362500000001</v>
      </c>
      <c r="G581" s="435">
        <v>7497.6525000000001</v>
      </c>
      <c r="H581" s="129">
        <v>78514.191999999995</v>
      </c>
      <c r="I581" s="293"/>
      <c r="J581" s="58"/>
      <c r="BY581" s="270"/>
      <c r="BZ581" s="68"/>
      <c r="CA581" s="280"/>
      <c r="CB581" s="280"/>
      <c r="CC581" s="280"/>
      <c r="CD581" s="280"/>
      <c r="CE581" s="280"/>
      <c r="CF581" s="270"/>
      <c r="CG581" s="68"/>
      <c r="CH581" s="281"/>
      <c r="CI581" s="281"/>
      <c r="CJ581" s="281"/>
      <c r="CK581" s="281"/>
      <c r="CL581" s="281"/>
      <c r="CM581" s="282"/>
      <c r="CN581" s="282"/>
      <c r="CO581" s="282"/>
      <c r="CP581" s="282"/>
      <c r="CQ581" s="282"/>
      <c r="CR581" s="270"/>
      <c r="CS581" s="68"/>
      <c r="CT581" s="283"/>
      <c r="CU581" s="283"/>
      <c r="CV581" s="283"/>
      <c r="CW581" s="283"/>
      <c r="CX581" s="283"/>
      <c r="CY581" s="270"/>
      <c r="CZ581" s="68"/>
      <c r="DA581" s="282"/>
      <c r="DB581" s="282"/>
      <c r="DC581" s="282"/>
      <c r="DD581" s="282"/>
      <c r="DE581" s="282"/>
    </row>
    <row r="582" spans="1:109" ht="16.5" x14ac:dyDescent="0.3">
      <c r="A582" s="427">
        <v>2014</v>
      </c>
      <c r="B582" s="428" t="s">
        <v>43</v>
      </c>
      <c r="C582" s="429" t="s">
        <v>93</v>
      </c>
      <c r="D582" s="430">
        <v>23940.33</v>
      </c>
      <c r="E582" s="430">
        <v>33121.905000000006</v>
      </c>
      <c r="F582" s="431">
        <v>17525.84</v>
      </c>
      <c r="G582" s="431">
        <v>8176.682499999999</v>
      </c>
      <c r="H582" s="432">
        <v>82764.757500000007</v>
      </c>
      <c r="I582" s="293"/>
      <c r="J582" s="58"/>
      <c r="BY582" s="270"/>
      <c r="BZ582" s="68"/>
      <c r="CA582" s="280"/>
      <c r="CB582" s="280"/>
      <c r="CC582" s="280"/>
      <c r="CD582" s="280"/>
      <c r="CE582" s="280"/>
      <c r="CF582" s="270"/>
      <c r="CG582" s="68"/>
      <c r="CH582" s="281"/>
      <c r="CI582" s="281"/>
      <c r="CJ582" s="281"/>
      <c r="CK582" s="281"/>
      <c r="CL582" s="281"/>
      <c r="CM582" s="282"/>
      <c r="CN582" s="282"/>
      <c r="CO582" s="282"/>
      <c r="CP582" s="282"/>
      <c r="CQ582" s="282"/>
      <c r="CR582" s="270"/>
      <c r="CS582" s="68"/>
      <c r="CT582" s="283"/>
      <c r="CU582" s="283"/>
      <c r="CV582" s="283"/>
      <c r="CW582" s="283"/>
      <c r="CX582" s="283"/>
      <c r="CY582" s="270"/>
      <c r="CZ582" s="68"/>
      <c r="DA582" s="282"/>
      <c r="DB582" s="282"/>
      <c r="DC582" s="282"/>
      <c r="DD582" s="282"/>
      <c r="DE582" s="282"/>
    </row>
    <row r="583" spans="1:109" ht="16.5" x14ac:dyDescent="0.3">
      <c r="A583" s="68">
        <v>2014</v>
      </c>
      <c r="B583" s="68" t="s">
        <v>44</v>
      </c>
      <c r="C583" s="433" t="s">
        <v>93</v>
      </c>
      <c r="D583" s="434">
        <v>29555.160000000003</v>
      </c>
      <c r="E583" s="434">
        <v>33057.785000000003</v>
      </c>
      <c r="F583" s="435">
        <v>20272.235000000001</v>
      </c>
      <c r="G583" s="435">
        <v>10161.032500000001</v>
      </c>
      <c r="H583" s="129">
        <v>93046.212500000009</v>
      </c>
      <c r="I583" s="293"/>
      <c r="J583" s="58"/>
      <c r="BY583" s="270"/>
      <c r="BZ583" s="68"/>
      <c r="CA583" s="280"/>
      <c r="CB583" s="280"/>
      <c r="CC583" s="280"/>
      <c r="CD583" s="280"/>
      <c r="CE583" s="280"/>
      <c r="CF583" s="270"/>
      <c r="CG583" s="68"/>
      <c r="CH583" s="281"/>
      <c r="CI583" s="281"/>
      <c r="CJ583" s="281"/>
      <c r="CK583" s="281"/>
      <c r="CL583" s="281"/>
      <c r="CM583" s="282"/>
      <c r="CN583" s="282"/>
      <c r="CO583" s="282"/>
      <c r="CP583" s="282"/>
      <c r="CQ583" s="282"/>
      <c r="CR583" s="270"/>
      <c r="CS583" s="68"/>
      <c r="CT583" s="283"/>
      <c r="CU583" s="283"/>
      <c r="CV583" s="283"/>
      <c r="CW583" s="283"/>
      <c r="CX583" s="283"/>
      <c r="CY583" s="270"/>
      <c r="CZ583" s="68"/>
      <c r="DA583" s="282"/>
      <c r="DB583" s="282"/>
      <c r="DC583" s="282"/>
      <c r="DD583" s="282"/>
      <c r="DE583" s="282"/>
    </row>
    <row r="584" spans="1:109" ht="16.5" x14ac:dyDescent="0.3">
      <c r="A584" s="427">
        <v>2014</v>
      </c>
      <c r="B584" s="428" t="s">
        <v>45</v>
      </c>
      <c r="C584" s="429" t="s">
        <v>93</v>
      </c>
      <c r="D584" s="430">
        <v>29770.174999999996</v>
      </c>
      <c r="E584" s="430">
        <v>36487.729999999996</v>
      </c>
      <c r="F584" s="431">
        <v>21446.163999999997</v>
      </c>
      <c r="G584" s="431">
        <v>9332.8875000000007</v>
      </c>
      <c r="H584" s="432">
        <v>97036.9565</v>
      </c>
      <c r="I584" s="293"/>
      <c r="J584" s="58"/>
      <c r="BY584" s="270"/>
      <c r="BZ584" s="68"/>
      <c r="CA584" s="280"/>
      <c r="CB584" s="280"/>
      <c r="CC584" s="280"/>
      <c r="CD584" s="280"/>
      <c r="CE584" s="280"/>
      <c r="CF584" s="270"/>
      <c r="CG584" s="68"/>
      <c r="CH584" s="281"/>
      <c r="CI584" s="281"/>
      <c r="CJ584" s="281"/>
      <c r="CK584" s="281"/>
      <c r="CL584" s="281"/>
      <c r="CM584" s="282"/>
      <c r="CN584" s="282"/>
      <c r="CO584" s="282"/>
      <c r="CP584" s="282"/>
      <c r="CQ584" s="282"/>
      <c r="CR584" s="270"/>
      <c r="CS584" s="68"/>
      <c r="CT584" s="283"/>
      <c r="CU584" s="283"/>
      <c r="CV584" s="283"/>
      <c r="CW584" s="283"/>
      <c r="CX584" s="283"/>
      <c r="CY584" s="270"/>
      <c r="CZ584" s="68"/>
      <c r="DA584" s="282"/>
      <c r="DB584" s="282"/>
      <c r="DC584" s="282"/>
      <c r="DD584" s="282"/>
      <c r="DE584" s="282"/>
    </row>
    <row r="585" spans="1:109" ht="16.5" x14ac:dyDescent="0.3">
      <c r="A585" s="68">
        <v>2014</v>
      </c>
      <c r="B585" s="68" t="s">
        <v>33</v>
      </c>
      <c r="C585" s="433" t="s">
        <v>93</v>
      </c>
      <c r="D585" s="434">
        <v>28651.737000000008</v>
      </c>
      <c r="E585" s="434">
        <v>33701.82</v>
      </c>
      <c r="F585" s="435">
        <v>18658.579999999998</v>
      </c>
      <c r="G585" s="435">
        <v>9252.8469999999998</v>
      </c>
      <c r="H585" s="129">
        <v>90264.984000000011</v>
      </c>
      <c r="I585" s="293"/>
      <c r="J585" s="58"/>
      <c r="BY585" s="270"/>
      <c r="BZ585" s="68"/>
      <c r="CA585" s="280"/>
      <c r="CB585" s="280"/>
      <c r="CC585" s="280"/>
      <c r="CD585" s="280"/>
      <c r="CE585" s="280"/>
      <c r="CF585" s="270"/>
      <c r="CG585" s="68"/>
      <c r="CH585" s="281"/>
      <c r="CI585" s="281"/>
      <c r="CJ585" s="281"/>
      <c r="CK585" s="281"/>
      <c r="CL585" s="281"/>
      <c r="CM585" s="282"/>
      <c r="CN585" s="282"/>
      <c r="CO585" s="282"/>
      <c r="CP585" s="282"/>
      <c r="CQ585" s="282"/>
      <c r="CR585" s="270"/>
      <c r="CS585" s="68"/>
      <c r="CT585" s="283"/>
      <c r="CU585" s="283"/>
      <c r="CV585" s="283"/>
      <c r="CW585" s="283"/>
      <c r="CX585" s="283"/>
      <c r="CY585" s="270"/>
      <c r="CZ585" s="68"/>
      <c r="DA585" s="282"/>
      <c r="DB585" s="282"/>
      <c r="DC585" s="282"/>
      <c r="DD585" s="282"/>
      <c r="DE585" s="282"/>
    </row>
    <row r="586" spans="1:109" ht="16.5" x14ac:dyDescent="0.3">
      <c r="A586" s="427">
        <v>2014</v>
      </c>
      <c r="B586" s="428" t="s">
        <v>35</v>
      </c>
      <c r="C586" s="429" t="s">
        <v>93</v>
      </c>
      <c r="D586" s="430">
        <v>36539.509999999995</v>
      </c>
      <c r="E586" s="430">
        <v>39635.768000000004</v>
      </c>
      <c r="F586" s="431">
        <v>21945.797500000001</v>
      </c>
      <c r="G586" s="431">
        <v>9623.3985000000011</v>
      </c>
      <c r="H586" s="432">
        <v>107744.47399999999</v>
      </c>
      <c r="I586" s="293"/>
      <c r="J586" s="58"/>
      <c r="BY586" s="270"/>
      <c r="BZ586" s="68"/>
      <c r="CA586" s="280"/>
      <c r="CB586" s="280"/>
      <c r="CC586" s="280"/>
      <c r="CD586" s="280"/>
      <c r="CE586" s="280"/>
      <c r="CF586" s="270"/>
      <c r="CG586" s="68"/>
      <c r="CH586" s="281"/>
      <c r="CI586" s="281"/>
      <c r="CJ586" s="281"/>
      <c r="CK586" s="281"/>
      <c r="CL586" s="281"/>
      <c r="CM586" s="282"/>
      <c r="CN586" s="282"/>
      <c r="CO586" s="282"/>
      <c r="CP586" s="282"/>
      <c r="CQ586" s="282"/>
      <c r="CR586" s="270"/>
      <c r="CS586" s="68"/>
      <c r="CT586" s="283"/>
      <c r="CU586" s="283"/>
      <c r="CV586" s="283"/>
      <c r="CW586" s="283"/>
      <c r="CX586" s="283"/>
      <c r="CY586" s="270"/>
      <c r="CZ586" s="68"/>
      <c r="DA586" s="282"/>
      <c r="DB586" s="282"/>
      <c r="DC586" s="282"/>
      <c r="DD586" s="282"/>
      <c r="DE586" s="282"/>
    </row>
    <row r="587" spans="1:109" ht="16.5" x14ac:dyDescent="0.3">
      <c r="A587" s="68">
        <v>2014</v>
      </c>
      <c r="B587" s="68" t="s">
        <v>36</v>
      </c>
      <c r="C587" s="433" t="s">
        <v>93</v>
      </c>
      <c r="D587" s="434">
        <v>31557.400000000009</v>
      </c>
      <c r="E587" s="434">
        <v>32696.99500000001</v>
      </c>
      <c r="F587" s="435">
        <v>21530.089999999997</v>
      </c>
      <c r="G587" s="435">
        <v>9656.1024999999991</v>
      </c>
      <c r="H587" s="129">
        <v>95440.587500000023</v>
      </c>
      <c r="I587" s="293"/>
      <c r="J587" s="58"/>
      <c r="BY587" s="270"/>
      <c r="BZ587" s="68"/>
      <c r="CA587" s="280"/>
      <c r="CB587" s="280"/>
      <c r="CC587" s="280"/>
      <c r="CD587" s="280"/>
      <c r="CE587" s="280"/>
      <c r="CF587" s="270"/>
      <c r="CG587" s="68"/>
      <c r="CH587" s="281"/>
      <c r="CI587" s="281"/>
      <c r="CJ587" s="281"/>
      <c r="CK587" s="281"/>
      <c r="CL587" s="281"/>
      <c r="CM587" s="282"/>
      <c r="CN587" s="282"/>
      <c r="CO587" s="282"/>
      <c r="CP587" s="282"/>
      <c r="CQ587" s="282"/>
      <c r="CR587" s="270"/>
      <c r="CS587" s="68"/>
      <c r="CT587" s="283"/>
      <c r="CU587" s="283"/>
      <c r="CV587" s="283"/>
      <c r="CW587" s="283"/>
      <c r="CX587" s="283"/>
      <c r="CY587" s="270"/>
      <c r="CZ587" s="68"/>
      <c r="DA587" s="282"/>
      <c r="DB587" s="282"/>
      <c r="DC587" s="282"/>
      <c r="DD587" s="282"/>
      <c r="DE587" s="282"/>
    </row>
    <row r="588" spans="1:109" ht="16.5" x14ac:dyDescent="0.3">
      <c r="A588" s="427">
        <v>2014</v>
      </c>
      <c r="B588" s="428" t="s">
        <v>37</v>
      </c>
      <c r="C588" s="429" t="s">
        <v>93</v>
      </c>
      <c r="D588" s="430">
        <v>36747.22</v>
      </c>
      <c r="E588" s="430">
        <v>41611.521000000008</v>
      </c>
      <c r="F588" s="431">
        <v>20360.54</v>
      </c>
      <c r="G588" s="431">
        <v>11919.945</v>
      </c>
      <c r="H588" s="432">
        <v>110639.22600000002</v>
      </c>
      <c r="I588" s="293"/>
      <c r="J588" s="58"/>
      <c r="BY588" s="270"/>
      <c r="BZ588" s="68"/>
      <c r="CA588" s="280"/>
      <c r="CB588" s="280"/>
      <c r="CC588" s="280"/>
      <c r="CD588" s="280"/>
      <c r="CE588" s="280"/>
      <c r="CF588" s="270"/>
      <c r="CG588" s="68"/>
      <c r="CH588" s="281"/>
      <c r="CI588" s="281"/>
      <c r="CJ588" s="281"/>
      <c r="CK588" s="281"/>
      <c r="CL588" s="281"/>
      <c r="CM588" s="282"/>
      <c r="CN588" s="282"/>
      <c r="CO588" s="282"/>
      <c r="CP588" s="282"/>
      <c r="CQ588" s="282"/>
      <c r="CR588" s="270"/>
      <c r="CS588" s="68"/>
      <c r="CT588" s="283"/>
      <c r="CU588" s="283"/>
      <c r="CV588" s="283"/>
      <c r="CW588" s="283"/>
      <c r="CX588" s="283"/>
      <c r="CY588" s="270"/>
      <c r="CZ588" s="68"/>
      <c r="DA588" s="282"/>
      <c r="DB588" s="282"/>
      <c r="DC588" s="282"/>
      <c r="DD588" s="282"/>
      <c r="DE588" s="282"/>
    </row>
    <row r="589" spans="1:109" ht="16.5" x14ac:dyDescent="0.3">
      <c r="A589" s="68">
        <v>2014</v>
      </c>
      <c r="B589" s="68" t="s">
        <v>38</v>
      </c>
      <c r="C589" s="433" t="s">
        <v>93</v>
      </c>
      <c r="D589" s="434">
        <v>34315.861000000012</v>
      </c>
      <c r="E589" s="434">
        <v>34544.368000000002</v>
      </c>
      <c r="F589" s="435">
        <v>21604.117499999997</v>
      </c>
      <c r="G589" s="435">
        <v>10548.452499999999</v>
      </c>
      <c r="H589" s="129">
        <v>101012.79900000003</v>
      </c>
      <c r="I589" s="293"/>
      <c r="J589" s="58"/>
      <c r="BY589" s="270"/>
      <c r="BZ589" s="68"/>
      <c r="CA589" s="280"/>
      <c r="CB589" s="280"/>
      <c r="CC589" s="280"/>
      <c r="CD589" s="280"/>
      <c r="CE589" s="280"/>
      <c r="CF589" s="270"/>
      <c r="CG589" s="68"/>
      <c r="CH589" s="281"/>
      <c r="CI589" s="281"/>
      <c r="CJ589" s="281"/>
      <c r="CK589" s="281"/>
      <c r="CL589" s="281"/>
      <c r="CM589" s="282"/>
      <c r="CN589" s="282"/>
      <c r="CO589" s="282"/>
      <c r="CP589" s="282"/>
      <c r="CQ589" s="282"/>
      <c r="CR589" s="270"/>
      <c r="CS589" s="68"/>
      <c r="CT589" s="283"/>
      <c r="CU589" s="283"/>
      <c r="CV589" s="283"/>
      <c r="CW589" s="283"/>
      <c r="CX589" s="283"/>
      <c r="CY589" s="270"/>
      <c r="CZ589" s="68"/>
      <c r="DA589" s="282"/>
      <c r="DB589" s="282"/>
      <c r="DC589" s="282"/>
      <c r="DD589" s="282"/>
      <c r="DE589" s="282"/>
    </row>
    <row r="590" spans="1:109" ht="16.5" x14ac:dyDescent="0.3">
      <c r="A590" s="427">
        <v>2014</v>
      </c>
      <c r="B590" s="428" t="s">
        <v>39</v>
      </c>
      <c r="C590" s="429" t="s">
        <v>93</v>
      </c>
      <c r="D590" s="430">
        <v>36155.119999999995</v>
      </c>
      <c r="E590" s="430">
        <v>40697.856</v>
      </c>
      <c r="F590" s="431">
        <v>22469.887500000001</v>
      </c>
      <c r="G590" s="431">
        <v>11493.789999999999</v>
      </c>
      <c r="H590" s="432">
        <v>110816.65349999999</v>
      </c>
      <c r="I590" s="293"/>
      <c r="J590" s="58"/>
      <c r="BY590" s="270"/>
      <c r="BZ590" s="68"/>
      <c r="CA590" s="280"/>
      <c r="CB590" s="280"/>
      <c r="CC590" s="280"/>
      <c r="CD590" s="280"/>
      <c r="CE590" s="280"/>
      <c r="CF590" s="270"/>
      <c r="CG590" s="68"/>
      <c r="CH590" s="281"/>
      <c r="CI590" s="281"/>
      <c r="CJ590" s="281"/>
      <c r="CK590" s="281"/>
      <c r="CL590" s="281"/>
      <c r="CM590" s="282"/>
      <c r="CN590" s="282"/>
      <c r="CO590" s="282"/>
      <c r="CP590" s="282"/>
      <c r="CQ590" s="282"/>
      <c r="CR590" s="270"/>
      <c r="CS590" s="68"/>
      <c r="CT590" s="283"/>
      <c r="CU590" s="283"/>
      <c r="CV590" s="283"/>
      <c r="CW590" s="283"/>
      <c r="CX590" s="283"/>
      <c r="CY590" s="270"/>
      <c r="CZ590" s="68"/>
      <c r="DA590" s="282"/>
      <c r="DB590" s="282"/>
      <c r="DC590" s="282"/>
      <c r="DD590" s="282"/>
      <c r="DE590" s="282"/>
    </row>
    <row r="591" spans="1:109" ht="16.5" x14ac:dyDescent="0.3">
      <c r="A591" s="68">
        <v>2014</v>
      </c>
      <c r="B591" s="68" t="s">
        <v>40</v>
      </c>
      <c r="C591" s="433" t="s">
        <v>93</v>
      </c>
      <c r="D591" s="434">
        <v>34496.619999999995</v>
      </c>
      <c r="E591" s="434">
        <v>41620.324000000008</v>
      </c>
      <c r="F591" s="435">
        <v>23803.082499999997</v>
      </c>
      <c r="G591" s="435">
        <v>11953.91</v>
      </c>
      <c r="H591" s="129">
        <v>111873.93650000001</v>
      </c>
      <c r="I591" s="293"/>
      <c r="J591" s="58"/>
      <c r="BY591" s="270"/>
      <c r="BZ591" s="68"/>
      <c r="CA591" s="280"/>
      <c r="CB591" s="280"/>
      <c r="CC591" s="280"/>
      <c r="CD591" s="280"/>
      <c r="CE591" s="280"/>
      <c r="CF591" s="270"/>
      <c r="CG591" s="68"/>
      <c r="CH591" s="281"/>
      <c r="CI591" s="281"/>
      <c r="CJ591" s="281"/>
      <c r="CK591" s="281"/>
      <c r="CL591" s="281"/>
      <c r="CM591" s="282"/>
      <c r="CN591" s="282"/>
      <c r="CO591" s="282"/>
      <c r="CP591" s="282"/>
      <c r="CQ591" s="282"/>
      <c r="CR591" s="270"/>
      <c r="CS591" s="68"/>
      <c r="CT591" s="283"/>
      <c r="CU591" s="283"/>
      <c r="CV591" s="283"/>
      <c r="CW591" s="283"/>
      <c r="CX591" s="283"/>
      <c r="CY591" s="270"/>
      <c r="CZ591" s="68"/>
      <c r="DA591" s="282"/>
      <c r="DB591" s="282"/>
      <c r="DC591" s="282"/>
      <c r="DD591" s="282"/>
      <c r="DE591" s="282"/>
    </row>
    <row r="592" spans="1:109" ht="16.5" x14ac:dyDescent="0.3">
      <c r="A592" s="427">
        <v>2014</v>
      </c>
      <c r="B592" s="428" t="s">
        <v>41</v>
      </c>
      <c r="C592" s="429" t="s">
        <v>93</v>
      </c>
      <c r="D592" s="430">
        <v>30170.060000000005</v>
      </c>
      <c r="E592" s="430">
        <v>41769.364000000001</v>
      </c>
      <c r="F592" s="431">
        <v>18827.240000000002</v>
      </c>
      <c r="G592" s="431">
        <v>10676.702499999999</v>
      </c>
      <c r="H592" s="432">
        <v>101443.36650000002</v>
      </c>
      <c r="I592" s="293"/>
      <c r="J592" s="58"/>
      <c r="BY592" s="270"/>
      <c r="BZ592" s="68"/>
      <c r="CA592" s="280"/>
      <c r="CB592" s="280"/>
      <c r="CC592" s="280"/>
      <c r="CD592" s="280"/>
      <c r="CE592" s="280"/>
      <c r="CF592" s="270"/>
      <c r="CG592" s="68"/>
      <c r="CH592" s="281"/>
      <c r="CI592" s="281"/>
      <c r="CJ592" s="281"/>
      <c r="CK592" s="281"/>
      <c r="CL592" s="281"/>
      <c r="CM592" s="282"/>
      <c r="CN592" s="282"/>
      <c r="CO592" s="282"/>
      <c r="CP592" s="282"/>
      <c r="CQ592" s="282"/>
      <c r="CR592" s="270"/>
      <c r="CS592" s="68"/>
      <c r="CT592" s="283"/>
      <c r="CU592" s="283"/>
      <c r="CV592" s="283"/>
      <c r="CW592" s="283"/>
      <c r="CX592" s="283"/>
      <c r="CY592" s="270"/>
      <c r="CZ592" s="68"/>
      <c r="DA592" s="282"/>
      <c r="DB592" s="282"/>
      <c r="DC592" s="282"/>
      <c r="DD592" s="282"/>
      <c r="DE592" s="282"/>
    </row>
    <row r="593" spans="1:109" ht="16.5" x14ac:dyDescent="0.3">
      <c r="A593" s="68">
        <v>2014</v>
      </c>
      <c r="B593" s="68" t="s">
        <v>42</v>
      </c>
      <c r="C593" s="433" t="s">
        <v>93</v>
      </c>
      <c r="D593" s="434">
        <v>25731.47</v>
      </c>
      <c r="E593" s="434">
        <v>35069.370000000003</v>
      </c>
      <c r="F593" s="435">
        <v>17050.227500000001</v>
      </c>
      <c r="G593" s="435">
        <v>7532.9624999999996</v>
      </c>
      <c r="H593" s="129">
        <v>85384.030000000028</v>
      </c>
      <c r="I593" s="293"/>
      <c r="J593" s="58"/>
      <c r="BY593" s="270"/>
      <c r="BZ593" s="68"/>
      <c r="CA593" s="280"/>
      <c r="CB593" s="280"/>
      <c r="CC593" s="280"/>
      <c r="CD593" s="280"/>
      <c r="CE593" s="280"/>
      <c r="CF593" s="270"/>
      <c r="CG593" s="68"/>
      <c r="CH593" s="281"/>
      <c r="CI593" s="281"/>
      <c r="CJ593" s="281"/>
      <c r="CK593" s="281"/>
      <c r="CL593" s="281"/>
      <c r="CM593" s="282"/>
      <c r="CN593" s="282"/>
      <c r="CO593" s="282"/>
      <c r="CP593" s="282"/>
      <c r="CQ593" s="282"/>
      <c r="CR593" s="270"/>
      <c r="CS593" s="68"/>
      <c r="CT593" s="283"/>
      <c r="CU593" s="283"/>
      <c r="CV593" s="283"/>
      <c r="CW593" s="283"/>
      <c r="CX593" s="283"/>
      <c r="CY593" s="270"/>
      <c r="CZ593" s="68"/>
      <c r="DA593" s="282"/>
      <c r="DB593" s="282"/>
      <c r="DC593" s="282"/>
      <c r="DD593" s="282"/>
      <c r="DE593" s="282"/>
    </row>
    <row r="594" spans="1:109" ht="16.5" x14ac:dyDescent="0.3">
      <c r="A594" s="427">
        <v>2015</v>
      </c>
      <c r="B594" s="428" t="s">
        <v>43</v>
      </c>
      <c r="C594" s="429" t="s">
        <v>93</v>
      </c>
      <c r="D594" s="430">
        <v>22259.169999999995</v>
      </c>
      <c r="E594" s="430">
        <v>31094.224999999995</v>
      </c>
      <c r="F594" s="431">
        <v>20258.38</v>
      </c>
      <c r="G594" s="431">
        <v>9094.3850000000002</v>
      </c>
      <c r="H594" s="432">
        <v>82706.159999999989</v>
      </c>
      <c r="I594" s="293"/>
      <c r="J594" s="58"/>
      <c r="BY594" s="270"/>
      <c r="BZ594" s="68"/>
      <c r="CA594" s="280"/>
      <c r="CB594" s="280"/>
      <c r="CC594" s="280"/>
      <c r="CD594" s="280"/>
      <c r="CE594" s="280"/>
      <c r="CF594" s="270"/>
      <c r="CG594" s="68"/>
      <c r="CH594" s="281"/>
      <c r="CI594" s="281"/>
      <c r="CJ594" s="281"/>
      <c r="CK594" s="281"/>
      <c r="CL594" s="281"/>
      <c r="CM594" s="282"/>
      <c r="CN594" s="282"/>
      <c r="CO594" s="282"/>
      <c r="CP594" s="282"/>
      <c r="CQ594" s="282"/>
      <c r="CR594" s="270"/>
      <c r="CS594" s="68"/>
      <c r="CT594" s="283"/>
      <c r="CU594" s="283"/>
      <c r="CV594" s="283"/>
      <c r="CW594" s="283"/>
      <c r="CX594" s="283"/>
      <c r="CY594" s="270"/>
      <c r="CZ594" s="68"/>
      <c r="DA594" s="282"/>
      <c r="DB594" s="282"/>
      <c r="DC594" s="282"/>
      <c r="DD594" s="282"/>
      <c r="DE594" s="282"/>
    </row>
    <row r="595" spans="1:109" ht="16.5" x14ac:dyDescent="0.3">
      <c r="A595" s="68">
        <v>2015</v>
      </c>
      <c r="B595" s="68" t="s">
        <v>44</v>
      </c>
      <c r="C595" s="433" t="s">
        <v>93</v>
      </c>
      <c r="D595" s="434">
        <v>27233.840000000007</v>
      </c>
      <c r="E595" s="434">
        <v>34360.588999999993</v>
      </c>
      <c r="F595" s="435">
        <v>21956.142500000002</v>
      </c>
      <c r="G595" s="435">
        <v>9528.119999999999</v>
      </c>
      <c r="H595" s="129">
        <v>93078.691500000001</v>
      </c>
      <c r="I595" s="293"/>
      <c r="J595" s="58"/>
      <c r="BY595" s="270"/>
      <c r="BZ595" s="68"/>
      <c r="CA595" s="280"/>
      <c r="CB595" s="280"/>
      <c r="CC595" s="280"/>
      <c r="CD595" s="280"/>
      <c r="CE595" s="280"/>
      <c r="CF595" s="270"/>
      <c r="CG595" s="68"/>
      <c r="CH595" s="281"/>
      <c r="CI595" s="281"/>
      <c r="CJ595" s="281"/>
      <c r="CK595" s="281"/>
      <c r="CL595" s="281"/>
      <c r="CM595" s="282"/>
      <c r="CN595" s="282"/>
      <c r="CO595" s="282"/>
      <c r="CP595" s="282"/>
      <c r="CQ595" s="282"/>
      <c r="CR595" s="270"/>
      <c r="CS595" s="68"/>
      <c r="CT595" s="283"/>
      <c r="CU595" s="283"/>
      <c r="CV595" s="283"/>
      <c r="CW595" s="283"/>
      <c r="CX595" s="283"/>
      <c r="CY595" s="270"/>
      <c r="CZ595" s="68"/>
      <c r="DA595" s="282"/>
      <c r="DB595" s="282"/>
      <c r="DC595" s="282"/>
      <c r="DD595" s="282"/>
      <c r="DE595" s="282"/>
    </row>
    <row r="596" spans="1:109" ht="16.5" x14ac:dyDescent="0.3">
      <c r="A596" s="427">
        <v>2015</v>
      </c>
      <c r="B596" s="428" t="s">
        <v>45</v>
      </c>
      <c r="C596" s="429" t="s">
        <v>93</v>
      </c>
      <c r="D596" s="430">
        <v>31625.930999999997</v>
      </c>
      <c r="E596" s="430">
        <v>39842.193000000007</v>
      </c>
      <c r="F596" s="431">
        <v>26767.707500000004</v>
      </c>
      <c r="G596" s="431">
        <v>9148.7649999999994</v>
      </c>
      <c r="H596" s="432">
        <v>107384.59649999999</v>
      </c>
      <c r="I596" s="293"/>
      <c r="J596" s="58"/>
      <c r="BY596" s="270"/>
      <c r="BZ596" s="68"/>
      <c r="CA596" s="280"/>
      <c r="CB596" s="280"/>
      <c r="CC596" s="280"/>
      <c r="CD596" s="280"/>
      <c r="CE596" s="280"/>
      <c r="CF596" s="270"/>
      <c r="CG596" s="68"/>
      <c r="CH596" s="281"/>
      <c r="CI596" s="281"/>
      <c r="CJ596" s="281"/>
      <c r="CK596" s="281"/>
      <c r="CL596" s="281"/>
      <c r="CM596" s="282"/>
      <c r="CN596" s="282"/>
      <c r="CO596" s="282"/>
      <c r="CP596" s="282"/>
      <c r="CQ596" s="282"/>
      <c r="CR596" s="270"/>
      <c r="CS596" s="68"/>
      <c r="CT596" s="283"/>
      <c r="CU596" s="283"/>
      <c r="CV596" s="283"/>
      <c r="CW596" s="283"/>
      <c r="CX596" s="283"/>
      <c r="CY596" s="270"/>
      <c r="CZ596" s="68"/>
      <c r="DA596" s="282"/>
      <c r="DB596" s="282"/>
      <c r="DC596" s="282"/>
      <c r="DD596" s="282"/>
      <c r="DE596" s="282"/>
    </row>
    <row r="597" spans="1:109" ht="16.5" x14ac:dyDescent="0.3">
      <c r="A597" s="68">
        <v>2015</v>
      </c>
      <c r="B597" s="68" t="s">
        <v>33</v>
      </c>
      <c r="C597" s="433" t="s">
        <v>93</v>
      </c>
      <c r="D597" s="434">
        <v>27693.149999999994</v>
      </c>
      <c r="E597" s="434">
        <v>32877.125</v>
      </c>
      <c r="F597" s="435">
        <v>20923.460500000001</v>
      </c>
      <c r="G597" s="435">
        <v>8384.5324999999993</v>
      </c>
      <c r="H597" s="129">
        <v>89878.267999999982</v>
      </c>
      <c r="I597" s="293"/>
      <c r="J597" s="58"/>
      <c r="BY597" s="270"/>
      <c r="BZ597" s="68"/>
      <c r="CA597" s="280"/>
      <c r="CB597" s="280"/>
      <c r="CC597" s="280"/>
      <c r="CD597" s="280"/>
      <c r="CE597" s="280"/>
      <c r="CF597" s="270"/>
      <c r="CG597" s="68"/>
      <c r="CH597" s="281"/>
      <c r="CI597" s="281"/>
      <c r="CJ597" s="281"/>
      <c r="CK597" s="281"/>
      <c r="CL597" s="281"/>
      <c r="CM597" s="282"/>
      <c r="CN597" s="282"/>
      <c r="CO597" s="282"/>
      <c r="CP597" s="282"/>
      <c r="CQ597" s="282"/>
      <c r="CR597" s="270"/>
      <c r="CS597" s="68"/>
      <c r="CT597" s="283"/>
      <c r="CU597" s="283"/>
      <c r="CV597" s="283"/>
      <c r="CW597" s="283"/>
      <c r="CX597" s="283"/>
      <c r="CY597" s="270"/>
      <c r="CZ597" s="68"/>
      <c r="DA597" s="282"/>
      <c r="DB597" s="282"/>
      <c r="DC597" s="282"/>
      <c r="DD597" s="282"/>
      <c r="DE597" s="282"/>
    </row>
    <row r="598" spans="1:109" ht="16.5" x14ac:dyDescent="0.3">
      <c r="A598" s="427">
        <v>2015</v>
      </c>
      <c r="B598" s="428" t="s">
        <v>35</v>
      </c>
      <c r="C598" s="429" t="s">
        <v>93</v>
      </c>
      <c r="D598" s="430">
        <v>27289.26</v>
      </c>
      <c r="E598" s="430">
        <v>36983.897000000004</v>
      </c>
      <c r="F598" s="431">
        <v>23433.142500000002</v>
      </c>
      <c r="G598" s="431">
        <v>10027.495000000001</v>
      </c>
      <c r="H598" s="432">
        <v>97733.794500000004</v>
      </c>
      <c r="I598" s="293"/>
      <c r="J598" s="58"/>
      <c r="BY598" s="270"/>
      <c r="BZ598" s="68"/>
      <c r="CA598" s="280"/>
      <c r="CB598" s="280"/>
      <c r="CC598" s="280"/>
      <c r="CD598" s="280"/>
      <c r="CE598" s="280"/>
      <c r="CF598" s="270"/>
      <c r="CG598" s="68"/>
      <c r="CH598" s="281"/>
      <c r="CI598" s="281"/>
      <c r="CJ598" s="281"/>
      <c r="CK598" s="281"/>
      <c r="CL598" s="281"/>
      <c r="CM598" s="282"/>
      <c r="CN598" s="282"/>
      <c r="CO598" s="282"/>
      <c r="CP598" s="282"/>
      <c r="CQ598" s="282"/>
      <c r="CR598" s="270"/>
      <c r="CS598" s="68"/>
      <c r="CT598" s="283"/>
      <c r="CU598" s="283"/>
      <c r="CV598" s="283"/>
      <c r="CW598" s="283"/>
      <c r="CX598" s="283"/>
      <c r="CY598" s="270"/>
      <c r="CZ598" s="68"/>
      <c r="DA598" s="282"/>
      <c r="DB598" s="282"/>
      <c r="DC598" s="282"/>
      <c r="DD598" s="282"/>
      <c r="DE598" s="282"/>
    </row>
    <row r="599" spans="1:109" ht="16.5" x14ac:dyDescent="0.3">
      <c r="A599" s="68">
        <v>2015</v>
      </c>
      <c r="B599" s="68" t="s">
        <v>36</v>
      </c>
      <c r="C599" s="433" t="s">
        <v>93</v>
      </c>
      <c r="D599" s="434">
        <v>25681.19</v>
      </c>
      <c r="E599" s="434">
        <v>37280.055000000008</v>
      </c>
      <c r="F599" s="435">
        <v>24445.302500000005</v>
      </c>
      <c r="G599" s="435">
        <v>7803.7049999999999</v>
      </c>
      <c r="H599" s="129">
        <v>95210.252500000002</v>
      </c>
      <c r="I599" s="293"/>
      <c r="J599" s="58"/>
      <c r="BY599" s="270"/>
      <c r="BZ599" s="68"/>
      <c r="CA599" s="280"/>
      <c r="CB599" s="280"/>
      <c r="CC599" s="280"/>
      <c r="CD599" s="280"/>
      <c r="CE599" s="280"/>
      <c r="CF599" s="270"/>
      <c r="CG599" s="68"/>
      <c r="CH599" s="281"/>
      <c r="CI599" s="281"/>
      <c r="CJ599" s="281"/>
      <c r="CK599" s="281"/>
      <c r="CL599" s="281"/>
      <c r="CM599" s="282"/>
      <c r="CN599" s="282"/>
      <c r="CO599" s="282"/>
      <c r="CP599" s="282"/>
      <c r="CQ599" s="282"/>
      <c r="CR599" s="270"/>
      <c r="CS599" s="68"/>
      <c r="CT599" s="283"/>
      <c r="CU599" s="283"/>
      <c r="CV599" s="283"/>
      <c r="CW599" s="283"/>
      <c r="CX599" s="283"/>
      <c r="CY599" s="270"/>
      <c r="CZ599" s="68"/>
      <c r="DA599" s="282"/>
      <c r="DB599" s="282"/>
      <c r="DC599" s="282"/>
      <c r="DD599" s="282"/>
      <c r="DE599" s="282"/>
    </row>
    <row r="600" spans="1:109" ht="16.5" x14ac:dyDescent="0.3">
      <c r="A600" s="427">
        <v>2015</v>
      </c>
      <c r="B600" s="428" t="s">
        <v>37</v>
      </c>
      <c r="C600" s="429" t="s">
        <v>93</v>
      </c>
      <c r="D600" s="430">
        <v>32558.009999999995</v>
      </c>
      <c r="E600" s="430">
        <v>42575.823999999993</v>
      </c>
      <c r="F600" s="431">
        <v>24663.887999999999</v>
      </c>
      <c r="G600" s="431">
        <v>10841.175000000001</v>
      </c>
      <c r="H600" s="432">
        <v>110638.897</v>
      </c>
      <c r="I600" s="293"/>
      <c r="J600" s="58"/>
      <c r="BY600" s="270"/>
      <c r="BZ600" s="68"/>
      <c r="CA600" s="280"/>
      <c r="CB600" s="280"/>
      <c r="CC600" s="280"/>
      <c r="CD600" s="280"/>
      <c r="CE600" s="280"/>
      <c r="CF600" s="270"/>
      <c r="CG600" s="68"/>
      <c r="CH600" s="281"/>
      <c r="CI600" s="281"/>
      <c r="CJ600" s="281"/>
      <c r="CK600" s="281"/>
      <c r="CL600" s="281"/>
      <c r="CM600" s="282"/>
      <c r="CN600" s="282"/>
      <c r="CO600" s="282"/>
      <c r="CP600" s="282"/>
      <c r="CQ600" s="282"/>
      <c r="CR600" s="270"/>
      <c r="CS600" s="68"/>
      <c r="CT600" s="283"/>
      <c r="CU600" s="283"/>
      <c r="CV600" s="283"/>
      <c r="CW600" s="283"/>
      <c r="CX600" s="283"/>
      <c r="CY600" s="270"/>
      <c r="CZ600" s="68"/>
      <c r="DA600" s="282"/>
      <c r="DB600" s="282"/>
      <c r="DC600" s="282"/>
      <c r="DD600" s="282"/>
      <c r="DE600" s="282"/>
    </row>
    <row r="601" spans="1:109" ht="16.5" x14ac:dyDescent="0.3">
      <c r="A601" s="68">
        <v>2015</v>
      </c>
      <c r="B601" s="68" t="s">
        <v>38</v>
      </c>
      <c r="C601" s="433" t="s">
        <v>93</v>
      </c>
      <c r="D601" s="434">
        <v>30791.910000000003</v>
      </c>
      <c r="E601" s="434">
        <v>38795.563999999998</v>
      </c>
      <c r="F601" s="435">
        <v>25475.727500000001</v>
      </c>
      <c r="G601" s="435">
        <v>8730.4700000000012</v>
      </c>
      <c r="H601" s="129">
        <v>103793.67150000001</v>
      </c>
      <c r="I601" s="293"/>
      <c r="J601" s="58"/>
      <c r="BY601" s="270"/>
      <c r="BZ601" s="68"/>
      <c r="CA601" s="280"/>
      <c r="CB601" s="280"/>
      <c r="CC601" s="280"/>
      <c r="CD601" s="280"/>
      <c r="CE601" s="280"/>
      <c r="CF601" s="270"/>
      <c r="CG601" s="68"/>
      <c r="CH601" s="281"/>
      <c r="CI601" s="281"/>
      <c r="CJ601" s="281"/>
      <c r="CK601" s="281"/>
      <c r="CL601" s="281"/>
      <c r="CM601" s="282"/>
      <c r="CN601" s="282"/>
      <c r="CO601" s="282"/>
      <c r="CP601" s="282"/>
      <c r="CQ601" s="282"/>
      <c r="CR601" s="270"/>
      <c r="CS601" s="68"/>
      <c r="CT601" s="283"/>
      <c r="CU601" s="283"/>
      <c r="CV601" s="283"/>
      <c r="CW601" s="283"/>
      <c r="CX601" s="283"/>
      <c r="CY601" s="270"/>
      <c r="CZ601" s="68"/>
      <c r="DA601" s="282"/>
      <c r="DB601" s="282"/>
      <c r="DC601" s="282"/>
      <c r="DD601" s="282"/>
      <c r="DE601" s="282"/>
    </row>
    <row r="602" spans="1:109" ht="16.5" x14ac:dyDescent="0.3">
      <c r="A602" s="427">
        <v>2015</v>
      </c>
      <c r="B602" s="428" t="s">
        <v>39</v>
      </c>
      <c r="C602" s="429" t="s">
        <v>93</v>
      </c>
      <c r="D602" s="430">
        <v>29665.83</v>
      </c>
      <c r="E602" s="430">
        <v>41636.947</v>
      </c>
      <c r="F602" s="431">
        <v>24202.924999999999</v>
      </c>
      <c r="G602" s="431">
        <v>9568.7125000000015</v>
      </c>
      <c r="H602" s="432">
        <v>105074.4145</v>
      </c>
      <c r="I602" s="293"/>
      <c r="J602" s="58"/>
      <c r="BY602" s="270"/>
      <c r="BZ602" s="68"/>
      <c r="CA602" s="280"/>
      <c r="CB602" s="280"/>
      <c r="CC602" s="280"/>
      <c r="CD602" s="280"/>
      <c r="CE602" s="280"/>
      <c r="CF602" s="270"/>
      <c r="CG602" s="68"/>
      <c r="CH602" s="281"/>
      <c r="CI602" s="281"/>
      <c r="CJ602" s="281"/>
      <c r="CK602" s="281"/>
      <c r="CL602" s="281"/>
      <c r="CM602" s="282"/>
      <c r="CN602" s="282"/>
      <c r="CO602" s="282"/>
      <c r="CP602" s="282"/>
      <c r="CQ602" s="282"/>
      <c r="CR602" s="270"/>
      <c r="CS602" s="68"/>
      <c r="CT602" s="283"/>
      <c r="CU602" s="283"/>
      <c r="CV602" s="283"/>
      <c r="CW602" s="283"/>
      <c r="CX602" s="283"/>
      <c r="CY602" s="270"/>
      <c r="CZ602" s="68"/>
      <c r="DA602" s="282"/>
      <c r="DB602" s="282"/>
      <c r="DC602" s="282"/>
      <c r="DD602" s="282"/>
      <c r="DE602" s="282"/>
    </row>
    <row r="603" spans="1:109" ht="16.5" x14ac:dyDescent="0.3">
      <c r="A603" s="68">
        <v>2015</v>
      </c>
      <c r="B603" s="68" t="s">
        <v>40</v>
      </c>
      <c r="C603" s="433" t="s">
        <v>93</v>
      </c>
      <c r="D603" s="434">
        <v>28198.544999999991</v>
      </c>
      <c r="E603" s="434">
        <v>44845.966000000015</v>
      </c>
      <c r="F603" s="435">
        <v>29475.710000000003</v>
      </c>
      <c r="G603" s="435">
        <v>9033.6225000000013</v>
      </c>
      <c r="H603" s="129">
        <v>111553.84350000002</v>
      </c>
      <c r="I603" s="293"/>
      <c r="J603" s="58"/>
      <c r="BY603" s="270"/>
      <c r="BZ603" s="68"/>
      <c r="CA603" s="280"/>
      <c r="CB603" s="280"/>
      <c r="CC603" s="280"/>
      <c r="CD603" s="280"/>
      <c r="CE603" s="280"/>
      <c r="CF603" s="270"/>
      <c r="CG603" s="68"/>
      <c r="CH603" s="281"/>
      <c r="CI603" s="281"/>
      <c r="CJ603" s="281"/>
      <c r="CK603" s="281"/>
      <c r="CL603" s="281"/>
      <c r="CM603" s="282"/>
      <c r="CN603" s="282"/>
      <c r="CO603" s="282"/>
      <c r="CP603" s="282"/>
      <c r="CQ603" s="282"/>
      <c r="CR603" s="270"/>
      <c r="CS603" s="68"/>
      <c r="CT603" s="283"/>
      <c r="CU603" s="283"/>
      <c r="CV603" s="283"/>
      <c r="CW603" s="283"/>
      <c r="CX603" s="283"/>
      <c r="CY603" s="270"/>
      <c r="CZ603" s="68"/>
      <c r="DA603" s="282"/>
      <c r="DB603" s="282"/>
      <c r="DC603" s="282"/>
      <c r="DD603" s="282"/>
      <c r="DE603" s="282"/>
    </row>
    <row r="604" spans="1:109" ht="16.5" x14ac:dyDescent="0.3">
      <c r="A604" s="427">
        <v>2015</v>
      </c>
      <c r="B604" s="428" t="s">
        <v>41</v>
      </c>
      <c r="C604" s="429" t="s">
        <v>93</v>
      </c>
      <c r="D604" s="430">
        <v>27939.34</v>
      </c>
      <c r="E604" s="430">
        <v>38190.215000000004</v>
      </c>
      <c r="F604" s="431">
        <v>27417.614999999994</v>
      </c>
      <c r="G604" s="431">
        <v>9802.3675000000003</v>
      </c>
      <c r="H604" s="432">
        <v>103349.53749999999</v>
      </c>
      <c r="I604" s="293"/>
      <c r="J604" s="58"/>
      <c r="BY604" s="270"/>
      <c r="BZ604" s="68"/>
      <c r="CA604" s="280"/>
      <c r="CB604" s="280"/>
      <c r="CC604" s="280"/>
      <c r="CD604" s="280"/>
      <c r="CE604" s="280"/>
      <c r="CF604" s="270"/>
      <c r="CG604" s="68"/>
      <c r="CH604" s="281"/>
      <c r="CI604" s="281"/>
      <c r="CJ604" s="281"/>
      <c r="CK604" s="281"/>
      <c r="CL604" s="281"/>
      <c r="CM604" s="282"/>
      <c r="CN604" s="282"/>
      <c r="CO604" s="282"/>
      <c r="CP604" s="282"/>
      <c r="CQ604" s="282"/>
      <c r="CR604" s="270"/>
      <c r="CS604" s="68"/>
      <c r="CT604" s="283"/>
      <c r="CU604" s="283"/>
      <c r="CV604" s="283"/>
      <c r="CW604" s="283"/>
      <c r="CX604" s="283"/>
      <c r="CY604" s="270"/>
      <c r="CZ604" s="68"/>
      <c r="DA604" s="282"/>
      <c r="DB604" s="282"/>
      <c r="DC604" s="282"/>
      <c r="DD604" s="282"/>
      <c r="DE604" s="282"/>
    </row>
    <row r="605" spans="1:109" ht="16.5" x14ac:dyDescent="0.3">
      <c r="A605" s="68">
        <v>2015</v>
      </c>
      <c r="B605" s="68" t="s">
        <v>42</v>
      </c>
      <c r="C605" s="433" t="s">
        <v>93</v>
      </c>
      <c r="D605" s="434">
        <v>26295.530000000006</v>
      </c>
      <c r="E605" s="434">
        <v>41630.92</v>
      </c>
      <c r="F605" s="435">
        <v>21861.260000000002</v>
      </c>
      <c r="G605" s="435">
        <v>7000.7574999999997</v>
      </c>
      <c r="H605" s="129">
        <v>96788.467500000013</v>
      </c>
      <c r="I605" s="293"/>
      <c r="J605" s="58"/>
      <c r="BY605" s="270"/>
      <c r="BZ605" s="68"/>
      <c r="CA605" s="280"/>
      <c r="CB605" s="280"/>
      <c r="CC605" s="280"/>
      <c r="CD605" s="280"/>
      <c r="CE605" s="280"/>
      <c r="CF605" s="270"/>
      <c r="CG605" s="68"/>
      <c r="CH605" s="281"/>
      <c r="CI605" s="281"/>
      <c r="CJ605" s="281"/>
      <c r="CK605" s="281"/>
      <c r="CL605" s="281"/>
      <c r="CM605" s="282"/>
      <c r="CN605" s="282"/>
      <c r="CO605" s="282"/>
      <c r="CP605" s="282"/>
      <c r="CQ605" s="282"/>
      <c r="CR605" s="270"/>
      <c r="CS605" s="68"/>
      <c r="CT605" s="283"/>
      <c r="CU605" s="283"/>
      <c r="CV605" s="283"/>
      <c r="CW605" s="283"/>
      <c r="CX605" s="283"/>
      <c r="CY605" s="270"/>
      <c r="CZ605" s="68"/>
      <c r="DA605" s="282"/>
      <c r="DB605" s="282"/>
      <c r="DC605" s="282"/>
      <c r="DD605" s="282"/>
      <c r="DE605" s="282"/>
    </row>
    <row r="606" spans="1:109" ht="16.5" x14ac:dyDescent="0.3">
      <c r="A606" s="427">
        <v>2016</v>
      </c>
      <c r="B606" s="428" t="s">
        <v>43</v>
      </c>
      <c r="C606" s="429" t="s">
        <v>93</v>
      </c>
      <c r="D606" s="430">
        <v>18430.489999999998</v>
      </c>
      <c r="E606" s="430">
        <v>30622.516999999996</v>
      </c>
      <c r="F606" s="431">
        <v>20393.537500000002</v>
      </c>
      <c r="G606" s="431">
        <v>6788.6769999999979</v>
      </c>
      <c r="H606" s="432">
        <v>76235.221499999985</v>
      </c>
      <c r="I606" s="293"/>
      <c r="J606" s="58"/>
      <c r="BY606" s="270"/>
      <c r="BZ606" s="68"/>
      <c r="CA606" s="280"/>
      <c r="CB606" s="280"/>
      <c r="CC606" s="280"/>
      <c r="CD606" s="280"/>
      <c r="CE606" s="280"/>
      <c r="CF606" s="270"/>
      <c r="CG606" s="68"/>
      <c r="CH606" s="281"/>
      <c r="CI606" s="281"/>
      <c r="CJ606" s="281"/>
      <c r="CK606" s="281"/>
      <c r="CL606" s="281"/>
      <c r="CM606" s="282"/>
      <c r="CN606" s="282"/>
      <c r="CO606" s="282"/>
      <c r="CP606" s="282"/>
      <c r="CQ606" s="282"/>
      <c r="CR606" s="270"/>
      <c r="CS606" s="68"/>
      <c r="CT606" s="283"/>
      <c r="CU606" s="283"/>
      <c r="CV606" s="283"/>
      <c r="CW606" s="283"/>
      <c r="CX606" s="283"/>
      <c r="CY606" s="270"/>
      <c r="CZ606" s="68"/>
      <c r="DA606" s="282"/>
      <c r="DB606" s="282"/>
      <c r="DC606" s="282"/>
      <c r="DD606" s="282"/>
      <c r="DE606" s="282"/>
    </row>
    <row r="607" spans="1:109" ht="16.5" x14ac:dyDescent="0.3">
      <c r="A607" s="68">
        <v>2016</v>
      </c>
      <c r="B607" s="68" t="s">
        <v>44</v>
      </c>
      <c r="C607" s="433" t="s">
        <v>93</v>
      </c>
      <c r="D607" s="434">
        <v>25170.129999999986</v>
      </c>
      <c r="E607" s="434">
        <v>38801.633000000009</v>
      </c>
      <c r="F607" s="435">
        <v>24762.309999999998</v>
      </c>
      <c r="G607" s="435">
        <v>8377.1650000000009</v>
      </c>
      <c r="H607" s="129">
        <v>97111.238000000012</v>
      </c>
      <c r="I607" s="293"/>
      <c r="J607" s="58"/>
      <c r="BY607" s="270"/>
      <c r="BZ607" s="68"/>
      <c r="CA607" s="280"/>
      <c r="CB607" s="280"/>
      <c r="CC607" s="280"/>
      <c r="CD607" s="280"/>
      <c r="CE607" s="280"/>
      <c r="CF607" s="270"/>
      <c r="CG607" s="68"/>
      <c r="CH607" s="281"/>
      <c r="CI607" s="281"/>
      <c r="CJ607" s="281"/>
      <c r="CK607" s="281"/>
      <c r="CL607" s="281"/>
      <c r="CM607" s="282"/>
      <c r="CN607" s="282"/>
      <c r="CO607" s="282"/>
      <c r="CP607" s="282"/>
      <c r="CQ607" s="282"/>
      <c r="CR607" s="270"/>
      <c r="CS607" s="68"/>
      <c r="CT607" s="283"/>
      <c r="CU607" s="283"/>
      <c r="CV607" s="283"/>
      <c r="CW607" s="283"/>
      <c r="CX607" s="283"/>
      <c r="CY607" s="270"/>
      <c r="CZ607" s="68"/>
      <c r="DA607" s="282"/>
      <c r="DB607" s="282"/>
      <c r="DC607" s="282"/>
      <c r="DD607" s="282"/>
      <c r="DE607" s="282"/>
    </row>
    <row r="608" spans="1:109" ht="16.5" x14ac:dyDescent="0.3">
      <c r="A608" s="427">
        <v>2016</v>
      </c>
      <c r="B608" s="428" t="s">
        <v>45</v>
      </c>
      <c r="C608" s="429" t="s">
        <v>93</v>
      </c>
      <c r="D608" s="430">
        <v>21887.639999999992</v>
      </c>
      <c r="E608" s="430">
        <v>36224.232000000004</v>
      </c>
      <c r="F608" s="431">
        <v>22913.392500000002</v>
      </c>
      <c r="G608" s="431">
        <v>7742.6849999999995</v>
      </c>
      <c r="H608" s="432">
        <v>88767.949499999988</v>
      </c>
      <c r="I608" s="293"/>
      <c r="J608" s="58"/>
      <c r="BY608" s="270"/>
      <c r="BZ608" s="68"/>
      <c r="CA608" s="280"/>
      <c r="CB608" s="280"/>
      <c r="CC608" s="280"/>
      <c r="CD608" s="280"/>
      <c r="CE608" s="280"/>
      <c r="CF608" s="270"/>
      <c r="CG608" s="68"/>
      <c r="CH608" s="281"/>
      <c r="CI608" s="281"/>
      <c r="CJ608" s="281"/>
      <c r="CK608" s="281"/>
      <c r="CL608" s="281"/>
      <c r="CM608" s="282"/>
      <c r="CN608" s="282"/>
      <c r="CO608" s="282"/>
      <c r="CP608" s="282"/>
      <c r="CQ608" s="282"/>
      <c r="CR608" s="270"/>
      <c r="CS608" s="68"/>
      <c r="CT608" s="283"/>
      <c r="CU608" s="283"/>
      <c r="CV608" s="283"/>
      <c r="CW608" s="283"/>
      <c r="CX608" s="283"/>
      <c r="CY608" s="270"/>
      <c r="CZ608" s="68"/>
      <c r="DA608" s="282"/>
      <c r="DB608" s="282"/>
      <c r="DC608" s="282"/>
      <c r="DD608" s="282"/>
      <c r="DE608" s="282"/>
    </row>
    <row r="609" spans="1:109" ht="16.5" x14ac:dyDescent="0.3">
      <c r="A609" s="68">
        <v>2016</v>
      </c>
      <c r="B609" s="68" t="s">
        <v>33</v>
      </c>
      <c r="C609" s="433" t="s">
        <v>93</v>
      </c>
      <c r="D609" s="434">
        <v>26673.120000000006</v>
      </c>
      <c r="E609" s="434">
        <v>34884.294999999998</v>
      </c>
      <c r="F609" s="435">
        <v>21099.212500000001</v>
      </c>
      <c r="G609" s="435">
        <v>9122.5349999999999</v>
      </c>
      <c r="H609" s="129">
        <v>91779.162500000006</v>
      </c>
      <c r="I609" s="293"/>
      <c r="J609" s="58"/>
      <c r="BY609" s="270"/>
      <c r="BZ609" s="68"/>
      <c r="CA609" s="280"/>
      <c r="CB609" s="280"/>
      <c r="CC609" s="280"/>
      <c r="CD609" s="280"/>
      <c r="CE609" s="280"/>
      <c r="CF609" s="270"/>
      <c r="CG609" s="68"/>
      <c r="CH609" s="281"/>
      <c r="CI609" s="281"/>
      <c r="CJ609" s="281"/>
      <c r="CK609" s="281"/>
      <c r="CL609" s="281"/>
      <c r="CM609" s="282"/>
      <c r="CN609" s="282"/>
      <c r="CO609" s="282"/>
      <c r="CP609" s="282"/>
      <c r="CQ609" s="282"/>
      <c r="CR609" s="270"/>
      <c r="CS609" s="68"/>
      <c r="CT609" s="283"/>
      <c r="CU609" s="283"/>
      <c r="CV609" s="283"/>
      <c r="CW609" s="283"/>
      <c r="CX609" s="283"/>
      <c r="CY609" s="270"/>
      <c r="CZ609" s="68"/>
      <c r="DA609" s="282"/>
      <c r="DB609" s="282"/>
      <c r="DC609" s="282"/>
      <c r="DD609" s="282"/>
      <c r="DE609" s="282"/>
    </row>
    <row r="610" spans="1:109" ht="16.5" x14ac:dyDescent="0.3">
      <c r="A610" s="427">
        <v>2016</v>
      </c>
      <c r="B610" s="428" t="s">
        <v>35</v>
      </c>
      <c r="C610" s="429" t="s">
        <v>93</v>
      </c>
      <c r="D610" s="430">
        <v>25794.97</v>
      </c>
      <c r="E610" s="430">
        <v>36027.279000000002</v>
      </c>
      <c r="F610" s="431">
        <v>20036.812999999998</v>
      </c>
      <c r="G610" s="431">
        <v>7680.8850000000002</v>
      </c>
      <c r="H610" s="432">
        <v>89539.947</v>
      </c>
      <c r="I610" s="293"/>
      <c r="J610" s="58"/>
      <c r="BY610" s="270"/>
      <c r="BZ610" s="68"/>
      <c r="CA610" s="280"/>
      <c r="CB610" s="280"/>
      <c r="CC610" s="280"/>
      <c r="CD610" s="280"/>
      <c r="CE610" s="280"/>
      <c r="CF610" s="270"/>
      <c r="CG610" s="68"/>
      <c r="CH610" s="281"/>
      <c r="CI610" s="281"/>
      <c r="CJ610" s="281"/>
      <c r="CK610" s="281"/>
      <c r="CL610" s="281"/>
      <c r="CM610" s="282"/>
      <c r="CN610" s="282"/>
      <c r="CO610" s="282"/>
      <c r="CP610" s="282"/>
      <c r="CQ610" s="282"/>
      <c r="CR610" s="270"/>
      <c r="CS610" s="68"/>
      <c r="CT610" s="283"/>
      <c r="CU610" s="283"/>
      <c r="CV610" s="283"/>
      <c r="CW610" s="283"/>
      <c r="CX610" s="283"/>
      <c r="CY610" s="270"/>
      <c r="CZ610" s="68"/>
      <c r="DA610" s="282"/>
      <c r="DB610" s="282"/>
      <c r="DC610" s="282"/>
      <c r="DD610" s="282"/>
      <c r="DE610" s="282"/>
    </row>
    <row r="611" spans="1:109" ht="16.5" x14ac:dyDescent="0.3">
      <c r="A611" s="68">
        <v>2016</v>
      </c>
      <c r="B611" s="68" t="s">
        <v>36</v>
      </c>
      <c r="C611" s="433" t="s">
        <v>93</v>
      </c>
      <c r="D611" s="434">
        <v>28639.690000000006</v>
      </c>
      <c r="E611" s="434">
        <v>34337.112999999998</v>
      </c>
      <c r="F611" s="435">
        <v>17563.267500000002</v>
      </c>
      <c r="G611" s="435">
        <v>8861.910000000018</v>
      </c>
      <c r="H611" s="129">
        <v>89401.98050000002</v>
      </c>
      <c r="I611" s="293"/>
      <c r="J611" s="58"/>
      <c r="BY611" s="270"/>
      <c r="BZ611" s="68"/>
      <c r="CA611" s="280"/>
      <c r="CB611" s="280"/>
      <c r="CC611" s="280"/>
      <c r="CD611" s="280"/>
      <c r="CE611" s="280"/>
      <c r="CF611" s="270"/>
      <c r="CG611" s="68"/>
      <c r="CH611" s="281"/>
      <c r="CI611" s="281"/>
      <c r="CJ611" s="281"/>
      <c r="CK611" s="281"/>
      <c r="CL611" s="281"/>
      <c r="CM611" s="282"/>
      <c r="CN611" s="282"/>
      <c r="CO611" s="282"/>
      <c r="CP611" s="282"/>
      <c r="CQ611" s="282"/>
      <c r="CR611" s="270"/>
      <c r="CS611" s="68"/>
      <c r="CT611" s="283"/>
      <c r="CU611" s="283"/>
      <c r="CV611" s="283"/>
      <c r="CW611" s="283"/>
      <c r="CX611" s="283"/>
      <c r="CY611" s="270"/>
      <c r="CZ611" s="68"/>
      <c r="DA611" s="282"/>
      <c r="DB611" s="282"/>
      <c r="DC611" s="282"/>
      <c r="DD611" s="282"/>
      <c r="DE611" s="282"/>
    </row>
    <row r="612" spans="1:109" ht="16.5" x14ac:dyDescent="0.3">
      <c r="A612" s="427">
        <v>2016</v>
      </c>
      <c r="B612" s="428" t="s">
        <v>37</v>
      </c>
      <c r="C612" s="429" t="s">
        <v>93</v>
      </c>
      <c r="D612" s="430">
        <v>28563.989999999994</v>
      </c>
      <c r="E612" s="430">
        <v>34852.3485</v>
      </c>
      <c r="F612" s="431">
        <v>15823.119999999999</v>
      </c>
      <c r="G612" s="431">
        <v>6034.4950000000008</v>
      </c>
      <c r="H612" s="432">
        <v>85273.953499999989</v>
      </c>
      <c r="I612" s="293"/>
      <c r="J612" s="58"/>
      <c r="BY612" s="270"/>
      <c r="BZ612" s="68"/>
      <c r="CA612" s="280"/>
      <c r="CB612" s="280"/>
      <c r="CC612" s="280"/>
      <c r="CD612" s="280"/>
      <c r="CE612" s="280"/>
      <c r="CF612" s="270"/>
      <c r="CG612" s="68"/>
      <c r="CH612" s="281"/>
      <c r="CI612" s="281"/>
      <c r="CJ612" s="281"/>
      <c r="CK612" s="281"/>
      <c r="CL612" s="281"/>
      <c r="CM612" s="282"/>
      <c r="CN612" s="282"/>
      <c r="CO612" s="282"/>
      <c r="CP612" s="282"/>
      <c r="CQ612" s="282"/>
      <c r="CR612" s="270"/>
      <c r="CS612" s="68"/>
      <c r="CT612" s="283"/>
      <c r="CU612" s="283"/>
      <c r="CV612" s="283"/>
      <c r="CW612" s="283"/>
      <c r="CX612" s="283"/>
      <c r="CY612" s="270"/>
      <c r="CZ612" s="68"/>
      <c r="DA612" s="282"/>
      <c r="DB612" s="282"/>
      <c r="DC612" s="282"/>
      <c r="DD612" s="282"/>
      <c r="DE612" s="282"/>
    </row>
    <row r="613" spans="1:109" ht="16.5" x14ac:dyDescent="0.3">
      <c r="A613" s="68">
        <v>2016</v>
      </c>
      <c r="B613" s="68" t="s">
        <v>38</v>
      </c>
      <c r="C613" s="433" t="s">
        <v>93</v>
      </c>
      <c r="D613" s="434">
        <v>28954.595000000001</v>
      </c>
      <c r="E613" s="434">
        <v>42802.814500000008</v>
      </c>
      <c r="F613" s="435">
        <v>20644.53</v>
      </c>
      <c r="G613" s="435">
        <v>8959.0324999999993</v>
      </c>
      <c r="H613" s="129">
        <v>101360.97200000001</v>
      </c>
      <c r="I613" s="293"/>
      <c r="J613" s="58"/>
      <c r="BY613" s="270"/>
      <c r="BZ613" s="68"/>
      <c r="CA613" s="280"/>
      <c r="CB613" s="280"/>
      <c r="CC613" s="280"/>
      <c r="CD613" s="280"/>
      <c r="CE613" s="280"/>
      <c r="CF613" s="270"/>
      <c r="CG613" s="68"/>
      <c r="CH613" s="281"/>
      <c r="CI613" s="281"/>
      <c r="CJ613" s="281"/>
      <c r="CK613" s="281"/>
      <c r="CL613" s="281"/>
      <c r="CM613" s="282"/>
      <c r="CN613" s="282"/>
      <c r="CO613" s="282"/>
      <c r="CP613" s="282"/>
      <c r="CQ613" s="282"/>
      <c r="CR613" s="270"/>
      <c r="CS613" s="68"/>
      <c r="CT613" s="283"/>
      <c r="CU613" s="283"/>
      <c r="CV613" s="283"/>
      <c r="CW613" s="283"/>
      <c r="CX613" s="283"/>
      <c r="CY613" s="270"/>
      <c r="CZ613" s="68"/>
      <c r="DA613" s="282"/>
      <c r="DB613" s="282"/>
      <c r="DC613" s="282"/>
      <c r="DD613" s="282"/>
      <c r="DE613" s="282"/>
    </row>
    <row r="614" spans="1:109" ht="16.5" x14ac:dyDescent="0.3">
      <c r="A614" s="427">
        <v>2016</v>
      </c>
      <c r="B614" s="428" t="s">
        <v>39</v>
      </c>
      <c r="C614" s="429" t="s">
        <v>93</v>
      </c>
      <c r="D614" s="430">
        <v>26378.54</v>
      </c>
      <c r="E614" s="430">
        <v>36811.131999999998</v>
      </c>
      <c r="F614" s="431">
        <v>20212.895</v>
      </c>
      <c r="G614" s="431">
        <v>9550.9449999999997</v>
      </c>
      <c r="H614" s="432">
        <v>92953.511999999988</v>
      </c>
      <c r="I614" s="293"/>
      <c r="J614" s="58"/>
      <c r="BY614" s="270"/>
      <c r="BZ614" s="68"/>
      <c r="CA614" s="280"/>
      <c r="CB614" s="280"/>
      <c r="CC614" s="280"/>
      <c r="CD614" s="280"/>
      <c r="CE614" s="280"/>
      <c r="CF614" s="270"/>
      <c r="CG614" s="68"/>
      <c r="CH614" s="281"/>
      <c r="CI614" s="281"/>
      <c r="CJ614" s="281"/>
      <c r="CK614" s="281"/>
      <c r="CL614" s="281"/>
      <c r="CM614" s="282"/>
      <c r="CN614" s="282"/>
      <c r="CO614" s="282"/>
      <c r="CP614" s="282"/>
      <c r="CQ614" s="282"/>
      <c r="CR614" s="270"/>
      <c r="CS614" s="68"/>
      <c r="CT614" s="283"/>
      <c r="CU614" s="283"/>
      <c r="CV614" s="283"/>
      <c r="CW614" s="283"/>
      <c r="CX614" s="283"/>
      <c r="CY614" s="270"/>
      <c r="CZ614" s="68"/>
      <c r="DA614" s="282"/>
      <c r="DB614" s="282"/>
      <c r="DC614" s="282"/>
      <c r="DD614" s="282"/>
      <c r="DE614" s="282"/>
    </row>
    <row r="615" spans="1:109" ht="16.5" x14ac:dyDescent="0.3">
      <c r="A615" s="68">
        <v>2016</v>
      </c>
      <c r="B615" s="68" t="s">
        <v>40</v>
      </c>
      <c r="C615" s="433" t="s">
        <v>93</v>
      </c>
      <c r="D615" s="434">
        <v>27794.160000000003</v>
      </c>
      <c r="E615" s="434">
        <v>32927.618999999999</v>
      </c>
      <c r="F615" s="435">
        <v>18426.9925</v>
      </c>
      <c r="G615" s="435">
        <v>10569.43</v>
      </c>
      <c r="H615" s="129">
        <v>89718.201499999996</v>
      </c>
      <c r="I615" s="293"/>
      <c r="J615" s="58"/>
      <c r="BY615" s="270"/>
      <c r="BZ615" s="68"/>
      <c r="CA615" s="280"/>
      <c r="CB615" s="280"/>
      <c r="CC615" s="280"/>
      <c r="CD615" s="280"/>
      <c r="CE615" s="280"/>
      <c r="CF615" s="270"/>
      <c r="CG615" s="68"/>
      <c r="CH615" s="281"/>
      <c r="CI615" s="281"/>
      <c r="CJ615" s="281"/>
      <c r="CK615" s="281"/>
      <c r="CL615" s="281"/>
      <c r="CM615" s="282"/>
      <c r="CN615" s="282"/>
      <c r="CO615" s="282"/>
      <c r="CP615" s="282"/>
      <c r="CQ615" s="282"/>
      <c r="CR615" s="270"/>
      <c r="CS615" s="68"/>
      <c r="CT615" s="283"/>
      <c r="CU615" s="283"/>
      <c r="CV615" s="283"/>
      <c r="CW615" s="283"/>
      <c r="CX615" s="283"/>
      <c r="CY615" s="270"/>
      <c r="CZ615" s="68"/>
      <c r="DA615" s="282"/>
      <c r="DB615" s="282"/>
      <c r="DC615" s="282"/>
      <c r="DD615" s="282"/>
      <c r="DE615" s="282"/>
    </row>
    <row r="616" spans="1:109" ht="16.5" x14ac:dyDescent="0.3">
      <c r="A616" s="427">
        <v>2016</v>
      </c>
      <c r="B616" s="428" t="s">
        <v>41</v>
      </c>
      <c r="C616" s="429" t="s">
        <v>93</v>
      </c>
      <c r="D616" s="430">
        <v>26124.79</v>
      </c>
      <c r="E616" s="430">
        <v>34232.226999999999</v>
      </c>
      <c r="F616" s="431">
        <v>18106.975000000002</v>
      </c>
      <c r="G616" s="431">
        <v>7637.0255000000016</v>
      </c>
      <c r="H616" s="432">
        <v>86101.017500000002</v>
      </c>
      <c r="I616" s="293"/>
      <c r="J616" s="58"/>
      <c r="BY616" s="270"/>
      <c r="BZ616" s="68"/>
      <c r="CA616" s="280"/>
      <c r="CB616" s="280"/>
      <c r="CC616" s="280"/>
      <c r="CD616" s="280"/>
      <c r="CE616" s="280"/>
      <c r="CF616" s="270"/>
      <c r="CG616" s="68"/>
      <c r="CH616" s="281"/>
      <c r="CI616" s="281"/>
      <c r="CJ616" s="281"/>
      <c r="CK616" s="281"/>
      <c r="CL616" s="281"/>
      <c r="CM616" s="282"/>
      <c r="CN616" s="282"/>
      <c r="CO616" s="282"/>
      <c r="CP616" s="282"/>
      <c r="CQ616" s="282"/>
      <c r="CR616" s="270"/>
      <c r="CS616" s="68"/>
      <c r="CT616" s="283"/>
      <c r="CU616" s="283"/>
      <c r="CV616" s="283"/>
      <c r="CW616" s="283"/>
      <c r="CX616" s="283"/>
      <c r="CY616" s="270"/>
      <c r="CZ616" s="68"/>
      <c r="DA616" s="282"/>
      <c r="DB616" s="282"/>
      <c r="DC616" s="282"/>
      <c r="DD616" s="282"/>
      <c r="DE616" s="282"/>
    </row>
    <row r="617" spans="1:109" ht="16.5" x14ac:dyDescent="0.3">
      <c r="A617" s="68">
        <v>2016</v>
      </c>
      <c r="B617" s="68" t="s">
        <v>42</v>
      </c>
      <c r="C617" s="433" t="s">
        <v>93</v>
      </c>
      <c r="D617" s="434">
        <v>24984.464999999997</v>
      </c>
      <c r="E617" s="434">
        <v>38794.683499999999</v>
      </c>
      <c r="F617" s="435">
        <v>14071.93</v>
      </c>
      <c r="G617" s="435">
        <v>7477.2375000000011</v>
      </c>
      <c r="H617" s="129">
        <v>85328.315999999992</v>
      </c>
      <c r="I617" s="293"/>
      <c r="J617" s="58"/>
      <c r="BY617" s="270"/>
      <c r="BZ617" s="68"/>
      <c r="CA617" s="280"/>
      <c r="CB617" s="280"/>
      <c r="CC617" s="280"/>
      <c r="CD617" s="280"/>
      <c r="CE617" s="280"/>
      <c r="CF617" s="270"/>
      <c r="CG617" s="68"/>
      <c r="CH617" s="281"/>
      <c r="CI617" s="281"/>
      <c r="CJ617" s="281"/>
      <c r="CK617" s="281"/>
      <c r="CL617" s="281"/>
      <c r="CM617" s="282"/>
      <c r="CN617" s="282"/>
      <c r="CO617" s="282"/>
      <c r="CP617" s="282"/>
      <c r="CQ617" s="282"/>
      <c r="CR617" s="270"/>
      <c r="CS617" s="68"/>
      <c r="CT617" s="283"/>
      <c r="CU617" s="283"/>
      <c r="CV617" s="283"/>
      <c r="CW617" s="283"/>
      <c r="CX617" s="283"/>
      <c r="CY617" s="270"/>
      <c r="CZ617" s="68"/>
      <c r="DA617" s="282"/>
      <c r="DB617" s="282"/>
      <c r="DC617" s="282"/>
      <c r="DD617" s="282"/>
      <c r="DE617" s="282"/>
    </row>
    <row r="618" spans="1:109" ht="16.5" x14ac:dyDescent="0.3">
      <c r="A618" s="427">
        <v>2017</v>
      </c>
      <c r="B618" s="428" t="s">
        <v>43</v>
      </c>
      <c r="C618" s="429" t="s">
        <v>93</v>
      </c>
      <c r="D618" s="430">
        <v>24353.65</v>
      </c>
      <c r="E618" s="430">
        <v>31599.913</v>
      </c>
      <c r="F618" s="431">
        <v>16319.695</v>
      </c>
      <c r="G618" s="431">
        <v>8606.9675000000007</v>
      </c>
      <c r="H618" s="432">
        <v>80880.2255</v>
      </c>
      <c r="I618" s="293"/>
      <c r="J618" s="58"/>
      <c r="BY618" s="270"/>
      <c r="BZ618" s="68"/>
      <c r="CA618" s="280"/>
      <c r="CB618" s="280"/>
      <c r="CC618" s="280"/>
      <c r="CD618" s="280"/>
      <c r="CE618" s="280"/>
      <c r="CF618" s="270"/>
      <c r="CG618" s="68"/>
      <c r="CH618" s="281"/>
      <c r="CI618" s="281"/>
      <c r="CJ618" s="281"/>
      <c r="CK618" s="281"/>
      <c r="CL618" s="281"/>
      <c r="CM618" s="282"/>
      <c r="CN618" s="282"/>
      <c r="CO618" s="282"/>
      <c r="CP618" s="282"/>
      <c r="CQ618" s="282"/>
      <c r="CR618" s="270"/>
      <c r="CS618" s="68"/>
      <c r="CT618" s="283"/>
      <c r="CU618" s="283"/>
      <c r="CV618" s="283"/>
      <c r="CW618" s="283"/>
      <c r="CX618" s="283"/>
      <c r="CY618" s="270"/>
      <c r="CZ618" s="68"/>
      <c r="DA618" s="282"/>
      <c r="DB618" s="282"/>
      <c r="DC618" s="282"/>
      <c r="DD618" s="282"/>
      <c r="DE618" s="282"/>
    </row>
    <row r="619" spans="1:109" ht="16.5" x14ac:dyDescent="0.3">
      <c r="A619" s="68">
        <v>2017</v>
      </c>
      <c r="B619" s="68" t="s">
        <v>44</v>
      </c>
      <c r="C619" s="433" t="s">
        <v>93</v>
      </c>
      <c r="D619" s="434">
        <v>33420.714999999989</v>
      </c>
      <c r="E619" s="434">
        <v>34194.17</v>
      </c>
      <c r="F619" s="435">
        <v>21628.575000000001</v>
      </c>
      <c r="G619" s="435">
        <v>8346.6975000000002</v>
      </c>
      <c r="H619" s="129">
        <v>97590.157499999987</v>
      </c>
      <c r="I619" s="293"/>
      <c r="J619" s="58"/>
      <c r="BY619" s="270"/>
      <c r="BZ619" s="68"/>
      <c r="CA619" s="280"/>
      <c r="CB619" s="280"/>
      <c r="CC619" s="280"/>
      <c r="CD619" s="280"/>
      <c r="CE619" s="280"/>
      <c r="CF619" s="270"/>
      <c r="CG619" s="68"/>
      <c r="CH619" s="281"/>
      <c r="CI619" s="281"/>
      <c r="CJ619" s="281"/>
      <c r="CK619" s="281"/>
      <c r="CL619" s="281"/>
      <c r="CM619" s="282"/>
      <c r="CN619" s="282"/>
      <c r="CO619" s="282"/>
      <c r="CP619" s="282"/>
      <c r="CQ619" s="282"/>
      <c r="CR619" s="270"/>
      <c r="CS619" s="68"/>
      <c r="CT619" s="283"/>
      <c r="CU619" s="283"/>
      <c r="CV619" s="283"/>
      <c r="CW619" s="283"/>
      <c r="CX619" s="283"/>
      <c r="CY619" s="270"/>
      <c r="CZ619" s="68"/>
      <c r="DA619" s="282"/>
      <c r="DB619" s="282"/>
      <c r="DC619" s="282"/>
      <c r="DD619" s="282"/>
      <c r="DE619" s="282"/>
    </row>
    <row r="620" spans="1:109" ht="16.5" x14ac:dyDescent="0.3">
      <c r="A620" s="427">
        <v>2017</v>
      </c>
      <c r="B620" s="428" t="s">
        <v>45</v>
      </c>
      <c r="C620" s="429" t="s">
        <v>93</v>
      </c>
      <c r="D620" s="430">
        <v>31695.829999999994</v>
      </c>
      <c r="E620" s="430">
        <v>36266.688000000009</v>
      </c>
      <c r="F620" s="431">
        <v>21098.212500000001</v>
      </c>
      <c r="G620" s="431">
        <v>10702.087500000001</v>
      </c>
      <c r="H620" s="432">
        <v>99762.818000000014</v>
      </c>
      <c r="I620" s="293"/>
      <c r="J620" s="58"/>
      <c r="BY620" s="270"/>
      <c r="BZ620" s="68"/>
      <c r="CA620" s="280"/>
      <c r="CB620" s="280"/>
      <c r="CC620" s="280"/>
      <c r="CD620" s="280"/>
      <c r="CE620" s="280"/>
      <c r="CF620" s="270"/>
      <c r="CG620" s="68"/>
      <c r="CH620" s="281"/>
      <c r="CI620" s="281"/>
      <c r="CJ620" s="281"/>
      <c r="CK620" s="281"/>
      <c r="CL620" s="281"/>
      <c r="CM620" s="282"/>
      <c r="CN620" s="282"/>
      <c r="CO620" s="282"/>
      <c r="CP620" s="282"/>
      <c r="CQ620" s="282"/>
      <c r="CR620" s="270"/>
      <c r="CS620" s="68"/>
      <c r="CT620" s="283"/>
      <c r="CU620" s="283"/>
      <c r="CV620" s="283"/>
      <c r="CW620" s="283"/>
      <c r="CX620" s="283"/>
      <c r="CY620" s="270"/>
      <c r="CZ620" s="68"/>
      <c r="DA620" s="282"/>
      <c r="DB620" s="282"/>
      <c r="DC620" s="282"/>
      <c r="DD620" s="282"/>
      <c r="DE620" s="282"/>
    </row>
    <row r="621" spans="1:109" ht="16.5" x14ac:dyDescent="0.3">
      <c r="A621" s="68">
        <v>2017</v>
      </c>
      <c r="B621" s="68" t="s">
        <v>33</v>
      </c>
      <c r="C621" s="433" t="s">
        <v>93</v>
      </c>
      <c r="D621" s="434">
        <v>28481.16</v>
      </c>
      <c r="E621" s="434">
        <v>28553.677</v>
      </c>
      <c r="F621" s="435">
        <v>16543.137500000001</v>
      </c>
      <c r="G621" s="435">
        <v>7946.2924999999996</v>
      </c>
      <c r="H621" s="129">
        <v>81524.267000000007</v>
      </c>
      <c r="I621" s="293"/>
      <c r="J621" s="58"/>
      <c r="BY621" s="270"/>
      <c r="BZ621" s="68"/>
      <c r="CA621" s="280"/>
      <c r="CB621" s="280"/>
      <c r="CC621" s="280"/>
      <c r="CD621" s="280"/>
      <c r="CE621" s="280"/>
      <c r="CF621" s="270"/>
      <c r="CG621" s="68"/>
      <c r="CH621" s="281"/>
      <c r="CI621" s="281"/>
      <c r="CJ621" s="281"/>
      <c r="CK621" s="281"/>
      <c r="CL621" s="281"/>
      <c r="CM621" s="282"/>
      <c r="CN621" s="282"/>
      <c r="CO621" s="282"/>
      <c r="CP621" s="282"/>
      <c r="CQ621" s="282"/>
      <c r="CR621" s="270"/>
      <c r="CS621" s="68"/>
      <c r="CT621" s="283"/>
      <c r="CU621" s="283"/>
      <c r="CV621" s="283"/>
      <c r="CW621" s="283"/>
      <c r="CX621" s="283"/>
      <c r="CY621" s="270"/>
      <c r="CZ621" s="68"/>
      <c r="DA621" s="282"/>
      <c r="DB621" s="282"/>
      <c r="DC621" s="282"/>
      <c r="DD621" s="282"/>
      <c r="DE621" s="282"/>
    </row>
    <row r="622" spans="1:109" ht="16.5" x14ac:dyDescent="0.3">
      <c r="A622" s="427">
        <v>2017</v>
      </c>
      <c r="B622" s="428" t="s">
        <v>35</v>
      </c>
      <c r="C622" s="429" t="s">
        <v>93</v>
      </c>
      <c r="D622" s="430">
        <v>30785.974999999999</v>
      </c>
      <c r="E622" s="430">
        <v>33793.672999999995</v>
      </c>
      <c r="F622" s="431">
        <v>17403.474999999999</v>
      </c>
      <c r="G622" s="431">
        <v>8310.607</v>
      </c>
      <c r="H622" s="432">
        <v>90293.73</v>
      </c>
      <c r="I622" s="293"/>
      <c r="J622" s="58"/>
      <c r="BY622" s="270"/>
      <c r="BZ622" s="68"/>
      <c r="CA622" s="280"/>
      <c r="CB622" s="280"/>
      <c r="CC622" s="280"/>
      <c r="CD622" s="280"/>
      <c r="CE622" s="280"/>
      <c r="CF622" s="270"/>
      <c r="CG622" s="68"/>
      <c r="CH622" s="281"/>
      <c r="CI622" s="281"/>
      <c r="CJ622" s="281"/>
      <c r="CK622" s="281"/>
      <c r="CL622" s="281"/>
      <c r="CM622" s="282"/>
      <c r="CN622" s="282"/>
      <c r="CO622" s="282"/>
      <c r="CP622" s="282"/>
      <c r="CQ622" s="282"/>
      <c r="CR622" s="270"/>
      <c r="CS622" s="68"/>
      <c r="CT622" s="283"/>
      <c r="CU622" s="283"/>
      <c r="CV622" s="283"/>
      <c r="CW622" s="283"/>
      <c r="CX622" s="283"/>
      <c r="CY622" s="270"/>
      <c r="CZ622" s="68"/>
      <c r="DA622" s="282"/>
      <c r="DB622" s="282"/>
      <c r="DC622" s="282"/>
      <c r="DD622" s="282"/>
      <c r="DE622" s="282"/>
    </row>
    <row r="623" spans="1:109" ht="16.5" x14ac:dyDescent="0.3">
      <c r="A623" s="68">
        <v>2017</v>
      </c>
      <c r="B623" s="68" t="s">
        <v>36</v>
      </c>
      <c r="C623" s="433" t="s">
        <v>93</v>
      </c>
      <c r="D623" s="434">
        <v>30080.639999999992</v>
      </c>
      <c r="E623" s="434">
        <v>33748.629999999997</v>
      </c>
      <c r="F623" s="435">
        <v>17718.954999999998</v>
      </c>
      <c r="G623" s="435">
        <v>8404.0750000000007</v>
      </c>
      <c r="H623" s="129">
        <v>89952.3</v>
      </c>
      <c r="I623" s="293"/>
      <c r="J623" s="58"/>
      <c r="BY623" s="270"/>
      <c r="BZ623" s="68"/>
      <c r="CA623" s="280"/>
      <c r="CB623" s="280"/>
      <c r="CC623" s="280"/>
      <c r="CD623" s="280"/>
      <c r="CE623" s="280"/>
      <c r="CF623" s="270"/>
      <c r="CG623" s="68"/>
      <c r="CH623" s="281"/>
      <c r="CI623" s="281"/>
      <c r="CJ623" s="281"/>
      <c r="CK623" s="281"/>
      <c r="CL623" s="281"/>
      <c r="CM623" s="282"/>
      <c r="CN623" s="282"/>
      <c r="CO623" s="282"/>
      <c r="CP623" s="282"/>
      <c r="CQ623" s="282"/>
      <c r="CR623" s="270"/>
      <c r="CS623" s="68"/>
      <c r="CT623" s="283"/>
      <c r="CU623" s="283"/>
      <c r="CV623" s="283"/>
      <c r="CW623" s="283"/>
      <c r="CX623" s="283"/>
      <c r="CY623" s="270"/>
      <c r="CZ623" s="68"/>
      <c r="DA623" s="282"/>
      <c r="DB623" s="282"/>
      <c r="DC623" s="282"/>
      <c r="DD623" s="282"/>
      <c r="DE623" s="282"/>
    </row>
    <row r="624" spans="1:109" ht="16.5" x14ac:dyDescent="0.3">
      <c r="A624" s="427">
        <v>2017</v>
      </c>
      <c r="B624" s="428" t="s">
        <v>37</v>
      </c>
      <c r="C624" s="429" t="s">
        <v>93</v>
      </c>
      <c r="D624" s="430">
        <v>29320.23</v>
      </c>
      <c r="E624" s="430">
        <v>37100.284999999996</v>
      </c>
      <c r="F624" s="431">
        <v>16922.302500000002</v>
      </c>
      <c r="G624" s="431">
        <v>7790.732500000001</v>
      </c>
      <c r="H624" s="432">
        <v>91133.55</v>
      </c>
      <c r="I624" s="293"/>
      <c r="J624" s="58"/>
      <c r="BY624" s="270"/>
      <c r="BZ624" s="68"/>
      <c r="CA624" s="280"/>
      <c r="CB624" s="280"/>
      <c r="CC624" s="280"/>
      <c r="CD624" s="280"/>
      <c r="CE624" s="280"/>
      <c r="CF624" s="270"/>
      <c r="CG624" s="68"/>
      <c r="CH624" s="281"/>
      <c r="CI624" s="281"/>
      <c r="CJ624" s="281"/>
      <c r="CK624" s="281"/>
      <c r="CL624" s="281"/>
      <c r="CM624" s="282"/>
      <c r="CN624" s="282"/>
      <c r="CO624" s="282"/>
      <c r="CP624" s="282"/>
      <c r="CQ624" s="282"/>
      <c r="CR624" s="270"/>
      <c r="CS624" s="68"/>
      <c r="CT624" s="283"/>
      <c r="CU624" s="283"/>
      <c r="CV624" s="283"/>
      <c r="CW624" s="283"/>
      <c r="CX624" s="283"/>
      <c r="CY624" s="270"/>
      <c r="CZ624" s="68"/>
      <c r="DA624" s="282"/>
      <c r="DB624" s="282"/>
      <c r="DC624" s="282"/>
      <c r="DD624" s="282"/>
      <c r="DE624" s="282"/>
    </row>
    <row r="625" spans="1:109" ht="16.5" x14ac:dyDescent="0.3">
      <c r="A625" s="68">
        <v>2017</v>
      </c>
      <c r="B625" s="68" t="s">
        <v>38</v>
      </c>
      <c r="C625" s="433" t="s">
        <v>93</v>
      </c>
      <c r="D625" s="434">
        <v>30364.3</v>
      </c>
      <c r="E625" s="434">
        <v>34247.723999999995</v>
      </c>
      <c r="F625" s="435">
        <v>17660.45</v>
      </c>
      <c r="G625" s="435">
        <v>8754.8520000000008</v>
      </c>
      <c r="H625" s="129">
        <v>91027.326000000001</v>
      </c>
      <c r="I625" s="293"/>
      <c r="J625" s="58"/>
      <c r="BY625" s="270"/>
      <c r="BZ625" s="68"/>
      <c r="CA625" s="280"/>
      <c r="CB625" s="280"/>
      <c r="CC625" s="280"/>
      <c r="CD625" s="280"/>
      <c r="CE625" s="280"/>
      <c r="CF625" s="270"/>
      <c r="CG625" s="68"/>
      <c r="CH625" s="281"/>
      <c r="CI625" s="281"/>
      <c r="CJ625" s="281"/>
      <c r="CK625" s="281"/>
      <c r="CL625" s="281"/>
      <c r="CM625" s="282"/>
      <c r="CN625" s="282"/>
      <c r="CO625" s="282"/>
      <c r="CP625" s="282"/>
      <c r="CQ625" s="282"/>
      <c r="CR625" s="270"/>
      <c r="CS625" s="68"/>
      <c r="CT625" s="283"/>
      <c r="CU625" s="283"/>
      <c r="CV625" s="283"/>
      <c r="CW625" s="283"/>
      <c r="CX625" s="283"/>
      <c r="CY625" s="270"/>
      <c r="CZ625" s="68"/>
      <c r="DA625" s="282"/>
      <c r="DB625" s="282"/>
      <c r="DC625" s="282"/>
      <c r="DD625" s="282"/>
      <c r="DE625" s="282"/>
    </row>
    <row r="626" spans="1:109" ht="16.5" x14ac:dyDescent="0.3">
      <c r="A626" s="427">
        <v>2017</v>
      </c>
      <c r="B626" s="428" t="s">
        <v>39</v>
      </c>
      <c r="C626" s="429" t="s">
        <v>93</v>
      </c>
      <c r="D626" s="430">
        <v>33933.360000000001</v>
      </c>
      <c r="E626" s="430">
        <v>36943.057000000001</v>
      </c>
      <c r="F626" s="431">
        <v>16518.932499999999</v>
      </c>
      <c r="G626" s="431">
        <v>7348.8624999999993</v>
      </c>
      <c r="H626" s="432">
        <v>94744.212</v>
      </c>
      <c r="I626" s="293"/>
      <c r="J626" s="58"/>
      <c r="BY626" s="270"/>
      <c r="BZ626" s="68"/>
      <c r="CA626" s="280"/>
      <c r="CB626" s="280"/>
      <c r="CC626" s="280"/>
      <c r="CD626" s="280"/>
      <c r="CE626" s="280"/>
      <c r="CF626" s="270"/>
      <c r="CG626" s="68"/>
      <c r="CH626" s="281"/>
      <c r="CI626" s="281"/>
      <c r="CJ626" s="281"/>
      <c r="CK626" s="281"/>
      <c r="CL626" s="281"/>
      <c r="CM626" s="282"/>
      <c r="CN626" s="282"/>
      <c r="CO626" s="282"/>
      <c r="CP626" s="282"/>
      <c r="CQ626" s="282"/>
      <c r="CR626" s="270"/>
      <c r="CS626" s="68"/>
      <c r="CT626" s="283"/>
      <c r="CU626" s="283"/>
      <c r="CV626" s="283"/>
      <c r="CW626" s="283"/>
      <c r="CX626" s="283"/>
      <c r="CY626" s="270"/>
      <c r="CZ626" s="68"/>
      <c r="DA626" s="282"/>
      <c r="DB626" s="282"/>
      <c r="DC626" s="282"/>
      <c r="DD626" s="282"/>
      <c r="DE626" s="282"/>
    </row>
    <row r="627" spans="1:109" ht="16.5" x14ac:dyDescent="0.3">
      <c r="A627" s="68">
        <v>2017</v>
      </c>
      <c r="B627" s="68" t="s">
        <v>40</v>
      </c>
      <c r="C627" s="433" t="s">
        <v>93</v>
      </c>
      <c r="D627" s="434">
        <v>30857.530000000006</v>
      </c>
      <c r="E627" s="434">
        <v>33647.106999999996</v>
      </c>
      <c r="F627" s="435">
        <v>15618.57</v>
      </c>
      <c r="G627" s="435">
        <v>7859.1675000000005</v>
      </c>
      <c r="H627" s="129">
        <v>87982.374500000005</v>
      </c>
      <c r="I627" s="293"/>
      <c r="J627" s="58"/>
      <c r="BY627" s="270"/>
      <c r="BZ627" s="68"/>
      <c r="CA627" s="280"/>
      <c r="CB627" s="280"/>
      <c r="CC627" s="280"/>
      <c r="CD627" s="280"/>
      <c r="CE627" s="280"/>
      <c r="CF627" s="270"/>
      <c r="CG627" s="68"/>
      <c r="CH627" s="281"/>
      <c r="CI627" s="281"/>
      <c r="CJ627" s="281"/>
      <c r="CK627" s="281"/>
      <c r="CL627" s="281"/>
      <c r="CM627" s="282"/>
      <c r="CN627" s="282"/>
      <c r="CO627" s="282"/>
      <c r="CP627" s="282"/>
      <c r="CQ627" s="282"/>
      <c r="CR627" s="270"/>
      <c r="CS627" s="68"/>
      <c r="CT627" s="283"/>
      <c r="CU627" s="283"/>
      <c r="CV627" s="283"/>
      <c r="CW627" s="283"/>
      <c r="CX627" s="283"/>
      <c r="CY627" s="270"/>
      <c r="CZ627" s="68"/>
      <c r="DA627" s="282"/>
      <c r="DB627" s="282"/>
      <c r="DC627" s="282"/>
      <c r="DD627" s="282"/>
      <c r="DE627" s="282"/>
    </row>
    <row r="628" spans="1:109" ht="16.5" x14ac:dyDescent="0.3">
      <c r="A628" s="427">
        <v>2017</v>
      </c>
      <c r="B628" s="428" t="s">
        <v>41</v>
      </c>
      <c r="C628" s="429" t="s">
        <v>93</v>
      </c>
      <c r="D628" s="430">
        <v>28782.929999999997</v>
      </c>
      <c r="E628" s="430">
        <v>35116.294999999998</v>
      </c>
      <c r="F628" s="431">
        <v>14154.465</v>
      </c>
      <c r="G628" s="431">
        <v>8298.2804999999971</v>
      </c>
      <c r="H628" s="432">
        <v>86351.970499999996</v>
      </c>
      <c r="I628" s="293"/>
      <c r="J628" s="58"/>
      <c r="BY628" s="270"/>
      <c r="BZ628" s="68"/>
      <c r="CA628" s="280"/>
      <c r="CB628" s="280"/>
      <c r="CC628" s="280"/>
      <c r="CD628" s="280"/>
      <c r="CE628" s="280"/>
      <c r="CF628" s="270"/>
      <c r="CG628" s="68"/>
      <c r="CH628" s="281"/>
      <c r="CI628" s="281"/>
      <c r="CJ628" s="281"/>
      <c r="CK628" s="281"/>
      <c r="CL628" s="281"/>
      <c r="CM628" s="282"/>
      <c r="CN628" s="282"/>
      <c r="CO628" s="282"/>
      <c r="CP628" s="282"/>
      <c r="CQ628" s="282"/>
      <c r="CR628" s="270"/>
      <c r="CS628" s="68"/>
      <c r="CT628" s="283"/>
      <c r="CU628" s="283"/>
      <c r="CV628" s="283"/>
      <c r="CW628" s="283"/>
      <c r="CX628" s="283"/>
      <c r="CY628" s="270"/>
      <c r="CZ628" s="68"/>
      <c r="DA628" s="282"/>
      <c r="DB628" s="282"/>
      <c r="DC628" s="282"/>
      <c r="DD628" s="282"/>
      <c r="DE628" s="282"/>
    </row>
    <row r="629" spans="1:109" ht="16.5" x14ac:dyDescent="0.3">
      <c r="A629" s="68">
        <v>2017</v>
      </c>
      <c r="B629" s="68" t="s">
        <v>42</v>
      </c>
      <c r="C629" s="433" t="s">
        <v>93</v>
      </c>
      <c r="D629" s="434">
        <v>26509.675999999999</v>
      </c>
      <c r="E629" s="434">
        <v>31119.123</v>
      </c>
      <c r="F629" s="435">
        <v>12233.565000000001</v>
      </c>
      <c r="G629" s="435">
        <v>6329.95</v>
      </c>
      <c r="H629" s="129">
        <v>76192.313999999998</v>
      </c>
      <c r="I629" s="293"/>
      <c r="J629" s="58"/>
      <c r="BY629" s="270"/>
      <c r="BZ629" s="68"/>
      <c r="CA629" s="280"/>
      <c r="CB629" s="280"/>
      <c r="CC629" s="280"/>
      <c r="CD629" s="280"/>
      <c r="CE629" s="280"/>
      <c r="CF629" s="270"/>
      <c r="CG629" s="68"/>
      <c r="CH629" s="281"/>
      <c r="CI629" s="281"/>
      <c r="CJ629" s="281"/>
      <c r="CK629" s="281"/>
      <c r="CL629" s="281"/>
      <c r="CM629" s="282"/>
      <c r="CN629" s="282"/>
      <c r="CO629" s="282"/>
      <c r="CP629" s="282"/>
      <c r="CQ629" s="282"/>
      <c r="CR629" s="270"/>
      <c r="CS629" s="68"/>
      <c r="CT629" s="283"/>
      <c r="CU629" s="283"/>
      <c r="CV629" s="283"/>
      <c r="CW629" s="283"/>
      <c r="CX629" s="283"/>
      <c r="CY629" s="270"/>
      <c r="CZ629" s="68"/>
      <c r="DA629" s="282"/>
      <c r="DB629" s="282"/>
      <c r="DC629" s="282"/>
      <c r="DD629" s="282"/>
      <c r="DE629" s="282"/>
    </row>
    <row r="630" spans="1:109" ht="16.5" x14ac:dyDescent="0.3">
      <c r="A630" s="427">
        <v>2018</v>
      </c>
      <c r="B630" s="428" t="s">
        <v>43</v>
      </c>
      <c r="C630" s="429" t="s">
        <v>93</v>
      </c>
      <c r="D630" s="430">
        <v>23896.129999999997</v>
      </c>
      <c r="E630" s="430">
        <v>31769.329999999998</v>
      </c>
      <c r="F630" s="431">
        <v>12812.487500000003</v>
      </c>
      <c r="G630" s="431">
        <v>9392.0920000000006</v>
      </c>
      <c r="H630" s="432">
        <v>77870.039499999984</v>
      </c>
      <c r="I630" s="293"/>
      <c r="J630" s="58"/>
      <c r="BY630" s="270"/>
      <c r="BZ630" s="68"/>
      <c r="CA630" s="280"/>
      <c r="CB630" s="280"/>
      <c r="CC630" s="280"/>
      <c r="CD630" s="280"/>
      <c r="CE630" s="280"/>
      <c r="CF630" s="270"/>
      <c r="CG630" s="68"/>
      <c r="CH630" s="281"/>
      <c r="CI630" s="281"/>
      <c r="CJ630" s="281"/>
      <c r="CK630" s="281"/>
      <c r="CL630" s="281"/>
      <c r="CM630" s="282"/>
      <c r="CN630" s="282"/>
      <c r="CO630" s="282"/>
      <c r="CP630" s="282"/>
      <c r="CQ630" s="282"/>
      <c r="CR630" s="270"/>
      <c r="CS630" s="68"/>
      <c r="CT630" s="283"/>
      <c r="CU630" s="283"/>
      <c r="CV630" s="283"/>
      <c r="CW630" s="283"/>
      <c r="CX630" s="283"/>
      <c r="CY630" s="270"/>
      <c r="CZ630" s="68"/>
      <c r="DA630" s="282"/>
      <c r="DB630" s="282"/>
      <c r="DC630" s="282"/>
      <c r="DD630" s="282"/>
      <c r="DE630" s="282"/>
    </row>
    <row r="631" spans="1:109" ht="16.5" x14ac:dyDescent="0.3">
      <c r="A631" s="68">
        <v>2018</v>
      </c>
      <c r="B631" s="68" t="s">
        <v>44</v>
      </c>
      <c r="C631" s="433" t="s">
        <v>93</v>
      </c>
      <c r="D631" s="434">
        <v>29293.350000000002</v>
      </c>
      <c r="E631" s="434">
        <v>31041.076999999997</v>
      </c>
      <c r="F631" s="435">
        <v>17407.685000000001</v>
      </c>
      <c r="G631" s="435">
        <v>7760.392499999999</v>
      </c>
      <c r="H631" s="129">
        <v>85502.504499999981</v>
      </c>
      <c r="I631" s="293"/>
      <c r="J631" s="58"/>
      <c r="BY631" s="270"/>
      <c r="BZ631" s="68"/>
      <c r="CA631" s="280"/>
      <c r="CB631" s="280"/>
      <c r="CC631" s="280"/>
      <c r="CD631" s="280"/>
      <c r="CE631" s="280"/>
      <c r="CF631" s="270"/>
      <c r="CG631" s="68"/>
      <c r="CH631" s="281"/>
      <c r="CI631" s="281"/>
      <c r="CJ631" s="281"/>
      <c r="CK631" s="281"/>
      <c r="CL631" s="281"/>
      <c r="CM631" s="282"/>
      <c r="CN631" s="282"/>
      <c r="CO631" s="282"/>
      <c r="CP631" s="282"/>
      <c r="CQ631" s="282"/>
      <c r="CR631" s="270"/>
      <c r="CS631" s="68"/>
      <c r="CT631" s="283"/>
      <c r="CU631" s="283"/>
      <c r="CV631" s="283"/>
      <c r="CW631" s="283"/>
      <c r="CX631" s="283"/>
      <c r="CY631" s="270"/>
      <c r="CZ631" s="68"/>
      <c r="DA631" s="282"/>
      <c r="DB631" s="282"/>
      <c r="DC631" s="282"/>
      <c r="DD631" s="282"/>
      <c r="DE631" s="282"/>
    </row>
    <row r="632" spans="1:109" ht="16.5" x14ac:dyDescent="0.3">
      <c r="A632" s="427">
        <v>2018</v>
      </c>
      <c r="B632" s="428" t="s">
        <v>45</v>
      </c>
      <c r="C632" s="429" t="s">
        <v>93</v>
      </c>
      <c r="D632" s="430">
        <v>28419.260000000006</v>
      </c>
      <c r="E632" s="430">
        <v>33482.654999999999</v>
      </c>
      <c r="F632" s="431">
        <v>15460.933500000001</v>
      </c>
      <c r="G632" s="431">
        <v>6454.7444999999989</v>
      </c>
      <c r="H632" s="432">
        <v>83817.593000000008</v>
      </c>
      <c r="I632" s="293"/>
      <c r="J632" s="58"/>
      <c r="BY632" s="270"/>
      <c r="BZ632" s="68"/>
      <c r="CA632" s="280"/>
      <c r="CB632" s="280"/>
      <c r="CC632" s="280"/>
      <c r="CD632" s="280"/>
      <c r="CE632" s="280"/>
      <c r="CF632" s="270"/>
      <c r="CG632" s="68"/>
      <c r="CH632" s="281"/>
      <c r="CI632" s="281"/>
      <c r="CJ632" s="281"/>
      <c r="CK632" s="281"/>
      <c r="CL632" s="281"/>
      <c r="CM632" s="282"/>
      <c r="CN632" s="282"/>
      <c r="CO632" s="282"/>
      <c r="CP632" s="282"/>
      <c r="CQ632" s="282"/>
      <c r="CR632" s="270"/>
      <c r="CS632" s="68"/>
      <c r="CT632" s="283"/>
      <c r="CU632" s="283"/>
      <c r="CV632" s="283"/>
      <c r="CW632" s="283"/>
      <c r="CX632" s="283"/>
      <c r="CY632" s="270"/>
      <c r="CZ632" s="68"/>
      <c r="DA632" s="282"/>
      <c r="DB632" s="282"/>
      <c r="DC632" s="282"/>
      <c r="DD632" s="282"/>
      <c r="DE632" s="282"/>
    </row>
    <row r="633" spans="1:109" ht="16.5" x14ac:dyDescent="0.3">
      <c r="A633" s="68">
        <v>2018</v>
      </c>
      <c r="B633" s="68" t="s">
        <v>33</v>
      </c>
      <c r="C633" s="433" t="s">
        <v>93</v>
      </c>
      <c r="D633" s="434">
        <v>28365.505000000001</v>
      </c>
      <c r="E633" s="434">
        <v>33820.6875</v>
      </c>
      <c r="F633" s="435">
        <v>15854.1325</v>
      </c>
      <c r="G633" s="435">
        <v>7466.9989999999998</v>
      </c>
      <c r="H633" s="129">
        <v>85507.323999999993</v>
      </c>
      <c r="I633" s="293"/>
      <c r="J633" s="58"/>
      <c r="BY633" s="270"/>
      <c r="BZ633" s="68"/>
      <c r="CA633" s="280"/>
      <c r="CB633" s="280"/>
      <c r="CC633" s="280"/>
      <c r="CD633" s="280"/>
      <c r="CE633" s="280"/>
      <c r="CF633" s="270"/>
      <c r="CG633" s="68"/>
      <c r="CH633" s="281"/>
      <c r="CI633" s="281"/>
      <c r="CJ633" s="281"/>
      <c r="CK633" s="281"/>
      <c r="CL633" s="281"/>
      <c r="CM633" s="282"/>
      <c r="CN633" s="282"/>
      <c r="CO633" s="282"/>
      <c r="CP633" s="282"/>
      <c r="CQ633" s="282"/>
      <c r="CR633" s="270"/>
      <c r="CS633" s="68"/>
      <c r="CT633" s="283"/>
      <c r="CU633" s="283"/>
      <c r="CV633" s="283"/>
      <c r="CW633" s="283"/>
      <c r="CX633" s="283"/>
      <c r="CY633" s="270"/>
      <c r="CZ633" s="68"/>
      <c r="DA633" s="282"/>
      <c r="DB633" s="282"/>
      <c r="DC633" s="282"/>
      <c r="DD633" s="282"/>
      <c r="DE633" s="282"/>
    </row>
    <row r="634" spans="1:109" ht="16.5" x14ac:dyDescent="0.3">
      <c r="A634" s="427">
        <v>2018</v>
      </c>
      <c r="B634" s="428" t="s">
        <v>35</v>
      </c>
      <c r="C634" s="429" t="s">
        <v>93</v>
      </c>
      <c r="D634" s="430">
        <v>31016.952499999992</v>
      </c>
      <c r="E634" s="430">
        <v>34273.046833333327</v>
      </c>
      <c r="F634" s="431">
        <v>15396.4925</v>
      </c>
      <c r="G634" s="431">
        <v>7995.8174999999983</v>
      </c>
      <c r="H634" s="432">
        <v>88682.309333333338</v>
      </c>
      <c r="I634" s="293"/>
      <c r="J634" s="58"/>
      <c r="BY634" s="270"/>
      <c r="BZ634" s="68"/>
      <c r="CA634" s="280"/>
      <c r="CB634" s="280"/>
      <c r="CC634" s="280"/>
      <c r="CD634" s="280"/>
      <c r="CE634" s="280"/>
      <c r="CF634" s="270"/>
      <c r="CG634" s="68"/>
      <c r="CH634" s="281"/>
      <c r="CI634" s="281"/>
      <c r="CJ634" s="281"/>
      <c r="CK634" s="281"/>
      <c r="CL634" s="281"/>
      <c r="CM634" s="282"/>
      <c r="CN634" s="282"/>
      <c r="CO634" s="282"/>
      <c r="CP634" s="282"/>
      <c r="CQ634" s="282"/>
      <c r="CR634" s="270"/>
      <c r="CS634" s="68"/>
      <c r="CT634" s="283"/>
      <c r="CU634" s="283"/>
      <c r="CV634" s="283"/>
      <c r="CW634" s="283"/>
      <c r="CX634" s="283"/>
      <c r="CY634" s="270"/>
      <c r="CZ634" s="68"/>
      <c r="DA634" s="282"/>
      <c r="DB634" s="282"/>
      <c r="DC634" s="282"/>
      <c r="DD634" s="282"/>
      <c r="DE634" s="282"/>
    </row>
    <row r="635" spans="1:109" ht="16.5" x14ac:dyDescent="0.3">
      <c r="A635" s="68">
        <v>2018</v>
      </c>
      <c r="B635" s="68" t="s">
        <v>36</v>
      </c>
      <c r="C635" s="433" t="s">
        <v>93</v>
      </c>
      <c r="D635" s="434">
        <v>27697.531000000003</v>
      </c>
      <c r="E635" s="434">
        <v>31039.385611111105</v>
      </c>
      <c r="F635" s="435">
        <v>15421.004999999999</v>
      </c>
      <c r="G635" s="435">
        <v>5682.0874999999996</v>
      </c>
      <c r="H635" s="129">
        <v>79840.009111111111</v>
      </c>
      <c r="I635" s="293"/>
      <c r="J635" s="58"/>
      <c r="BY635" s="270"/>
      <c r="BZ635" s="68"/>
      <c r="CA635" s="280"/>
      <c r="CB635" s="280"/>
      <c r="CC635" s="280"/>
      <c r="CD635" s="280"/>
      <c r="CE635" s="280"/>
      <c r="CF635" s="270"/>
      <c r="CG635" s="68"/>
      <c r="CH635" s="281"/>
      <c r="CI635" s="281"/>
      <c r="CJ635" s="281"/>
      <c r="CK635" s="281"/>
      <c r="CL635" s="281"/>
      <c r="CM635" s="282"/>
      <c r="CN635" s="282"/>
      <c r="CO635" s="282"/>
      <c r="CP635" s="282"/>
      <c r="CQ635" s="282"/>
      <c r="CR635" s="270"/>
      <c r="CS635" s="68"/>
      <c r="CT635" s="283"/>
      <c r="CU635" s="283"/>
      <c r="CV635" s="283"/>
      <c r="CW635" s="283"/>
      <c r="CX635" s="283"/>
      <c r="CY635" s="270"/>
      <c r="CZ635" s="68"/>
      <c r="DA635" s="282"/>
      <c r="DB635" s="282"/>
      <c r="DC635" s="282"/>
      <c r="DD635" s="282"/>
      <c r="DE635" s="282"/>
    </row>
    <row r="636" spans="1:109" ht="16.5" x14ac:dyDescent="0.3">
      <c r="A636" s="427">
        <v>2018</v>
      </c>
      <c r="B636" s="428" t="s">
        <v>37</v>
      </c>
      <c r="C636" s="429" t="s">
        <v>93</v>
      </c>
      <c r="D636" s="430">
        <v>26413.756800000003</v>
      </c>
      <c r="E636" s="430">
        <v>34111.724499999997</v>
      </c>
      <c r="F636" s="431">
        <v>14707.895700000001</v>
      </c>
      <c r="G636" s="431">
        <v>7871.5299999999979</v>
      </c>
      <c r="H636" s="432">
        <v>83104.906999999977</v>
      </c>
      <c r="I636" s="293"/>
      <c r="J636" s="58"/>
      <c r="BY636" s="270"/>
      <c r="BZ636" s="68"/>
      <c r="CA636" s="280"/>
      <c r="CB636" s="280"/>
      <c r="CC636" s="280"/>
      <c r="CD636" s="280"/>
      <c r="CE636" s="280"/>
      <c r="CF636" s="270"/>
      <c r="CG636" s="68"/>
      <c r="CH636" s="281"/>
      <c r="CI636" s="281"/>
      <c r="CJ636" s="281"/>
      <c r="CK636" s="281"/>
      <c r="CL636" s="281"/>
      <c r="CM636" s="282"/>
      <c r="CN636" s="282"/>
      <c r="CO636" s="282"/>
      <c r="CP636" s="282"/>
      <c r="CQ636" s="282"/>
      <c r="CR636" s="270"/>
      <c r="CS636" s="68"/>
      <c r="CT636" s="283"/>
      <c r="CU636" s="283"/>
      <c r="CV636" s="283"/>
      <c r="CW636" s="283"/>
      <c r="CX636" s="283"/>
      <c r="CY636" s="270"/>
      <c r="CZ636" s="68"/>
      <c r="DA636" s="282"/>
      <c r="DB636" s="282"/>
      <c r="DC636" s="282"/>
      <c r="DD636" s="282"/>
      <c r="DE636" s="282"/>
    </row>
    <row r="637" spans="1:109" ht="16.5" x14ac:dyDescent="0.3">
      <c r="A637" s="68">
        <v>2018</v>
      </c>
      <c r="B637" s="68" t="s">
        <v>38</v>
      </c>
      <c r="C637" s="433" t="s">
        <v>93</v>
      </c>
      <c r="D637" s="434">
        <v>27973.434999999998</v>
      </c>
      <c r="E637" s="434">
        <v>37487.958500000001</v>
      </c>
      <c r="F637" s="435">
        <v>17143.830000000002</v>
      </c>
      <c r="G637" s="435">
        <v>8140.2634999999991</v>
      </c>
      <c r="H637" s="129">
        <v>90745.487000000008</v>
      </c>
      <c r="I637" s="293"/>
      <c r="J637" s="58"/>
      <c r="BY637" s="270"/>
      <c r="BZ637" s="68"/>
      <c r="CA637" s="280"/>
      <c r="CB637" s="280"/>
      <c r="CC637" s="280"/>
      <c r="CD637" s="280"/>
      <c r="CE637" s="280"/>
      <c r="CF637" s="270"/>
      <c r="CG637" s="68"/>
      <c r="CH637" s="281"/>
      <c r="CI637" s="281"/>
      <c r="CJ637" s="281"/>
      <c r="CK637" s="281"/>
      <c r="CL637" s="281"/>
      <c r="CM637" s="282"/>
      <c r="CN637" s="282"/>
      <c r="CO637" s="282"/>
      <c r="CP637" s="282"/>
      <c r="CQ637" s="282"/>
      <c r="CR637" s="270"/>
      <c r="CS637" s="68"/>
      <c r="CT637" s="283"/>
      <c r="CU637" s="283"/>
      <c r="CV637" s="283"/>
      <c r="CW637" s="283"/>
      <c r="CX637" s="283"/>
      <c r="CY637" s="270"/>
      <c r="CZ637" s="68"/>
      <c r="DA637" s="282"/>
      <c r="DB637" s="282"/>
      <c r="DC637" s="282"/>
      <c r="DD637" s="282"/>
      <c r="DE637" s="282"/>
    </row>
    <row r="638" spans="1:109" ht="16.5" x14ac:dyDescent="0.3">
      <c r="A638" s="427">
        <v>2018</v>
      </c>
      <c r="B638" s="428" t="s">
        <v>39</v>
      </c>
      <c r="C638" s="429" t="s">
        <v>93</v>
      </c>
      <c r="D638" s="430">
        <v>27551.999999999993</v>
      </c>
      <c r="E638" s="430">
        <v>35585.153000000006</v>
      </c>
      <c r="F638" s="431">
        <v>15959.967500000001</v>
      </c>
      <c r="G638" s="431">
        <v>8719.4850000000006</v>
      </c>
      <c r="H638" s="432">
        <v>87816.605500000005</v>
      </c>
      <c r="I638" s="293"/>
      <c r="J638" s="58"/>
      <c r="BY638" s="270"/>
      <c r="BZ638" s="68"/>
      <c r="CA638" s="280"/>
      <c r="CB638" s="280"/>
      <c r="CC638" s="280"/>
      <c r="CD638" s="280"/>
      <c r="CE638" s="280"/>
      <c r="CF638" s="270"/>
      <c r="CG638" s="68"/>
      <c r="CH638" s="281"/>
      <c r="CI638" s="281"/>
      <c r="CJ638" s="281"/>
      <c r="CK638" s="281"/>
      <c r="CL638" s="281"/>
      <c r="CM638" s="282"/>
      <c r="CN638" s="282"/>
      <c r="CO638" s="282"/>
      <c r="CP638" s="282"/>
      <c r="CQ638" s="282"/>
      <c r="CR638" s="270"/>
      <c r="CS638" s="68"/>
      <c r="CT638" s="283"/>
      <c r="CU638" s="283"/>
      <c r="CV638" s="283"/>
      <c r="CW638" s="283"/>
      <c r="CX638" s="283"/>
      <c r="CY638" s="270"/>
      <c r="CZ638" s="68"/>
      <c r="DA638" s="282"/>
      <c r="DB638" s="282"/>
      <c r="DC638" s="282"/>
      <c r="DD638" s="282"/>
      <c r="DE638" s="282"/>
    </row>
    <row r="639" spans="1:109" ht="16.5" x14ac:dyDescent="0.3">
      <c r="A639" s="68">
        <v>2018</v>
      </c>
      <c r="B639" s="68" t="s">
        <v>40</v>
      </c>
      <c r="C639" s="433" t="s">
        <v>93</v>
      </c>
      <c r="D639" s="434">
        <v>28949.649999999994</v>
      </c>
      <c r="E639" s="434">
        <v>39640.508999999998</v>
      </c>
      <c r="F639" s="435">
        <v>17007.997500000001</v>
      </c>
      <c r="G639" s="435">
        <v>9033.8774999999987</v>
      </c>
      <c r="H639" s="129">
        <v>94632.034</v>
      </c>
      <c r="I639" s="293"/>
      <c r="J639" s="58"/>
      <c r="BY639" s="270"/>
      <c r="BZ639" s="68"/>
      <c r="CA639" s="280"/>
      <c r="CB639" s="280"/>
      <c r="CC639" s="280"/>
      <c r="CD639" s="280"/>
      <c r="CE639" s="280"/>
      <c r="CF639" s="270"/>
      <c r="CG639" s="68"/>
      <c r="CH639" s="281"/>
      <c r="CI639" s="281"/>
      <c r="CJ639" s="281"/>
      <c r="CK639" s="281"/>
      <c r="CL639" s="281"/>
      <c r="CM639" s="282"/>
      <c r="CN639" s="282"/>
      <c r="CO639" s="282"/>
      <c r="CP639" s="282"/>
      <c r="CQ639" s="282"/>
      <c r="CR639" s="270"/>
      <c r="CS639" s="68"/>
      <c r="CT639" s="283"/>
      <c r="CU639" s="283"/>
      <c r="CV639" s="283"/>
      <c r="CW639" s="283"/>
      <c r="CX639" s="283"/>
      <c r="CY639" s="270"/>
      <c r="CZ639" s="68"/>
      <c r="DA639" s="282"/>
      <c r="DB639" s="282"/>
      <c r="DC639" s="282"/>
      <c r="DD639" s="282"/>
      <c r="DE639" s="282"/>
    </row>
    <row r="640" spans="1:109" ht="16.5" x14ac:dyDescent="0.3">
      <c r="A640" s="427">
        <v>2018</v>
      </c>
      <c r="B640" s="428" t="s">
        <v>41</v>
      </c>
      <c r="C640" s="429" t="s">
        <v>93</v>
      </c>
      <c r="D640" s="430">
        <v>26941.794999999998</v>
      </c>
      <c r="E640" s="430">
        <v>36631.234000000004</v>
      </c>
      <c r="F640" s="431">
        <v>15052.675000000001</v>
      </c>
      <c r="G640" s="431">
        <v>8138.4624999999987</v>
      </c>
      <c r="H640" s="432">
        <v>86764.166499999992</v>
      </c>
      <c r="I640" s="293"/>
      <c r="J640" s="58"/>
      <c r="BY640" s="270"/>
      <c r="BZ640" s="68"/>
      <c r="CA640" s="280"/>
      <c r="CB640" s="280"/>
      <c r="CC640" s="280"/>
      <c r="CD640" s="280"/>
      <c r="CE640" s="280"/>
      <c r="CF640" s="270"/>
      <c r="CG640" s="68"/>
      <c r="CH640" s="281"/>
      <c r="CI640" s="281"/>
      <c r="CJ640" s="281"/>
      <c r="CK640" s="281"/>
      <c r="CL640" s="281"/>
      <c r="CM640" s="282"/>
      <c r="CN640" s="282"/>
      <c r="CO640" s="282"/>
      <c r="CP640" s="282"/>
      <c r="CQ640" s="282"/>
      <c r="CR640" s="270"/>
      <c r="CS640" s="68"/>
      <c r="CT640" s="283"/>
      <c r="CU640" s="283"/>
      <c r="CV640" s="283"/>
      <c r="CW640" s="283"/>
      <c r="CX640" s="283"/>
      <c r="CY640" s="270"/>
      <c r="CZ640" s="68"/>
      <c r="DA640" s="282"/>
      <c r="DB640" s="282"/>
      <c r="DC640" s="282"/>
      <c r="DD640" s="282"/>
      <c r="DE640" s="282"/>
    </row>
    <row r="641" spans="1:109" ht="16.5" x14ac:dyDescent="0.3">
      <c r="A641" s="68">
        <v>2018</v>
      </c>
      <c r="B641" s="68" t="s">
        <v>42</v>
      </c>
      <c r="C641" s="433" t="s">
        <v>93</v>
      </c>
      <c r="D641" s="434">
        <v>22920.39</v>
      </c>
      <c r="E641" s="434">
        <v>32711.887499999997</v>
      </c>
      <c r="F641" s="435">
        <v>12511.255000000001</v>
      </c>
      <c r="G641" s="435">
        <v>6032.1625000000004</v>
      </c>
      <c r="H641" s="129">
        <v>74175.694999999992</v>
      </c>
      <c r="I641" s="293"/>
      <c r="J641" s="58"/>
      <c r="BY641" s="270"/>
      <c r="BZ641" s="68"/>
      <c r="CA641" s="280"/>
      <c r="CB641" s="280"/>
      <c r="CC641" s="280"/>
      <c r="CD641" s="280"/>
      <c r="CE641" s="280"/>
      <c r="CF641" s="270"/>
      <c r="CG641" s="68"/>
      <c r="CH641" s="281"/>
      <c r="CI641" s="281"/>
      <c r="CJ641" s="281"/>
      <c r="CK641" s="281"/>
      <c r="CL641" s="281"/>
      <c r="CM641" s="282"/>
      <c r="CN641" s="282"/>
      <c r="CO641" s="282"/>
      <c r="CP641" s="282"/>
      <c r="CQ641" s="282"/>
      <c r="CR641" s="270"/>
      <c r="CS641" s="68"/>
      <c r="CT641" s="283"/>
      <c r="CU641" s="283"/>
      <c r="CV641" s="283"/>
      <c r="CW641" s="283"/>
      <c r="CX641" s="283"/>
      <c r="CY641" s="270"/>
      <c r="CZ641" s="68"/>
      <c r="DA641" s="282"/>
      <c r="DB641" s="282"/>
      <c r="DC641" s="282"/>
      <c r="DD641" s="282"/>
      <c r="DE641" s="282"/>
    </row>
    <row r="642" spans="1:109" ht="16.5" x14ac:dyDescent="0.3">
      <c r="A642" s="427">
        <v>2019</v>
      </c>
      <c r="B642" s="428" t="s">
        <v>43</v>
      </c>
      <c r="C642" s="429" t="s">
        <v>93</v>
      </c>
      <c r="D642" s="430">
        <v>20417.530499999997</v>
      </c>
      <c r="E642" s="430">
        <v>31526.8825</v>
      </c>
      <c r="F642" s="431">
        <v>10462.84</v>
      </c>
      <c r="G642" s="431">
        <v>11680.602499999999</v>
      </c>
      <c r="H642" s="432">
        <v>74087.855500000005</v>
      </c>
      <c r="I642" s="293"/>
      <c r="J642" s="58"/>
      <c r="BY642" s="270"/>
      <c r="BZ642" s="68"/>
      <c r="CA642" s="280"/>
      <c r="CB642" s="280"/>
      <c r="CC642" s="280"/>
      <c r="CD642" s="280"/>
      <c r="CE642" s="280"/>
      <c r="CF642" s="270"/>
      <c r="CG642" s="68"/>
      <c r="CH642" s="281"/>
      <c r="CI642" s="281"/>
      <c r="CJ642" s="281"/>
      <c r="CK642" s="281"/>
      <c r="CL642" s="281"/>
      <c r="CM642" s="282"/>
      <c r="CN642" s="282"/>
      <c r="CO642" s="282"/>
      <c r="CP642" s="282"/>
      <c r="CQ642" s="282"/>
      <c r="CR642" s="270"/>
      <c r="CS642" s="68"/>
      <c r="CT642" s="283"/>
      <c r="CU642" s="283"/>
      <c r="CV642" s="283"/>
      <c r="CW642" s="283"/>
      <c r="CX642" s="283"/>
      <c r="CY642" s="270"/>
      <c r="CZ642" s="68"/>
      <c r="DA642" s="282"/>
      <c r="DB642" s="282"/>
      <c r="DC642" s="282"/>
      <c r="DD642" s="282"/>
      <c r="DE642" s="282"/>
    </row>
    <row r="643" spans="1:109" ht="16.5" x14ac:dyDescent="0.3">
      <c r="A643" s="68">
        <v>2019</v>
      </c>
      <c r="B643" s="68" t="s">
        <v>44</v>
      </c>
      <c r="C643" s="433" t="s">
        <v>93</v>
      </c>
      <c r="D643" s="434">
        <v>24455.535</v>
      </c>
      <c r="E643" s="434">
        <v>31711.158000000007</v>
      </c>
      <c r="F643" s="435">
        <v>12137.7</v>
      </c>
      <c r="G643" s="435">
        <v>12114.222999999994</v>
      </c>
      <c r="H643" s="129">
        <v>80418.615999999995</v>
      </c>
      <c r="I643" s="293"/>
      <c r="J643" s="58"/>
      <c r="BY643" s="270"/>
      <c r="BZ643" s="68"/>
      <c r="CA643" s="280"/>
      <c r="CB643" s="280"/>
      <c r="CC643" s="280"/>
      <c r="CD643" s="280"/>
      <c r="CE643" s="280"/>
      <c r="CF643" s="270"/>
      <c r="CG643" s="68"/>
      <c r="CH643" s="281"/>
      <c r="CI643" s="281"/>
      <c r="CJ643" s="281"/>
      <c r="CK643" s="281"/>
      <c r="CL643" s="281"/>
      <c r="CM643" s="282"/>
      <c r="CN643" s="282"/>
      <c r="CO643" s="282"/>
      <c r="CP643" s="282"/>
      <c r="CQ643" s="282"/>
      <c r="CR643" s="270"/>
      <c r="CS643" s="68"/>
      <c r="CT643" s="283"/>
      <c r="CU643" s="283"/>
      <c r="CV643" s="283"/>
      <c r="CW643" s="283"/>
      <c r="CX643" s="283"/>
      <c r="CY643" s="270"/>
      <c r="CZ643" s="68"/>
      <c r="DA643" s="282"/>
      <c r="DB643" s="282"/>
      <c r="DC643" s="282"/>
      <c r="DD643" s="282"/>
      <c r="DE643" s="282"/>
    </row>
    <row r="644" spans="1:109" ht="16.5" x14ac:dyDescent="0.3">
      <c r="A644" s="427">
        <v>2019</v>
      </c>
      <c r="B644" s="428" t="s">
        <v>45</v>
      </c>
      <c r="C644" s="429" t="s">
        <v>93</v>
      </c>
      <c r="D644" s="430">
        <v>25186.342499999999</v>
      </c>
      <c r="E644" s="430">
        <v>34495.657999999996</v>
      </c>
      <c r="F644" s="431">
        <v>12618.597500000002</v>
      </c>
      <c r="G644" s="431">
        <v>12951.585499999999</v>
      </c>
      <c r="H644" s="432">
        <v>85252.183500000014</v>
      </c>
      <c r="I644" s="293"/>
      <c r="J644" s="58"/>
      <c r="BY644" s="270"/>
      <c r="BZ644" s="68"/>
      <c r="CA644" s="280"/>
      <c r="CB644" s="280"/>
      <c r="CC644" s="280"/>
      <c r="CD644" s="280"/>
      <c r="CE644" s="280"/>
      <c r="CF644" s="270"/>
      <c r="CG644" s="68"/>
      <c r="CH644" s="281"/>
      <c r="CI644" s="281"/>
      <c r="CJ644" s="281"/>
      <c r="CK644" s="281"/>
      <c r="CL644" s="281"/>
      <c r="CM644" s="282"/>
      <c r="CN644" s="282"/>
      <c r="CO644" s="282"/>
      <c r="CP644" s="282"/>
      <c r="CQ644" s="282"/>
      <c r="CR644" s="270"/>
      <c r="CS644" s="68"/>
      <c r="CT644" s="283"/>
      <c r="CU644" s="283"/>
      <c r="CV644" s="283"/>
      <c r="CW644" s="283"/>
      <c r="CX644" s="283"/>
      <c r="CY644" s="270"/>
      <c r="CZ644" s="68"/>
      <c r="DA644" s="282"/>
      <c r="DB644" s="282"/>
      <c r="DC644" s="282"/>
      <c r="DD644" s="282"/>
      <c r="DE644" s="282"/>
    </row>
    <row r="645" spans="1:109" ht="16.5" x14ac:dyDescent="0.3">
      <c r="A645" s="68">
        <v>2019</v>
      </c>
      <c r="B645" s="68" t="s">
        <v>33</v>
      </c>
      <c r="C645" s="433" t="s">
        <v>93</v>
      </c>
      <c r="D645" s="434">
        <v>22181.845000000001</v>
      </c>
      <c r="E645" s="434">
        <v>30893.686999999998</v>
      </c>
      <c r="F645" s="435">
        <v>12758.4375</v>
      </c>
      <c r="G645" s="435">
        <v>10165.318500000001</v>
      </c>
      <c r="H645" s="129">
        <v>75999.288</v>
      </c>
      <c r="I645" s="293"/>
      <c r="J645" s="58"/>
      <c r="BY645" s="270"/>
      <c r="BZ645" s="68"/>
      <c r="CA645" s="280"/>
      <c r="CB645" s="280"/>
      <c r="CC645" s="280"/>
      <c r="CD645" s="280"/>
      <c r="CE645" s="280"/>
      <c r="CF645" s="270"/>
      <c r="CG645" s="68"/>
      <c r="CH645" s="281"/>
      <c r="CI645" s="281"/>
      <c r="CJ645" s="281"/>
      <c r="CK645" s="281"/>
      <c r="CL645" s="281"/>
      <c r="CM645" s="282"/>
      <c r="CN645" s="282"/>
      <c r="CO645" s="282"/>
      <c r="CP645" s="282"/>
      <c r="CQ645" s="282"/>
      <c r="CR645" s="270"/>
      <c r="CS645" s="68"/>
      <c r="CT645" s="283"/>
      <c r="CU645" s="283"/>
      <c r="CV645" s="283"/>
      <c r="CW645" s="283"/>
      <c r="CX645" s="283"/>
      <c r="CY645" s="270"/>
      <c r="CZ645" s="68"/>
      <c r="DA645" s="282"/>
      <c r="DB645" s="282"/>
      <c r="DC645" s="282"/>
      <c r="DD645" s="282"/>
      <c r="DE645" s="282"/>
    </row>
    <row r="646" spans="1:109" ht="16.5" x14ac:dyDescent="0.3">
      <c r="A646" s="427">
        <v>2019</v>
      </c>
      <c r="B646" s="428" t="s">
        <v>35</v>
      </c>
      <c r="C646" s="429" t="s">
        <v>93</v>
      </c>
      <c r="D646" s="430">
        <v>23100.455000000002</v>
      </c>
      <c r="E646" s="430">
        <v>35790.988499999999</v>
      </c>
      <c r="F646" s="431">
        <v>15011.165000000001</v>
      </c>
      <c r="G646" s="431">
        <v>10018.468499999999</v>
      </c>
      <c r="H646" s="432">
        <v>83921.077000000005</v>
      </c>
      <c r="I646" s="293"/>
      <c r="J646" s="58"/>
      <c r="BY646" s="270"/>
      <c r="BZ646" s="68"/>
      <c r="CA646" s="280"/>
      <c r="CB646" s="280"/>
      <c r="CC646" s="280"/>
      <c r="CD646" s="280"/>
      <c r="CE646" s="280"/>
      <c r="CF646" s="270"/>
      <c r="CG646" s="68"/>
      <c r="CH646" s="281"/>
      <c r="CI646" s="281"/>
      <c r="CJ646" s="281"/>
      <c r="CK646" s="281"/>
      <c r="CL646" s="281"/>
      <c r="CM646" s="282"/>
      <c r="CN646" s="282"/>
      <c r="CO646" s="282"/>
      <c r="CP646" s="282"/>
      <c r="CQ646" s="282"/>
      <c r="CR646" s="270"/>
      <c r="CS646" s="68"/>
      <c r="CT646" s="283"/>
      <c r="CU646" s="283"/>
      <c r="CV646" s="283"/>
      <c r="CW646" s="283"/>
      <c r="CX646" s="283"/>
      <c r="CY646" s="270"/>
      <c r="CZ646" s="68"/>
      <c r="DA646" s="282"/>
      <c r="DB646" s="282"/>
      <c r="DC646" s="282"/>
      <c r="DD646" s="282"/>
      <c r="DE646" s="282"/>
    </row>
    <row r="647" spans="1:109" ht="16.5" x14ac:dyDescent="0.3">
      <c r="A647" s="68">
        <v>2019</v>
      </c>
      <c r="B647" s="68" t="s">
        <v>36</v>
      </c>
      <c r="C647" s="433" t="s">
        <v>93</v>
      </c>
      <c r="D647" s="434">
        <v>20506.180000000004</v>
      </c>
      <c r="E647" s="434">
        <v>31618.3135</v>
      </c>
      <c r="F647" s="435">
        <v>12042.788</v>
      </c>
      <c r="G647" s="435">
        <v>9637.3724999999977</v>
      </c>
      <c r="H647" s="129">
        <v>73804.65400000001</v>
      </c>
      <c r="I647" s="293"/>
      <c r="J647" s="58"/>
      <c r="BY647" s="270"/>
      <c r="BZ647" s="68"/>
      <c r="CA647" s="280"/>
      <c r="CB647" s="280"/>
      <c r="CC647" s="280"/>
      <c r="CD647" s="280"/>
      <c r="CE647" s="280"/>
      <c r="CF647" s="270"/>
      <c r="CG647" s="68"/>
      <c r="CH647" s="281"/>
      <c r="CI647" s="281"/>
      <c r="CJ647" s="281"/>
      <c r="CK647" s="281"/>
      <c r="CL647" s="281"/>
      <c r="CM647" s="282"/>
      <c r="CN647" s="282"/>
      <c r="CO647" s="282"/>
      <c r="CP647" s="282"/>
      <c r="CQ647" s="282"/>
      <c r="CR647" s="270"/>
      <c r="CS647" s="68"/>
      <c r="CT647" s="283"/>
      <c r="CU647" s="283"/>
      <c r="CV647" s="283"/>
      <c r="CW647" s="283"/>
      <c r="CX647" s="283"/>
      <c r="CY647" s="270"/>
      <c r="CZ647" s="68"/>
      <c r="DA647" s="282"/>
      <c r="DB647" s="282"/>
      <c r="DC647" s="282"/>
      <c r="DD647" s="282"/>
      <c r="DE647" s="282"/>
    </row>
    <row r="648" spans="1:109" ht="16.5" x14ac:dyDescent="0.3">
      <c r="A648" s="427">
        <v>2019</v>
      </c>
      <c r="B648" s="428" t="s">
        <v>37</v>
      </c>
      <c r="C648" s="429" t="s">
        <v>93</v>
      </c>
      <c r="D648" s="430">
        <v>27143.8475</v>
      </c>
      <c r="E648" s="430">
        <v>38581.582000000002</v>
      </c>
      <c r="F648" s="431">
        <v>15069.0825</v>
      </c>
      <c r="G648" s="431">
        <v>10107.012999999999</v>
      </c>
      <c r="H648" s="432">
        <v>90901.525000000009</v>
      </c>
      <c r="I648" s="293"/>
      <c r="J648" s="58"/>
      <c r="BY648" s="270"/>
      <c r="BZ648" s="68"/>
      <c r="CA648" s="280"/>
      <c r="CB648" s="280"/>
      <c r="CC648" s="280"/>
      <c r="CD648" s="280"/>
      <c r="CE648" s="280"/>
      <c r="CF648" s="270"/>
      <c r="CG648" s="68"/>
      <c r="CH648" s="281"/>
      <c r="CI648" s="281"/>
      <c r="CJ648" s="281"/>
      <c r="CK648" s="281"/>
      <c r="CL648" s="281"/>
      <c r="CM648" s="282"/>
      <c r="CN648" s="282"/>
      <c r="CO648" s="282"/>
      <c r="CP648" s="282"/>
      <c r="CQ648" s="282"/>
      <c r="CR648" s="270"/>
      <c r="CS648" s="68"/>
      <c r="CT648" s="283"/>
      <c r="CU648" s="283"/>
      <c r="CV648" s="283"/>
      <c r="CW648" s="283"/>
      <c r="CX648" s="283"/>
      <c r="CY648" s="270"/>
      <c r="CZ648" s="68"/>
      <c r="DA648" s="282"/>
      <c r="DB648" s="282"/>
      <c r="DC648" s="282"/>
      <c r="DD648" s="282"/>
      <c r="DE648" s="282"/>
    </row>
    <row r="649" spans="1:109" ht="16.5" x14ac:dyDescent="0.3">
      <c r="A649" s="68">
        <v>2019</v>
      </c>
      <c r="B649" s="68" t="s">
        <v>38</v>
      </c>
      <c r="C649" s="433" t="s">
        <v>93</v>
      </c>
      <c r="D649" s="434">
        <v>28311.112499999996</v>
      </c>
      <c r="E649" s="434">
        <v>37788.897499999999</v>
      </c>
      <c r="F649" s="435">
        <v>14221.65</v>
      </c>
      <c r="G649" s="435">
        <v>10014.745000000001</v>
      </c>
      <c r="H649" s="129">
        <v>90336.404999999999</v>
      </c>
      <c r="I649" s="293"/>
      <c r="J649" s="58"/>
      <c r="BY649" s="270"/>
      <c r="BZ649" s="68"/>
      <c r="CA649" s="280"/>
      <c r="CB649" s="280"/>
      <c r="CC649" s="280"/>
      <c r="CD649" s="280"/>
      <c r="CE649" s="280"/>
      <c r="CF649" s="270"/>
      <c r="CG649" s="68"/>
      <c r="CH649" s="281"/>
      <c r="CI649" s="281"/>
      <c r="CJ649" s="281"/>
      <c r="CK649" s="281"/>
      <c r="CL649" s="281"/>
      <c r="CM649" s="282"/>
      <c r="CN649" s="282"/>
      <c r="CO649" s="282"/>
      <c r="CP649" s="282"/>
      <c r="CQ649" s="282"/>
      <c r="CR649" s="270"/>
      <c r="CS649" s="68"/>
      <c r="CT649" s="283"/>
      <c r="CU649" s="283"/>
      <c r="CV649" s="283"/>
      <c r="CW649" s="283"/>
      <c r="CX649" s="283"/>
      <c r="CY649" s="270"/>
      <c r="CZ649" s="68"/>
      <c r="DA649" s="282"/>
      <c r="DB649" s="282"/>
      <c r="DC649" s="282"/>
      <c r="DD649" s="282"/>
      <c r="DE649" s="282"/>
    </row>
    <row r="650" spans="1:109" ht="16.5" x14ac:dyDescent="0.3">
      <c r="A650" s="427">
        <v>2019</v>
      </c>
      <c r="B650" s="428" t="s">
        <v>39</v>
      </c>
      <c r="C650" s="429" t="s">
        <v>93</v>
      </c>
      <c r="D650" s="430">
        <v>28436.602500000001</v>
      </c>
      <c r="E650" s="430">
        <v>38443.803999999996</v>
      </c>
      <c r="F650" s="431">
        <v>15384.397500000001</v>
      </c>
      <c r="G650" s="431">
        <v>9126.4154999999973</v>
      </c>
      <c r="H650" s="432">
        <v>91391.219499999992</v>
      </c>
      <c r="I650" s="293"/>
      <c r="J650" s="58"/>
      <c r="BY650" s="270"/>
      <c r="BZ650" s="68"/>
      <c r="CA650" s="280"/>
      <c r="CB650" s="280"/>
      <c r="CC650" s="280"/>
      <c r="CD650" s="280"/>
      <c r="CE650" s="280"/>
      <c r="CF650" s="270"/>
      <c r="CG650" s="68"/>
      <c r="CH650" s="281"/>
      <c r="CI650" s="281"/>
      <c r="CJ650" s="281"/>
      <c r="CK650" s="281"/>
      <c r="CL650" s="281"/>
      <c r="CM650" s="282"/>
      <c r="CN650" s="282"/>
      <c r="CO650" s="282"/>
      <c r="CP650" s="282"/>
      <c r="CQ650" s="282"/>
      <c r="CR650" s="270"/>
      <c r="CS650" s="68"/>
      <c r="CT650" s="283"/>
      <c r="CU650" s="283"/>
      <c r="CV650" s="283"/>
      <c r="CW650" s="283"/>
      <c r="CX650" s="283"/>
      <c r="CY650" s="270"/>
      <c r="CZ650" s="68"/>
      <c r="DA650" s="282"/>
      <c r="DB650" s="282"/>
      <c r="DC650" s="282"/>
      <c r="DD650" s="282"/>
      <c r="DE650" s="282"/>
    </row>
    <row r="651" spans="1:109" ht="16.5" x14ac:dyDescent="0.3">
      <c r="A651" s="68">
        <v>2019</v>
      </c>
      <c r="B651" s="68" t="s">
        <v>40</v>
      </c>
      <c r="C651" s="433" t="s">
        <v>93</v>
      </c>
      <c r="D651" s="434">
        <v>27507.055999999997</v>
      </c>
      <c r="E651" s="434">
        <v>38163.663499999995</v>
      </c>
      <c r="F651" s="435">
        <v>17053.712500000001</v>
      </c>
      <c r="G651" s="435">
        <v>10125.3375</v>
      </c>
      <c r="H651" s="129">
        <v>92849.769499999995</v>
      </c>
      <c r="I651" s="293"/>
      <c r="J651" s="58"/>
      <c r="BY651" s="270"/>
      <c r="BZ651" s="68"/>
      <c r="CA651" s="280"/>
      <c r="CB651" s="280"/>
      <c r="CC651" s="280"/>
      <c r="CD651" s="280"/>
      <c r="CE651" s="280"/>
      <c r="CF651" s="270"/>
      <c r="CG651" s="68"/>
      <c r="CH651" s="281"/>
      <c r="CI651" s="281"/>
      <c r="CJ651" s="281"/>
      <c r="CK651" s="281"/>
      <c r="CL651" s="281"/>
      <c r="CM651" s="282"/>
      <c r="CN651" s="282"/>
      <c r="CO651" s="282"/>
      <c r="CP651" s="282"/>
      <c r="CQ651" s="282"/>
      <c r="CR651" s="270"/>
      <c r="CS651" s="68"/>
      <c r="CT651" s="283"/>
      <c r="CU651" s="283"/>
      <c r="CV651" s="283"/>
      <c r="CW651" s="283"/>
      <c r="CX651" s="283"/>
      <c r="CY651" s="270"/>
      <c r="CZ651" s="68"/>
      <c r="DA651" s="282"/>
      <c r="DB651" s="282"/>
      <c r="DC651" s="282"/>
      <c r="DD651" s="282"/>
      <c r="DE651" s="282"/>
    </row>
    <row r="652" spans="1:109" ht="16.5" x14ac:dyDescent="0.3">
      <c r="A652" s="427">
        <v>2019</v>
      </c>
      <c r="B652" s="428" t="s">
        <v>41</v>
      </c>
      <c r="C652" s="429" t="s">
        <v>93</v>
      </c>
      <c r="D652" s="430">
        <v>26129.690000000002</v>
      </c>
      <c r="E652" s="430">
        <v>39398.757999999994</v>
      </c>
      <c r="F652" s="431">
        <v>15992.235000000002</v>
      </c>
      <c r="G652" s="431">
        <v>8829.7879999999986</v>
      </c>
      <c r="H652" s="432">
        <v>90350.47099999999</v>
      </c>
      <c r="I652" s="293"/>
      <c r="J652" s="58"/>
      <c r="BY652" s="270"/>
      <c r="BZ652" s="68"/>
      <c r="CA652" s="280"/>
      <c r="CB652" s="280"/>
      <c r="CC652" s="280"/>
      <c r="CD652" s="280"/>
      <c r="CE652" s="280"/>
      <c r="CF652" s="270"/>
      <c r="CG652" s="68"/>
      <c r="CH652" s="281"/>
      <c r="CI652" s="281"/>
      <c r="CJ652" s="281"/>
      <c r="CK652" s="281"/>
      <c r="CL652" s="281"/>
      <c r="CM652" s="282"/>
      <c r="CN652" s="282"/>
      <c r="CO652" s="282"/>
      <c r="CP652" s="282"/>
      <c r="CQ652" s="282"/>
      <c r="CR652" s="270"/>
      <c r="CS652" s="68"/>
      <c r="CT652" s="283"/>
      <c r="CU652" s="283"/>
      <c r="CV652" s="283"/>
      <c r="CW652" s="283"/>
      <c r="CX652" s="283"/>
      <c r="CY652" s="270"/>
      <c r="CZ652" s="68"/>
      <c r="DA652" s="282"/>
      <c r="DB652" s="282"/>
      <c r="DC652" s="282"/>
      <c r="DD652" s="282"/>
      <c r="DE652" s="282"/>
    </row>
    <row r="653" spans="1:109" ht="16.5" x14ac:dyDescent="0.3">
      <c r="A653" s="68">
        <v>2019</v>
      </c>
      <c r="B653" s="68" t="s">
        <v>42</v>
      </c>
      <c r="C653" s="433" t="s">
        <v>93</v>
      </c>
      <c r="D653" s="434">
        <v>23330.410000000003</v>
      </c>
      <c r="E653" s="434">
        <v>37619.013499999994</v>
      </c>
      <c r="F653" s="435">
        <v>13450.847500000002</v>
      </c>
      <c r="G653" s="435">
        <v>8470.84</v>
      </c>
      <c r="H653" s="129">
        <v>82871.11099999999</v>
      </c>
      <c r="I653" s="293"/>
      <c r="J653" s="58"/>
      <c r="BY653" s="270"/>
      <c r="BZ653" s="68"/>
      <c r="CA653" s="280"/>
      <c r="CB653" s="280"/>
      <c r="CC653" s="280"/>
      <c r="CD653" s="280"/>
      <c r="CE653" s="280"/>
      <c r="CF653" s="270"/>
      <c r="CG653" s="68"/>
      <c r="CH653" s="281"/>
      <c r="CI653" s="281"/>
      <c r="CJ653" s="281"/>
      <c r="CK653" s="281"/>
      <c r="CL653" s="281"/>
      <c r="CM653" s="282"/>
      <c r="CN653" s="282"/>
      <c r="CO653" s="282"/>
      <c r="CP653" s="282"/>
      <c r="CQ653" s="282"/>
      <c r="CR653" s="270"/>
      <c r="CS653" s="68"/>
      <c r="CT653" s="283"/>
      <c r="CU653" s="283"/>
      <c r="CV653" s="283"/>
      <c r="CW653" s="283"/>
      <c r="CX653" s="283"/>
      <c r="CY653" s="270"/>
      <c r="CZ653" s="68"/>
      <c r="DA653" s="282"/>
      <c r="DB653" s="282"/>
      <c r="DC653" s="282"/>
      <c r="DD653" s="282"/>
      <c r="DE653" s="282"/>
    </row>
    <row r="654" spans="1:109" ht="16.5" x14ac:dyDescent="0.3">
      <c r="A654" s="427">
        <v>2009</v>
      </c>
      <c r="B654" s="428" t="s">
        <v>33</v>
      </c>
      <c r="C654" s="429" t="s">
        <v>96</v>
      </c>
      <c r="D654" s="430">
        <v>908.91499999999996</v>
      </c>
      <c r="E654" s="430">
        <v>18555.900000000001</v>
      </c>
      <c r="F654" s="431">
        <v>3597.8999999999996</v>
      </c>
      <c r="G654" s="431">
        <v>1030.47</v>
      </c>
      <c r="H654" s="432">
        <v>24093.185000000001</v>
      </c>
      <c r="I654" s="293"/>
      <c r="J654" s="58"/>
      <c r="BY654" s="270"/>
      <c r="BZ654" s="68"/>
      <c r="CA654" s="280"/>
      <c r="CB654" s="280"/>
      <c r="CC654" s="280"/>
      <c r="CD654" s="280"/>
      <c r="CE654" s="280"/>
      <c r="CF654" s="270"/>
      <c r="CG654" s="68"/>
      <c r="CH654" s="281"/>
      <c r="CI654" s="281"/>
      <c r="CJ654" s="281"/>
      <c r="CK654" s="281"/>
      <c r="CL654" s="281"/>
      <c r="CM654" s="282"/>
      <c r="CN654" s="282"/>
      <c r="CO654" s="282"/>
      <c r="CP654" s="282"/>
      <c r="CQ654" s="282"/>
      <c r="CR654" s="270"/>
      <c r="CS654" s="68"/>
      <c r="CT654" s="283"/>
      <c r="CU654" s="283"/>
      <c r="CV654" s="283"/>
      <c r="CW654" s="283"/>
      <c r="CX654" s="283"/>
      <c r="CY654" s="270"/>
      <c r="CZ654" s="68"/>
      <c r="DA654" s="282"/>
      <c r="DB654" s="282"/>
      <c r="DC654" s="282"/>
      <c r="DD654" s="282"/>
      <c r="DE654" s="282"/>
    </row>
    <row r="655" spans="1:109" ht="16.5" x14ac:dyDescent="0.3">
      <c r="A655" s="68">
        <v>2009</v>
      </c>
      <c r="B655" s="68" t="s">
        <v>35</v>
      </c>
      <c r="C655" s="433" t="s">
        <v>96</v>
      </c>
      <c r="D655" s="434">
        <v>901.20499999999993</v>
      </c>
      <c r="E655" s="434">
        <v>15994.35</v>
      </c>
      <c r="F655" s="435">
        <v>2333.3074999999999</v>
      </c>
      <c r="G655" s="435">
        <v>1284.6400000000001</v>
      </c>
      <c r="H655" s="129">
        <v>20513.502500000002</v>
      </c>
      <c r="I655" s="293"/>
      <c r="J655" s="58"/>
      <c r="BY655" s="270"/>
      <c r="BZ655" s="68"/>
      <c r="CA655" s="280"/>
      <c r="CB655" s="280"/>
      <c r="CC655" s="280"/>
      <c r="CD655" s="280"/>
      <c r="CE655" s="280"/>
      <c r="CF655" s="270"/>
      <c r="CG655" s="68"/>
      <c r="CH655" s="281"/>
      <c r="CI655" s="281"/>
      <c r="CJ655" s="281"/>
      <c r="CK655" s="281"/>
      <c r="CL655" s="281"/>
      <c r="CM655" s="282"/>
      <c r="CN655" s="282"/>
      <c r="CO655" s="282"/>
      <c r="CP655" s="282"/>
      <c r="CQ655" s="282"/>
      <c r="CR655" s="270"/>
      <c r="CS655" s="68"/>
      <c r="CT655" s="283"/>
      <c r="CU655" s="283"/>
      <c r="CV655" s="283"/>
      <c r="CW655" s="283"/>
      <c r="CX655" s="283"/>
      <c r="CY655" s="270"/>
      <c r="CZ655" s="68"/>
      <c r="DA655" s="282"/>
      <c r="DB655" s="282"/>
      <c r="DC655" s="282"/>
      <c r="DD655" s="282"/>
      <c r="DE655" s="282"/>
    </row>
    <row r="656" spans="1:109" ht="16.5" x14ac:dyDescent="0.3">
      <c r="A656" s="427">
        <v>2009</v>
      </c>
      <c r="B656" s="428" t="s">
        <v>36</v>
      </c>
      <c r="C656" s="429" t="s">
        <v>96</v>
      </c>
      <c r="D656" s="430">
        <v>912.64249999999993</v>
      </c>
      <c r="E656" s="430">
        <v>17077.5</v>
      </c>
      <c r="F656" s="431">
        <v>2920.7674999999999</v>
      </c>
      <c r="G656" s="431">
        <v>1079.67</v>
      </c>
      <c r="H656" s="432">
        <v>21990.579999999998</v>
      </c>
      <c r="I656" s="293"/>
      <c r="J656" s="58"/>
      <c r="BY656" s="270"/>
      <c r="BZ656" s="68"/>
      <c r="CA656" s="280"/>
      <c r="CB656" s="280"/>
      <c r="CC656" s="280"/>
      <c r="CD656" s="280"/>
      <c r="CE656" s="280"/>
      <c r="CF656" s="270"/>
      <c r="CG656" s="68"/>
      <c r="CH656" s="281"/>
      <c r="CI656" s="281"/>
      <c r="CJ656" s="281"/>
      <c r="CK656" s="281"/>
      <c r="CL656" s="281"/>
      <c r="CM656" s="282"/>
      <c r="CN656" s="282"/>
      <c r="CO656" s="282"/>
      <c r="CP656" s="282"/>
      <c r="CQ656" s="282"/>
      <c r="CR656" s="270"/>
      <c r="CS656" s="68"/>
      <c r="CT656" s="283"/>
      <c r="CU656" s="283"/>
      <c r="CV656" s="283"/>
      <c r="CW656" s="283"/>
      <c r="CX656" s="283"/>
      <c r="CY656" s="270"/>
      <c r="CZ656" s="68"/>
      <c r="DA656" s="282"/>
      <c r="DB656" s="282"/>
      <c r="DC656" s="282"/>
      <c r="DD656" s="282"/>
      <c r="DE656" s="282"/>
    </row>
    <row r="657" spans="1:109" ht="16.5" x14ac:dyDescent="0.3">
      <c r="A657" s="68">
        <v>2009</v>
      </c>
      <c r="B657" s="68" t="s">
        <v>37</v>
      </c>
      <c r="C657" s="433" t="s">
        <v>96</v>
      </c>
      <c r="D657" s="434">
        <v>857.11249999999995</v>
      </c>
      <c r="E657" s="434">
        <v>18445.3</v>
      </c>
      <c r="F657" s="435">
        <v>2570.2799999999997</v>
      </c>
      <c r="G657" s="435">
        <v>1377.21</v>
      </c>
      <c r="H657" s="129">
        <v>23249.9025</v>
      </c>
      <c r="I657" s="293"/>
      <c r="J657" s="58"/>
      <c r="BY657" s="270"/>
      <c r="BZ657" s="68"/>
      <c r="CA657" s="280"/>
      <c r="CB657" s="280"/>
      <c r="CC657" s="280"/>
      <c r="CD657" s="280"/>
      <c r="CE657" s="280"/>
      <c r="CF657" s="270"/>
      <c r="CG657" s="68"/>
      <c r="CH657" s="281"/>
      <c r="CI657" s="281"/>
      <c r="CJ657" s="281"/>
      <c r="CK657" s="281"/>
      <c r="CL657" s="281"/>
      <c r="CM657" s="282"/>
      <c r="CN657" s="282"/>
      <c r="CO657" s="282"/>
      <c r="CP657" s="282"/>
      <c r="CQ657" s="282"/>
      <c r="CR657" s="270"/>
      <c r="CS657" s="68"/>
      <c r="CT657" s="283"/>
      <c r="CU657" s="283"/>
      <c r="CV657" s="283"/>
      <c r="CW657" s="283"/>
      <c r="CX657" s="283"/>
      <c r="CY657" s="270"/>
      <c r="CZ657" s="68"/>
      <c r="DA657" s="282"/>
      <c r="DB657" s="282"/>
      <c r="DC657" s="282"/>
      <c r="DD657" s="282"/>
      <c r="DE657" s="282"/>
    </row>
    <row r="658" spans="1:109" ht="16.5" x14ac:dyDescent="0.3">
      <c r="A658" s="427">
        <v>2009</v>
      </c>
      <c r="B658" s="428" t="s">
        <v>38</v>
      </c>
      <c r="C658" s="429" t="s">
        <v>96</v>
      </c>
      <c r="D658" s="430">
        <v>663.15000000000009</v>
      </c>
      <c r="E658" s="430">
        <v>18399.5</v>
      </c>
      <c r="F658" s="431">
        <v>2662.1475</v>
      </c>
      <c r="G658" s="431">
        <v>1089.9299999999998</v>
      </c>
      <c r="H658" s="432">
        <v>22814.727500000001</v>
      </c>
      <c r="I658" s="293"/>
      <c r="J658" s="58"/>
      <c r="BY658" s="270"/>
      <c r="BZ658" s="68"/>
      <c r="CA658" s="280"/>
      <c r="CB658" s="280"/>
      <c r="CC658" s="280"/>
      <c r="CD658" s="280"/>
      <c r="CE658" s="280"/>
      <c r="CF658" s="270"/>
      <c r="CG658" s="68"/>
      <c r="CH658" s="281"/>
      <c r="CI658" s="281"/>
      <c r="CJ658" s="281"/>
      <c r="CK658" s="281"/>
      <c r="CL658" s="281"/>
      <c r="CM658" s="282"/>
      <c r="CN658" s="282"/>
      <c r="CO658" s="282"/>
      <c r="CP658" s="282"/>
      <c r="CQ658" s="282"/>
      <c r="CR658" s="270"/>
      <c r="CS658" s="68"/>
      <c r="CT658" s="283"/>
      <c r="CU658" s="283"/>
      <c r="CV658" s="283"/>
      <c r="CW658" s="283"/>
      <c r="CX658" s="283"/>
      <c r="CY658" s="270"/>
      <c r="CZ658" s="68"/>
      <c r="DA658" s="282"/>
      <c r="DB658" s="282"/>
      <c r="DC658" s="282"/>
      <c r="DD658" s="282"/>
      <c r="DE658" s="282"/>
    </row>
    <row r="659" spans="1:109" ht="16.5" x14ac:dyDescent="0.3">
      <c r="A659" s="68">
        <v>2009</v>
      </c>
      <c r="B659" s="68" t="s">
        <v>39</v>
      </c>
      <c r="C659" s="433" t="s">
        <v>96</v>
      </c>
      <c r="D659" s="434">
        <v>1150.8775000000001</v>
      </c>
      <c r="E659" s="434">
        <v>19542.650000000001</v>
      </c>
      <c r="F659" s="435">
        <v>2992.0775000000003</v>
      </c>
      <c r="G659" s="435">
        <v>1322.6399999999999</v>
      </c>
      <c r="H659" s="129">
        <v>25008.245000000003</v>
      </c>
      <c r="I659" s="293"/>
      <c r="J659" s="58"/>
      <c r="BY659" s="270"/>
      <c r="BZ659" s="68"/>
      <c r="CA659" s="280"/>
      <c r="CB659" s="280"/>
      <c r="CC659" s="280"/>
      <c r="CD659" s="280"/>
      <c r="CE659" s="280"/>
      <c r="CF659" s="270"/>
      <c r="CG659" s="68"/>
      <c r="CH659" s="281"/>
      <c r="CI659" s="281"/>
      <c r="CJ659" s="281"/>
      <c r="CK659" s="281"/>
      <c r="CL659" s="281"/>
      <c r="CM659" s="282"/>
      <c r="CN659" s="282"/>
      <c r="CO659" s="282"/>
      <c r="CP659" s="282"/>
      <c r="CQ659" s="282"/>
      <c r="CR659" s="270"/>
      <c r="CS659" s="68"/>
      <c r="CT659" s="283"/>
      <c r="CU659" s="283"/>
      <c r="CV659" s="283"/>
      <c r="CW659" s="283"/>
      <c r="CX659" s="283"/>
      <c r="CY659" s="270"/>
      <c r="CZ659" s="68"/>
      <c r="DA659" s="282"/>
      <c r="DB659" s="282"/>
      <c r="DC659" s="282"/>
      <c r="DD659" s="282"/>
      <c r="DE659" s="282"/>
    </row>
    <row r="660" spans="1:109" ht="16.5" x14ac:dyDescent="0.3">
      <c r="A660" s="427">
        <v>2009</v>
      </c>
      <c r="B660" s="428" t="s">
        <v>40</v>
      </c>
      <c r="C660" s="429" t="s">
        <v>96</v>
      </c>
      <c r="D660" s="430">
        <v>1333.7449999999999</v>
      </c>
      <c r="E660" s="430">
        <v>20604.849999999999</v>
      </c>
      <c r="F660" s="431">
        <v>3344.2950000000001</v>
      </c>
      <c r="G660" s="431">
        <v>1392.57</v>
      </c>
      <c r="H660" s="432">
        <v>26675.46</v>
      </c>
      <c r="I660" s="293"/>
      <c r="J660" s="58"/>
      <c r="BY660" s="270"/>
      <c r="BZ660" s="68"/>
      <c r="CA660" s="280"/>
      <c r="CB660" s="280"/>
      <c r="CC660" s="280"/>
      <c r="CD660" s="280"/>
      <c r="CE660" s="280"/>
      <c r="CF660" s="270"/>
      <c r="CG660" s="68"/>
      <c r="CH660" s="281"/>
      <c r="CI660" s="281"/>
      <c r="CJ660" s="281"/>
      <c r="CK660" s="281"/>
      <c r="CL660" s="281"/>
      <c r="CM660" s="282"/>
      <c r="CN660" s="282"/>
      <c r="CO660" s="282"/>
      <c r="CP660" s="282"/>
      <c r="CQ660" s="282"/>
      <c r="CR660" s="270"/>
      <c r="CS660" s="68"/>
      <c r="CT660" s="283"/>
      <c r="CU660" s="283"/>
      <c r="CV660" s="283"/>
      <c r="CW660" s="283"/>
      <c r="CX660" s="283"/>
      <c r="CY660" s="270"/>
      <c r="CZ660" s="68"/>
      <c r="DA660" s="282"/>
      <c r="DB660" s="282"/>
      <c r="DC660" s="282"/>
      <c r="DD660" s="282"/>
      <c r="DE660" s="282"/>
    </row>
    <row r="661" spans="1:109" ht="16.5" x14ac:dyDescent="0.3">
      <c r="A661" s="68">
        <v>2009</v>
      </c>
      <c r="B661" s="68" t="s">
        <v>41</v>
      </c>
      <c r="C661" s="433" t="s">
        <v>96</v>
      </c>
      <c r="D661" s="434">
        <v>1296.57</v>
      </c>
      <c r="E661" s="434">
        <v>19604.7</v>
      </c>
      <c r="F661" s="435">
        <v>3932.1174999999998</v>
      </c>
      <c r="G661" s="435">
        <v>1141.6399999999999</v>
      </c>
      <c r="H661" s="129">
        <v>25975.0275</v>
      </c>
      <c r="I661" s="293"/>
      <c r="J661" s="58"/>
      <c r="BY661" s="270"/>
      <c r="BZ661" s="68"/>
      <c r="CA661" s="280"/>
      <c r="CB661" s="280"/>
      <c r="CC661" s="280"/>
      <c r="CD661" s="280"/>
      <c r="CE661" s="280"/>
      <c r="CF661" s="270"/>
      <c r="CG661" s="68"/>
      <c r="CH661" s="281"/>
      <c r="CI661" s="281"/>
      <c r="CJ661" s="281"/>
      <c r="CK661" s="281"/>
      <c r="CL661" s="281"/>
      <c r="CM661" s="282"/>
      <c r="CN661" s="282"/>
      <c r="CO661" s="282"/>
      <c r="CP661" s="282"/>
      <c r="CQ661" s="282"/>
      <c r="CR661" s="270"/>
      <c r="CS661" s="68"/>
      <c r="CT661" s="283"/>
      <c r="CU661" s="283"/>
      <c r="CV661" s="283"/>
      <c r="CW661" s="283"/>
      <c r="CX661" s="283"/>
      <c r="CY661" s="270"/>
      <c r="CZ661" s="68"/>
      <c r="DA661" s="282"/>
      <c r="DB661" s="282"/>
      <c r="DC661" s="282"/>
      <c r="DD661" s="282"/>
      <c r="DE661" s="282"/>
    </row>
    <row r="662" spans="1:109" ht="16.5" x14ac:dyDescent="0.3">
      <c r="A662" s="427">
        <v>2009</v>
      </c>
      <c r="B662" s="428" t="s">
        <v>42</v>
      </c>
      <c r="C662" s="429" t="s">
        <v>96</v>
      </c>
      <c r="D662" s="430">
        <v>1712.8625000000002</v>
      </c>
      <c r="E662" s="430">
        <v>18414.2</v>
      </c>
      <c r="F662" s="431">
        <v>3261.3024999999998</v>
      </c>
      <c r="G662" s="431">
        <v>859.05</v>
      </c>
      <c r="H662" s="432">
        <v>24247.414999999997</v>
      </c>
      <c r="I662" s="293"/>
      <c r="J662" s="58"/>
      <c r="BY662" s="270"/>
      <c r="BZ662" s="68"/>
      <c r="CA662" s="280"/>
      <c r="CB662" s="280"/>
      <c r="CC662" s="280"/>
      <c r="CD662" s="280"/>
      <c r="CE662" s="280"/>
      <c r="CF662" s="270"/>
      <c r="CG662" s="68"/>
      <c r="CH662" s="281"/>
      <c r="CI662" s="281"/>
      <c r="CJ662" s="281"/>
      <c r="CK662" s="281"/>
      <c r="CL662" s="281"/>
      <c r="CM662" s="282"/>
      <c r="CN662" s="282"/>
      <c r="CO662" s="282"/>
      <c r="CP662" s="282"/>
      <c r="CQ662" s="282"/>
      <c r="CR662" s="270"/>
      <c r="CS662" s="68"/>
      <c r="CT662" s="283"/>
      <c r="CU662" s="283"/>
      <c r="CV662" s="283"/>
      <c r="CW662" s="283"/>
      <c r="CX662" s="283"/>
      <c r="CY662" s="270"/>
      <c r="CZ662" s="68"/>
      <c r="DA662" s="282"/>
      <c r="DB662" s="282"/>
      <c r="DC662" s="282"/>
      <c r="DD662" s="282"/>
      <c r="DE662" s="282"/>
    </row>
    <row r="663" spans="1:109" ht="16.5" x14ac:dyDescent="0.3">
      <c r="A663" s="68">
        <v>2010</v>
      </c>
      <c r="B663" s="68" t="s">
        <v>43</v>
      </c>
      <c r="C663" s="433" t="s">
        <v>96</v>
      </c>
      <c r="D663" s="434">
        <v>1764.02</v>
      </c>
      <c r="E663" s="434">
        <v>16734.55</v>
      </c>
      <c r="F663" s="435">
        <v>2142.3225000000002</v>
      </c>
      <c r="G663" s="435">
        <v>1480.45</v>
      </c>
      <c r="H663" s="129">
        <v>22121.342500000002</v>
      </c>
      <c r="I663" s="293"/>
      <c r="J663" s="58"/>
      <c r="BY663" s="270"/>
      <c r="BZ663" s="68"/>
      <c r="CA663" s="280"/>
      <c r="CB663" s="280"/>
      <c r="CC663" s="280"/>
      <c r="CD663" s="280"/>
      <c r="CE663" s="280"/>
      <c r="CF663" s="270"/>
      <c r="CG663" s="68"/>
      <c r="CH663" s="281"/>
      <c r="CI663" s="281"/>
      <c r="CJ663" s="281"/>
      <c r="CK663" s="281"/>
      <c r="CL663" s="281"/>
      <c r="CM663" s="282"/>
      <c r="CN663" s="282"/>
      <c r="CO663" s="282"/>
      <c r="CP663" s="282"/>
      <c r="CQ663" s="282"/>
      <c r="CR663" s="270"/>
      <c r="CS663" s="68"/>
      <c r="CT663" s="283"/>
      <c r="CU663" s="283"/>
      <c r="CV663" s="283"/>
      <c r="CW663" s="283"/>
      <c r="CX663" s="283"/>
      <c r="CY663" s="270"/>
      <c r="CZ663" s="68"/>
      <c r="DA663" s="282"/>
      <c r="DB663" s="282"/>
      <c r="DC663" s="282"/>
      <c r="DD663" s="282"/>
      <c r="DE663" s="282"/>
    </row>
    <row r="664" spans="1:109" ht="16.5" x14ac:dyDescent="0.3">
      <c r="A664" s="427">
        <v>2010</v>
      </c>
      <c r="B664" s="428" t="s">
        <v>44</v>
      </c>
      <c r="C664" s="429" t="s">
        <v>96</v>
      </c>
      <c r="D664" s="430">
        <v>1873.19</v>
      </c>
      <c r="E664" s="430">
        <v>20587.55</v>
      </c>
      <c r="F664" s="431">
        <v>2323.5625</v>
      </c>
      <c r="G664" s="431">
        <v>1103.6399999999999</v>
      </c>
      <c r="H664" s="432">
        <v>25887.942500000001</v>
      </c>
      <c r="I664" s="293"/>
      <c r="J664" s="58"/>
      <c r="BY664" s="270"/>
      <c r="BZ664" s="68"/>
      <c r="CA664" s="280"/>
      <c r="CB664" s="280"/>
      <c r="CC664" s="280"/>
      <c r="CD664" s="280"/>
      <c r="CE664" s="280"/>
      <c r="CF664" s="270"/>
      <c r="CG664" s="68"/>
      <c r="CH664" s="281"/>
      <c r="CI664" s="281"/>
      <c r="CJ664" s="281"/>
      <c r="CK664" s="281"/>
      <c r="CL664" s="281"/>
      <c r="CM664" s="282"/>
      <c r="CN664" s="282"/>
      <c r="CO664" s="282"/>
      <c r="CP664" s="282"/>
      <c r="CQ664" s="282"/>
      <c r="CR664" s="270"/>
      <c r="CS664" s="68"/>
      <c r="CT664" s="283"/>
      <c r="CU664" s="283"/>
      <c r="CV664" s="283"/>
      <c r="CW664" s="283"/>
      <c r="CX664" s="283"/>
      <c r="CY664" s="270"/>
      <c r="CZ664" s="68"/>
      <c r="DA664" s="282"/>
      <c r="DB664" s="282"/>
      <c r="DC664" s="282"/>
      <c r="DD664" s="282"/>
      <c r="DE664" s="282"/>
    </row>
    <row r="665" spans="1:109" ht="16.5" x14ac:dyDescent="0.3">
      <c r="A665" s="68">
        <v>2010</v>
      </c>
      <c r="B665" s="68" t="s">
        <v>45</v>
      </c>
      <c r="C665" s="433" t="s">
        <v>96</v>
      </c>
      <c r="D665" s="434">
        <v>2237.5250000000001</v>
      </c>
      <c r="E665" s="434">
        <v>21151.800000000003</v>
      </c>
      <c r="F665" s="435">
        <v>2976.3074999999999</v>
      </c>
      <c r="G665" s="435">
        <v>1527.4299999999998</v>
      </c>
      <c r="H665" s="129">
        <v>27893.0625</v>
      </c>
      <c r="I665" s="293"/>
      <c r="J665" s="58"/>
      <c r="BY665" s="270"/>
      <c r="BZ665" s="68"/>
      <c r="CA665" s="280"/>
      <c r="CB665" s="280"/>
      <c r="CC665" s="280"/>
      <c r="CD665" s="280"/>
      <c r="CE665" s="280"/>
      <c r="CF665" s="270"/>
      <c r="CG665" s="68"/>
      <c r="CH665" s="281"/>
      <c r="CI665" s="281"/>
      <c r="CJ665" s="281"/>
      <c r="CK665" s="281"/>
      <c r="CL665" s="281"/>
      <c r="CM665" s="282"/>
      <c r="CN665" s="282"/>
      <c r="CO665" s="282"/>
      <c r="CP665" s="282"/>
      <c r="CQ665" s="282"/>
      <c r="CR665" s="270"/>
      <c r="CS665" s="68"/>
      <c r="CT665" s="283"/>
      <c r="CU665" s="283"/>
      <c r="CV665" s="283"/>
      <c r="CW665" s="283"/>
      <c r="CX665" s="283"/>
      <c r="CY665" s="270"/>
      <c r="CZ665" s="68"/>
      <c r="DA665" s="282"/>
      <c r="DB665" s="282"/>
      <c r="DC665" s="282"/>
      <c r="DD665" s="282"/>
      <c r="DE665" s="282"/>
    </row>
    <row r="666" spans="1:109" ht="16.5" x14ac:dyDescent="0.3">
      <c r="A666" s="427">
        <v>2010</v>
      </c>
      <c r="B666" s="428" t="s">
        <v>33</v>
      </c>
      <c r="C666" s="429" t="s">
        <v>96</v>
      </c>
      <c r="D666" s="430">
        <v>1657.5925</v>
      </c>
      <c r="E666" s="430">
        <v>18148.3</v>
      </c>
      <c r="F666" s="431">
        <v>3496.2249999999999</v>
      </c>
      <c r="G666" s="431">
        <v>1555.74</v>
      </c>
      <c r="H666" s="432">
        <v>24857.857500000002</v>
      </c>
      <c r="I666" s="293"/>
      <c r="J666" s="58"/>
      <c r="BY666" s="270"/>
      <c r="BZ666" s="68"/>
      <c r="CA666" s="280"/>
      <c r="CB666" s="280"/>
      <c r="CC666" s="280"/>
      <c r="CD666" s="280"/>
      <c r="CE666" s="280"/>
      <c r="CF666" s="270"/>
      <c r="CG666" s="68"/>
      <c r="CH666" s="281"/>
      <c r="CI666" s="281"/>
      <c r="CJ666" s="281"/>
      <c r="CK666" s="281"/>
      <c r="CL666" s="281"/>
      <c r="CM666" s="282"/>
      <c r="CN666" s="282"/>
      <c r="CO666" s="282"/>
      <c r="CP666" s="282"/>
      <c r="CQ666" s="282"/>
      <c r="CR666" s="270"/>
      <c r="CS666" s="68"/>
      <c r="CT666" s="283"/>
      <c r="CU666" s="283"/>
      <c r="CV666" s="283"/>
      <c r="CW666" s="283"/>
      <c r="CX666" s="283"/>
      <c r="CY666" s="270"/>
      <c r="CZ666" s="68"/>
      <c r="DA666" s="282"/>
      <c r="DB666" s="282"/>
      <c r="DC666" s="282"/>
      <c r="DD666" s="282"/>
      <c r="DE666" s="282"/>
    </row>
    <row r="667" spans="1:109" ht="16.5" x14ac:dyDescent="0.3">
      <c r="A667" s="68">
        <v>2010</v>
      </c>
      <c r="B667" s="68" t="s">
        <v>35</v>
      </c>
      <c r="C667" s="433" t="s">
        <v>96</v>
      </c>
      <c r="D667" s="434">
        <v>1918.9875000000002</v>
      </c>
      <c r="E667" s="434">
        <v>20647.900000000001</v>
      </c>
      <c r="F667" s="435">
        <v>4238.2550000000001</v>
      </c>
      <c r="G667" s="435">
        <v>1282.3499999999999</v>
      </c>
      <c r="H667" s="129">
        <v>28087.4925</v>
      </c>
      <c r="I667" s="293"/>
      <c r="J667" s="58"/>
      <c r="BY667" s="270"/>
      <c r="BZ667" s="68"/>
      <c r="CA667" s="280"/>
      <c r="CB667" s="280"/>
      <c r="CC667" s="280"/>
      <c r="CD667" s="280"/>
      <c r="CE667" s="280"/>
      <c r="CF667" s="270"/>
      <c r="CG667" s="68"/>
      <c r="CH667" s="281"/>
      <c r="CI667" s="281"/>
      <c r="CJ667" s="281"/>
      <c r="CK667" s="281"/>
      <c r="CL667" s="281"/>
      <c r="CM667" s="282"/>
      <c r="CN667" s="282"/>
      <c r="CO667" s="282"/>
      <c r="CP667" s="282"/>
      <c r="CQ667" s="282"/>
      <c r="CR667" s="270"/>
      <c r="CS667" s="68"/>
      <c r="CT667" s="283"/>
      <c r="CU667" s="283"/>
      <c r="CV667" s="283"/>
      <c r="CW667" s="283"/>
      <c r="CX667" s="283"/>
      <c r="CY667" s="270"/>
      <c r="CZ667" s="68"/>
      <c r="DA667" s="282"/>
      <c r="DB667" s="282"/>
      <c r="DC667" s="282"/>
      <c r="DD667" s="282"/>
      <c r="DE667" s="282"/>
    </row>
    <row r="668" spans="1:109" ht="16.5" x14ac:dyDescent="0.3">
      <c r="A668" s="427">
        <v>2010</v>
      </c>
      <c r="B668" s="428" t="s">
        <v>36</v>
      </c>
      <c r="C668" s="429" t="s">
        <v>96</v>
      </c>
      <c r="D668" s="430">
        <v>1408.52</v>
      </c>
      <c r="E668" s="430">
        <v>16614.95</v>
      </c>
      <c r="F668" s="431">
        <v>3801.8249999999998</v>
      </c>
      <c r="G668" s="431">
        <v>1365.45</v>
      </c>
      <c r="H668" s="432">
        <v>23190.744999999999</v>
      </c>
      <c r="I668" s="293"/>
      <c r="J668" s="58"/>
      <c r="BY668" s="270"/>
      <c r="BZ668" s="68"/>
      <c r="CA668" s="280"/>
      <c r="CB668" s="280"/>
      <c r="CC668" s="280"/>
      <c r="CD668" s="280"/>
      <c r="CE668" s="280"/>
      <c r="CF668" s="270"/>
      <c r="CG668" s="68"/>
      <c r="CH668" s="281"/>
      <c r="CI668" s="281"/>
      <c r="CJ668" s="281"/>
      <c r="CK668" s="281"/>
      <c r="CL668" s="281"/>
      <c r="CM668" s="282"/>
      <c r="CN668" s="282"/>
      <c r="CO668" s="282"/>
      <c r="CP668" s="282"/>
      <c r="CQ668" s="282"/>
      <c r="CR668" s="270"/>
      <c r="CS668" s="68"/>
      <c r="CT668" s="283"/>
      <c r="CU668" s="283"/>
      <c r="CV668" s="283"/>
      <c r="CW668" s="283"/>
      <c r="CX668" s="283"/>
      <c r="CY668" s="270"/>
      <c r="CZ668" s="68"/>
      <c r="DA668" s="282"/>
      <c r="DB668" s="282"/>
      <c r="DC668" s="282"/>
      <c r="DD668" s="282"/>
      <c r="DE668" s="282"/>
    </row>
    <row r="669" spans="1:109" ht="16.5" x14ac:dyDescent="0.3">
      <c r="A669" s="68">
        <v>2010</v>
      </c>
      <c r="B669" s="68" t="s">
        <v>37</v>
      </c>
      <c r="C669" s="433" t="s">
        <v>96</v>
      </c>
      <c r="D669" s="434">
        <v>1475.8400000000001</v>
      </c>
      <c r="E669" s="434">
        <v>19901.400000000001</v>
      </c>
      <c r="F669" s="435">
        <v>5022.7275</v>
      </c>
      <c r="G669" s="435">
        <v>1218.04</v>
      </c>
      <c r="H669" s="129">
        <v>27618.0075</v>
      </c>
      <c r="I669" s="293"/>
      <c r="J669" s="58"/>
      <c r="BY669" s="270"/>
      <c r="BZ669" s="68"/>
      <c r="CA669" s="280"/>
      <c r="CB669" s="280"/>
      <c r="CC669" s="280"/>
      <c r="CD669" s="280"/>
      <c r="CE669" s="280"/>
      <c r="CF669" s="270"/>
      <c r="CG669" s="68"/>
      <c r="CH669" s="281"/>
      <c r="CI669" s="281"/>
      <c r="CJ669" s="281"/>
      <c r="CK669" s="281"/>
      <c r="CL669" s="281"/>
      <c r="CM669" s="282"/>
      <c r="CN669" s="282"/>
      <c r="CO669" s="282"/>
      <c r="CP669" s="282"/>
      <c r="CQ669" s="282"/>
      <c r="CR669" s="270"/>
      <c r="CS669" s="68"/>
      <c r="CT669" s="283"/>
      <c r="CU669" s="283"/>
      <c r="CV669" s="283"/>
      <c r="CW669" s="283"/>
      <c r="CX669" s="283"/>
      <c r="CY669" s="270"/>
      <c r="CZ669" s="68"/>
      <c r="DA669" s="282"/>
      <c r="DB669" s="282"/>
      <c r="DC669" s="282"/>
      <c r="DD669" s="282"/>
      <c r="DE669" s="282"/>
    </row>
    <row r="670" spans="1:109" ht="16.5" x14ac:dyDescent="0.3">
      <c r="A670" s="427">
        <v>2010</v>
      </c>
      <c r="B670" s="428" t="s">
        <v>38</v>
      </c>
      <c r="C670" s="429" t="s">
        <v>96</v>
      </c>
      <c r="D670" s="430">
        <v>1176.46</v>
      </c>
      <c r="E670" s="430">
        <v>21458.25</v>
      </c>
      <c r="F670" s="431">
        <v>6142.5674999999992</v>
      </c>
      <c r="G670" s="431">
        <v>1926.05</v>
      </c>
      <c r="H670" s="432">
        <v>30703.327499999999</v>
      </c>
      <c r="I670" s="293"/>
      <c r="J670" s="58"/>
      <c r="BY670" s="270"/>
      <c r="BZ670" s="68"/>
      <c r="CA670" s="280"/>
      <c r="CB670" s="280"/>
      <c r="CC670" s="280"/>
      <c r="CD670" s="280"/>
      <c r="CE670" s="280"/>
      <c r="CF670" s="270"/>
      <c r="CG670" s="68"/>
      <c r="CH670" s="281"/>
      <c r="CI670" s="281"/>
      <c r="CJ670" s="281"/>
      <c r="CK670" s="281"/>
      <c r="CL670" s="281"/>
      <c r="CM670" s="282"/>
      <c r="CN670" s="282"/>
      <c r="CO670" s="282"/>
      <c r="CP670" s="282"/>
      <c r="CQ670" s="282"/>
      <c r="CR670" s="270"/>
      <c r="CS670" s="68"/>
      <c r="CT670" s="283"/>
      <c r="CU670" s="283"/>
      <c r="CV670" s="283"/>
      <c r="CW670" s="283"/>
      <c r="CX670" s="283"/>
      <c r="CY670" s="270"/>
      <c r="CZ670" s="68"/>
      <c r="DA670" s="282"/>
      <c r="DB670" s="282"/>
      <c r="DC670" s="282"/>
      <c r="DD670" s="282"/>
      <c r="DE670" s="282"/>
    </row>
    <row r="671" spans="1:109" ht="16.5" x14ac:dyDescent="0.3">
      <c r="A671" s="68">
        <v>2010</v>
      </c>
      <c r="B671" s="68" t="s">
        <v>39</v>
      </c>
      <c r="C671" s="433" t="s">
        <v>96</v>
      </c>
      <c r="D671" s="434">
        <v>1052.6199999999999</v>
      </c>
      <c r="E671" s="434">
        <v>20170.05</v>
      </c>
      <c r="F671" s="435">
        <v>5119.43</v>
      </c>
      <c r="G671" s="435">
        <v>1163.73</v>
      </c>
      <c r="H671" s="129">
        <v>27505.829999999998</v>
      </c>
      <c r="I671" s="293"/>
      <c r="J671" s="58"/>
      <c r="BY671" s="270"/>
      <c r="BZ671" s="68"/>
      <c r="CA671" s="280"/>
      <c r="CB671" s="280"/>
      <c r="CC671" s="280"/>
      <c r="CD671" s="280"/>
      <c r="CE671" s="280"/>
      <c r="CF671" s="270"/>
      <c r="CG671" s="68"/>
      <c r="CH671" s="281"/>
      <c r="CI671" s="281"/>
      <c r="CJ671" s="281"/>
      <c r="CK671" s="281"/>
      <c r="CL671" s="281"/>
      <c r="CM671" s="282"/>
      <c r="CN671" s="282"/>
      <c r="CO671" s="282"/>
      <c r="CP671" s="282"/>
      <c r="CQ671" s="282"/>
      <c r="CR671" s="270"/>
      <c r="CS671" s="68"/>
      <c r="CT671" s="283"/>
      <c r="CU671" s="283"/>
      <c r="CV671" s="283"/>
      <c r="CW671" s="283"/>
      <c r="CX671" s="283"/>
      <c r="CY671" s="270"/>
      <c r="CZ671" s="68"/>
      <c r="DA671" s="282"/>
      <c r="DB671" s="282"/>
      <c r="DC671" s="282"/>
      <c r="DD671" s="282"/>
      <c r="DE671" s="282"/>
    </row>
    <row r="672" spans="1:109" ht="16.5" x14ac:dyDescent="0.3">
      <c r="A672" s="427">
        <v>2010</v>
      </c>
      <c r="B672" s="428" t="s">
        <v>40</v>
      </c>
      <c r="C672" s="429" t="s">
        <v>96</v>
      </c>
      <c r="D672" s="430">
        <v>985.91</v>
      </c>
      <c r="E672" s="430">
        <v>21242.449999999997</v>
      </c>
      <c r="F672" s="431">
        <v>5644.37</v>
      </c>
      <c r="G672" s="431">
        <v>739.33999999999992</v>
      </c>
      <c r="H672" s="432">
        <v>28612.069999999996</v>
      </c>
      <c r="I672" s="293"/>
      <c r="J672" s="58"/>
      <c r="BY672" s="270"/>
      <c r="BZ672" s="68"/>
      <c r="CA672" s="280"/>
      <c r="CB672" s="280"/>
      <c r="CC672" s="280"/>
      <c r="CD672" s="280"/>
      <c r="CE672" s="280"/>
      <c r="CF672" s="270"/>
      <c r="CG672" s="68"/>
      <c r="CH672" s="281"/>
      <c r="CI672" s="281"/>
      <c r="CJ672" s="281"/>
      <c r="CK672" s="281"/>
      <c r="CL672" s="281"/>
      <c r="CM672" s="282"/>
      <c r="CN672" s="282"/>
      <c r="CO672" s="282"/>
      <c r="CP672" s="282"/>
      <c r="CQ672" s="282"/>
      <c r="CR672" s="270"/>
      <c r="CS672" s="68"/>
      <c r="CT672" s="283"/>
      <c r="CU672" s="283"/>
      <c r="CV672" s="283"/>
      <c r="CW672" s="283"/>
      <c r="CX672" s="283"/>
      <c r="CY672" s="270"/>
      <c r="CZ672" s="68"/>
      <c r="DA672" s="282"/>
      <c r="DB672" s="282"/>
      <c r="DC672" s="282"/>
      <c r="DD672" s="282"/>
      <c r="DE672" s="282"/>
    </row>
    <row r="673" spans="1:109" ht="16.5" x14ac:dyDescent="0.3">
      <c r="A673" s="68">
        <v>2010</v>
      </c>
      <c r="B673" s="68" t="s">
        <v>41</v>
      </c>
      <c r="C673" s="433" t="s">
        <v>96</v>
      </c>
      <c r="D673" s="434">
        <v>1043.21</v>
      </c>
      <c r="E673" s="434">
        <v>23559.5</v>
      </c>
      <c r="F673" s="435">
        <v>4330.2725</v>
      </c>
      <c r="G673" s="435">
        <v>1044.42</v>
      </c>
      <c r="H673" s="129">
        <v>29977.402499999997</v>
      </c>
      <c r="I673" s="293"/>
      <c r="J673" s="58"/>
      <c r="BY673" s="270"/>
      <c r="BZ673" s="68"/>
      <c r="CA673" s="280"/>
      <c r="CB673" s="280"/>
      <c r="CC673" s="280"/>
      <c r="CD673" s="280"/>
      <c r="CE673" s="280"/>
      <c r="CF673" s="270"/>
      <c r="CG673" s="68"/>
      <c r="CH673" s="281"/>
      <c r="CI673" s="281"/>
      <c r="CJ673" s="281"/>
      <c r="CK673" s="281"/>
      <c r="CL673" s="281"/>
      <c r="CM673" s="282"/>
      <c r="CN673" s="282"/>
      <c r="CO673" s="282"/>
      <c r="CP673" s="282"/>
      <c r="CQ673" s="282"/>
      <c r="CR673" s="270"/>
      <c r="CS673" s="68"/>
      <c r="CT673" s="283"/>
      <c r="CU673" s="283"/>
      <c r="CV673" s="283"/>
      <c r="CW673" s="283"/>
      <c r="CX673" s="283"/>
      <c r="CY673" s="270"/>
      <c r="CZ673" s="68"/>
      <c r="DA673" s="282"/>
      <c r="DB673" s="282"/>
      <c r="DC673" s="282"/>
      <c r="DD673" s="282"/>
      <c r="DE673" s="282"/>
    </row>
    <row r="674" spans="1:109" ht="16.5" x14ac:dyDescent="0.3">
      <c r="A674" s="427">
        <v>2010</v>
      </c>
      <c r="B674" s="428" t="s">
        <v>42</v>
      </c>
      <c r="C674" s="429" t="s">
        <v>96</v>
      </c>
      <c r="D674" s="430">
        <v>1166.3600000000001</v>
      </c>
      <c r="E674" s="430">
        <v>23214.799999999999</v>
      </c>
      <c r="F674" s="431">
        <v>4222.585</v>
      </c>
      <c r="G674" s="431">
        <v>1094.23</v>
      </c>
      <c r="H674" s="432">
        <v>29697.974999999999</v>
      </c>
      <c r="I674" s="293"/>
      <c r="J674" s="58"/>
      <c r="BY674" s="270"/>
      <c r="BZ674" s="68"/>
      <c r="CA674" s="280"/>
      <c r="CB674" s="280"/>
      <c r="CC674" s="280"/>
      <c r="CD674" s="280"/>
      <c r="CE674" s="280"/>
      <c r="CF674" s="270"/>
      <c r="CG674" s="68"/>
      <c r="CH674" s="281"/>
      <c r="CI674" s="281"/>
      <c r="CJ674" s="281"/>
      <c r="CK674" s="281"/>
      <c r="CL674" s="281"/>
      <c r="CM674" s="282"/>
      <c r="CN674" s="282"/>
      <c r="CO674" s="282"/>
      <c r="CP674" s="282"/>
      <c r="CQ674" s="282"/>
      <c r="CR674" s="270"/>
      <c r="CS674" s="68"/>
      <c r="CT674" s="283"/>
      <c r="CU674" s="283"/>
      <c r="CV674" s="283"/>
      <c r="CW674" s="283"/>
      <c r="CX674" s="283"/>
      <c r="CY674" s="270"/>
      <c r="CZ674" s="68"/>
      <c r="DA674" s="282"/>
      <c r="DB674" s="282"/>
      <c r="DC674" s="282"/>
      <c r="DD674" s="282"/>
      <c r="DE674" s="282"/>
    </row>
    <row r="675" spans="1:109" ht="16.5" x14ac:dyDescent="0.3">
      <c r="A675" s="68">
        <v>2011</v>
      </c>
      <c r="B675" s="68" t="s">
        <v>43</v>
      </c>
      <c r="C675" s="433" t="s">
        <v>96</v>
      </c>
      <c r="D675" s="434">
        <v>922.96</v>
      </c>
      <c r="E675" s="434">
        <v>19560.800000000003</v>
      </c>
      <c r="F675" s="435">
        <v>4555.5600000000004</v>
      </c>
      <c r="G675" s="435">
        <v>1432.1399999999999</v>
      </c>
      <c r="H675" s="129">
        <v>26471.460000000003</v>
      </c>
      <c r="I675" s="293"/>
      <c r="J675" s="58"/>
      <c r="BY675" s="270"/>
      <c r="BZ675" s="68"/>
      <c r="CA675" s="280"/>
      <c r="CB675" s="280"/>
      <c r="CC675" s="280"/>
      <c r="CD675" s="280"/>
      <c r="CE675" s="280"/>
      <c r="CF675" s="270"/>
      <c r="CG675" s="68"/>
      <c r="CH675" s="281"/>
      <c r="CI675" s="281"/>
      <c r="CJ675" s="281"/>
      <c r="CK675" s="281"/>
      <c r="CL675" s="281"/>
      <c r="CM675" s="282"/>
      <c r="CN675" s="282"/>
      <c r="CO675" s="282"/>
      <c r="CP675" s="282"/>
      <c r="CQ675" s="282"/>
      <c r="CR675" s="270"/>
      <c r="CS675" s="68"/>
      <c r="CT675" s="283"/>
      <c r="CU675" s="283"/>
      <c r="CV675" s="283"/>
      <c r="CW675" s="283"/>
      <c r="CX675" s="283"/>
      <c r="CY675" s="270"/>
      <c r="CZ675" s="68"/>
      <c r="DA675" s="282"/>
      <c r="DB675" s="282"/>
      <c r="DC675" s="282"/>
      <c r="DD675" s="282"/>
      <c r="DE675" s="282"/>
    </row>
    <row r="676" spans="1:109" ht="16.5" x14ac:dyDescent="0.3">
      <c r="A676" s="427">
        <v>2011</v>
      </c>
      <c r="B676" s="428" t="s">
        <v>44</v>
      </c>
      <c r="C676" s="429" t="s">
        <v>96</v>
      </c>
      <c r="D676" s="430">
        <v>1155.3599999999999</v>
      </c>
      <c r="E676" s="430">
        <v>20580.75</v>
      </c>
      <c r="F676" s="431">
        <v>4268.165</v>
      </c>
      <c r="G676" s="431">
        <v>446.09000000000003</v>
      </c>
      <c r="H676" s="432">
        <v>26450.364999999998</v>
      </c>
      <c r="I676" s="293"/>
      <c r="J676" s="58"/>
      <c r="BY676" s="270"/>
      <c r="BZ676" s="68"/>
      <c r="CA676" s="280"/>
      <c r="CB676" s="280"/>
      <c r="CC676" s="280"/>
      <c r="CD676" s="280"/>
      <c r="CE676" s="280"/>
      <c r="CF676" s="270"/>
      <c r="CG676" s="68"/>
      <c r="CH676" s="281"/>
      <c r="CI676" s="281"/>
      <c r="CJ676" s="281"/>
      <c r="CK676" s="281"/>
      <c r="CL676" s="281"/>
      <c r="CM676" s="282"/>
      <c r="CN676" s="282"/>
      <c r="CO676" s="282"/>
      <c r="CP676" s="282"/>
      <c r="CQ676" s="282"/>
      <c r="CR676" s="270"/>
      <c r="CS676" s="68"/>
      <c r="CT676" s="283"/>
      <c r="CU676" s="283"/>
      <c r="CV676" s="283"/>
      <c r="CW676" s="283"/>
      <c r="CX676" s="283"/>
      <c r="CY676" s="270"/>
      <c r="CZ676" s="68"/>
      <c r="DA676" s="282"/>
      <c r="DB676" s="282"/>
      <c r="DC676" s="282"/>
      <c r="DD676" s="282"/>
      <c r="DE676" s="282"/>
    </row>
    <row r="677" spans="1:109" ht="16.5" x14ac:dyDescent="0.3">
      <c r="A677" s="68">
        <v>2011</v>
      </c>
      <c r="B677" s="68" t="s">
        <v>45</v>
      </c>
      <c r="C677" s="433" t="s">
        <v>96</v>
      </c>
      <c r="D677" s="434">
        <v>1375.3799999999999</v>
      </c>
      <c r="E677" s="434">
        <v>27859.200000000001</v>
      </c>
      <c r="F677" s="435">
        <v>4594.16</v>
      </c>
      <c r="G677" s="435">
        <v>849.17</v>
      </c>
      <c r="H677" s="129">
        <v>34677.910000000003</v>
      </c>
      <c r="I677" s="293"/>
      <c r="J677" s="58"/>
      <c r="BY677" s="270"/>
      <c r="BZ677" s="68"/>
      <c r="CA677" s="280"/>
      <c r="CB677" s="280"/>
      <c r="CC677" s="280"/>
      <c r="CD677" s="280"/>
      <c r="CE677" s="280"/>
      <c r="CF677" s="270"/>
      <c r="CG677" s="68"/>
      <c r="CH677" s="281"/>
      <c r="CI677" s="281"/>
      <c r="CJ677" s="281"/>
      <c r="CK677" s="281"/>
      <c r="CL677" s="281"/>
      <c r="CM677" s="282"/>
      <c r="CN677" s="282"/>
      <c r="CO677" s="282"/>
      <c r="CP677" s="282"/>
      <c r="CQ677" s="282"/>
      <c r="CR677" s="270"/>
      <c r="CS677" s="68"/>
      <c r="CT677" s="283"/>
      <c r="CU677" s="283"/>
      <c r="CV677" s="283"/>
      <c r="CW677" s="283"/>
      <c r="CX677" s="283"/>
      <c r="CY677" s="270"/>
      <c r="CZ677" s="68"/>
      <c r="DA677" s="282"/>
      <c r="DB677" s="282"/>
      <c r="DC677" s="282"/>
      <c r="DD677" s="282"/>
      <c r="DE677" s="282"/>
    </row>
    <row r="678" spans="1:109" ht="16.5" x14ac:dyDescent="0.3">
      <c r="A678" s="427">
        <v>2011</v>
      </c>
      <c r="B678" s="428" t="s">
        <v>33</v>
      </c>
      <c r="C678" s="429" t="s">
        <v>96</v>
      </c>
      <c r="D678" s="430">
        <v>1233.92</v>
      </c>
      <c r="E678" s="430">
        <v>24382.5</v>
      </c>
      <c r="F678" s="431">
        <v>4820.2075000000004</v>
      </c>
      <c r="G678" s="431">
        <v>432.46</v>
      </c>
      <c r="H678" s="432">
        <v>30869.087499999998</v>
      </c>
      <c r="I678" s="293"/>
      <c r="J678" s="58"/>
      <c r="BY678" s="270"/>
      <c r="BZ678" s="68"/>
      <c r="CA678" s="280"/>
      <c r="CB678" s="280"/>
      <c r="CC678" s="280"/>
      <c r="CD678" s="280"/>
      <c r="CE678" s="280"/>
      <c r="CF678" s="270"/>
      <c r="CG678" s="68"/>
      <c r="CH678" s="281"/>
      <c r="CI678" s="281"/>
      <c r="CJ678" s="281"/>
      <c r="CK678" s="281"/>
      <c r="CL678" s="281"/>
      <c r="CM678" s="282"/>
      <c r="CN678" s="282"/>
      <c r="CO678" s="282"/>
      <c r="CP678" s="282"/>
      <c r="CQ678" s="282"/>
      <c r="CR678" s="270"/>
      <c r="CS678" s="68"/>
      <c r="CT678" s="283"/>
      <c r="CU678" s="283"/>
      <c r="CV678" s="283"/>
      <c r="CW678" s="283"/>
      <c r="CX678" s="283"/>
      <c r="CY678" s="270"/>
      <c r="CZ678" s="68"/>
      <c r="DA678" s="282"/>
      <c r="DB678" s="282"/>
      <c r="DC678" s="282"/>
      <c r="DD678" s="282"/>
      <c r="DE678" s="282"/>
    </row>
    <row r="679" spans="1:109" ht="16.5" x14ac:dyDescent="0.3">
      <c r="A679" s="68">
        <v>2011</v>
      </c>
      <c r="B679" s="68" t="s">
        <v>35</v>
      </c>
      <c r="C679" s="433" t="s">
        <v>96</v>
      </c>
      <c r="D679" s="434">
        <v>1785.96</v>
      </c>
      <c r="E679" s="434">
        <v>23621.1</v>
      </c>
      <c r="F679" s="435">
        <v>5103.6424999999999</v>
      </c>
      <c r="G679" s="435">
        <v>1582.75</v>
      </c>
      <c r="H679" s="129">
        <v>32093.452499999999</v>
      </c>
      <c r="I679" s="293"/>
      <c r="J679" s="58"/>
      <c r="BY679" s="270"/>
      <c r="BZ679" s="68"/>
      <c r="CA679" s="280"/>
      <c r="CB679" s="280"/>
      <c r="CC679" s="280"/>
      <c r="CD679" s="280"/>
      <c r="CE679" s="280"/>
      <c r="CF679" s="270"/>
      <c r="CG679" s="68"/>
      <c r="CH679" s="281"/>
      <c r="CI679" s="281"/>
      <c r="CJ679" s="281"/>
      <c r="CK679" s="281"/>
      <c r="CL679" s="281"/>
      <c r="CM679" s="282"/>
      <c r="CN679" s="282"/>
      <c r="CO679" s="282"/>
      <c r="CP679" s="282"/>
      <c r="CQ679" s="282"/>
      <c r="CR679" s="270"/>
      <c r="CS679" s="68"/>
      <c r="CT679" s="283"/>
      <c r="CU679" s="283"/>
      <c r="CV679" s="283"/>
      <c r="CW679" s="283"/>
      <c r="CX679" s="283"/>
      <c r="CY679" s="270"/>
      <c r="CZ679" s="68"/>
      <c r="DA679" s="282"/>
      <c r="DB679" s="282"/>
      <c r="DC679" s="282"/>
      <c r="DD679" s="282"/>
      <c r="DE679" s="282"/>
    </row>
    <row r="680" spans="1:109" ht="16.5" x14ac:dyDescent="0.3">
      <c r="A680" s="427">
        <v>2011</v>
      </c>
      <c r="B680" s="428" t="s">
        <v>36</v>
      </c>
      <c r="C680" s="429" t="s">
        <v>96</v>
      </c>
      <c r="D680" s="430">
        <v>1381.87</v>
      </c>
      <c r="E680" s="430">
        <v>23070.450000000004</v>
      </c>
      <c r="F680" s="431">
        <v>4512.2250000000004</v>
      </c>
      <c r="G680" s="431">
        <v>2245.41</v>
      </c>
      <c r="H680" s="432">
        <v>31209.954999999998</v>
      </c>
      <c r="I680" s="293"/>
      <c r="J680" s="58"/>
      <c r="BY680" s="270"/>
      <c r="BZ680" s="68"/>
      <c r="CA680" s="280"/>
      <c r="CB680" s="280"/>
      <c r="CC680" s="280"/>
      <c r="CD680" s="280"/>
      <c r="CE680" s="280"/>
      <c r="CF680" s="270"/>
      <c r="CG680" s="68"/>
      <c r="CH680" s="281"/>
      <c r="CI680" s="281"/>
      <c r="CJ680" s="281"/>
      <c r="CK680" s="281"/>
      <c r="CL680" s="281"/>
      <c r="CM680" s="282"/>
      <c r="CN680" s="282"/>
      <c r="CO680" s="282"/>
      <c r="CP680" s="282"/>
      <c r="CQ680" s="282"/>
      <c r="CR680" s="270"/>
      <c r="CS680" s="68"/>
      <c r="CT680" s="283"/>
      <c r="CU680" s="283"/>
      <c r="CV680" s="283"/>
      <c r="CW680" s="283"/>
      <c r="CX680" s="283"/>
      <c r="CY680" s="270"/>
      <c r="CZ680" s="68"/>
      <c r="DA680" s="282"/>
      <c r="DB680" s="282"/>
      <c r="DC680" s="282"/>
      <c r="DD680" s="282"/>
      <c r="DE680" s="282"/>
    </row>
    <row r="681" spans="1:109" ht="16.5" x14ac:dyDescent="0.3">
      <c r="A681" s="68">
        <v>2011</v>
      </c>
      <c r="B681" s="68" t="s">
        <v>37</v>
      </c>
      <c r="C681" s="433" t="s">
        <v>96</v>
      </c>
      <c r="D681" s="434">
        <v>1497.92</v>
      </c>
      <c r="E681" s="434">
        <v>26136.399999999998</v>
      </c>
      <c r="F681" s="435">
        <v>3936.8650000000002</v>
      </c>
      <c r="G681" s="435">
        <v>1486.2800000000002</v>
      </c>
      <c r="H681" s="129">
        <v>33057.465000000004</v>
      </c>
      <c r="I681" s="293"/>
      <c r="J681" s="58"/>
      <c r="BY681" s="270"/>
      <c r="BZ681" s="68"/>
      <c r="CA681" s="280"/>
      <c r="CB681" s="280"/>
      <c r="CC681" s="280"/>
      <c r="CD681" s="280"/>
      <c r="CE681" s="280"/>
      <c r="CF681" s="270"/>
      <c r="CG681" s="68"/>
      <c r="CH681" s="281"/>
      <c r="CI681" s="281"/>
      <c r="CJ681" s="281"/>
      <c r="CK681" s="281"/>
      <c r="CL681" s="281"/>
      <c r="CM681" s="282"/>
      <c r="CN681" s="282"/>
      <c r="CO681" s="282"/>
      <c r="CP681" s="282"/>
      <c r="CQ681" s="282"/>
      <c r="CR681" s="270"/>
      <c r="CS681" s="68"/>
      <c r="CT681" s="283"/>
      <c r="CU681" s="283"/>
      <c r="CV681" s="283"/>
      <c r="CW681" s="283"/>
      <c r="CX681" s="283"/>
      <c r="CY681" s="270"/>
      <c r="CZ681" s="68"/>
      <c r="DA681" s="282"/>
      <c r="DB681" s="282"/>
      <c r="DC681" s="282"/>
      <c r="DD681" s="282"/>
      <c r="DE681" s="282"/>
    </row>
    <row r="682" spans="1:109" ht="16.5" x14ac:dyDescent="0.3">
      <c r="A682" s="427">
        <v>2011</v>
      </c>
      <c r="B682" s="428" t="s">
        <v>38</v>
      </c>
      <c r="C682" s="429" t="s">
        <v>96</v>
      </c>
      <c r="D682" s="430">
        <v>2496</v>
      </c>
      <c r="E682" s="430">
        <v>25126.21</v>
      </c>
      <c r="F682" s="431">
        <v>4087.7449999999999</v>
      </c>
      <c r="G682" s="431">
        <v>1589.8500000000001</v>
      </c>
      <c r="H682" s="432">
        <v>33299.805</v>
      </c>
      <c r="I682" s="293"/>
      <c r="J682" s="58"/>
      <c r="BY682" s="270"/>
      <c r="BZ682" s="68"/>
      <c r="CA682" s="280"/>
      <c r="CB682" s="280"/>
      <c r="CC682" s="280"/>
      <c r="CD682" s="280"/>
      <c r="CE682" s="280"/>
      <c r="CF682" s="270"/>
      <c r="CG682" s="68"/>
      <c r="CH682" s="281"/>
      <c r="CI682" s="281"/>
      <c r="CJ682" s="281"/>
      <c r="CK682" s="281"/>
      <c r="CL682" s="281"/>
      <c r="CM682" s="282"/>
      <c r="CN682" s="282"/>
      <c r="CO682" s="282"/>
      <c r="CP682" s="282"/>
      <c r="CQ682" s="282"/>
      <c r="CR682" s="270"/>
      <c r="CS682" s="68"/>
      <c r="CT682" s="283"/>
      <c r="CU682" s="283"/>
      <c r="CV682" s="283"/>
      <c r="CW682" s="283"/>
      <c r="CX682" s="283"/>
      <c r="CY682" s="270"/>
      <c r="CZ682" s="68"/>
      <c r="DA682" s="282"/>
      <c r="DB682" s="282"/>
      <c r="DC682" s="282"/>
      <c r="DD682" s="282"/>
      <c r="DE682" s="282"/>
    </row>
    <row r="683" spans="1:109" ht="16.5" x14ac:dyDescent="0.3">
      <c r="A683" s="68">
        <v>2011</v>
      </c>
      <c r="B683" s="68" t="s">
        <v>39</v>
      </c>
      <c r="C683" s="433" t="s">
        <v>96</v>
      </c>
      <c r="D683" s="434">
        <v>2024.78</v>
      </c>
      <c r="E683" s="434">
        <v>23980.275000000001</v>
      </c>
      <c r="F683" s="435">
        <v>5224.5349999999999</v>
      </c>
      <c r="G683" s="435">
        <v>1861.5974999999999</v>
      </c>
      <c r="H683" s="129">
        <v>33091.1875</v>
      </c>
      <c r="I683" s="293"/>
      <c r="J683" s="58"/>
      <c r="BY683" s="270"/>
      <c r="BZ683" s="68"/>
      <c r="CA683" s="280"/>
      <c r="CB683" s="280"/>
      <c r="CC683" s="280"/>
      <c r="CD683" s="280"/>
      <c r="CE683" s="280"/>
      <c r="CF683" s="270"/>
      <c r="CG683" s="68"/>
      <c r="CH683" s="281"/>
      <c r="CI683" s="281"/>
      <c r="CJ683" s="281"/>
      <c r="CK683" s="281"/>
      <c r="CL683" s="281"/>
      <c r="CM683" s="282"/>
      <c r="CN683" s="282"/>
      <c r="CO683" s="282"/>
      <c r="CP683" s="282"/>
      <c r="CQ683" s="282"/>
      <c r="CR683" s="270"/>
      <c r="CS683" s="68"/>
      <c r="CT683" s="283"/>
      <c r="CU683" s="283"/>
      <c r="CV683" s="283"/>
      <c r="CW683" s="283"/>
      <c r="CX683" s="283"/>
      <c r="CY683" s="270"/>
      <c r="CZ683" s="68"/>
      <c r="DA683" s="282"/>
      <c r="DB683" s="282"/>
      <c r="DC683" s="282"/>
      <c r="DD683" s="282"/>
      <c r="DE683" s="282"/>
    </row>
    <row r="684" spans="1:109" ht="16.5" x14ac:dyDescent="0.3">
      <c r="A684" s="427">
        <v>2011</v>
      </c>
      <c r="B684" s="428" t="s">
        <v>40</v>
      </c>
      <c r="C684" s="429" t="s">
        <v>96</v>
      </c>
      <c r="D684" s="430">
        <v>2559.31</v>
      </c>
      <c r="E684" s="430">
        <v>24871.600000000002</v>
      </c>
      <c r="F684" s="431">
        <v>4604.8949999999995</v>
      </c>
      <c r="G684" s="431">
        <v>1597.4</v>
      </c>
      <c r="H684" s="432">
        <v>33633.205000000002</v>
      </c>
      <c r="I684" s="293"/>
      <c r="J684" s="58"/>
      <c r="BY684" s="270"/>
      <c r="BZ684" s="68"/>
      <c r="CA684" s="280"/>
      <c r="CB684" s="280"/>
      <c r="CC684" s="280"/>
      <c r="CD684" s="280"/>
      <c r="CE684" s="280"/>
      <c r="CF684" s="270"/>
      <c r="CG684" s="68"/>
      <c r="CH684" s="281"/>
      <c r="CI684" s="281"/>
      <c r="CJ684" s="281"/>
      <c r="CK684" s="281"/>
      <c r="CL684" s="281"/>
      <c r="CM684" s="282"/>
      <c r="CN684" s="282"/>
      <c r="CO684" s="282"/>
      <c r="CP684" s="282"/>
      <c r="CQ684" s="282"/>
      <c r="CR684" s="270"/>
      <c r="CS684" s="68"/>
      <c r="CT684" s="283"/>
      <c r="CU684" s="283"/>
      <c r="CV684" s="283"/>
      <c r="CW684" s="283"/>
      <c r="CX684" s="283"/>
      <c r="CY684" s="270"/>
      <c r="CZ684" s="68"/>
      <c r="DA684" s="282"/>
      <c r="DB684" s="282"/>
      <c r="DC684" s="282"/>
      <c r="DD684" s="282"/>
      <c r="DE684" s="282"/>
    </row>
    <row r="685" spans="1:109" ht="16.5" x14ac:dyDescent="0.3">
      <c r="A685" s="68">
        <v>2011</v>
      </c>
      <c r="B685" s="68" t="s">
        <v>41</v>
      </c>
      <c r="C685" s="433" t="s">
        <v>96</v>
      </c>
      <c r="D685" s="434">
        <v>1864.8399999999997</v>
      </c>
      <c r="E685" s="434">
        <v>27372.382999999998</v>
      </c>
      <c r="F685" s="435">
        <v>4702.5325000000003</v>
      </c>
      <c r="G685" s="435">
        <v>1687.03</v>
      </c>
      <c r="H685" s="129">
        <v>35626.785499999998</v>
      </c>
      <c r="I685" s="293"/>
      <c r="J685" s="58"/>
      <c r="BY685" s="270"/>
      <c r="BZ685" s="68"/>
      <c r="CA685" s="280"/>
      <c r="CB685" s="280"/>
      <c r="CC685" s="280"/>
      <c r="CD685" s="280"/>
      <c r="CE685" s="280"/>
      <c r="CF685" s="270"/>
      <c r="CG685" s="68"/>
      <c r="CH685" s="281"/>
      <c r="CI685" s="281"/>
      <c r="CJ685" s="281"/>
      <c r="CK685" s="281"/>
      <c r="CL685" s="281"/>
      <c r="CM685" s="282"/>
      <c r="CN685" s="282"/>
      <c r="CO685" s="282"/>
      <c r="CP685" s="282"/>
      <c r="CQ685" s="282"/>
      <c r="CR685" s="270"/>
      <c r="CS685" s="68"/>
      <c r="CT685" s="283"/>
      <c r="CU685" s="283"/>
      <c r="CV685" s="283"/>
      <c r="CW685" s="283"/>
      <c r="CX685" s="283"/>
      <c r="CY685" s="270"/>
      <c r="CZ685" s="68"/>
      <c r="DA685" s="282"/>
      <c r="DB685" s="282"/>
      <c r="DC685" s="282"/>
      <c r="DD685" s="282"/>
      <c r="DE685" s="282"/>
    </row>
    <row r="686" spans="1:109" ht="16.5" x14ac:dyDescent="0.3">
      <c r="A686" s="427">
        <v>2011</v>
      </c>
      <c r="B686" s="428" t="s">
        <v>42</v>
      </c>
      <c r="C686" s="429" t="s">
        <v>96</v>
      </c>
      <c r="D686" s="430">
        <v>1907.6900000000003</v>
      </c>
      <c r="E686" s="430">
        <v>23207.300000000003</v>
      </c>
      <c r="F686" s="431">
        <v>4345.9674999999997</v>
      </c>
      <c r="G686" s="431">
        <v>2369.87</v>
      </c>
      <c r="H686" s="432">
        <v>31830.827500000003</v>
      </c>
      <c r="I686" s="293"/>
      <c r="J686" s="58"/>
      <c r="BY686" s="270"/>
      <c r="BZ686" s="68"/>
      <c r="CA686" s="280"/>
      <c r="CB686" s="280"/>
      <c r="CC686" s="280"/>
      <c r="CD686" s="280"/>
      <c r="CE686" s="280"/>
      <c r="CF686" s="270"/>
      <c r="CG686" s="68"/>
      <c r="CH686" s="281"/>
      <c r="CI686" s="281"/>
      <c r="CJ686" s="281"/>
      <c r="CK686" s="281"/>
      <c r="CL686" s="281"/>
      <c r="CM686" s="282"/>
      <c r="CN686" s="282"/>
      <c r="CO686" s="282"/>
      <c r="CP686" s="282"/>
      <c r="CQ686" s="282"/>
      <c r="CR686" s="270"/>
      <c r="CS686" s="68"/>
      <c r="CT686" s="283"/>
      <c r="CU686" s="283"/>
      <c r="CV686" s="283"/>
      <c r="CW686" s="283"/>
      <c r="CX686" s="283"/>
      <c r="CY686" s="270"/>
      <c r="CZ686" s="68"/>
      <c r="DA686" s="282"/>
      <c r="DB686" s="282"/>
      <c r="DC686" s="282"/>
      <c r="DD686" s="282"/>
      <c r="DE686" s="282"/>
    </row>
    <row r="687" spans="1:109" ht="16.5" x14ac:dyDescent="0.3">
      <c r="A687" s="68">
        <v>2012</v>
      </c>
      <c r="B687" s="68" t="s">
        <v>43</v>
      </c>
      <c r="C687" s="433" t="s">
        <v>96</v>
      </c>
      <c r="D687" s="434">
        <v>2081.08</v>
      </c>
      <c r="E687" s="434">
        <v>25022.574999999997</v>
      </c>
      <c r="F687" s="435">
        <v>6215.9775</v>
      </c>
      <c r="G687" s="435">
        <v>2221.6800000000003</v>
      </c>
      <c r="H687" s="129">
        <v>35541.3125</v>
      </c>
      <c r="I687" s="293"/>
      <c r="J687" s="58"/>
      <c r="BY687" s="270"/>
      <c r="BZ687" s="68"/>
      <c r="CA687" s="280"/>
      <c r="CB687" s="280"/>
      <c r="CC687" s="280"/>
      <c r="CD687" s="280"/>
      <c r="CE687" s="280"/>
      <c r="CF687" s="270"/>
      <c r="CG687" s="68"/>
      <c r="CH687" s="281"/>
      <c r="CI687" s="281"/>
      <c r="CJ687" s="281"/>
      <c r="CK687" s="281"/>
      <c r="CL687" s="281"/>
      <c r="CM687" s="282"/>
      <c r="CN687" s="282"/>
      <c r="CO687" s="282"/>
      <c r="CP687" s="282"/>
      <c r="CQ687" s="282"/>
      <c r="CR687" s="270"/>
      <c r="CS687" s="68"/>
      <c r="CT687" s="283"/>
      <c r="CU687" s="283"/>
      <c r="CV687" s="283"/>
      <c r="CW687" s="283"/>
      <c r="CX687" s="283"/>
      <c r="CY687" s="270"/>
      <c r="CZ687" s="68"/>
      <c r="DA687" s="282"/>
      <c r="DB687" s="282"/>
      <c r="DC687" s="282"/>
      <c r="DD687" s="282"/>
      <c r="DE687" s="282"/>
    </row>
    <row r="688" spans="1:109" ht="16.5" x14ac:dyDescent="0.3">
      <c r="A688" s="427">
        <v>2012</v>
      </c>
      <c r="B688" s="428" t="s">
        <v>44</v>
      </c>
      <c r="C688" s="429" t="s">
        <v>96</v>
      </c>
      <c r="D688" s="430">
        <v>1920.3200000000002</v>
      </c>
      <c r="E688" s="430">
        <v>22015.975000000002</v>
      </c>
      <c r="F688" s="431">
        <v>5504.7350000000006</v>
      </c>
      <c r="G688" s="431">
        <v>1712.0325</v>
      </c>
      <c r="H688" s="432">
        <v>31153.0625</v>
      </c>
      <c r="I688" s="293"/>
      <c r="J688" s="58"/>
      <c r="BY688" s="270"/>
      <c r="BZ688" s="68"/>
      <c r="CA688" s="280"/>
      <c r="CB688" s="280"/>
      <c r="CC688" s="280"/>
      <c r="CD688" s="280"/>
      <c r="CE688" s="280"/>
      <c r="CF688" s="270"/>
      <c r="CG688" s="68"/>
      <c r="CH688" s="281"/>
      <c r="CI688" s="281"/>
      <c r="CJ688" s="281"/>
      <c r="CK688" s="281"/>
      <c r="CL688" s="281"/>
      <c r="CM688" s="282"/>
      <c r="CN688" s="282"/>
      <c r="CO688" s="282"/>
      <c r="CP688" s="282"/>
      <c r="CQ688" s="282"/>
      <c r="CR688" s="270"/>
      <c r="CS688" s="68"/>
      <c r="CT688" s="283"/>
      <c r="CU688" s="283"/>
      <c r="CV688" s="283"/>
      <c r="CW688" s="283"/>
      <c r="CX688" s="283"/>
      <c r="CY688" s="270"/>
      <c r="CZ688" s="68"/>
      <c r="DA688" s="282"/>
      <c r="DB688" s="282"/>
      <c r="DC688" s="282"/>
      <c r="DD688" s="282"/>
      <c r="DE688" s="282"/>
    </row>
    <row r="689" spans="1:109" ht="16.5" x14ac:dyDescent="0.3">
      <c r="A689" s="68">
        <v>2012</v>
      </c>
      <c r="B689" s="68" t="s">
        <v>45</v>
      </c>
      <c r="C689" s="433" t="s">
        <v>96</v>
      </c>
      <c r="D689" s="434">
        <v>1938.88</v>
      </c>
      <c r="E689" s="434">
        <v>24029.850000000002</v>
      </c>
      <c r="F689" s="435">
        <v>5510.77</v>
      </c>
      <c r="G689" s="435">
        <v>1901.6499999999999</v>
      </c>
      <c r="H689" s="129">
        <v>33381.15</v>
      </c>
      <c r="I689" s="293"/>
      <c r="J689" s="58"/>
      <c r="BY689" s="270"/>
      <c r="BZ689" s="68"/>
      <c r="CA689" s="280"/>
      <c r="CB689" s="280"/>
      <c r="CC689" s="280"/>
      <c r="CD689" s="280"/>
      <c r="CE689" s="280"/>
      <c r="CF689" s="270"/>
      <c r="CG689" s="68"/>
      <c r="CH689" s="281"/>
      <c r="CI689" s="281"/>
      <c r="CJ689" s="281"/>
      <c r="CK689" s="281"/>
      <c r="CL689" s="281"/>
      <c r="CM689" s="282"/>
      <c r="CN689" s="282"/>
      <c r="CO689" s="282"/>
      <c r="CP689" s="282"/>
      <c r="CQ689" s="282"/>
      <c r="CR689" s="270"/>
      <c r="CS689" s="68"/>
      <c r="CT689" s="283"/>
      <c r="CU689" s="283"/>
      <c r="CV689" s="283"/>
      <c r="CW689" s="283"/>
      <c r="CX689" s="283"/>
      <c r="CY689" s="270"/>
      <c r="CZ689" s="68"/>
      <c r="DA689" s="282"/>
      <c r="DB689" s="282"/>
      <c r="DC689" s="282"/>
      <c r="DD689" s="282"/>
      <c r="DE689" s="282"/>
    </row>
    <row r="690" spans="1:109" ht="16.5" x14ac:dyDescent="0.3">
      <c r="A690" s="427">
        <v>2012</v>
      </c>
      <c r="B690" s="428" t="s">
        <v>33</v>
      </c>
      <c r="C690" s="429" t="s">
        <v>96</v>
      </c>
      <c r="D690" s="430">
        <v>2631.46</v>
      </c>
      <c r="E690" s="430">
        <v>19712.150000000001</v>
      </c>
      <c r="F690" s="431">
        <v>4397.2650000000003</v>
      </c>
      <c r="G690" s="431">
        <v>2031.22</v>
      </c>
      <c r="H690" s="432">
        <v>28772.094999999998</v>
      </c>
      <c r="I690" s="293"/>
      <c r="J690" s="58"/>
      <c r="BY690" s="270"/>
      <c r="BZ690" s="68"/>
      <c r="CA690" s="280"/>
      <c r="CB690" s="280"/>
      <c r="CC690" s="280"/>
      <c r="CD690" s="280"/>
      <c r="CE690" s="280"/>
      <c r="CF690" s="270"/>
      <c r="CG690" s="68"/>
      <c r="CH690" s="281"/>
      <c r="CI690" s="281"/>
      <c r="CJ690" s="281"/>
      <c r="CK690" s="281"/>
      <c r="CL690" s="281"/>
      <c r="CM690" s="282"/>
      <c r="CN690" s="282"/>
      <c r="CO690" s="282"/>
      <c r="CP690" s="282"/>
      <c r="CQ690" s="282"/>
      <c r="CR690" s="270"/>
      <c r="CS690" s="68"/>
      <c r="CT690" s="283"/>
      <c r="CU690" s="283"/>
      <c r="CV690" s="283"/>
      <c r="CW690" s="283"/>
      <c r="CX690" s="283"/>
      <c r="CY690" s="270"/>
      <c r="CZ690" s="68"/>
      <c r="DA690" s="282"/>
      <c r="DB690" s="282"/>
      <c r="DC690" s="282"/>
      <c r="DD690" s="282"/>
      <c r="DE690" s="282"/>
    </row>
    <row r="691" spans="1:109" ht="16.5" x14ac:dyDescent="0.3">
      <c r="A691" s="68">
        <v>2012</v>
      </c>
      <c r="B691" s="68" t="s">
        <v>35</v>
      </c>
      <c r="C691" s="433" t="s">
        <v>96</v>
      </c>
      <c r="D691" s="434">
        <v>2641.2</v>
      </c>
      <c r="E691" s="434">
        <v>21088.35</v>
      </c>
      <c r="F691" s="435">
        <v>6781.41</v>
      </c>
      <c r="G691" s="435">
        <v>2752.0725000000002</v>
      </c>
      <c r="H691" s="129">
        <v>33263.032500000001</v>
      </c>
      <c r="I691" s="293"/>
      <c r="J691" s="58"/>
      <c r="BY691" s="270"/>
      <c r="BZ691" s="68"/>
      <c r="CA691" s="280"/>
      <c r="CB691" s="280"/>
      <c r="CC691" s="280"/>
      <c r="CD691" s="280"/>
      <c r="CE691" s="280"/>
      <c r="CF691" s="270"/>
      <c r="CG691" s="68"/>
      <c r="CH691" s="281"/>
      <c r="CI691" s="281"/>
      <c r="CJ691" s="281"/>
      <c r="CK691" s="281"/>
      <c r="CL691" s="281"/>
      <c r="CM691" s="282"/>
      <c r="CN691" s="282"/>
      <c r="CO691" s="282"/>
      <c r="CP691" s="282"/>
      <c r="CQ691" s="282"/>
      <c r="CR691" s="270"/>
      <c r="CS691" s="68"/>
      <c r="CT691" s="283"/>
      <c r="CU691" s="283"/>
      <c r="CV691" s="283"/>
      <c r="CW691" s="283"/>
      <c r="CX691" s="283"/>
      <c r="CY691" s="270"/>
      <c r="CZ691" s="68"/>
      <c r="DA691" s="282"/>
      <c r="DB691" s="282"/>
      <c r="DC691" s="282"/>
      <c r="DD691" s="282"/>
      <c r="DE691" s="282"/>
    </row>
    <row r="692" spans="1:109" ht="16.5" x14ac:dyDescent="0.3">
      <c r="A692" s="427">
        <v>2012</v>
      </c>
      <c r="B692" s="428" t="s">
        <v>36</v>
      </c>
      <c r="C692" s="429" t="s">
        <v>96</v>
      </c>
      <c r="D692" s="430">
        <v>2550.02</v>
      </c>
      <c r="E692" s="430">
        <v>22279.1</v>
      </c>
      <c r="F692" s="431">
        <v>6583.0924999999997</v>
      </c>
      <c r="G692" s="431">
        <v>1964.9700000000003</v>
      </c>
      <c r="H692" s="432">
        <v>33377.182499999995</v>
      </c>
      <c r="I692" s="293"/>
      <c r="J692" s="58"/>
      <c r="BY692" s="270"/>
      <c r="BZ692" s="68"/>
      <c r="CA692" s="280"/>
      <c r="CB692" s="280"/>
      <c r="CC692" s="280"/>
      <c r="CD692" s="280"/>
      <c r="CE692" s="280"/>
      <c r="CF692" s="270"/>
      <c r="CG692" s="68"/>
      <c r="CH692" s="281"/>
      <c r="CI692" s="281"/>
      <c r="CJ692" s="281"/>
      <c r="CK692" s="281"/>
      <c r="CL692" s="281"/>
      <c r="CM692" s="282"/>
      <c r="CN692" s="282"/>
      <c r="CO692" s="282"/>
      <c r="CP692" s="282"/>
      <c r="CQ692" s="282"/>
      <c r="CR692" s="270"/>
      <c r="CS692" s="68"/>
      <c r="CT692" s="283"/>
      <c r="CU692" s="283"/>
      <c r="CV692" s="283"/>
      <c r="CW692" s="283"/>
      <c r="CX692" s="283"/>
      <c r="CY692" s="270"/>
      <c r="CZ692" s="68"/>
      <c r="DA692" s="282"/>
      <c r="DB692" s="282"/>
      <c r="DC692" s="282"/>
      <c r="DD692" s="282"/>
      <c r="DE692" s="282"/>
    </row>
    <row r="693" spans="1:109" ht="16.5" x14ac:dyDescent="0.3">
      <c r="A693" s="68">
        <v>2012</v>
      </c>
      <c r="B693" s="68" t="s">
        <v>37</v>
      </c>
      <c r="C693" s="433" t="s">
        <v>96</v>
      </c>
      <c r="D693" s="434">
        <v>2981.89</v>
      </c>
      <c r="E693" s="434">
        <v>20839.78</v>
      </c>
      <c r="F693" s="435">
        <v>5608.87</v>
      </c>
      <c r="G693" s="435">
        <v>2362.27</v>
      </c>
      <c r="H693" s="129">
        <v>31792.809999999998</v>
      </c>
      <c r="I693" s="293"/>
      <c r="J693" s="58"/>
      <c r="BY693" s="270"/>
      <c r="BZ693" s="68"/>
      <c r="CA693" s="280"/>
      <c r="CB693" s="280"/>
      <c r="CC693" s="280"/>
      <c r="CD693" s="280"/>
      <c r="CE693" s="280"/>
      <c r="CF693" s="270"/>
      <c r="CG693" s="68"/>
      <c r="CH693" s="281"/>
      <c r="CI693" s="281"/>
      <c r="CJ693" s="281"/>
      <c r="CK693" s="281"/>
      <c r="CL693" s="281"/>
      <c r="CM693" s="282"/>
      <c r="CN693" s="282"/>
      <c r="CO693" s="282"/>
      <c r="CP693" s="282"/>
      <c r="CQ693" s="282"/>
      <c r="CR693" s="270"/>
      <c r="CS693" s="68"/>
      <c r="CT693" s="283"/>
      <c r="CU693" s="283"/>
      <c r="CV693" s="283"/>
      <c r="CW693" s="283"/>
      <c r="CX693" s="283"/>
      <c r="CY693" s="270"/>
      <c r="CZ693" s="68"/>
      <c r="DA693" s="282"/>
      <c r="DB693" s="282"/>
      <c r="DC693" s="282"/>
      <c r="DD693" s="282"/>
      <c r="DE693" s="282"/>
    </row>
    <row r="694" spans="1:109" ht="16.5" x14ac:dyDescent="0.3">
      <c r="A694" s="427">
        <v>2012</v>
      </c>
      <c r="B694" s="428" t="s">
        <v>38</v>
      </c>
      <c r="C694" s="429" t="s">
        <v>96</v>
      </c>
      <c r="D694" s="430">
        <v>2746.12</v>
      </c>
      <c r="E694" s="430">
        <v>20775</v>
      </c>
      <c r="F694" s="431">
        <v>6013.6699999999992</v>
      </c>
      <c r="G694" s="431">
        <v>2514.4</v>
      </c>
      <c r="H694" s="432">
        <v>32049.19</v>
      </c>
      <c r="I694" s="293"/>
      <c r="J694" s="58"/>
      <c r="BY694" s="270"/>
      <c r="BZ694" s="68"/>
      <c r="CA694" s="280"/>
      <c r="CB694" s="280"/>
      <c r="CC694" s="280"/>
      <c r="CD694" s="280"/>
      <c r="CE694" s="280"/>
      <c r="CF694" s="270"/>
      <c r="CG694" s="68"/>
      <c r="CH694" s="281"/>
      <c r="CI694" s="281"/>
      <c r="CJ694" s="281"/>
      <c r="CK694" s="281"/>
      <c r="CL694" s="281"/>
      <c r="CM694" s="282"/>
      <c r="CN694" s="282"/>
      <c r="CO694" s="282"/>
      <c r="CP694" s="282"/>
      <c r="CQ694" s="282"/>
      <c r="CR694" s="270"/>
      <c r="CS694" s="68"/>
      <c r="CT694" s="283"/>
      <c r="CU694" s="283"/>
      <c r="CV694" s="283"/>
      <c r="CW694" s="283"/>
      <c r="CX694" s="283"/>
      <c r="CY694" s="270"/>
      <c r="CZ694" s="68"/>
      <c r="DA694" s="282"/>
      <c r="DB694" s="282"/>
      <c r="DC694" s="282"/>
      <c r="DD694" s="282"/>
      <c r="DE694" s="282"/>
    </row>
    <row r="695" spans="1:109" ht="16.5" x14ac:dyDescent="0.3">
      <c r="A695" s="68">
        <v>2012</v>
      </c>
      <c r="B695" s="68" t="s">
        <v>39</v>
      </c>
      <c r="C695" s="433" t="s">
        <v>96</v>
      </c>
      <c r="D695" s="434">
        <v>2135.37</v>
      </c>
      <c r="E695" s="434">
        <v>20165.099999999999</v>
      </c>
      <c r="F695" s="435">
        <v>6232.1725000000006</v>
      </c>
      <c r="G695" s="435">
        <v>2087.87</v>
      </c>
      <c r="H695" s="129">
        <v>30620.512500000001</v>
      </c>
      <c r="I695" s="293"/>
      <c r="J695" s="58"/>
      <c r="BY695" s="270"/>
      <c r="BZ695" s="68"/>
      <c r="CA695" s="280"/>
      <c r="CB695" s="280"/>
      <c r="CC695" s="280"/>
      <c r="CD695" s="280"/>
      <c r="CE695" s="280"/>
      <c r="CF695" s="270"/>
      <c r="CG695" s="68"/>
      <c r="CH695" s="281"/>
      <c r="CI695" s="281"/>
      <c r="CJ695" s="281"/>
      <c r="CK695" s="281"/>
      <c r="CL695" s="281"/>
      <c r="CM695" s="282"/>
      <c r="CN695" s="282"/>
      <c r="CO695" s="282"/>
      <c r="CP695" s="282"/>
      <c r="CQ695" s="282"/>
      <c r="CR695" s="270"/>
      <c r="CS695" s="68"/>
      <c r="CT695" s="283"/>
      <c r="CU695" s="283"/>
      <c r="CV695" s="283"/>
      <c r="CW695" s="283"/>
      <c r="CX695" s="283"/>
      <c r="CY695" s="270"/>
      <c r="CZ695" s="68"/>
      <c r="DA695" s="282"/>
      <c r="DB695" s="282"/>
      <c r="DC695" s="282"/>
      <c r="DD695" s="282"/>
      <c r="DE695" s="282"/>
    </row>
    <row r="696" spans="1:109" ht="16.5" x14ac:dyDescent="0.3">
      <c r="A696" s="427">
        <v>2012</v>
      </c>
      <c r="B696" s="428" t="s">
        <v>40</v>
      </c>
      <c r="C696" s="429" t="s">
        <v>96</v>
      </c>
      <c r="D696" s="430">
        <v>3077.5299999999997</v>
      </c>
      <c r="E696" s="430">
        <v>22547.9</v>
      </c>
      <c r="F696" s="431">
        <v>6741.875</v>
      </c>
      <c r="G696" s="431">
        <v>2815.55</v>
      </c>
      <c r="H696" s="432">
        <v>35182.855000000003</v>
      </c>
      <c r="I696" s="293"/>
      <c r="J696" s="58"/>
      <c r="BY696" s="270"/>
      <c r="BZ696" s="68"/>
      <c r="CA696" s="280"/>
      <c r="CB696" s="280"/>
      <c r="CC696" s="280"/>
      <c r="CD696" s="280"/>
      <c r="CE696" s="280"/>
      <c r="CF696" s="270"/>
      <c r="CG696" s="68"/>
      <c r="CH696" s="281"/>
      <c r="CI696" s="281"/>
      <c r="CJ696" s="281"/>
      <c r="CK696" s="281"/>
      <c r="CL696" s="281"/>
      <c r="CM696" s="282"/>
      <c r="CN696" s="282"/>
      <c r="CO696" s="282"/>
      <c r="CP696" s="282"/>
      <c r="CQ696" s="282"/>
      <c r="CR696" s="270"/>
      <c r="CS696" s="68"/>
      <c r="CT696" s="283"/>
      <c r="CU696" s="283"/>
      <c r="CV696" s="283"/>
      <c r="CW696" s="283"/>
      <c r="CX696" s="283"/>
      <c r="CY696" s="270"/>
      <c r="CZ696" s="68"/>
      <c r="DA696" s="282"/>
      <c r="DB696" s="282"/>
      <c r="DC696" s="282"/>
      <c r="DD696" s="282"/>
      <c r="DE696" s="282"/>
    </row>
    <row r="697" spans="1:109" ht="16.5" x14ac:dyDescent="0.3">
      <c r="A697" s="68">
        <v>2012</v>
      </c>
      <c r="B697" s="68" t="s">
        <v>41</v>
      </c>
      <c r="C697" s="433" t="s">
        <v>96</v>
      </c>
      <c r="D697" s="434">
        <v>2785.38</v>
      </c>
      <c r="E697" s="434">
        <v>23797.61</v>
      </c>
      <c r="F697" s="435">
        <v>6066.3225000000002</v>
      </c>
      <c r="G697" s="435">
        <v>2642.55</v>
      </c>
      <c r="H697" s="129">
        <v>35291.862500000003</v>
      </c>
      <c r="I697" s="293"/>
      <c r="J697" s="58"/>
      <c r="BY697" s="270"/>
      <c r="BZ697" s="68"/>
      <c r="CA697" s="280"/>
      <c r="CB697" s="280"/>
      <c r="CC697" s="280"/>
      <c r="CD697" s="280"/>
      <c r="CE697" s="280"/>
      <c r="CF697" s="270"/>
      <c r="CG697" s="68"/>
      <c r="CH697" s="281"/>
      <c r="CI697" s="281"/>
      <c r="CJ697" s="281"/>
      <c r="CK697" s="281"/>
      <c r="CL697" s="281"/>
      <c r="CM697" s="282"/>
      <c r="CN697" s="282"/>
      <c r="CO697" s="282"/>
      <c r="CP697" s="282"/>
      <c r="CQ697" s="282"/>
      <c r="CR697" s="270"/>
      <c r="CS697" s="68"/>
      <c r="CT697" s="283"/>
      <c r="CU697" s="283"/>
      <c r="CV697" s="283"/>
      <c r="CW697" s="283"/>
      <c r="CX697" s="283"/>
      <c r="CY697" s="270"/>
      <c r="CZ697" s="68"/>
      <c r="DA697" s="282"/>
      <c r="DB697" s="282"/>
      <c r="DC697" s="282"/>
      <c r="DD697" s="282"/>
      <c r="DE697" s="282"/>
    </row>
    <row r="698" spans="1:109" ht="16.5" x14ac:dyDescent="0.3">
      <c r="A698" s="427">
        <v>2012</v>
      </c>
      <c r="B698" s="428" t="s">
        <v>42</v>
      </c>
      <c r="C698" s="429" t="s">
        <v>96</v>
      </c>
      <c r="D698" s="430">
        <v>2707.01</v>
      </c>
      <c r="E698" s="430">
        <v>21849.29</v>
      </c>
      <c r="F698" s="431">
        <v>6199.5649999999996</v>
      </c>
      <c r="G698" s="431">
        <v>2598.6</v>
      </c>
      <c r="H698" s="432">
        <v>33354.465000000004</v>
      </c>
      <c r="I698" s="293"/>
      <c r="J698" s="58"/>
      <c r="BY698" s="270"/>
      <c r="BZ698" s="68"/>
      <c r="CA698" s="280"/>
      <c r="CB698" s="280"/>
      <c r="CC698" s="280"/>
      <c r="CD698" s="280"/>
      <c r="CE698" s="280"/>
      <c r="CF698" s="270"/>
      <c r="CG698" s="68"/>
      <c r="CH698" s="281"/>
      <c r="CI698" s="281"/>
      <c r="CJ698" s="281"/>
      <c r="CK698" s="281"/>
      <c r="CL698" s="281"/>
      <c r="CM698" s="282"/>
      <c r="CN698" s="282"/>
      <c r="CO698" s="282"/>
      <c r="CP698" s="282"/>
      <c r="CQ698" s="282"/>
      <c r="CR698" s="270"/>
      <c r="CS698" s="68"/>
      <c r="CT698" s="283"/>
      <c r="CU698" s="283"/>
      <c r="CV698" s="283"/>
      <c r="CW698" s="283"/>
      <c r="CX698" s="283"/>
      <c r="CY698" s="270"/>
      <c r="CZ698" s="68"/>
      <c r="DA698" s="282"/>
      <c r="DB698" s="282"/>
      <c r="DC698" s="282"/>
      <c r="DD698" s="282"/>
      <c r="DE698" s="282"/>
    </row>
    <row r="699" spans="1:109" ht="16.5" x14ac:dyDescent="0.3">
      <c r="A699" s="68">
        <v>2013</v>
      </c>
      <c r="B699" s="68" t="s">
        <v>43</v>
      </c>
      <c r="C699" s="433" t="s">
        <v>96</v>
      </c>
      <c r="D699" s="434">
        <v>3120.6000000000004</v>
      </c>
      <c r="E699" s="434">
        <v>20867.325000000001</v>
      </c>
      <c r="F699" s="435">
        <v>4876.8575000000001</v>
      </c>
      <c r="G699" s="435">
        <v>2149.73</v>
      </c>
      <c r="H699" s="129">
        <v>31014.512499999997</v>
      </c>
      <c r="I699" s="293"/>
      <c r="J699" s="58"/>
      <c r="BY699" s="270"/>
      <c r="BZ699" s="68"/>
      <c r="CA699" s="280"/>
      <c r="CB699" s="280"/>
      <c r="CC699" s="280"/>
      <c r="CD699" s="280"/>
      <c r="CE699" s="280"/>
      <c r="CF699" s="270"/>
      <c r="CG699" s="68"/>
      <c r="CH699" s="281"/>
      <c r="CI699" s="281"/>
      <c r="CJ699" s="281"/>
      <c r="CK699" s="281"/>
      <c r="CL699" s="281"/>
      <c r="CM699" s="282"/>
      <c r="CN699" s="282"/>
      <c r="CO699" s="282"/>
      <c r="CP699" s="282"/>
      <c r="CQ699" s="282"/>
      <c r="CR699" s="270"/>
      <c r="CS699" s="68"/>
      <c r="CT699" s="283"/>
      <c r="CU699" s="283"/>
      <c r="CV699" s="283"/>
      <c r="CW699" s="283"/>
      <c r="CX699" s="283"/>
      <c r="CY699" s="270"/>
      <c r="CZ699" s="68"/>
      <c r="DA699" s="282"/>
      <c r="DB699" s="282"/>
      <c r="DC699" s="282"/>
      <c r="DD699" s="282"/>
      <c r="DE699" s="282"/>
    </row>
    <row r="700" spans="1:109" ht="16.5" x14ac:dyDescent="0.3">
      <c r="A700" s="427">
        <v>2013</v>
      </c>
      <c r="B700" s="428" t="s">
        <v>44</v>
      </c>
      <c r="C700" s="429" t="s">
        <v>96</v>
      </c>
      <c r="D700" s="430">
        <v>3682.41</v>
      </c>
      <c r="E700" s="430">
        <v>22886.25</v>
      </c>
      <c r="F700" s="431">
        <v>4524.6350000000002</v>
      </c>
      <c r="G700" s="431">
        <v>1697.14</v>
      </c>
      <c r="H700" s="432">
        <v>32790.434999999998</v>
      </c>
      <c r="I700" s="293"/>
      <c r="J700" s="58"/>
      <c r="BY700" s="270"/>
      <c r="BZ700" s="68"/>
      <c r="CA700" s="280"/>
      <c r="CB700" s="280"/>
      <c r="CC700" s="280"/>
      <c r="CD700" s="280"/>
      <c r="CE700" s="280"/>
      <c r="CF700" s="270"/>
      <c r="CG700" s="68"/>
      <c r="CH700" s="281"/>
      <c r="CI700" s="281"/>
      <c r="CJ700" s="281"/>
      <c r="CK700" s="281"/>
      <c r="CL700" s="281"/>
      <c r="CM700" s="282"/>
      <c r="CN700" s="282"/>
      <c r="CO700" s="282"/>
      <c r="CP700" s="282"/>
      <c r="CQ700" s="282"/>
      <c r="CR700" s="270"/>
      <c r="CS700" s="68"/>
      <c r="CT700" s="283"/>
      <c r="CU700" s="283"/>
      <c r="CV700" s="283"/>
      <c r="CW700" s="283"/>
      <c r="CX700" s="283"/>
      <c r="CY700" s="270"/>
      <c r="CZ700" s="68"/>
      <c r="DA700" s="282"/>
      <c r="DB700" s="282"/>
      <c r="DC700" s="282"/>
      <c r="DD700" s="282"/>
      <c r="DE700" s="282"/>
    </row>
    <row r="701" spans="1:109" ht="16.5" x14ac:dyDescent="0.3">
      <c r="A701" s="68">
        <v>2013</v>
      </c>
      <c r="B701" s="68" t="s">
        <v>45</v>
      </c>
      <c r="C701" s="433" t="s">
        <v>96</v>
      </c>
      <c r="D701" s="434">
        <v>3576.75</v>
      </c>
      <c r="E701" s="434">
        <v>22470.275000000001</v>
      </c>
      <c r="F701" s="435">
        <v>4485.1475</v>
      </c>
      <c r="G701" s="435">
        <v>2124.21</v>
      </c>
      <c r="H701" s="129">
        <v>32656.382500000003</v>
      </c>
      <c r="I701" s="293"/>
      <c r="J701" s="58"/>
      <c r="BY701" s="270"/>
      <c r="BZ701" s="68"/>
      <c r="CA701" s="280"/>
      <c r="CB701" s="280"/>
      <c r="CC701" s="280"/>
      <c r="CD701" s="280"/>
      <c r="CE701" s="280"/>
      <c r="CF701" s="270"/>
      <c r="CG701" s="68"/>
      <c r="CH701" s="281"/>
      <c r="CI701" s="281"/>
      <c r="CJ701" s="281"/>
      <c r="CK701" s="281"/>
      <c r="CL701" s="281"/>
      <c r="CM701" s="282"/>
      <c r="CN701" s="282"/>
      <c r="CO701" s="282"/>
      <c r="CP701" s="282"/>
      <c r="CQ701" s="282"/>
      <c r="CR701" s="270"/>
      <c r="CS701" s="68"/>
      <c r="CT701" s="283"/>
      <c r="CU701" s="283"/>
      <c r="CV701" s="283"/>
      <c r="CW701" s="283"/>
      <c r="CX701" s="283"/>
      <c r="CY701" s="270"/>
      <c r="CZ701" s="68"/>
      <c r="DA701" s="282"/>
      <c r="DB701" s="282"/>
      <c r="DC701" s="282"/>
      <c r="DD701" s="282"/>
      <c r="DE701" s="282"/>
    </row>
    <row r="702" spans="1:109" ht="16.5" x14ac:dyDescent="0.3">
      <c r="A702" s="427">
        <v>2013</v>
      </c>
      <c r="B702" s="428" t="s">
        <v>33</v>
      </c>
      <c r="C702" s="429" t="s">
        <v>96</v>
      </c>
      <c r="D702" s="430">
        <v>2921.01</v>
      </c>
      <c r="E702" s="430">
        <v>22290.75</v>
      </c>
      <c r="F702" s="431">
        <v>5479.1475</v>
      </c>
      <c r="G702" s="431">
        <v>1076.2549999999999</v>
      </c>
      <c r="H702" s="432">
        <v>31767.162499999999</v>
      </c>
      <c r="I702" s="293"/>
      <c r="J702" s="58"/>
      <c r="BY702" s="270"/>
      <c r="BZ702" s="68"/>
      <c r="CA702" s="280"/>
      <c r="CB702" s="280"/>
      <c r="CC702" s="280"/>
      <c r="CD702" s="280"/>
      <c r="CE702" s="280"/>
      <c r="CF702" s="270"/>
      <c r="CG702" s="68"/>
      <c r="CH702" s="281"/>
      <c r="CI702" s="281"/>
      <c r="CJ702" s="281"/>
      <c r="CK702" s="281"/>
      <c r="CL702" s="281"/>
      <c r="CM702" s="282"/>
      <c r="CN702" s="282"/>
      <c r="CO702" s="282"/>
      <c r="CP702" s="282"/>
      <c r="CQ702" s="282"/>
      <c r="CR702" s="270"/>
      <c r="CS702" s="68"/>
      <c r="CT702" s="283"/>
      <c r="CU702" s="283"/>
      <c r="CV702" s="283"/>
      <c r="CW702" s="283"/>
      <c r="CX702" s="283"/>
      <c r="CY702" s="270"/>
      <c r="CZ702" s="68"/>
      <c r="DA702" s="282"/>
      <c r="DB702" s="282"/>
      <c r="DC702" s="282"/>
      <c r="DD702" s="282"/>
      <c r="DE702" s="282"/>
    </row>
    <row r="703" spans="1:109" ht="16.5" x14ac:dyDescent="0.3">
      <c r="A703" s="68">
        <v>2013</v>
      </c>
      <c r="B703" s="68" t="s">
        <v>35</v>
      </c>
      <c r="C703" s="433" t="s">
        <v>96</v>
      </c>
      <c r="D703" s="434">
        <v>3183.6000000000004</v>
      </c>
      <c r="E703" s="434">
        <v>23167.010000000002</v>
      </c>
      <c r="F703" s="435">
        <v>4694.0074999999997</v>
      </c>
      <c r="G703" s="435">
        <v>1401.5500000000002</v>
      </c>
      <c r="H703" s="129">
        <v>32446.167500000003</v>
      </c>
      <c r="I703" s="293"/>
      <c r="J703" s="58"/>
      <c r="BY703" s="270"/>
      <c r="BZ703" s="68"/>
      <c r="CA703" s="280"/>
      <c r="CB703" s="280"/>
      <c r="CC703" s="280"/>
      <c r="CD703" s="280"/>
      <c r="CE703" s="280"/>
      <c r="CF703" s="270"/>
      <c r="CG703" s="68"/>
      <c r="CH703" s="281"/>
      <c r="CI703" s="281"/>
      <c r="CJ703" s="281"/>
      <c r="CK703" s="281"/>
      <c r="CL703" s="281"/>
      <c r="CM703" s="282"/>
      <c r="CN703" s="282"/>
      <c r="CO703" s="282"/>
      <c r="CP703" s="282"/>
      <c r="CQ703" s="282"/>
      <c r="CR703" s="270"/>
      <c r="CS703" s="68"/>
      <c r="CT703" s="283"/>
      <c r="CU703" s="283"/>
      <c r="CV703" s="283"/>
      <c r="CW703" s="283"/>
      <c r="CX703" s="283"/>
      <c r="CY703" s="270"/>
      <c r="CZ703" s="68"/>
      <c r="DA703" s="282"/>
      <c r="DB703" s="282"/>
      <c r="DC703" s="282"/>
      <c r="DD703" s="282"/>
      <c r="DE703" s="282"/>
    </row>
    <row r="704" spans="1:109" ht="16.5" x14ac:dyDescent="0.3">
      <c r="A704" s="427">
        <v>2013</v>
      </c>
      <c r="B704" s="428" t="s">
        <v>36</v>
      </c>
      <c r="C704" s="429" t="s">
        <v>96</v>
      </c>
      <c r="D704" s="430">
        <v>3375.3300000000004</v>
      </c>
      <c r="E704" s="430">
        <v>19836.350000000002</v>
      </c>
      <c r="F704" s="431">
        <v>4622.3099999999995</v>
      </c>
      <c r="G704" s="431">
        <v>1245</v>
      </c>
      <c r="H704" s="432">
        <v>29078.989999999998</v>
      </c>
      <c r="I704" s="293"/>
      <c r="J704" s="58"/>
      <c r="BY704" s="270"/>
      <c r="BZ704" s="68"/>
      <c r="CA704" s="280"/>
      <c r="CB704" s="280"/>
      <c r="CC704" s="280"/>
      <c r="CD704" s="280"/>
      <c r="CE704" s="280"/>
      <c r="CF704" s="270"/>
      <c r="CG704" s="68"/>
      <c r="CH704" s="281"/>
      <c r="CI704" s="281"/>
      <c r="CJ704" s="281"/>
      <c r="CK704" s="281"/>
      <c r="CL704" s="281"/>
      <c r="CM704" s="282"/>
      <c r="CN704" s="282"/>
      <c r="CO704" s="282"/>
      <c r="CP704" s="282"/>
      <c r="CQ704" s="282"/>
      <c r="CR704" s="270"/>
      <c r="CS704" s="68"/>
      <c r="CT704" s="283"/>
      <c r="CU704" s="283"/>
      <c r="CV704" s="283"/>
      <c r="CW704" s="283"/>
      <c r="CX704" s="283"/>
      <c r="CY704" s="270"/>
      <c r="CZ704" s="68"/>
      <c r="DA704" s="282"/>
      <c r="DB704" s="282"/>
      <c r="DC704" s="282"/>
      <c r="DD704" s="282"/>
      <c r="DE704" s="282"/>
    </row>
    <row r="705" spans="1:109" ht="16.5" x14ac:dyDescent="0.3">
      <c r="A705" s="68">
        <v>2013</v>
      </c>
      <c r="B705" s="68" t="s">
        <v>37</v>
      </c>
      <c r="C705" s="433" t="s">
        <v>96</v>
      </c>
      <c r="D705" s="434">
        <v>3404.23</v>
      </c>
      <c r="E705" s="434">
        <v>22968.5</v>
      </c>
      <c r="F705" s="435">
        <v>4731.1099999999997</v>
      </c>
      <c r="G705" s="435">
        <v>1245.8600000000001</v>
      </c>
      <c r="H705" s="129">
        <v>32349.700000000004</v>
      </c>
      <c r="I705" s="293"/>
      <c r="J705" s="58"/>
      <c r="BY705" s="270"/>
      <c r="BZ705" s="68"/>
      <c r="CA705" s="280"/>
      <c r="CB705" s="280"/>
      <c r="CC705" s="280"/>
      <c r="CD705" s="280"/>
      <c r="CE705" s="280"/>
      <c r="CF705" s="270"/>
      <c r="CG705" s="68"/>
      <c r="CH705" s="281"/>
      <c r="CI705" s="281"/>
      <c r="CJ705" s="281"/>
      <c r="CK705" s="281"/>
      <c r="CL705" s="281"/>
      <c r="CM705" s="282"/>
      <c r="CN705" s="282"/>
      <c r="CO705" s="282"/>
      <c r="CP705" s="282"/>
      <c r="CQ705" s="282"/>
      <c r="CR705" s="270"/>
      <c r="CS705" s="68"/>
      <c r="CT705" s="283"/>
      <c r="CU705" s="283"/>
      <c r="CV705" s="283"/>
      <c r="CW705" s="283"/>
      <c r="CX705" s="283"/>
      <c r="CY705" s="270"/>
      <c r="CZ705" s="68"/>
      <c r="DA705" s="282"/>
      <c r="DB705" s="282"/>
      <c r="DC705" s="282"/>
      <c r="DD705" s="282"/>
      <c r="DE705" s="282"/>
    </row>
    <row r="706" spans="1:109" ht="16.5" x14ac:dyDescent="0.3">
      <c r="A706" s="427">
        <v>2013</v>
      </c>
      <c r="B706" s="428" t="s">
        <v>38</v>
      </c>
      <c r="C706" s="429" t="s">
        <v>96</v>
      </c>
      <c r="D706" s="430">
        <v>1985.92</v>
      </c>
      <c r="E706" s="430">
        <v>17781.465</v>
      </c>
      <c r="F706" s="431">
        <v>4724.8725000000004</v>
      </c>
      <c r="G706" s="431">
        <v>1316.1499999999999</v>
      </c>
      <c r="H706" s="432">
        <v>25808.407499999998</v>
      </c>
      <c r="I706" s="293"/>
      <c r="J706" s="58"/>
      <c r="BY706" s="270"/>
      <c r="BZ706" s="68"/>
      <c r="CA706" s="280"/>
      <c r="CB706" s="280"/>
      <c r="CC706" s="280"/>
      <c r="CD706" s="280"/>
      <c r="CE706" s="280"/>
      <c r="CF706" s="270"/>
      <c r="CG706" s="68"/>
      <c r="CH706" s="281"/>
      <c r="CI706" s="281"/>
      <c r="CJ706" s="281"/>
      <c r="CK706" s="281"/>
      <c r="CL706" s="281"/>
      <c r="CM706" s="282"/>
      <c r="CN706" s="282"/>
      <c r="CO706" s="282"/>
      <c r="CP706" s="282"/>
      <c r="CQ706" s="282"/>
      <c r="CR706" s="270"/>
      <c r="CS706" s="68"/>
      <c r="CT706" s="283"/>
      <c r="CU706" s="283"/>
      <c r="CV706" s="283"/>
      <c r="CW706" s="283"/>
      <c r="CX706" s="283"/>
      <c r="CY706" s="270"/>
      <c r="CZ706" s="68"/>
      <c r="DA706" s="282"/>
      <c r="DB706" s="282"/>
      <c r="DC706" s="282"/>
      <c r="DD706" s="282"/>
      <c r="DE706" s="282"/>
    </row>
    <row r="707" spans="1:109" ht="16.5" x14ac:dyDescent="0.3">
      <c r="A707" s="68">
        <v>2013</v>
      </c>
      <c r="B707" s="68" t="s">
        <v>39</v>
      </c>
      <c r="C707" s="433" t="s">
        <v>96</v>
      </c>
      <c r="D707" s="434">
        <v>2809.08</v>
      </c>
      <c r="E707" s="434">
        <v>22057.235000000001</v>
      </c>
      <c r="F707" s="435">
        <v>6446.1100000000006</v>
      </c>
      <c r="G707" s="435">
        <v>1474.4699999999998</v>
      </c>
      <c r="H707" s="129">
        <v>32786.895000000004</v>
      </c>
      <c r="I707" s="293"/>
      <c r="J707" s="58"/>
      <c r="BY707" s="270"/>
      <c r="BZ707" s="68"/>
      <c r="CA707" s="280"/>
      <c r="CB707" s="280"/>
      <c r="CC707" s="280"/>
      <c r="CD707" s="280"/>
      <c r="CE707" s="280"/>
      <c r="CF707" s="270"/>
      <c r="CG707" s="68"/>
      <c r="CH707" s="281"/>
      <c r="CI707" s="281"/>
      <c r="CJ707" s="281"/>
      <c r="CK707" s="281"/>
      <c r="CL707" s="281"/>
      <c r="CM707" s="282"/>
      <c r="CN707" s="282"/>
      <c r="CO707" s="282"/>
      <c r="CP707" s="282"/>
      <c r="CQ707" s="282"/>
      <c r="CR707" s="270"/>
      <c r="CS707" s="68"/>
      <c r="CT707" s="283"/>
      <c r="CU707" s="283"/>
      <c r="CV707" s="283"/>
      <c r="CW707" s="283"/>
      <c r="CX707" s="283"/>
      <c r="CY707" s="270"/>
      <c r="CZ707" s="68"/>
      <c r="DA707" s="282"/>
      <c r="DB707" s="282"/>
      <c r="DC707" s="282"/>
      <c r="DD707" s="282"/>
      <c r="DE707" s="282"/>
    </row>
    <row r="708" spans="1:109" ht="16.5" x14ac:dyDescent="0.3">
      <c r="A708" s="427">
        <v>2013</v>
      </c>
      <c r="B708" s="428" t="s">
        <v>40</v>
      </c>
      <c r="C708" s="429" t="s">
        <v>96</v>
      </c>
      <c r="D708" s="430">
        <v>3975.62</v>
      </c>
      <c r="E708" s="430">
        <v>23531.684999999998</v>
      </c>
      <c r="F708" s="431">
        <v>7098.8649999999998</v>
      </c>
      <c r="G708" s="431">
        <v>1534.62</v>
      </c>
      <c r="H708" s="432">
        <v>36140.79</v>
      </c>
      <c r="I708" s="293"/>
      <c r="J708" s="58"/>
      <c r="BY708" s="270"/>
      <c r="BZ708" s="68"/>
      <c r="CA708" s="280"/>
      <c r="CB708" s="280"/>
      <c r="CC708" s="280"/>
      <c r="CD708" s="280"/>
      <c r="CE708" s="280"/>
      <c r="CF708" s="270"/>
      <c r="CG708" s="68"/>
      <c r="CH708" s="281"/>
      <c r="CI708" s="281"/>
      <c r="CJ708" s="281"/>
      <c r="CK708" s="281"/>
      <c r="CL708" s="281"/>
      <c r="CM708" s="282"/>
      <c r="CN708" s="282"/>
      <c r="CO708" s="282"/>
      <c r="CP708" s="282"/>
      <c r="CQ708" s="282"/>
      <c r="CR708" s="270"/>
      <c r="CS708" s="68"/>
      <c r="CT708" s="283"/>
      <c r="CU708" s="283"/>
      <c r="CV708" s="283"/>
      <c r="CW708" s="283"/>
      <c r="CX708" s="283"/>
      <c r="CY708" s="270"/>
      <c r="CZ708" s="68"/>
      <c r="DA708" s="282"/>
      <c r="DB708" s="282"/>
      <c r="DC708" s="282"/>
      <c r="DD708" s="282"/>
      <c r="DE708" s="282"/>
    </row>
    <row r="709" spans="1:109" ht="16.5" x14ac:dyDescent="0.3">
      <c r="A709" s="68">
        <v>2013</v>
      </c>
      <c r="B709" s="68" t="s">
        <v>41</v>
      </c>
      <c r="C709" s="433" t="s">
        <v>96</v>
      </c>
      <c r="D709" s="434">
        <v>3802.9499999999994</v>
      </c>
      <c r="E709" s="434">
        <v>22736.71</v>
      </c>
      <c r="F709" s="435">
        <v>6091.375</v>
      </c>
      <c r="G709" s="435">
        <v>1553.5000000000002</v>
      </c>
      <c r="H709" s="129">
        <v>34184.534999999996</v>
      </c>
      <c r="I709" s="293"/>
      <c r="J709" s="58"/>
      <c r="BY709" s="270"/>
      <c r="BZ709" s="68"/>
      <c r="CA709" s="280"/>
      <c r="CB709" s="280"/>
      <c r="CC709" s="280"/>
      <c r="CD709" s="280"/>
      <c r="CE709" s="280"/>
      <c r="CF709" s="270"/>
      <c r="CG709" s="68"/>
      <c r="CH709" s="281"/>
      <c r="CI709" s="281"/>
      <c r="CJ709" s="281"/>
      <c r="CK709" s="281"/>
      <c r="CL709" s="281"/>
      <c r="CM709" s="282"/>
      <c r="CN709" s="282"/>
      <c r="CO709" s="282"/>
      <c r="CP709" s="282"/>
      <c r="CQ709" s="282"/>
      <c r="CR709" s="270"/>
      <c r="CS709" s="68"/>
      <c r="CT709" s="283"/>
      <c r="CU709" s="283"/>
      <c r="CV709" s="283"/>
      <c r="CW709" s="283"/>
      <c r="CX709" s="283"/>
      <c r="CY709" s="270"/>
      <c r="CZ709" s="68"/>
      <c r="DA709" s="282"/>
      <c r="DB709" s="282"/>
      <c r="DC709" s="282"/>
      <c r="DD709" s="282"/>
      <c r="DE709" s="282"/>
    </row>
    <row r="710" spans="1:109" ht="16.5" x14ac:dyDescent="0.3">
      <c r="A710" s="427">
        <v>2013</v>
      </c>
      <c r="B710" s="428" t="s">
        <v>42</v>
      </c>
      <c r="C710" s="429" t="s">
        <v>96</v>
      </c>
      <c r="D710" s="430">
        <v>3096.0600000000004</v>
      </c>
      <c r="E710" s="430">
        <v>25605.004999999997</v>
      </c>
      <c r="F710" s="431">
        <v>4983.6224999999995</v>
      </c>
      <c r="G710" s="431">
        <v>1429.51</v>
      </c>
      <c r="H710" s="432">
        <v>35114.197500000002</v>
      </c>
      <c r="I710" s="293"/>
      <c r="J710" s="58"/>
      <c r="BY710" s="270"/>
      <c r="BZ710" s="68"/>
      <c r="CA710" s="280"/>
      <c r="CB710" s="280"/>
      <c r="CC710" s="280"/>
      <c r="CD710" s="280"/>
      <c r="CE710" s="280"/>
      <c r="CF710" s="270"/>
      <c r="CG710" s="68"/>
      <c r="CH710" s="281"/>
      <c r="CI710" s="281"/>
      <c r="CJ710" s="281"/>
      <c r="CK710" s="281"/>
      <c r="CL710" s="281"/>
      <c r="CM710" s="282"/>
      <c r="CN710" s="282"/>
      <c r="CO710" s="282"/>
      <c r="CP710" s="282"/>
      <c r="CQ710" s="282"/>
      <c r="CR710" s="270"/>
      <c r="CS710" s="68"/>
      <c r="CT710" s="283"/>
      <c r="CU710" s="283"/>
      <c r="CV710" s="283"/>
      <c r="CW710" s="283"/>
      <c r="CX710" s="283"/>
      <c r="CY710" s="270"/>
      <c r="CZ710" s="68"/>
      <c r="DA710" s="282"/>
      <c r="DB710" s="282"/>
      <c r="DC710" s="282"/>
      <c r="DD710" s="282"/>
      <c r="DE710" s="282"/>
    </row>
    <row r="711" spans="1:109" ht="16.5" x14ac:dyDescent="0.3">
      <c r="A711" s="68">
        <v>2014</v>
      </c>
      <c r="B711" s="68" t="s">
        <v>43</v>
      </c>
      <c r="C711" s="433" t="s">
        <v>96</v>
      </c>
      <c r="D711" s="434">
        <v>3280.8</v>
      </c>
      <c r="E711" s="434">
        <v>21141.35</v>
      </c>
      <c r="F711" s="435">
        <v>4382.1324999999997</v>
      </c>
      <c r="G711" s="435">
        <v>1743.04</v>
      </c>
      <c r="H711" s="129">
        <v>30547.322499999995</v>
      </c>
      <c r="I711" s="293"/>
      <c r="J711" s="58"/>
      <c r="BY711" s="270"/>
      <c r="BZ711" s="68"/>
      <c r="CA711" s="280"/>
      <c r="CB711" s="280"/>
      <c r="CC711" s="280"/>
      <c r="CD711" s="280"/>
      <c r="CE711" s="280"/>
      <c r="CF711" s="270"/>
      <c r="CG711" s="68"/>
      <c r="CH711" s="281"/>
      <c r="CI711" s="281"/>
      <c r="CJ711" s="281"/>
      <c r="CK711" s="281"/>
      <c r="CL711" s="281"/>
      <c r="CM711" s="282"/>
      <c r="CN711" s="282"/>
      <c r="CO711" s="282"/>
      <c r="CP711" s="282"/>
      <c r="CQ711" s="282"/>
      <c r="CR711" s="270"/>
      <c r="CS711" s="68"/>
      <c r="CT711" s="283"/>
      <c r="CU711" s="283"/>
      <c r="CV711" s="283"/>
      <c r="CW711" s="283"/>
      <c r="CX711" s="283"/>
      <c r="CY711" s="270"/>
      <c r="CZ711" s="68"/>
      <c r="DA711" s="282"/>
      <c r="DB711" s="282"/>
      <c r="DC711" s="282"/>
      <c r="DD711" s="282"/>
      <c r="DE711" s="282"/>
    </row>
    <row r="712" spans="1:109" ht="16.5" x14ac:dyDescent="0.3">
      <c r="A712" s="427">
        <v>2014</v>
      </c>
      <c r="B712" s="428" t="s">
        <v>44</v>
      </c>
      <c r="C712" s="429" t="s">
        <v>96</v>
      </c>
      <c r="D712" s="430">
        <v>2661.6899999999996</v>
      </c>
      <c r="E712" s="430">
        <v>21175.9</v>
      </c>
      <c r="F712" s="431">
        <v>5017.1400000000003</v>
      </c>
      <c r="G712" s="431">
        <v>1340.73</v>
      </c>
      <c r="H712" s="432">
        <v>30195.46</v>
      </c>
      <c r="I712" s="293"/>
      <c r="J712" s="58"/>
      <c r="BY712" s="270"/>
      <c r="BZ712" s="68"/>
      <c r="CA712" s="280"/>
      <c r="CB712" s="280"/>
      <c r="CC712" s="280"/>
      <c r="CD712" s="280"/>
      <c r="CE712" s="280"/>
      <c r="CF712" s="270"/>
      <c r="CG712" s="68"/>
      <c r="CH712" s="281"/>
      <c r="CI712" s="281"/>
      <c r="CJ712" s="281"/>
      <c r="CK712" s="281"/>
      <c r="CL712" s="281"/>
      <c r="CM712" s="282"/>
      <c r="CN712" s="282"/>
      <c r="CO712" s="282"/>
      <c r="CP712" s="282"/>
      <c r="CQ712" s="282"/>
      <c r="CR712" s="270"/>
      <c r="CS712" s="68"/>
      <c r="CT712" s="283"/>
      <c r="CU712" s="283"/>
      <c r="CV712" s="283"/>
      <c r="CW712" s="283"/>
      <c r="CX712" s="283"/>
      <c r="CY712" s="270"/>
      <c r="CZ712" s="68"/>
      <c r="DA712" s="282"/>
      <c r="DB712" s="282"/>
      <c r="DC712" s="282"/>
      <c r="DD712" s="282"/>
      <c r="DE712" s="282"/>
    </row>
    <row r="713" spans="1:109" ht="16.5" x14ac:dyDescent="0.3">
      <c r="A713" s="68">
        <v>2014</v>
      </c>
      <c r="B713" s="68" t="s">
        <v>45</v>
      </c>
      <c r="C713" s="433" t="s">
        <v>96</v>
      </c>
      <c r="D713" s="434">
        <v>3642.58</v>
      </c>
      <c r="E713" s="434">
        <v>25966</v>
      </c>
      <c r="F713" s="435">
        <v>5099.4500000000007</v>
      </c>
      <c r="G713" s="435">
        <v>2107.17</v>
      </c>
      <c r="H713" s="129">
        <v>36815.199999999997</v>
      </c>
      <c r="I713" s="293"/>
      <c r="J713" s="58"/>
      <c r="BY713" s="270"/>
      <c r="BZ713" s="68"/>
      <c r="CA713" s="280"/>
      <c r="CB713" s="280"/>
      <c r="CC713" s="280"/>
      <c r="CD713" s="280"/>
      <c r="CE713" s="280"/>
      <c r="CF713" s="270"/>
      <c r="CG713" s="68"/>
      <c r="CH713" s="281"/>
      <c r="CI713" s="281"/>
      <c r="CJ713" s="281"/>
      <c r="CK713" s="281"/>
      <c r="CL713" s="281"/>
      <c r="CM713" s="282"/>
      <c r="CN713" s="282"/>
      <c r="CO713" s="282"/>
      <c r="CP713" s="282"/>
      <c r="CQ713" s="282"/>
      <c r="CR713" s="270"/>
      <c r="CS713" s="68"/>
      <c r="CT713" s="283"/>
      <c r="CU713" s="283"/>
      <c r="CV713" s="283"/>
      <c r="CW713" s="283"/>
      <c r="CX713" s="283"/>
      <c r="CY713" s="270"/>
      <c r="CZ713" s="68"/>
      <c r="DA713" s="282"/>
      <c r="DB713" s="282"/>
      <c r="DC713" s="282"/>
      <c r="DD713" s="282"/>
      <c r="DE713" s="282"/>
    </row>
    <row r="714" spans="1:109" ht="16.5" x14ac:dyDescent="0.3">
      <c r="A714" s="427">
        <v>2014</v>
      </c>
      <c r="B714" s="428" t="s">
        <v>33</v>
      </c>
      <c r="C714" s="429" t="s">
        <v>96</v>
      </c>
      <c r="D714" s="430">
        <v>3517.0199999999995</v>
      </c>
      <c r="E714" s="430">
        <v>23129.15</v>
      </c>
      <c r="F714" s="431">
        <v>5255.02</v>
      </c>
      <c r="G714" s="431">
        <v>2154.8199999999997</v>
      </c>
      <c r="H714" s="432">
        <v>34056.01</v>
      </c>
      <c r="I714" s="293"/>
      <c r="J714" s="58"/>
      <c r="BY714" s="270"/>
      <c r="BZ714" s="68"/>
      <c r="CA714" s="280"/>
      <c r="CB714" s="280"/>
      <c r="CC714" s="280"/>
      <c r="CD714" s="280"/>
      <c r="CE714" s="280"/>
      <c r="CF714" s="270"/>
      <c r="CG714" s="68"/>
      <c r="CH714" s="281"/>
      <c r="CI714" s="281"/>
      <c r="CJ714" s="281"/>
      <c r="CK714" s="281"/>
      <c r="CL714" s="281"/>
      <c r="CM714" s="282"/>
      <c r="CN714" s="282"/>
      <c r="CO714" s="282"/>
      <c r="CP714" s="282"/>
      <c r="CQ714" s="282"/>
      <c r="CR714" s="270"/>
      <c r="CS714" s="68"/>
      <c r="CT714" s="283"/>
      <c r="CU714" s="283"/>
      <c r="CV714" s="283"/>
      <c r="CW714" s="283"/>
      <c r="CX714" s="283"/>
      <c r="CY714" s="270"/>
      <c r="CZ714" s="68"/>
      <c r="DA714" s="282"/>
      <c r="DB714" s="282"/>
      <c r="DC714" s="282"/>
      <c r="DD714" s="282"/>
      <c r="DE714" s="282"/>
    </row>
    <row r="715" spans="1:109" ht="16.5" x14ac:dyDescent="0.3">
      <c r="A715" s="68">
        <v>2014</v>
      </c>
      <c r="B715" s="68" t="s">
        <v>35</v>
      </c>
      <c r="C715" s="433" t="s">
        <v>96</v>
      </c>
      <c r="D715" s="434">
        <v>4154.55</v>
      </c>
      <c r="E715" s="434">
        <v>24815.161999999997</v>
      </c>
      <c r="F715" s="435">
        <v>5017.8274999999994</v>
      </c>
      <c r="G715" s="435">
        <v>1915.03</v>
      </c>
      <c r="H715" s="129">
        <v>35902.569499999998</v>
      </c>
      <c r="I715" s="293"/>
      <c r="J715" s="58"/>
      <c r="BY715" s="270"/>
      <c r="BZ715" s="68"/>
      <c r="CA715" s="280"/>
      <c r="CB715" s="280"/>
      <c r="CC715" s="280"/>
      <c r="CD715" s="280"/>
      <c r="CE715" s="280"/>
      <c r="CF715" s="270"/>
      <c r="CG715" s="68"/>
      <c r="CH715" s="281"/>
      <c r="CI715" s="281"/>
      <c r="CJ715" s="281"/>
      <c r="CK715" s="281"/>
      <c r="CL715" s="281"/>
      <c r="CM715" s="282"/>
      <c r="CN715" s="282"/>
      <c r="CO715" s="282"/>
      <c r="CP715" s="282"/>
      <c r="CQ715" s="282"/>
      <c r="CR715" s="270"/>
      <c r="CS715" s="68"/>
      <c r="CT715" s="283"/>
      <c r="CU715" s="283"/>
      <c r="CV715" s="283"/>
      <c r="CW715" s="283"/>
      <c r="CX715" s="283"/>
      <c r="CY715" s="270"/>
      <c r="CZ715" s="68"/>
      <c r="DA715" s="282"/>
      <c r="DB715" s="282"/>
      <c r="DC715" s="282"/>
      <c r="DD715" s="282"/>
      <c r="DE715" s="282"/>
    </row>
    <row r="716" spans="1:109" ht="16.5" x14ac:dyDescent="0.3">
      <c r="A716" s="427">
        <v>2014</v>
      </c>
      <c r="B716" s="428" t="s">
        <v>36</v>
      </c>
      <c r="C716" s="429" t="s">
        <v>96</v>
      </c>
      <c r="D716" s="430">
        <v>3062</v>
      </c>
      <c r="E716" s="430">
        <v>18557.419999999998</v>
      </c>
      <c r="F716" s="431">
        <v>4632.7349999999997</v>
      </c>
      <c r="G716" s="431">
        <v>1751.96</v>
      </c>
      <c r="H716" s="432">
        <v>28004.114999999998</v>
      </c>
      <c r="I716" s="293"/>
      <c r="J716" s="58"/>
      <c r="BY716" s="270"/>
      <c r="BZ716" s="68"/>
      <c r="CA716" s="280"/>
      <c r="CB716" s="280"/>
      <c r="CC716" s="280"/>
      <c r="CD716" s="280"/>
      <c r="CE716" s="280"/>
      <c r="CF716" s="270"/>
      <c r="CG716" s="68"/>
      <c r="CH716" s="281"/>
      <c r="CI716" s="281"/>
      <c r="CJ716" s="281"/>
      <c r="CK716" s="281"/>
      <c r="CL716" s="281"/>
      <c r="CM716" s="282"/>
      <c r="CN716" s="282"/>
      <c r="CO716" s="282"/>
      <c r="CP716" s="282"/>
      <c r="CQ716" s="282"/>
      <c r="CR716" s="270"/>
      <c r="CS716" s="68"/>
      <c r="CT716" s="283"/>
      <c r="CU716" s="283"/>
      <c r="CV716" s="283"/>
      <c r="CW716" s="283"/>
      <c r="CX716" s="283"/>
      <c r="CY716" s="270"/>
      <c r="CZ716" s="68"/>
      <c r="DA716" s="282"/>
      <c r="DB716" s="282"/>
      <c r="DC716" s="282"/>
      <c r="DD716" s="282"/>
      <c r="DE716" s="282"/>
    </row>
    <row r="717" spans="1:109" ht="16.5" x14ac:dyDescent="0.3">
      <c r="A717" s="68">
        <v>2014</v>
      </c>
      <c r="B717" s="68" t="s">
        <v>37</v>
      </c>
      <c r="C717" s="433" t="s">
        <v>96</v>
      </c>
      <c r="D717" s="434">
        <v>4069.79</v>
      </c>
      <c r="E717" s="434">
        <v>21999.376999999997</v>
      </c>
      <c r="F717" s="435">
        <v>5848.3949999999995</v>
      </c>
      <c r="G717" s="435">
        <v>1591.4899999999998</v>
      </c>
      <c r="H717" s="129">
        <v>33509.051999999996</v>
      </c>
      <c r="I717" s="293"/>
      <c r="J717" s="58"/>
      <c r="BY717" s="270"/>
      <c r="BZ717" s="68"/>
      <c r="CA717" s="280"/>
      <c r="CB717" s="280"/>
      <c r="CC717" s="280"/>
      <c r="CD717" s="280"/>
      <c r="CE717" s="280"/>
      <c r="CF717" s="270"/>
      <c r="CG717" s="68"/>
      <c r="CH717" s="281"/>
      <c r="CI717" s="281"/>
      <c r="CJ717" s="281"/>
      <c r="CK717" s="281"/>
      <c r="CL717" s="281"/>
      <c r="CM717" s="282"/>
      <c r="CN717" s="282"/>
      <c r="CO717" s="282"/>
      <c r="CP717" s="282"/>
      <c r="CQ717" s="282"/>
      <c r="CR717" s="270"/>
      <c r="CS717" s="68"/>
      <c r="CT717" s="283"/>
      <c r="CU717" s="283"/>
      <c r="CV717" s="283"/>
      <c r="CW717" s="283"/>
      <c r="CX717" s="283"/>
      <c r="CY717" s="270"/>
      <c r="CZ717" s="68"/>
      <c r="DA717" s="282"/>
      <c r="DB717" s="282"/>
      <c r="DC717" s="282"/>
      <c r="DD717" s="282"/>
      <c r="DE717" s="282"/>
    </row>
    <row r="718" spans="1:109" ht="16.5" x14ac:dyDescent="0.3">
      <c r="A718" s="427">
        <v>2014</v>
      </c>
      <c r="B718" s="428" t="s">
        <v>38</v>
      </c>
      <c r="C718" s="429" t="s">
        <v>96</v>
      </c>
      <c r="D718" s="430">
        <v>4371.5099999999993</v>
      </c>
      <c r="E718" s="430">
        <v>21388.928</v>
      </c>
      <c r="F718" s="431">
        <v>6996.3249999999998</v>
      </c>
      <c r="G718" s="431">
        <v>1928.81</v>
      </c>
      <c r="H718" s="432">
        <v>34685.572999999997</v>
      </c>
      <c r="I718" s="293"/>
      <c r="J718" s="58"/>
      <c r="BY718" s="270"/>
      <c r="BZ718" s="68"/>
      <c r="CA718" s="280"/>
      <c r="CB718" s="280"/>
      <c r="CC718" s="280"/>
      <c r="CD718" s="280"/>
      <c r="CE718" s="280"/>
      <c r="CF718" s="270"/>
      <c r="CG718" s="68"/>
      <c r="CH718" s="281"/>
      <c r="CI718" s="281"/>
      <c r="CJ718" s="281"/>
      <c r="CK718" s="281"/>
      <c r="CL718" s="281"/>
      <c r="CM718" s="282"/>
      <c r="CN718" s="282"/>
      <c r="CO718" s="282"/>
      <c r="CP718" s="282"/>
      <c r="CQ718" s="282"/>
      <c r="CR718" s="270"/>
      <c r="CS718" s="68"/>
      <c r="CT718" s="283"/>
      <c r="CU718" s="283"/>
      <c r="CV718" s="283"/>
      <c r="CW718" s="283"/>
      <c r="CX718" s="283"/>
      <c r="CY718" s="270"/>
      <c r="CZ718" s="68"/>
      <c r="DA718" s="282"/>
      <c r="DB718" s="282"/>
      <c r="DC718" s="282"/>
      <c r="DD718" s="282"/>
      <c r="DE718" s="282"/>
    </row>
    <row r="719" spans="1:109" ht="16.5" x14ac:dyDescent="0.3">
      <c r="A719" s="68">
        <v>2014</v>
      </c>
      <c r="B719" s="68" t="s">
        <v>39</v>
      </c>
      <c r="C719" s="433" t="s">
        <v>96</v>
      </c>
      <c r="D719" s="434">
        <v>4734.0225</v>
      </c>
      <c r="E719" s="434">
        <v>21767.035</v>
      </c>
      <c r="F719" s="435">
        <v>7434.6100000000006</v>
      </c>
      <c r="G719" s="435">
        <v>1626.36</v>
      </c>
      <c r="H719" s="129">
        <v>35562.027500000004</v>
      </c>
      <c r="I719" s="293"/>
      <c r="J719" s="58"/>
      <c r="BY719" s="270"/>
      <c r="BZ719" s="68"/>
      <c r="CA719" s="280"/>
      <c r="CB719" s="280"/>
      <c r="CC719" s="280"/>
      <c r="CD719" s="280"/>
      <c r="CE719" s="280"/>
      <c r="CF719" s="270"/>
      <c r="CG719" s="68"/>
      <c r="CH719" s="281"/>
      <c r="CI719" s="281"/>
      <c r="CJ719" s="281"/>
      <c r="CK719" s="281"/>
      <c r="CL719" s="281"/>
      <c r="CM719" s="282"/>
      <c r="CN719" s="282"/>
      <c r="CO719" s="282"/>
      <c r="CP719" s="282"/>
      <c r="CQ719" s="282"/>
      <c r="CR719" s="270"/>
      <c r="CS719" s="68"/>
      <c r="CT719" s="283"/>
      <c r="CU719" s="283"/>
      <c r="CV719" s="283"/>
      <c r="CW719" s="283"/>
      <c r="CX719" s="283"/>
      <c r="CY719" s="270"/>
      <c r="CZ719" s="68"/>
      <c r="DA719" s="282"/>
      <c r="DB719" s="282"/>
      <c r="DC719" s="282"/>
      <c r="DD719" s="282"/>
      <c r="DE719" s="282"/>
    </row>
    <row r="720" spans="1:109" ht="16.5" x14ac:dyDescent="0.3">
      <c r="A720" s="427">
        <v>2014</v>
      </c>
      <c r="B720" s="428" t="s">
        <v>40</v>
      </c>
      <c r="C720" s="429" t="s">
        <v>96</v>
      </c>
      <c r="D720" s="430">
        <v>4417.7249999999995</v>
      </c>
      <c r="E720" s="430">
        <v>24730.152999999998</v>
      </c>
      <c r="F720" s="431">
        <v>8328.7675000000017</v>
      </c>
      <c r="G720" s="431">
        <v>1654.23</v>
      </c>
      <c r="H720" s="432">
        <v>39130.875499999995</v>
      </c>
      <c r="I720" s="293"/>
      <c r="J720" s="58"/>
      <c r="BY720" s="270"/>
      <c r="BZ720" s="68"/>
      <c r="CA720" s="280"/>
      <c r="CB720" s="280"/>
      <c r="CC720" s="280"/>
      <c r="CD720" s="280"/>
      <c r="CE720" s="280"/>
      <c r="CF720" s="270"/>
      <c r="CG720" s="68"/>
      <c r="CH720" s="281"/>
      <c r="CI720" s="281"/>
      <c r="CJ720" s="281"/>
      <c r="CK720" s="281"/>
      <c r="CL720" s="281"/>
      <c r="CM720" s="282"/>
      <c r="CN720" s="282"/>
      <c r="CO720" s="282"/>
      <c r="CP720" s="282"/>
      <c r="CQ720" s="282"/>
      <c r="CR720" s="270"/>
      <c r="CS720" s="68"/>
      <c r="CT720" s="283"/>
      <c r="CU720" s="283"/>
      <c r="CV720" s="283"/>
      <c r="CW720" s="283"/>
      <c r="CX720" s="283"/>
      <c r="CY720" s="270"/>
      <c r="CZ720" s="68"/>
      <c r="DA720" s="282"/>
      <c r="DB720" s="282"/>
      <c r="DC720" s="282"/>
      <c r="DD720" s="282"/>
      <c r="DE720" s="282"/>
    </row>
    <row r="721" spans="1:109" ht="16.5" x14ac:dyDescent="0.3">
      <c r="A721" s="68">
        <v>2014</v>
      </c>
      <c r="B721" s="68" t="s">
        <v>41</v>
      </c>
      <c r="C721" s="433" t="s">
        <v>96</v>
      </c>
      <c r="D721" s="434">
        <v>4247.2150000000001</v>
      </c>
      <c r="E721" s="434">
        <v>26586.388000000003</v>
      </c>
      <c r="F721" s="435">
        <v>8458.3649999999998</v>
      </c>
      <c r="G721" s="435">
        <v>1977.94</v>
      </c>
      <c r="H721" s="129">
        <v>41269.908000000003</v>
      </c>
      <c r="I721" s="293"/>
      <c r="J721" s="58"/>
      <c r="BY721" s="270"/>
      <c r="BZ721" s="68"/>
      <c r="CA721" s="280"/>
      <c r="CB721" s="280"/>
      <c r="CC721" s="280"/>
      <c r="CD721" s="280"/>
      <c r="CE721" s="280"/>
      <c r="CF721" s="270"/>
      <c r="CG721" s="68"/>
      <c r="CH721" s="281"/>
      <c r="CI721" s="281"/>
      <c r="CJ721" s="281"/>
      <c r="CK721" s="281"/>
      <c r="CL721" s="281"/>
      <c r="CM721" s="282"/>
      <c r="CN721" s="282"/>
      <c r="CO721" s="282"/>
      <c r="CP721" s="282"/>
      <c r="CQ721" s="282"/>
      <c r="CR721" s="270"/>
      <c r="CS721" s="68"/>
      <c r="CT721" s="283"/>
      <c r="CU721" s="283"/>
      <c r="CV721" s="283"/>
      <c r="CW721" s="283"/>
      <c r="CX721" s="283"/>
      <c r="CY721" s="270"/>
      <c r="CZ721" s="68"/>
      <c r="DA721" s="282"/>
      <c r="DB721" s="282"/>
      <c r="DC721" s="282"/>
      <c r="DD721" s="282"/>
      <c r="DE721" s="282"/>
    </row>
    <row r="722" spans="1:109" ht="16.5" x14ac:dyDescent="0.3">
      <c r="A722" s="427">
        <v>2014</v>
      </c>
      <c r="B722" s="428" t="s">
        <v>42</v>
      </c>
      <c r="C722" s="429" t="s">
        <v>96</v>
      </c>
      <c r="D722" s="430">
        <v>3080.6150000000007</v>
      </c>
      <c r="E722" s="430">
        <v>25098.353999999999</v>
      </c>
      <c r="F722" s="431">
        <v>6986.3724999999995</v>
      </c>
      <c r="G722" s="431">
        <v>2114.83</v>
      </c>
      <c r="H722" s="432">
        <v>37280.171499999997</v>
      </c>
      <c r="I722" s="293"/>
      <c r="J722" s="58"/>
      <c r="BY722" s="270"/>
      <c r="BZ722" s="68"/>
      <c r="CA722" s="280"/>
      <c r="CB722" s="280"/>
      <c r="CC722" s="280"/>
      <c r="CD722" s="280"/>
      <c r="CE722" s="280"/>
      <c r="CF722" s="270"/>
      <c r="CG722" s="68"/>
      <c r="CH722" s="281"/>
      <c r="CI722" s="281"/>
      <c r="CJ722" s="281"/>
      <c r="CK722" s="281"/>
      <c r="CL722" s="281"/>
      <c r="CM722" s="282"/>
      <c r="CN722" s="282"/>
      <c r="CO722" s="282"/>
      <c r="CP722" s="282"/>
      <c r="CQ722" s="282"/>
      <c r="CR722" s="270"/>
      <c r="CS722" s="68"/>
      <c r="CT722" s="283"/>
      <c r="CU722" s="283"/>
      <c r="CV722" s="283"/>
      <c r="CW722" s="283"/>
      <c r="CX722" s="283"/>
      <c r="CY722" s="270"/>
      <c r="CZ722" s="68"/>
      <c r="DA722" s="282"/>
      <c r="DB722" s="282"/>
      <c r="DC722" s="282"/>
      <c r="DD722" s="282"/>
      <c r="DE722" s="282"/>
    </row>
    <row r="723" spans="1:109" ht="16.5" x14ac:dyDescent="0.3">
      <c r="A723" s="68">
        <v>2015</v>
      </c>
      <c r="B723" s="68" t="s">
        <v>43</v>
      </c>
      <c r="C723" s="433" t="s">
        <v>96</v>
      </c>
      <c r="D723" s="434">
        <v>2323.2150000000001</v>
      </c>
      <c r="E723" s="434">
        <v>19914.031999999999</v>
      </c>
      <c r="F723" s="435">
        <v>7569.2374999999993</v>
      </c>
      <c r="G723" s="435">
        <v>2331.41</v>
      </c>
      <c r="H723" s="129">
        <v>32137.894500000002</v>
      </c>
      <c r="I723" s="293"/>
      <c r="J723" s="58"/>
      <c r="BY723" s="270"/>
      <c r="BZ723" s="68"/>
      <c r="CA723" s="280"/>
      <c r="CB723" s="280"/>
      <c r="CC723" s="280"/>
      <c r="CD723" s="280"/>
      <c r="CE723" s="280"/>
      <c r="CF723" s="270"/>
      <c r="CG723" s="68"/>
      <c r="CH723" s="281"/>
      <c r="CI723" s="281"/>
      <c r="CJ723" s="281"/>
      <c r="CK723" s="281"/>
      <c r="CL723" s="281"/>
      <c r="CM723" s="282"/>
      <c r="CN723" s="282"/>
      <c r="CO723" s="282"/>
      <c r="CP723" s="282"/>
      <c r="CQ723" s="282"/>
      <c r="CR723" s="270"/>
      <c r="CS723" s="68"/>
      <c r="CT723" s="283"/>
      <c r="CU723" s="283"/>
      <c r="CV723" s="283"/>
      <c r="CW723" s="283"/>
      <c r="CX723" s="283"/>
      <c r="CY723" s="270"/>
      <c r="CZ723" s="68"/>
      <c r="DA723" s="282"/>
      <c r="DB723" s="282"/>
      <c r="DC723" s="282"/>
      <c r="DD723" s="282"/>
      <c r="DE723" s="282"/>
    </row>
    <row r="724" spans="1:109" ht="16.5" x14ac:dyDescent="0.3">
      <c r="A724" s="427">
        <v>2015</v>
      </c>
      <c r="B724" s="428" t="s">
        <v>44</v>
      </c>
      <c r="C724" s="429" t="s">
        <v>96</v>
      </c>
      <c r="D724" s="430">
        <v>2901.0925000000002</v>
      </c>
      <c r="E724" s="430">
        <v>21723.058000000001</v>
      </c>
      <c r="F724" s="431">
        <v>8688.3125</v>
      </c>
      <c r="G724" s="431">
        <v>2234.83</v>
      </c>
      <c r="H724" s="432">
        <v>35547.292999999998</v>
      </c>
      <c r="I724" s="293"/>
      <c r="J724" s="58"/>
      <c r="BY724" s="270"/>
      <c r="BZ724" s="68"/>
      <c r="CA724" s="280"/>
      <c r="CB724" s="280"/>
      <c r="CC724" s="280"/>
      <c r="CD724" s="280"/>
      <c r="CE724" s="280"/>
      <c r="CF724" s="270"/>
      <c r="CG724" s="68"/>
      <c r="CH724" s="281"/>
      <c r="CI724" s="281"/>
      <c r="CJ724" s="281"/>
      <c r="CK724" s="281"/>
      <c r="CL724" s="281"/>
      <c r="CM724" s="282"/>
      <c r="CN724" s="282"/>
      <c r="CO724" s="282"/>
      <c r="CP724" s="282"/>
      <c r="CQ724" s="282"/>
      <c r="CR724" s="270"/>
      <c r="CS724" s="68"/>
      <c r="CT724" s="283"/>
      <c r="CU724" s="283"/>
      <c r="CV724" s="283"/>
      <c r="CW724" s="283"/>
      <c r="CX724" s="283"/>
      <c r="CY724" s="270"/>
      <c r="CZ724" s="68"/>
      <c r="DA724" s="282"/>
      <c r="DB724" s="282"/>
      <c r="DC724" s="282"/>
      <c r="DD724" s="282"/>
      <c r="DE724" s="282"/>
    </row>
    <row r="725" spans="1:109" ht="16.5" x14ac:dyDescent="0.3">
      <c r="A725" s="68">
        <v>2015</v>
      </c>
      <c r="B725" s="68" t="s">
        <v>45</v>
      </c>
      <c r="C725" s="433" t="s">
        <v>96</v>
      </c>
      <c r="D725" s="434">
        <v>4081.170000000001</v>
      </c>
      <c r="E725" s="434">
        <v>25801.733999999997</v>
      </c>
      <c r="F725" s="435">
        <v>9192.625</v>
      </c>
      <c r="G725" s="435">
        <v>2022.1375</v>
      </c>
      <c r="H725" s="129">
        <v>41097.666499999999</v>
      </c>
      <c r="I725" s="293"/>
      <c r="J725" s="58"/>
      <c r="BY725" s="270"/>
      <c r="BZ725" s="68"/>
      <c r="CA725" s="280"/>
      <c r="CB725" s="280"/>
      <c r="CC725" s="280"/>
      <c r="CD725" s="280"/>
      <c r="CE725" s="280"/>
      <c r="CF725" s="270"/>
      <c r="CG725" s="68"/>
      <c r="CH725" s="281"/>
      <c r="CI725" s="281"/>
      <c r="CJ725" s="281"/>
      <c r="CK725" s="281"/>
      <c r="CL725" s="281"/>
      <c r="CM725" s="282"/>
      <c r="CN725" s="282"/>
      <c r="CO725" s="282"/>
      <c r="CP725" s="282"/>
      <c r="CQ725" s="282"/>
      <c r="CR725" s="270"/>
      <c r="CS725" s="68"/>
      <c r="CT725" s="283"/>
      <c r="CU725" s="283"/>
      <c r="CV725" s="283"/>
      <c r="CW725" s="283"/>
      <c r="CX725" s="283"/>
      <c r="CY725" s="270"/>
      <c r="CZ725" s="68"/>
      <c r="DA725" s="282"/>
      <c r="DB725" s="282"/>
      <c r="DC725" s="282"/>
      <c r="DD725" s="282"/>
      <c r="DE725" s="282"/>
    </row>
    <row r="726" spans="1:109" ht="16.5" x14ac:dyDescent="0.3">
      <c r="A726" s="427">
        <v>2015</v>
      </c>
      <c r="B726" s="428" t="s">
        <v>33</v>
      </c>
      <c r="C726" s="429" t="s">
        <v>96</v>
      </c>
      <c r="D726" s="430">
        <v>3222.0524999999998</v>
      </c>
      <c r="E726" s="430">
        <v>22150.578000000001</v>
      </c>
      <c r="F726" s="431">
        <v>7566.94</v>
      </c>
      <c r="G726" s="431">
        <v>1557.0875000000001</v>
      </c>
      <c r="H726" s="432">
        <v>34496.657999999996</v>
      </c>
      <c r="I726" s="293"/>
      <c r="J726" s="58"/>
      <c r="BY726" s="270"/>
      <c r="BZ726" s="68"/>
      <c r="CA726" s="280"/>
      <c r="CB726" s="280"/>
      <c r="CC726" s="280"/>
      <c r="CD726" s="280"/>
      <c r="CE726" s="280"/>
      <c r="CF726" s="270"/>
      <c r="CG726" s="68"/>
      <c r="CH726" s="281"/>
      <c r="CI726" s="281"/>
      <c r="CJ726" s="281"/>
      <c r="CK726" s="281"/>
      <c r="CL726" s="281"/>
      <c r="CM726" s="282"/>
      <c r="CN726" s="282"/>
      <c r="CO726" s="282"/>
      <c r="CP726" s="282"/>
      <c r="CQ726" s="282"/>
      <c r="CR726" s="270"/>
      <c r="CS726" s="68"/>
      <c r="CT726" s="283"/>
      <c r="CU726" s="283"/>
      <c r="CV726" s="283"/>
      <c r="CW726" s="283"/>
      <c r="CX726" s="283"/>
      <c r="CY726" s="270"/>
      <c r="CZ726" s="68"/>
      <c r="DA726" s="282"/>
      <c r="DB726" s="282"/>
      <c r="DC726" s="282"/>
      <c r="DD726" s="282"/>
      <c r="DE726" s="282"/>
    </row>
    <row r="727" spans="1:109" ht="16.5" x14ac:dyDescent="0.3">
      <c r="A727" s="68">
        <v>2015</v>
      </c>
      <c r="B727" s="68" t="s">
        <v>35</v>
      </c>
      <c r="C727" s="433" t="s">
        <v>96</v>
      </c>
      <c r="D727" s="434">
        <v>3453.7150000000006</v>
      </c>
      <c r="E727" s="434">
        <v>23275.655999999999</v>
      </c>
      <c r="F727" s="435">
        <v>8699.4124999999985</v>
      </c>
      <c r="G727" s="435">
        <v>1847.0600000000002</v>
      </c>
      <c r="H727" s="129">
        <v>37275.843500000003</v>
      </c>
      <c r="I727" s="293"/>
      <c r="J727" s="58"/>
      <c r="BY727" s="270"/>
      <c r="BZ727" s="68"/>
      <c r="CA727" s="280"/>
      <c r="CB727" s="280"/>
      <c r="CC727" s="280"/>
      <c r="CD727" s="280"/>
      <c r="CE727" s="280"/>
      <c r="CF727" s="270"/>
      <c r="CG727" s="68"/>
      <c r="CH727" s="281"/>
      <c r="CI727" s="281"/>
      <c r="CJ727" s="281"/>
      <c r="CK727" s="281"/>
      <c r="CL727" s="281"/>
      <c r="CM727" s="282"/>
      <c r="CN727" s="282"/>
      <c r="CO727" s="282"/>
      <c r="CP727" s="282"/>
      <c r="CQ727" s="282"/>
      <c r="CR727" s="270"/>
      <c r="CS727" s="68"/>
      <c r="CT727" s="283"/>
      <c r="CU727" s="283"/>
      <c r="CV727" s="283"/>
      <c r="CW727" s="283"/>
      <c r="CX727" s="283"/>
      <c r="CY727" s="270"/>
      <c r="CZ727" s="68"/>
      <c r="DA727" s="282"/>
      <c r="DB727" s="282"/>
      <c r="DC727" s="282"/>
      <c r="DD727" s="282"/>
      <c r="DE727" s="282"/>
    </row>
    <row r="728" spans="1:109" ht="16.5" x14ac:dyDescent="0.3">
      <c r="A728" s="427">
        <v>2015</v>
      </c>
      <c r="B728" s="428" t="s">
        <v>36</v>
      </c>
      <c r="C728" s="429" t="s">
        <v>96</v>
      </c>
      <c r="D728" s="430">
        <v>3869.57</v>
      </c>
      <c r="E728" s="430">
        <v>22186.165000000001</v>
      </c>
      <c r="F728" s="431">
        <v>7503.45</v>
      </c>
      <c r="G728" s="431">
        <v>1738.395</v>
      </c>
      <c r="H728" s="432">
        <v>35297.58</v>
      </c>
      <c r="I728" s="293"/>
      <c r="J728" s="58"/>
      <c r="BY728" s="270"/>
      <c r="BZ728" s="68"/>
      <c r="CA728" s="280"/>
      <c r="CB728" s="280"/>
      <c r="CC728" s="280"/>
      <c r="CD728" s="280"/>
      <c r="CE728" s="280"/>
      <c r="CF728" s="270"/>
      <c r="CG728" s="68"/>
      <c r="CH728" s="281"/>
      <c r="CI728" s="281"/>
      <c r="CJ728" s="281"/>
      <c r="CK728" s="281"/>
      <c r="CL728" s="281"/>
      <c r="CM728" s="282"/>
      <c r="CN728" s="282"/>
      <c r="CO728" s="282"/>
      <c r="CP728" s="282"/>
      <c r="CQ728" s="282"/>
      <c r="CR728" s="270"/>
      <c r="CS728" s="68"/>
      <c r="CT728" s="283"/>
      <c r="CU728" s="283"/>
      <c r="CV728" s="283"/>
      <c r="CW728" s="283"/>
      <c r="CX728" s="283"/>
      <c r="CY728" s="270"/>
      <c r="CZ728" s="68"/>
      <c r="DA728" s="282"/>
      <c r="DB728" s="282"/>
      <c r="DC728" s="282"/>
      <c r="DD728" s="282"/>
      <c r="DE728" s="282"/>
    </row>
    <row r="729" spans="1:109" ht="16.5" x14ac:dyDescent="0.3">
      <c r="A729" s="68">
        <v>2015</v>
      </c>
      <c r="B729" s="68" t="s">
        <v>37</v>
      </c>
      <c r="C729" s="433" t="s">
        <v>96</v>
      </c>
      <c r="D729" s="434">
        <v>4973.5725000000002</v>
      </c>
      <c r="E729" s="434">
        <v>22800.595000000001</v>
      </c>
      <c r="F729" s="435">
        <v>9530.2649999999994</v>
      </c>
      <c r="G729" s="435">
        <v>2183.9900000000002</v>
      </c>
      <c r="H729" s="129">
        <v>39488.422500000001</v>
      </c>
      <c r="I729" s="293"/>
      <c r="J729" s="58"/>
      <c r="BY729" s="270"/>
      <c r="BZ729" s="68"/>
      <c r="CA729" s="280"/>
      <c r="CB729" s="280"/>
      <c r="CC729" s="280"/>
      <c r="CD729" s="280"/>
      <c r="CE729" s="280"/>
      <c r="CF729" s="270"/>
      <c r="CG729" s="68"/>
      <c r="CH729" s="281"/>
      <c r="CI729" s="281"/>
      <c r="CJ729" s="281"/>
      <c r="CK729" s="281"/>
      <c r="CL729" s="281"/>
      <c r="CM729" s="282"/>
      <c r="CN729" s="282"/>
      <c r="CO729" s="282"/>
      <c r="CP729" s="282"/>
      <c r="CQ729" s="282"/>
      <c r="CR729" s="270"/>
      <c r="CS729" s="68"/>
      <c r="CT729" s="283"/>
      <c r="CU729" s="283"/>
      <c r="CV729" s="283"/>
      <c r="CW729" s="283"/>
      <c r="CX729" s="283"/>
      <c r="CY729" s="270"/>
      <c r="CZ729" s="68"/>
      <c r="DA729" s="282"/>
      <c r="DB729" s="282"/>
      <c r="DC729" s="282"/>
      <c r="DD729" s="282"/>
      <c r="DE729" s="282"/>
    </row>
    <row r="730" spans="1:109" ht="16.5" x14ac:dyDescent="0.3">
      <c r="A730" s="427">
        <v>2015</v>
      </c>
      <c r="B730" s="428" t="s">
        <v>38</v>
      </c>
      <c r="C730" s="429" t="s">
        <v>96</v>
      </c>
      <c r="D730" s="430">
        <v>4083.5349999999999</v>
      </c>
      <c r="E730" s="430">
        <v>22009.150999999998</v>
      </c>
      <c r="F730" s="431">
        <v>10534.3375</v>
      </c>
      <c r="G730" s="431">
        <v>1976.8500000000001</v>
      </c>
      <c r="H730" s="432">
        <v>38603.873500000002</v>
      </c>
      <c r="I730" s="293"/>
      <c r="J730" s="58"/>
      <c r="BY730" s="270"/>
      <c r="BZ730" s="68"/>
      <c r="CA730" s="280"/>
      <c r="CB730" s="280"/>
      <c r="CC730" s="280"/>
      <c r="CD730" s="280"/>
      <c r="CE730" s="280"/>
      <c r="CF730" s="270"/>
      <c r="CG730" s="68"/>
      <c r="CH730" s="281"/>
      <c r="CI730" s="281"/>
      <c r="CJ730" s="281"/>
      <c r="CK730" s="281"/>
      <c r="CL730" s="281"/>
      <c r="CM730" s="282"/>
      <c r="CN730" s="282"/>
      <c r="CO730" s="282"/>
      <c r="CP730" s="282"/>
      <c r="CQ730" s="282"/>
      <c r="CR730" s="270"/>
      <c r="CS730" s="68"/>
      <c r="CT730" s="283"/>
      <c r="CU730" s="283"/>
      <c r="CV730" s="283"/>
      <c r="CW730" s="283"/>
      <c r="CX730" s="283"/>
      <c r="CY730" s="270"/>
      <c r="CZ730" s="68"/>
      <c r="DA730" s="282"/>
      <c r="DB730" s="282"/>
      <c r="DC730" s="282"/>
      <c r="DD730" s="282"/>
      <c r="DE730" s="282"/>
    </row>
    <row r="731" spans="1:109" ht="16.5" x14ac:dyDescent="0.3">
      <c r="A731" s="68">
        <v>2015</v>
      </c>
      <c r="B731" s="68" t="s">
        <v>39</v>
      </c>
      <c r="C731" s="433" t="s">
        <v>96</v>
      </c>
      <c r="D731" s="434">
        <v>5174.7950000000001</v>
      </c>
      <c r="E731" s="434">
        <v>24489.773999999998</v>
      </c>
      <c r="F731" s="435">
        <v>16214.68</v>
      </c>
      <c r="G731" s="435">
        <v>1654.7750000000001</v>
      </c>
      <c r="H731" s="129">
        <v>47534.023999999998</v>
      </c>
      <c r="I731" s="293"/>
      <c r="J731" s="58"/>
      <c r="BY731" s="270"/>
      <c r="BZ731" s="68"/>
      <c r="CA731" s="280"/>
      <c r="CB731" s="280"/>
      <c r="CC731" s="280"/>
      <c r="CD731" s="280"/>
      <c r="CE731" s="280"/>
      <c r="CF731" s="270"/>
      <c r="CG731" s="68"/>
      <c r="CH731" s="281"/>
      <c r="CI731" s="281"/>
      <c r="CJ731" s="281"/>
      <c r="CK731" s="281"/>
      <c r="CL731" s="281"/>
      <c r="CM731" s="282"/>
      <c r="CN731" s="282"/>
      <c r="CO731" s="282"/>
      <c r="CP731" s="282"/>
      <c r="CQ731" s="282"/>
      <c r="CR731" s="270"/>
      <c r="CS731" s="68"/>
      <c r="CT731" s="283"/>
      <c r="CU731" s="283"/>
      <c r="CV731" s="283"/>
      <c r="CW731" s="283"/>
      <c r="CX731" s="283"/>
      <c r="CY731" s="270"/>
      <c r="CZ731" s="68"/>
      <c r="DA731" s="282"/>
      <c r="DB731" s="282"/>
      <c r="DC731" s="282"/>
      <c r="DD731" s="282"/>
      <c r="DE731" s="282"/>
    </row>
    <row r="732" spans="1:109" ht="16.5" x14ac:dyDescent="0.3">
      <c r="A732" s="427">
        <v>2015</v>
      </c>
      <c r="B732" s="428" t="s">
        <v>40</v>
      </c>
      <c r="C732" s="429" t="s">
        <v>96</v>
      </c>
      <c r="D732" s="430">
        <v>4551.4875000000011</v>
      </c>
      <c r="E732" s="430">
        <v>22401.263999999999</v>
      </c>
      <c r="F732" s="431">
        <v>11311.689999999999</v>
      </c>
      <c r="G732" s="431">
        <v>1392.6025</v>
      </c>
      <c r="H732" s="432">
        <v>39657.044000000002</v>
      </c>
      <c r="I732" s="293"/>
      <c r="J732" s="58"/>
      <c r="BY732" s="270"/>
      <c r="BZ732" s="68"/>
      <c r="CA732" s="280"/>
      <c r="CB732" s="280"/>
      <c r="CC732" s="280"/>
      <c r="CD732" s="280"/>
      <c r="CE732" s="280"/>
      <c r="CF732" s="270"/>
      <c r="CG732" s="68"/>
      <c r="CH732" s="281"/>
      <c r="CI732" s="281"/>
      <c r="CJ732" s="281"/>
      <c r="CK732" s="281"/>
      <c r="CL732" s="281"/>
      <c r="CM732" s="282"/>
      <c r="CN732" s="282"/>
      <c r="CO732" s="282"/>
      <c r="CP732" s="282"/>
      <c r="CQ732" s="282"/>
      <c r="CR732" s="270"/>
      <c r="CS732" s="68"/>
      <c r="CT732" s="283"/>
      <c r="CU732" s="283"/>
      <c r="CV732" s="283"/>
      <c r="CW732" s="283"/>
      <c r="CX732" s="283"/>
      <c r="CY732" s="270"/>
      <c r="CZ732" s="68"/>
      <c r="DA732" s="282"/>
      <c r="DB732" s="282"/>
      <c r="DC732" s="282"/>
      <c r="DD732" s="282"/>
      <c r="DE732" s="282"/>
    </row>
    <row r="733" spans="1:109" ht="16.5" x14ac:dyDescent="0.3">
      <c r="A733" s="68">
        <v>2015</v>
      </c>
      <c r="B733" s="68" t="s">
        <v>41</v>
      </c>
      <c r="C733" s="433" t="s">
        <v>96</v>
      </c>
      <c r="D733" s="434">
        <v>5283.2124999999987</v>
      </c>
      <c r="E733" s="434">
        <v>21463.428</v>
      </c>
      <c r="F733" s="435">
        <v>9120.92</v>
      </c>
      <c r="G733" s="435">
        <v>1540.4325000000001</v>
      </c>
      <c r="H733" s="129">
        <v>37407.993000000002</v>
      </c>
      <c r="I733" s="293"/>
      <c r="J733" s="58"/>
      <c r="BY733" s="270"/>
      <c r="BZ733" s="68"/>
      <c r="CA733" s="280"/>
      <c r="CB733" s="280"/>
      <c r="CC733" s="280"/>
      <c r="CD733" s="280"/>
      <c r="CE733" s="280"/>
      <c r="CF733" s="270"/>
      <c r="CG733" s="68"/>
      <c r="CH733" s="281"/>
      <c r="CI733" s="281"/>
      <c r="CJ733" s="281"/>
      <c r="CK733" s="281"/>
      <c r="CL733" s="281"/>
      <c r="CM733" s="282"/>
      <c r="CN733" s="282"/>
      <c r="CO733" s="282"/>
      <c r="CP733" s="282"/>
      <c r="CQ733" s="282"/>
      <c r="CR733" s="270"/>
      <c r="CS733" s="68"/>
      <c r="CT733" s="283"/>
      <c r="CU733" s="283"/>
      <c r="CV733" s="283"/>
      <c r="CW733" s="283"/>
      <c r="CX733" s="283"/>
      <c r="CY733" s="270"/>
      <c r="CZ733" s="68"/>
      <c r="DA733" s="282"/>
      <c r="DB733" s="282"/>
      <c r="DC733" s="282"/>
      <c r="DD733" s="282"/>
      <c r="DE733" s="282"/>
    </row>
    <row r="734" spans="1:109" ht="16.5" x14ac:dyDescent="0.3">
      <c r="A734" s="427">
        <v>2015</v>
      </c>
      <c r="B734" s="428" t="s">
        <v>42</v>
      </c>
      <c r="C734" s="429" t="s">
        <v>96</v>
      </c>
      <c r="D734" s="430">
        <v>4539.8900000000003</v>
      </c>
      <c r="E734" s="430">
        <v>23101.739999999998</v>
      </c>
      <c r="F734" s="431">
        <v>7467.39</v>
      </c>
      <c r="G734" s="431">
        <v>1567.5825</v>
      </c>
      <c r="H734" s="432">
        <v>36676.602500000001</v>
      </c>
      <c r="I734" s="293"/>
      <c r="J734" s="58"/>
      <c r="BY734" s="270"/>
      <c r="BZ734" s="68"/>
      <c r="CA734" s="280"/>
      <c r="CB734" s="280"/>
      <c r="CC734" s="280"/>
      <c r="CD734" s="280"/>
      <c r="CE734" s="280"/>
      <c r="CF734" s="270"/>
      <c r="CG734" s="68"/>
      <c r="CH734" s="281"/>
      <c r="CI734" s="281"/>
      <c r="CJ734" s="281"/>
      <c r="CK734" s="281"/>
      <c r="CL734" s="281"/>
      <c r="CM734" s="282"/>
      <c r="CN734" s="282"/>
      <c r="CO734" s="282"/>
      <c r="CP734" s="282"/>
      <c r="CQ734" s="282"/>
      <c r="CR734" s="270"/>
      <c r="CS734" s="68"/>
      <c r="CT734" s="283"/>
      <c r="CU734" s="283"/>
      <c r="CV734" s="283"/>
      <c r="CW734" s="283"/>
      <c r="CX734" s="283"/>
      <c r="CY734" s="270"/>
      <c r="CZ734" s="68"/>
      <c r="DA734" s="282"/>
      <c r="DB734" s="282"/>
      <c r="DC734" s="282"/>
      <c r="DD734" s="282"/>
      <c r="DE734" s="282"/>
    </row>
    <row r="735" spans="1:109" ht="16.5" x14ac:dyDescent="0.3">
      <c r="A735" s="68">
        <v>2016</v>
      </c>
      <c r="B735" s="68" t="s">
        <v>43</v>
      </c>
      <c r="C735" s="433" t="s">
        <v>96</v>
      </c>
      <c r="D735" s="434">
        <v>4040.9724999999999</v>
      </c>
      <c r="E735" s="434">
        <v>18997.263999999999</v>
      </c>
      <c r="F735" s="435">
        <v>7514.96</v>
      </c>
      <c r="G735" s="435">
        <v>1139.68</v>
      </c>
      <c r="H735" s="129">
        <v>31692.876499999998</v>
      </c>
      <c r="I735" s="293"/>
      <c r="J735" s="58"/>
      <c r="BY735" s="270"/>
      <c r="BZ735" s="68"/>
      <c r="CA735" s="280"/>
      <c r="CB735" s="280"/>
      <c r="CC735" s="280"/>
      <c r="CD735" s="280"/>
      <c r="CE735" s="280"/>
      <c r="CF735" s="270"/>
      <c r="CG735" s="68"/>
      <c r="CH735" s="281"/>
      <c r="CI735" s="281"/>
      <c r="CJ735" s="281"/>
      <c r="CK735" s="281"/>
      <c r="CL735" s="281"/>
      <c r="CM735" s="282"/>
      <c r="CN735" s="282"/>
      <c r="CO735" s="282"/>
      <c r="CP735" s="282"/>
      <c r="CQ735" s="282"/>
      <c r="CR735" s="270"/>
      <c r="CS735" s="68"/>
      <c r="CT735" s="283"/>
      <c r="CU735" s="283"/>
      <c r="CV735" s="283"/>
      <c r="CW735" s="283"/>
      <c r="CX735" s="283"/>
      <c r="CY735" s="270"/>
      <c r="CZ735" s="68"/>
      <c r="DA735" s="282"/>
      <c r="DB735" s="282"/>
      <c r="DC735" s="282"/>
      <c r="DD735" s="282"/>
      <c r="DE735" s="282"/>
    </row>
    <row r="736" spans="1:109" ht="16.5" x14ac:dyDescent="0.3">
      <c r="A736" s="427">
        <v>2016</v>
      </c>
      <c r="B736" s="428" t="s">
        <v>44</v>
      </c>
      <c r="C736" s="429" t="s">
        <v>96</v>
      </c>
      <c r="D736" s="430">
        <v>4705.9475000000002</v>
      </c>
      <c r="E736" s="430">
        <v>19453.681</v>
      </c>
      <c r="F736" s="431">
        <v>9823.5300000000007</v>
      </c>
      <c r="G736" s="431">
        <v>356.5625</v>
      </c>
      <c r="H736" s="432">
        <v>34339.721000000005</v>
      </c>
      <c r="I736" s="293"/>
      <c r="J736" s="58"/>
      <c r="BY736" s="270"/>
      <c r="BZ736" s="68"/>
      <c r="CA736" s="280"/>
      <c r="CB736" s="280"/>
      <c r="CC736" s="280"/>
      <c r="CD736" s="280"/>
      <c r="CE736" s="280"/>
      <c r="CF736" s="270"/>
      <c r="CG736" s="68"/>
      <c r="CH736" s="281"/>
      <c r="CI736" s="281"/>
      <c r="CJ736" s="281"/>
      <c r="CK736" s="281"/>
      <c r="CL736" s="281"/>
      <c r="CM736" s="282"/>
      <c r="CN736" s="282"/>
      <c r="CO736" s="282"/>
      <c r="CP736" s="282"/>
      <c r="CQ736" s="282"/>
      <c r="CR736" s="270"/>
      <c r="CS736" s="68"/>
      <c r="CT736" s="283"/>
      <c r="CU736" s="283"/>
      <c r="CV736" s="283"/>
      <c r="CW736" s="283"/>
      <c r="CX736" s="283"/>
      <c r="CY736" s="270"/>
      <c r="CZ736" s="68"/>
      <c r="DA736" s="282"/>
      <c r="DB736" s="282"/>
      <c r="DC736" s="282"/>
      <c r="DD736" s="282"/>
      <c r="DE736" s="282"/>
    </row>
    <row r="737" spans="1:109" ht="16.5" x14ac:dyDescent="0.3">
      <c r="A737" s="68">
        <v>2016</v>
      </c>
      <c r="B737" s="68" t="s">
        <v>45</v>
      </c>
      <c r="C737" s="433" t="s">
        <v>96</v>
      </c>
      <c r="D737" s="434">
        <v>4403.1099999999997</v>
      </c>
      <c r="E737" s="434">
        <v>20014.667000000001</v>
      </c>
      <c r="F737" s="435">
        <v>9459.4549999999999</v>
      </c>
      <c r="G737" s="435">
        <v>406.61250000000001</v>
      </c>
      <c r="H737" s="129">
        <v>34283.844499999999</v>
      </c>
      <c r="I737" s="293"/>
      <c r="J737" s="58"/>
      <c r="BY737" s="270"/>
      <c r="BZ737" s="68"/>
      <c r="CA737" s="280"/>
      <c r="CB737" s="280"/>
      <c r="CC737" s="280"/>
      <c r="CD737" s="280"/>
      <c r="CE737" s="280"/>
      <c r="CF737" s="270"/>
      <c r="CG737" s="68"/>
      <c r="CH737" s="281"/>
      <c r="CI737" s="281"/>
      <c r="CJ737" s="281"/>
      <c r="CK737" s="281"/>
      <c r="CL737" s="281"/>
      <c r="CM737" s="282"/>
      <c r="CN737" s="282"/>
      <c r="CO737" s="282"/>
      <c r="CP737" s="282"/>
      <c r="CQ737" s="282"/>
      <c r="CR737" s="270"/>
      <c r="CS737" s="68"/>
      <c r="CT737" s="283"/>
      <c r="CU737" s="283"/>
      <c r="CV737" s="283"/>
      <c r="CW737" s="283"/>
      <c r="CX737" s="283"/>
      <c r="CY737" s="270"/>
      <c r="CZ737" s="68"/>
      <c r="DA737" s="282"/>
      <c r="DB737" s="282"/>
      <c r="DC737" s="282"/>
      <c r="DD737" s="282"/>
      <c r="DE737" s="282"/>
    </row>
    <row r="738" spans="1:109" ht="16.5" x14ac:dyDescent="0.3">
      <c r="A738" s="427">
        <v>2016</v>
      </c>
      <c r="B738" s="428" t="s">
        <v>33</v>
      </c>
      <c r="C738" s="429" t="s">
        <v>96</v>
      </c>
      <c r="D738" s="430">
        <v>5638.6975000000011</v>
      </c>
      <c r="E738" s="430">
        <v>19948.909</v>
      </c>
      <c r="F738" s="431">
        <v>7323.6750000000002</v>
      </c>
      <c r="G738" s="431">
        <v>337.15499999999997</v>
      </c>
      <c r="H738" s="432">
        <v>33248.436499999996</v>
      </c>
      <c r="I738" s="293"/>
      <c r="J738" s="58"/>
      <c r="BY738" s="270"/>
      <c r="BZ738" s="68"/>
      <c r="CA738" s="280"/>
      <c r="CB738" s="280"/>
      <c r="CC738" s="280"/>
      <c r="CD738" s="280"/>
      <c r="CE738" s="280"/>
      <c r="CF738" s="270"/>
      <c r="CG738" s="68"/>
      <c r="CH738" s="281"/>
      <c r="CI738" s="281"/>
      <c r="CJ738" s="281"/>
      <c r="CK738" s="281"/>
      <c r="CL738" s="281"/>
      <c r="CM738" s="282"/>
      <c r="CN738" s="282"/>
      <c r="CO738" s="282"/>
      <c r="CP738" s="282"/>
      <c r="CQ738" s="282"/>
      <c r="CR738" s="270"/>
      <c r="CS738" s="68"/>
      <c r="CT738" s="283"/>
      <c r="CU738" s="283"/>
      <c r="CV738" s="283"/>
      <c r="CW738" s="283"/>
      <c r="CX738" s="283"/>
      <c r="CY738" s="270"/>
      <c r="CZ738" s="68"/>
      <c r="DA738" s="282"/>
      <c r="DB738" s="282"/>
      <c r="DC738" s="282"/>
      <c r="DD738" s="282"/>
      <c r="DE738" s="282"/>
    </row>
    <row r="739" spans="1:109" ht="16.5" x14ac:dyDescent="0.3">
      <c r="A739" s="68">
        <v>2016</v>
      </c>
      <c r="B739" s="68" t="s">
        <v>35</v>
      </c>
      <c r="C739" s="433" t="s">
        <v>96</v>
      </c>
      <c r="D739" s="434">
        <v>5209.5249999999978</v>
      </c>
      <c r="E739" s="434">
        <v>17109.260999999999</v>
      </c>
      <c r="F739" s="435">
        <v>8126.8799999999992</v>
      </c>
      <c r="G739" s="435">
        <v>425.245</v>
      </c>
      <c r="H739" s="129">
        <v>30870.910999999993</v>
      </c>
      <c r="I739" s="293"/>
      <c r="J739" s="58"/>
      <c r="BY739" s="270"/>
      <c r="BZ739" s="68"/>
      <c r="CA739" s="280"/>
      <c r="CB739" s="280"/>
      <c r="CC739" s="280"/>
      <c r="CD739" s="280"/>
      <c r="CE739" s="280"/>
      <c r="CF739" s="270"/>
      <c r="CG739" s="68"/>
      <c r="CH739" s="281"/>
      <c r="CI739" s="281"/>
      <c r="CJ739" s="281"/>
      <c r="CK739" s="281"/>
      <c r="CL739" s="281"/>
      <c r="CM739" s="282"/>
      <c r="CN739" s="282"/>
      <c r="CO739" s="282"/>
      <c r="CP739" s="282"/>
      <c r="CQ739" s="282"/>
      <c r="CR739" s="270"/>
      <c r="CS739" s="68"/>
      <c r="CT739" s="283"/>
      <c r="CU739" s="283"/>
      <c r="CV739" s="283"/>
      <c r="CW739" s="283"/>
      <c r="CX739" s="283"/>
      <c r="CY739" s="270"/>
      <c r="CZ739" s="68"/>
      <c r="DA739" s="282"/>
      <c r="DB739" s="282"/>
      <c r="DC739" s="282"/>
      <c r="DD739" s="282"/>
      <c r="DE739" s="282"/>
    </row>
    <row r="740" spans="1:109" ht="16.5" x14ac:dyDescent="0.3">
      <c r="A740" s="427">
        <v>2016</v>
      </c>
      <c r="B740" s="428" t="s">
        <v>36</v>
      </c>
      <c r="C740" s="429" t="s">
        <v>96</v>
      </c>
      <c r="D740" s="430">
        <v>6186.7800000000007</v>
      </c>
      <c r="E740" s="430">
        <v>17308.341499999999</v>
      </c>
      <c r="F740" s="431">
        <v>6651.3850000000002</v>
      </c>
      <c r="G740" s="431">
        <v>700.81000000000176</v>
      </c>
      <c r="H740" s="432">
        <v>30847.316500000001</v>
      </c>
      <c r="I740" s="293"/>
      <c r="J740" s="58"/>
      <c r="BY740" s="270"/>
      <c r="BZ740" s="68"/>
      <c r="CA740" s="280"/>
      <c r="CB740" s="280"/>
      <c r="CC740" s="280"/>
      <c r="CD740" s="280"/>
      <c r="CE740" s="280"/>
      <c r="CF740" s="270"/>
      <c r="CG740" s="68"/>
      <c r="CH740" s="281"/>
      <c r="CI740" s="281"/>
      <c r="CJ740" s="281"/>
      <c r="CK740" s="281"/>
      <c r="CL740" s="281"/>
      <c r="CM740" s="282"/>
      <c r="CN740" s="282"/>
      <c r="CO740" s="282"/>
      <c r="CP740" s="282"/>
      <c r="CQ740" s="282"/>
      <c r="CR740" s="270"/>
      <c r="CS740" s="68"/>
      <c r="CT740" s="283"/>
      <c r="CU740" s="283"/>
      <c r="CV740" s="283"/>
      <c r="CW740" s="283"/>
      <c r="CX740" s="283"/>
      <c r="CY740" s="270"/>
      <c r="CZ740" s="68"/>
      <c r="DA740" s="282"/>
      <c r="DB740" s="282"/>
      <c r="DC740" s="282"/>
      <c r="DD740" s="282"/>
      <c r="DE740" s="282"/>
    </row>
    <row r="741" spans="1:109" ht="16.5" x14ac:dyDescent="0.3">
      <c r="A741" s="68">
        <v>2016</v>
      </c>
      <c r="B741" s="68" t="s">
        <v>37</v>
      </c>
      <c r="C741" s="433" t="s">
        <v>96</v>
      </c>
      <c r="D741" s="434">
        <v>5828.91</v>
      </c>
      <c r="E741" s="434">
        <v>15001.395500000001</v>
      </c>
      <c r="F741" s="435">
        <v>5193.3424999999997</v>
      </c>
      <c r="G741" s="435">
        <v>722.9375</v>
      </c>
      <c r="H741" s="129">
        <v>26746.585500000001</v>
      </c>
      <c r="I741" s="293"/>
      <c r="J741" s="58"/>
      <c r="BY741" s="270"/>
      <c r="BZ741" s="68"/>
      <c r="CA741" s="280"/>
      <c r="CB741" s="280"/>
      <c r="CC741" s="280"/>
      <c r="CD741" s="280"/>
      <c r="CE741" s="280"/>
      <c r="CF741" s="270"/>
      <c r="CG741" s="68"/>
      <c r="CH741" s="281"/>
      <c r="CI741" s="281"/>
      <c r="CJ741" s="281"/>
      <c r="CK741" s="281"/>
      <c r="CL741" s="281"/>
      <c r="CM741" s="282"/>
      <c r="CN741" s="282"/>
      <c r="CO741" s="282"/>
      <c r="CP741" s="282"/>
      <c r="CQ741" s="282"/>
      <c r="CR741" s="270"/>
      <c r="CS741" s="68"/>
      <c r="CT741" s="283"/>
      <c r="CU741" s="283"/>
      <c r="CV741" s="283"/>
      <c r="CW741" s="283"/>
      <c r="CX741" s="283"/>
      <c r="CY741" s="270"/>
      <c r="CZ741" s="68"/>
      <c r="DA741" s="282"/>
      <c r="DB741" s="282"/>
      <c r="DC741" s="282"/>
      <c r="DD741" s="282"/>
      <c r="DE741" s="282"/>
    </row>
    <row r="742" spans="1:109" ht="16.5" x14ac:dyDescent="0.3">
      <c r="A742" s="427">
        <v>2016</v>
      </c>
      <c r="B742" s="428" t="s">
        <v>38</v>
      </c>
      <c r="C742" s="429" t="s">
        <v>96</v>
      </c>
      <c r="D742" s="430">
        <v>5172.9499999999989</v>
      </c>
      <c r="E742" s="430">
        <v>21138.815500000001</v>
      </c>
      <c r="F742" s="431">
        <v>7404.0174999999999</v>
      </c>
      <c r="G742" s="431">
        <v>928.45249999999999</v>
      </c>
      <c r="H742" s="432">
        <v>34644.235499999995</v>
      </c>
      <c r="I742" s="293"/>
      <c r="J742" s="58"/>
      <c r="BY742" s="270"/>
      <c r="BZ742" s="68"/>
      <c r="CA742" s="280"/>
      <c r="CB742" s="280"/>
      <c r="CC742" s="280"/>
      <c r="CD742" s="280"/>
      <c r="CE742" s="280"/>
      <c r="CF742" s="270"/>
      <c r="CG742" s="68"/>
      <c r="CH742" s="281"/>
      <c r="CI742" s="281"/>
      <c r="CJ742" s="281"/>
      <c r="CK742" s="281"/>
      <c r="CL742" s="281"/>
      <c r="CM742" s="282"/>
      <c r="CN742" s="282"/>
      <c r="CO742" s="282"/>
      <c r="CP742" s="282"/>
      <c r="CQ742" s="282"/>
      <c r="CR742" s="270"/>
      <c r="CS742" s="68"/>
      <c r="CT742" s="283"/>
      <c r="CU742" s="283"/>
      <c r="CV742" s="283"/>
      <c r="CW742" s="283"/>
      <c r="CX742" s="283"/>
      <c r="CY742" s="270"/>
      <c r="CZ742" s="68"/>
      <c r="DA742" s="282"/>
      <c r="DB742" s="282"/>
      <c r="DC742" s="282"/>
      <c r="DD742" s="282"/>
      <c r="DE742" s="282"/>
    </row>
    <row r="743" spans="1:109" ht="16.5" x14ac:dyDescent="0.3">
      <c r="A743" s="68">
        <v>2016</v>
      </c>
      <c r="B743" s="68" t="s">
        <v>39</v>
      </c>
      <c r="C743" s="433" t="s">
        <v>96</v>
      </c>
      <c r="D743" s="434">
        <v>5424.06</v>
      </c>
      <c r="E743" s="434">
        <v>18396.736000000001</v>
      </c>
      <c r="F743" s="435">
        <v>5714.92</v>
      </c>
      <c r="G743" s="435">
        <v>763.16000000000008</v>
      </c>
      <c r="H743" s="129">
        <v>30298.876</v>
      </c>
      <c r="I743" s="293"/>
      <c r="J743" s="58"/>
      <c r="BY743" s="270"/>
      <c r="BZ743" s="68"/>
      <c r="CA743" s="280"/>
      <c r="CB743" s="280"/>
      <c r="CC743" s="280"/>
      <c r="CD743" s="280"/>
      <c r="CE743" s="280"/>
      <c r="CF743" s="270"/>
      <c r="CG743" s="68"/>
      <c r="CH743" s="281"/>
      <c r="CI743" s="281"/>
      <c r="CJ743" s="281"/>
      <c r="CK743" s="281"/>
      <c r="CL743" s="281"/>
      <c r="CM743" s="282"/>
      <c r="CN743" s="282"/>
      <c r="CO743" s="282"/>
      <c r="CP743" s="282"/>
      <c r="CQ743" s="282"/>
      <c r="CR743" s="270"/>
      <c r="CS743" s="68"/>
      <c r="CT743" s="283"/>
      <c r="CU743" s="283"/>
      <c r="CV743" s="283"/>
      <c r="CW743" s="283"/>
      <c r="CX743" s="283"/>
      <c r="CY743" s="270"/>
      <c r="CZ743" s="68"/>
      <c r="DA743" s="282"/>
      <c r="DB743" s="282"/>
      <c r="DC743" s="282"/>
      <c r="DD743" s="282"/>
      <c r="DE743" s="282"/>
    </row>
    <row r="744" spans="1:109" ht="16.5" x14ac:dyDescent="0.3">
      <c r="A744" s="427">
        <v>2016</v>
      </c>
      <c r="B744" s="428" t="s">
        <v>40</v>
      </c>
      <c r="C744" s="429" t="s">
        <v>96</v>
      </c>
      <c r="D744" s="430">
        <v>5058.5825000000004</v>
      </c>
      <c r="E744" s="430">
        <v>16857.654499999997</v>
      </c>
      <c r="F744" s="431">
        <v>5516.5424999999996</v>
      </c>
      <c r="G744" s="431">
        <v>803.84249999999997</v>
      </c>
      <c r="H744" s="432">
        <v>28236.621999999996</v>
      </c>
      <c r="I744" s="293"/>
      <c r="J744" s="58"/>
      <c r="BY744" s="270"/>
      <c r="BZ744" s="68"/>
      <c r="CA744" s="280"/>
      <c r="CB744" s="280"/>
      <c r="CC744" s="280"/>
      <c r="CD744" s="280"/>
      <c r="CE744" s="280"/>
      <c r="CF744" s="270"/>
      <c r="CG744" s="68"/>
      <c r="CH744" s="281"/>
      <c r="CI744" s="281"/>
      <c r="CJ744" s="281"/>
      <c r="CK744" s="281"/>
      <c r="CL744" s="281"/>
      <c r="CM744" s="282"/>
      <c r="CN744" s="282"/>
      <c r="CO744" s="282"/>
      <c r="CP744" s="282"/>
      <c r="CQ744" s="282"/>
      <c r="CR744" s="270"/>
      <c r="CS744" s="68"/>
      <c r="CT744" s="283"/>
      <c r="CU744" s="283"/>
      <c r="CV744" s="283"/>
      <c r="CW744" s="283"/>
      <c r="CX744" s="283"/>
      <c r="CY744" s="270"/>
      <c r="CZ744" s="68"/>
      <c r="DA744" s="282"/>
      <c r="DB744" s="282"/>
      <c r="DC744" s="282"/>
      <c r="DD744" s="282"/>
      <c r="DE744" s="282"/>
    </row>
    <row r="745" spans="1:109" ht="16.5" x14ac:dyDescent="0.3">
      <c r="A745" s="68">
        <v>2016</v>
      </c>
      <c r="B745" s="68" t="s">
        <v>41</v>
      </c>
      <c r="C745" s="433" t="s">
        <v>96</v>
      </c>
      <c r="D745" s="434">
        <v>5403.1225000000013</v>
      </c>
      <c r="E745" s="434">
        <v>18092.972000000002</v>
      </c>
      <c r="F745" s="435">
        <v>5484.62</v>
      </c>
      <c r="G745" s="435">
        <v>743.38999999999987</v>
      </c>
      <c r="H745" s="129">
        <v>29724.104500000001</v>
      </c>
      <c r="I745" s="293"/>
      <c r="J745" s="58"/>
      <c r="BY745" s="270"/>
      <c r="BZ745" s="68"/>
      <c r="CA745" s="280"/>
      <c r="CB745" s="280"/>
      <c r="CC745" s="280"/>
      <c r="CD745" s="280"/>
      <c r="CE745" s="280"/>
      <c r="CF745" s="270"/>
      <c r="CG745" s="68"/>
      <c r="CH745" s="281"/>
      <c r="CI745" s="281"/>
      <c r="CJ745" s="281"/>
      <c r="CK745" s="281"/>
      <c r="CL745" s="281"/>
      <c r="CM745" s="282"/>
      <c r="CN745" s="282"/>
      <c r="CO745" s="282"/>
      <c r="CP745" s="282"/>
      <c r="CQ745" s="282"/>
      <c r="CR745" s="270"/>
      <c r="CS745" s="68"/>
      <c r="CT745" s="283"/>
      <c r="CU745" s="283"/>
      <c r="CV745" s="283"/>
      <c r="CW745" s="283"/>
      <c r="CX745" s="283"/>
      <c r="CY745" s="270"/>
      <c r="CZ745" s="68"/>
      <c r="DA745" s="282"/>
      <c r="DB745" s="282"/>
      <c r="DC745" s="282"/>
      <c r="DD745" s="282"/>
      <c r="DE745" s="282"/>
    </row>
    <row r="746" spans="1:109" ht="16.5" x14ac:dyDescent="0.3">
      <c r="A746" s="427">
        <v>2016</v>
      </c>
      <c r="B746" s="428" t="s">
        <v>42</v>
      </c>
      <c r="C746" s="429" t="s">
        <v>96</v>
      </c>
      <c r="D746" s="430">
        <v>4951.78</v>
      </c>
      <c r="E746" s="430">
        <v>17643.688999999998</v>
      </c>
      <c r="F746" s="431">
        <v>4844.2524999999996</v>
      </c>
      <c r="G746" s="431">
        <v>525.43500000000006</v>
      </c>
      <c r="H746" s="432">
        <v>27965.156500000001</v>
      </c>
      <c r="I746" s="293"/>
      <c r="J746" s="58"/>
      <c r="BY746" s="270"/>
      <c r="BZ746" s="68"/>
      <c r="CA746" s="280"/>
      <c r="CB746" s="280"/>
      <c r="CC746" s="280"/>
      <c r="CD746" s="280"/>
      <c r="CE746" s="280"/>
      <c r="CF746" s="270"/>
      <c r="CG746" s="68"/>
      <c r="CH746" s="281"/>
      <c r="CI746" s="281"/>
      <c r="CJ746" s="281"/>
      <c r="CK746" s="281"/>
      <c r="CL746" s="281"/>
      <c r="CM746" s="282"/>
      <c r="CN746" s="282"/>
      <c r="CO746" s="282"/>
      <c r="CP746" s="282"/>
      <c r="CQ746" s="282"/>
      <c r="CR746" s="270"/>
      <c r="CS746" s="68"/>
      <c r="CT746" s="283"/>
      <c r="CU746" s="283"/>
      <c r="CV746" s="283"/>
      <c r="CW746" s="283"/>
      <c r="CX746" s="283"/>
      <c r="CY746" s="270"/>
      <c r="CZ746" s="68"/>
      <c r="DA746" s="282"/>
      <c r="DB746" s="282"/>
      <c r="DC746" s="282"/>
      <c r="DD746" s="282"/>
      <c r="DE746" s="282"/>
    </row>
    <row r="747" spans="1:109" ht="16.5" x14ac:dyDescent="0.3">
      <c r="A747" s="68">
        <v>2017</v>
      </c>
      <c r="B747" s="68" t="s">
        <v>43</v>
      </c>
      <c r="C747" s="433" t="s">
        <v>96</v>
      </c>
      <c r="D747" s="434">
        <v>4160.3424999999988</v>
      </c>
      <c r="E747" s="434">
        <v>18728.106</v>
      </c>
      <c r="F747" s="435">
        <v>4415.4475000000002</v>
      </c>
      <c r="G747" s="435">
        <v>598.11249999999995</v>
      </c>
      <c r="H747" s="129">
        <v>27902.008499999996</v>
      </c>
      <c r="I747" s="293"/>
      <c r="J747" s="58"/>
      <c r="BY747" s="270"/>
      <c r="BZ747" s="68"/>
      <c r="CA747" s="280"/>
      <c r="CB747" s="280"/>
      <c r="CC747" s="280"/>
      <c r="CD747" s="280"/>
      <c r="CE747" s="280"/>
      <c r="CF747" s="270"/>
      <c r="CG747" s="68"/>
      <c r="CH747" s="281"/>
      <c r="CI747" s="281"/>
      <c r="CJ747" s="281"/>
      <c r="CK747" s="281"/>
      <c r="CL747" s="281"/>
      <c r="CM747" s="282"/>
      <c r="CN747" s="282"/>
      <c r="CO747" s="282"/>
      <c r="CP747" s="282"/>
      <c r="CQ747" s="282"/>
      <c r="CR747" s="270"/>
      <c r="CS747" s="68"/>
      <c r="CT747" s="283"/>
      <c r="CU747" s="283"/>
      <c r="CV747" s="283"/>
      <c r="CW747" s="283"/>
      <c r="CX747" s="283"/>
      <c r="CY747" s="270"/>
      <c r="CZ747" s="68"/>
      <c r="DA747" s="282"/>
      <c r="DB747" s="282"/>
      <c r="DC747" s="282"/>
      <c r="DD747" s="282"/>
      <c r="DE747" s="282"/>
    </row>
    <row r="748" spans="1:109" ht="16.5" x14ac:dyDescent="0.3">
      <c r="A748" s="427">
        <v>2017</v>
      </c>
      <c r="B748" s="428" t="s">
        <v>44</v>
      </c>
      <c r="C748" s="429" t="s">
        <v>96</v>
      </c>
      <c r="D748" s="430">
        <v>4843.3500000000004</v>
      </c>
      <c r="E748" s="430">
        <v>18614.063999999998</v>
      </c>
      <c r="F748" s="431">
        <v>5013.7299999999996</v>
      </c>
      <c r="G748" s="431">
        <v>326.21249999999998</v>
      </c>
      <c r="H748" s="432">
        <v>28797.356500000002</v>
      </c>
      <c r="I748" s="293"/>
      <c r="J748" s="58"/>
      <c r="BY748" s="270"/>
      <c r="BZ748" s="68"/>
      <c r="CA748" s="280"/>
      <c r="CB748" s="280"/>
      <c r="CC748" s="280"/>
      <c r="CD748" s="280"/>
      <c r="CE748" s="280"/>
      <c r="CF748" s="270"/>
      <c r="CG748" s="68"/>
      <c r="CH748" s="281"/>
      <c r="CI748" s="281"/>
      <c r="CJ748" s="281"/>
      <c r="CK748" s="281"/>
      <c r="CL748" s="281"/>
      <c r="CM748" s="282"/>
      <c r="CN748" s="282"/>
      <c r="CO748" s="282"/>
      <c r="CP748" s="282"/>
      <c r="CQ748" s="282"/>
      <c r="CR748" s="270"/>
      <c r="CS748" s="68"/>
      <c r="CT748" s="283"/>
      <c r="CU748" s="283"/>
      <c r="CV748" s="283"/>
      <c r="CW748" s="283"/>
      <c r="CX748" s="283"/>
      <c r="CY748" s="270"/>
      <c r="CZ748" s="68"/>
      <c r="DA748" s="282"/>
      <c r="DB748" s="282"/>
      <c r="DC748" s="282"/>
      <c r="DD748" s="282"/>
      <c r="DE748" s="282"/>
    </row>
    <row r="749" spans="1:109" ht="16.5" x14ac:dyDescent="0.3">
      <c r="A749" s="68">
        <v>2017</v>
      </c>
      <c r="B749" s="68" t="s">
        <v>45</v>
      </c>
      <c r="C749" s="433" t="s">
        <v>96</v>
      </c>
      <c r="D749" s="434">
        <v>4608.8224999999993</v>
      </c>
      <c r="E749" s="434">
        <v>19473.022999999997</v>
      </c>
      <c r="F749" s="435">
        <v>5191.57</v>
      </c>
      <c r="G749" s="435">
        <v>383.16250000000002</v>
      </c>
      <c r="H749" s="129">
        <v>29656.577999999998</v>
      </c>
      <c r="I749" s="293"/>
      <c r="J749" s="58"/>
      <c r="BY749" s="270"/>
      <c r="BZ749" s="68"/>
      <c r="CA749" s="280"/>
      <c r="CB749" s="280"/>
      <c r="CC749" s="280"/>
      <c r="CD749" s="280"/>
      <c r="CE749" s="280"/>
      <c r="CF749" s="270"/>
      <c r="CG749" s="68"/>
      <c r="CH749" s="281"/>
      <c r="CI749" s="281"/>
      <c r="CJ749" s="281"/>
      <c r="CK749" s="281"/>
      <c r="CL749" s="281"/>
      <c r="CM749" s="282"/>
      <c r="CN749" s="282"/>
      <c r="CO749" s="282"/>
      <c r="CP749" s="282"/>
      <c r="CQ749" s="282"/>
      <c r="CR749" s="270"/>
      <c r="CS749" s="68"/>
      <c r="CT749" s="283"/>
      <c r="CU749" s="283"/>
      <c r="CV749" s="283"/>
      <c r="CW749" s="283"/>
      <c r="CX749" s="283"/>
      <c r="CY749" s="270"/>
      <c r="CZ749" s="68"/>
      <c r="DA749" s="282"/>
      <c r="DB749" s="282"/>
      <c r="DC749" s="282"/>
      <c r="DD749" s="282"/>
      <c r="DE749" s="282"/>
    </row>
    <row r="750" spans="1:109" ht="16.5" x14ac:dyDescent="0.3">
      <c r="A750" s="427">
        <v>2017</v>
      </c>
      <c r="B750" s="428" t="s">
        <v>33</v>
      </c>
      <c r="C750" s="429" t="s">
        <v>96</v>
      </c>
      <c r="D750" s="430">
        <v>4290.0524999999998</v>
      </c>
      <c r="E750" s="430">
        <v>16019.306</v>
      </c>
      <c r="F750" s="431">
        <v>5208.1149999999998</v>
      </c>
      <c r="G750" s="431">
        <v>455.77750000000003</v>
      </c>
      <c r="H750" s="432">
        <v>25973.250999999997</v>
      </c>
      <c r="I750" s="293"/>
      <c r="J750" s="58"/>
      <c r="BY750" s="270"/>
      <c r="BZ750" s="68"/>
      <c r="CA750" s="280"/>
      <c r="CB750" s="280"/>
      <c r="CC750" s="280"/>
      <c r="CD750" s="280"/>
      <c r="CE750" s="280"/>
      <c r="CF750" s="270"/>
      <c r="CG750" s="68"/>
      <c r="CH750" s="281"/>
      <c r="CI750" s="281"/>
      <c r="CJ750" s="281"/>
      <c r="CK750" s="281"/>
      <c r="CL750" s="281"/>
      <c r="CM750" s="282"/>
      <c r="CN750" s="282"/>
      <c r="CO750" s="282"/>
      <c r="CP750" s="282"/>
      <c r="CQ750" s="282"/>
      <c r="CR750" s="270"/>
      <c r="CS750" s="68"/>
      <c r="CT750" s="283"/>
      <c r="CU750" s="283"/>
      <c r="CV750" s="283"/>
      <c r="CW750" s="283"/>
      <c r="CX750" s="283"/>
      <c r="CY750" s="270"/>
      <c r="CZ750" s="68"/>
      <c r="DA750" s="282"/>
      <c r="DB750" s="282"/>
      <c r="DC750" s="282"/>
      <c r="DD750" s="282"/>
      <c r="DE750" s="282"/>
    </row>
    <row r="751" spans="1:109" ht="16.5" x14ac:dyDescent="0.3">
      <c r="A751" s="68">
        <v>2017</v>
      </c>
      <c r="B751" s="68" t="s">
        <v>35</v>
      </c>
      <c r="C751" s="433" t="s">
        <v>96</v>
      </c>
      <c r="D751" s="434">
        <v>5326.27</v>
      </c>
      <c r="E751" s="434">
        <v>18501.875999999997</v>
      </c>
      <c r="F751" s="435">
        <v>6223.817500000001</v>
      </c>
      <c r="G751" s="435">
        <v>361.17999999999995</v>
      </c>
      <c r="H751" s="129">
        <v>30413.143499999998</v>
      </c>
      <c r="I751" s="293"/>
      <c r="J751" s="58"/>
      <c r="BY751" s="270"/>
      <c r="BZ751" s="68"/>
      <c r="CA751" s="280"/>
      <c r="CB751" s="280"/>
      <c r="CC751" s="280"/>
      <c r="CD751" s="280"/>
      <c r="CE751" s="280"/>
      <c r="CF751" s="270"/>
      <c r="CG751" s="68"/>
      <c r="CH751" s="281"/>
      <c r="CI751" s="281"/>
      <c r="CJ751" s="281"/>
      <c r="CK751" s="281"/>
      <c r="CL751" s="281"/>
      <c r="CM751" s="282"/>
      <c r="CN751" s="282"/>
      <c r="CO751" s="282"/>
      <c r="CP751" s="282"/>
      <c r="CQ751" s="282"/>
      <c r="CR751" s="270"/>
      <c r="CS751" s="68"/>
      <c r="CT751" s="283"/>
      <c r="CU751" s="283"/>
      <c r="CV751" s="283"/>
      <c r="CW751" s="283"/>
      <c r="CX751" s="283"/>
      <c r="CY751" s="270"/>
      <c r="CZ751" s="68"/>
      <c r="DA751" s="282"/>
      <c r="DB751" s="282"/>
      <c r="DC751" s="282"/>
      <c r="DD751" s="282"/>
      <c r="DE751" s="282"/>
    </row>
    <row r="752" spans="1:109" ht="16.5" x14ac:dyDescent="0.3">
      <c r="A752" s="427">
        <v>2017</v>
      </c>
      <c r="B752" s="428" t="s">
        <v>36</v>
      </c>
      <c r="C752" s="429" t="s">
        <v>96</v>
      </c>
      <c r="D752" s="430">
        <v>6385.0924999999997</v>
      </c>
      <c r="E752" s="430">
        <v>18196.580000000002</v>
      </c>
      <c r="F752" s="431">
        <v>5064.4324999999999</v>
      </c>
      <c r="G752" s="431">
        <v>365.59000000000003</v>
      </c>
      <c r="H752" s="432">
        <v>30011.695</v>
      </c>
      <c r="I752" s="293"/>
      <c r="J752" s="58"/>
      <c r="BY752" s="270"/>
      <c r="BZ752" s="68"/>
      <c r="CA752" s="280"/>
      <c r="CB752" s="280"/>
      <c r="CC752" s="280"/>
      <c r="CD752" s="280"/>
      <c r="CE752" s="280"/>
      <c r="CF752" s="270"/>
      <c r="CG752" s="68"/>
      <c r="CH752" s="281"/>
      <c r="CI752" s="281"/>
      <c r="CJ752" s="281"/>
      <c r="CK752" s="281"/>
      <c r="CL752" s="281"/>
      <c r="CM752" s="282"/>
      <c r="CN752" s="282"/>
      <c r="CO752" s="282"/>
      <c r="CP752" s="282"/>
      <c r="CQ752" s="282"/>
      <c r="CR752" s="270"/>
      <c r="CS752" s="68"/>
      <c r="CT752" s="283"/>
      <c r="CU752" s="283"/>
      <c r="CV752" s="283"/>
      <c r="CW752" s="283"/>
      <c r="CX752" s="283"/>
      <c r="CY752" s="270"/>
      <c r="CZ752" s="68"/>
      <c r="DA752" s="282"/>
      <c r="DB752" s="282"/>
      <c r="DC752" s="282"/>
      <c r="DD752" s="282"/>
      <c r="DE752" s="282"/>
    </row>
    <row r="753" spans="1:109" ht="16.5" x14ac:dyDescent="0.3">
      <c r="A753" s="68">
        <v>2017</v>
      </c>
      <c r="B753" s="68" t="s">
        <v>37</v>
      </c>
      <c r="C753" s="433" t="s">
        <v>96</v>
      </c>
      <c r="D753" s="434">
        <v>5968.1999999999989</v>
      </c>
      <c r="E753" s="434">
        <v>19604.554</v>
      </c>
      <c r="F753" s="435">
        <v>5632.4084999999995</v>
      </c>
      <c r="G753" s="435">
        <v>625.90250000000003</v>
      </c>
      <c r="H753" s="129">
        <v>31831.065000000002</v>
      </c>
      <c r="I753" s="293"/>
      <c r="J753" s="58"/>
      <c r="BY753" s="270"/>
      <c r="BZ753" s="68"/>
      <c r="CA753" s="280"/>
      <c r="CB753" s="280"/>
      <c r="CC753" s="280"/>
      <c r="CD753" s="280"/>
      <c r="CE753" s="280"/>
      <c r="CF753" s="270"/>
      <c r="CG753" s="68"/>
      <c r="CH753" s="281"/>
      <c r="CI753" s="281"/>
      <c r="CJ753" s="281"/>
      <c r="CK753" s="281"/>
      <c r="CL753" s="281"/>
      <c r="CM753" s="282"/>
      <c r="CN753" s="282"/>
      <c r="CO753" s="282"/>
      <c r="CP753" s="282"/>
      <c r="CQ753" s="282"/>
      <c r="CR753" s="270"/>
      <c r="CS753" s="68"/>
      <c r="CT753" s="283"/>
      <c r="CU753" s="283"/>
      <c r="CV753" s="283"/>
      <c r="CW753" s="283"/>
      <c r="CX753" s="283"/>
      <c r="CY753" s="270"/>
      <c r="CZ753" s="68"/>
      <c r="DA753" s="282"/>
      <c r="DB753" s="282"/>
      <c r="DC753" s="282"/>
      <c r="DD753" s="282"/>
      <c r="DE753" s="282"/>
    </row>
    <row r="754" spans="1:109" ht="16.5" x14ac:dyDescent="0.3">
      <c r="A754" s="427">
        <v>2017</v>
      </c>
      <c r="B754" s="428" t="s">
        <v>38</v>
      </c>
      <c r="C754" s="429" t="s">
        <v>96</v>
      </c>
      <c r="D754" s="430">
        <v>7688.94</v>
      </c>
      <c r="E754" s="430">
        <v>16562.644</v>
      </c>
      <c r="F754" s="431">
        <v>4898.0484999999999</v>
      </c>
      <c r="G754" s="431">
        <v>640.25750000000005</v>
      </c>
      <c r="H754" s="432">
        <v>29789.89</v>
      </c>
      <c r="I754" s="293"/>
      <c r="J754" s="58"/>
      <c r="BY754" s="270"/>
      <c r="BZ754" s="68"/>
      <c r="CA754" s="280"/>
      <c r="CB754" s="280"/>
      <c r="CC754" s="280"/>
      <c r="CD754" s="280"/>
      <c r="CE754" s="280"/>
      <c r="CF754" s="270"/>
      <c r="CG754" s="68"/>
      <c r="CH754" s="281"/>
      <c r="CI754" s="281"/>
      <c r="CJ754" s="281"/>
      <c r="CK754" s="281"/>
      <c r="CL754" s="281"/>
      <c r="CM754" s="282"/>
      <c r="CN754" s="282"/>
      <c r="CO754" s="282"/>
      <c r="CP754" s="282"/>
      <c r="CQ754" s="282"/>
      <c r="CR754" s="270"/>
      <c r="CS754" s="68"/>
      <c r="CT754" s="283"/>
      <c r="CU754" s="283"/>
      <c r="CV754" s="283"/>
      <c r="CW754" s="283"/>
      <c r="CX754" s="283"/>
      <c r="CY754" s="270"/>
      <c r="CZ754" s="68"/>
      <c r="DA754" s="282"/>
      <c r="DB754" s="282"/>
      <c r="DC754" s="282"/>
      <c r="DD754" s="282"/>
      <c r="DE754" s="282"/>
    </row>
    <row r="755" spans="1:109" ht="16.5" x14ac:dyDescent="0.3">
      <c r="A755" s="68">
        <v>2017</v>
      </c>
      <c r="B755" s="68" t="s">
        <v>39</v>
      </c>
      <c r="C755" s="433" t="s">
        <v>96</v>
      </c>
      <c r="D755" s="434">
        <v>6360.4300000000012</v>
      </c>
      <c r="E755" s="434">
        <v>18097.215</v>
      </c>
      <c r="F755" s="435">
        <v>4273.9925000000003</v>
      </c>
      <c r="G755" s="435">
        <v>580.6724999999999</v>
      </c>
      <c r="H755" s="129">
        <v>29312.309999999998</v>
      </c>
      <c r="I755" s="293"/>
      <c r="J755" s="58"/>
      <c r="BY755" s="270"/>
      <c r="BZ755" s="68"/>
      <c r="CA755" s="280"/>
      <c r="CB755" s="280"/>
      <c r="CC755" s="280"/>
      <c r="CD755" s="280"/>
      <c r="CE755" s="280"/>
      <c r="CF755" s="270"/>
      <c r="CG755" s="68"/>
      <c r="CH755" s="281"/>
      <c r="CI755" s="281"/>
      <c r="CJ755" s="281"/>
      <c r="CK755" s="281"/>
      <c r="CL755" s="281"/>
      <c r="CM755" s="282"/>
      <c r="CN755" s="282"/>
      <c r="CO755" s="282"/>
      <c r="CP755" s="282"/>
      <c r="CQ755" s="282"/>
      <c r="CR755" s="270"/>
      <c r="CS755" s="68"/>
      <c r="CT755" s="283"/>
      <c r="CU755" s="283"/>
      <c r="CV755" s="283"/>
      <c r="CW755" s="283"/>
      <c r="CX755" s="283"/>
      <c r="CY755" s="270"/>
      <c r="CZ755" s="68"/>
      <c r="DA755" s="282"/>
      <c r="DB755" s="282"/>
      <c r="DC755" s="282"/>
      <c r="DD755" s="282"/>
      <c r="DE755" s="282"/>
    </row>
    <row r="756" spans="1:109" ht="16.5" x14ac:dyDescent="0.3">
      <c r="A756" s="427">
        <v>2017</v>
      </c>
      <c r="B756" s="428" t="s">
        <v>40</v>
      </c>
      <c r="C756" s="429" t="s">
        <v>96</v>
      </c>
      <c r="D756" s="430">
        <v>6987.08</v>
      </c>
      <c r="E756" s="430">
        <v>17504.142</v>
      </c>
      <c r="F756" s="431">
        <v>3780.9475000000002</v>
      </c>
      <c r="G756" s="431">
        <v>578.94000000000005</v>
      </c>
      <c r="H756" s="432">
        <v>28851.109499999999</v>
      </c>
      <c r="I756" s="293"/>
      <c r="J756" s="58"/>
      <c r="BY756" s="270"/>
      <c r="BZ756" s="68"/>
      <c r="CA756" s="280"/>
      <c r="CB756" s="280"/>
      <c r="CC756" s="280"/>
      <c r="CD756" s="280"/>
      <c r="CE756" s="280"/>
      <c r="CF756" s="270"/>
      <c r="CG756" s="68"/>
      <c r="CH756" s="281"/>
      <c r="CI756" s="281"/>
      <c r="CJ756" s="281"/>
      <c r="CK756" s="281"/>
      <c r="CL756" s="281"/>
      <c r="CM756" s="282"/>
      <c r="CN756" s="282"/>
      <c r="CO756" s="282"/>
      <c r="CP756" s="282"/>
      <c r="CQ756" s="282"/>
      <c r="CR756" s="270"/>
      <c r="CS756" s="68"/>
      <c r="CT756" s="283"/>
      <c r="CU756" s="283"/>
      <c r="CV756" s="283"/>
      <c r="CW756" s="283"/>
      <c r="CX756" s="283"/>
      <c r="CY756" s="270"/>
      <c r="CZ756" s="68"/>
      <c r="DA756" s="282"/>
      <c r="DB756" s="282"/>
      <c r="DC756" s="282"/>
      <c r="DD756" s="282"/>
      <c r="DE756" s="282"/>
    </row>
    <row r="757" spans="1:109" ht="16.5" x14ac:dyDescent="0.3">
      <c r="A757" s="68">
        <v>2017</v>
      </c>
      <c r="B757" s="68" t="s">
        <v>41</v>
      </c>
      <c r="C757" s="433" t="s">
        <v>96</v>
      </c>
      <c r="D757" s="434">
        <v>7542.0424999999996</v>
      </c>
      <c r="E757" s="434">
        <v>19754.695</v>
      </c>
      <c r="F757" s="435">
        <v>4170.1424999999999</v>
      </c>
      <c r="G757" s="435">
        <v>764.89250000000004</v>
      </c>
      <c r="H757" s="129">
        <v>32231.772499999999</v>
      </c>
      <c r="I757" s="293"/>
      <c r="J757" s="58"/>
      <c r="BY757" s="270"/>
      <c r="BZ757" s="68"/>
      <c r="CA757" s="280"/>
      <c r="CB757" s="280"/>
      <c r="CC757" s="280"/>
      <c r="CD757" s="280"/>
      <c r="CE757" s="280"/>
      <c r="CF757" s="270"/>
      <c r="CG757" s="68"/>
      <c r="CH757" s="281"/>
      <c r="CI757" s="281"/>
      <c r="CJ757" s="281"/>
      <c r="CK757" s="281"/>
      <c r="CL757" s="281"/>
      <c r="CM757" s="282"/>
      <c r="CN757" s="282"/>
      <c r="CO757" s="282"/>
      <c r="CP757" s="282"/>
      <c r="CQ757" s="282"/>
      <c r="CR757" s="270"/>
      <c r="CS757" s="68"/>
      <c r="CT757" s="283"/>
      <c r="CU757" s="283"/>
      <c r="CV757" s="283"/>
      <c r="CW757" s="283"/>
      <c r="CX757" s="283"/>
      <c r="CY757" s="270"/>
      <c r="CZ757" s="68"/>
      <c r="DA757" s="282"/>
      <c r="DB757" s="282"/>
      <c r="DC757" s="282"/>
      <c r="DD757" s="282"/>
      <c r="DE757" s="282"/>
    </row>
    <row r="758" spans="1:109" ht="16.5" x14ac:dyDescent="0.3">
      <c r="A758" s="427">
        <v>2017</v>
      </c>
      <c r="B758" s="428" t="s">
        <v>42</v>
      </c>
      <c r="C758" s="429" t="s">
        <v>96</v>
      </c>
      <c r="D758" s="430">
        <v>6418.23</v>
      </c>
      <c r="E758" s="430">
        <v>18792.6345</v>
      </c>
      <c r="F758" s="431">
        <v>3201.8175000000001</v>
      </c>
      <c r="G758" s="431">
        <v>506</v>
      </c>
      <c r="H758" s="432">
        <v>28918.682000000001</v>
      </c>
      <c r="I758" s="293"/>
      <c r="J758" s="58"/>
      <c r="BY758" s="270"/>
      <c r="BZ758" s="68"/>
      <c r="CA758" s="280"/>
      <c r="CB758" s="280"/>
      <c r="CC758" s="280"/>
      <c r="CD758" s="280"/>
      <c r="CE758" s="280"/>
      <c r="CF758" s="270"/>
      <c r="CG758" s="68"/>
      <c r="CH758" s="281"/>
      <c r="CI758" s="281"/>
      <c r="CJ758" s="281"/>
      <c r="CK758" s="281"/>
      <c r="CL758" s="281"/>
      <c r="CM758" s="282"/>
      <c r="CN758" s="282"/>
      <c r="CO758" s="282"/>
      <c r="CP758" s="282"/>
      <c r="CQ758" s="282"/>
      <c r="CR758" s="270"/>
      <c r="CS758" s="68"/>
      <c r="CT758" s="283"/>
      <c r="CU758" s="283"/>
      <c r="CV758" s="283"/>
      <c r="CW758" s="283"/>
      <c r="CX758" s="283"/>
      <c r="CY758" s="270"/>
      <c r="CZ758" s="68"/>
      <c r="DA758" s="282"/>
      <c r="DB758" s="282"/>
      <c r="DC758" s="282"/>
      <c r="DD758" s="282"/>
      <c r="DE758" s="282"/>
    </row>
    <row r="759" spans="1:109" ht="16.5" x14ac:dyDescent="0.3">
      <c r="A759" s="68">
        <v>2018</v>
      </c>
      <c r="B759" s="68" t="s">
        <v>43</v>
      </c>
      <c r="C759" s="433" t="s">
        <v>96</v>
      </c>
      <c r="D759" s="434">
        <v>6358.77</v>
      </c>
      <c r="E759" s="434">
        <v>17528.852999999999</v>
      </c>
      <c r="F759" s="435">
        <v>3154.5650000000001</v>
      </c>
      <c r="G759" s="435">
        <v>727.27250000000004</v>
      </c>
      <c r="H759" s="129">
        <v>27769.460499999997</v>
      </c>
      <c r="I759" s="293"/>
      <c r="J759" s="58"/>
      <c r="BY759" s="270"/>
      <c r="BZ759" s="68"/>
      <c r="CA759" s="280"/>
      <c r="CB759" s="280"/>
      <c r="CC759" s="280"/>
      <c r="CD759" s="280"/>
      <c r="CE759" s="280"/>
      <c r="CF759" s="270"/>
      <c r="CG759" s="68"/>
      <c r="CH759" s="281"/>
      <c r="CI759" s="281"/>
      <c r="CJ759" s="281"/>
      <c r="CK759" s="281"/>
      <c r="CL759" s="281"/>
      <c r="CM759" s="282"/>
      <c r="CN759" s="282"/>
      <c r="CO759" s="282"/>
      <c r="CP759" s="282"/>
      <c r="CQ759" s="282"/>
      <c r="CR759" s="270"/>
      <c r="CS759" s="68"/>
      <c r="CT759" s="283"/>
      <c r="CU759" s="283"/>
      <c r="CV759" s="283"/>
      <c r="CW759" s="283"/>
      <c r="CX759" s="283"/>
      <c r="CY759" s="270"/>
      <c r="CZ759" s="68"/>
      <c r="DA759" s="282"/>
      <c r="DB759" s="282"/>
      <c r="DC759" s="282"/>
      <c r="DD759" s="282"/>
      <c r="DE759" s="282"/>
    </row>
    <row r="760" spans="1:109" ht="16.5" x14ac:dyDescent="0.3">
      <c r="A760" s="427">
        <v>2018</v>
      </c>
      <c r="B760" s="428" t="s">
        <v>44</v>
      </c>
      <c r="C760" s="429" t="s">
        <v>96</v>
      </c>
      <c r="D760" s="430">
        <v>6654.83</v>
      </c>
      <c r="E760" s="430">
        <v>17996.440500000001</v>
      </c>
      <c r="F760" s="431">
        <v>4395.8525</v>
      </c>
      <c r="G760" s="431">
        <v>415.72749999999996</v>
      </c>
      <c r="H760" s="432">
        <v>29462.8505</v>
      </c>
      <c r="I760" s="293"/>
      <c r="J760" s="58"/>
      <c r="BY760" s="270"/>
      <c r="BZ760" s="68"/>
      <c r="CA760" s="280"/>
      <c r="CB760" s="280"/>
      <c r="CC760" s="280"/>
      <c r="CD760" s="280"/>
      <c r="CE760" s="280"/>
      <c r="CF760" s="270"/>
      <c r="CG760" s="68"/>
      <c r="CH760" s="281"/>
      <c r="CI760" s="281"/>
      <c r="CJ760" s="281"/>
      <c r="CK760" s="281"/>
      <c r="CL760" s="281"/>
      <c r="CM760" s="282"/>
      <c r="CN760" s="282"/>
      <c r="CO760" s="282"/>
      <c r="CP760" s="282"/>
      <c r="CQ760" s="282"/>
      <c r="CR760" s="270"/>
      <c r="CS760" s="68"/>
      <c r="CT760" s="283"/>
      <c r="CU760" s="283"/>
      <c r="CV760" s="283"/>
      <c r="CW760" s="283"/>
      <c r="CX760" s="283"/>
      <c r="CY760" s="270"/>
      <c r="CZ760" s="68"/>
      <c r="DA760" s="282"/>
      <c r="DB760" s="282"/>
      <c r="DC760" s="282"/>
      <c r="DD760" s="282"/>
      <c r="DE760" s="282"/>
    </row>
    <row r="761" spans="1:109" ht="16.5" x14ac:dyDescent="0.3">
      <c r="A761" s="68">
        <v>2018</v>
      </c>
      <c r="B761" s="68" t="s">
        <v>45</v>
      </c>
      <c r="C761" s="433" t="s">
        <v>96</v>
      </c>
      <c r="D761" s="434">
        <v>7667.7150000000001</v>
      </c>
      <c r="E761" s="434">
        <v>18280.482499999998</v>
      </c>
      <c r="F761" s="435">
        <v>3823.2175000000002</v>
      </c>
      <c r="G761" s="435">
        <v>853.44</v>
      </c>
      <c r="H761" s="129">
        <v>30624.855000000003</v>
      </c>
      <c r="I761" s="293"/>
      <c r="J761" s="58"/>
      <c r="BY761" s="270"/>
      <c r="BZ761" s="68"/>
      <c r="CA761" s="280"/>
      <c r="CB761" s="280"/>
      <c r="CC761" s="280"/>
      <c r="CD761" s="280"/>
      <c r="CE761" s="280"/>
      <c r="CF761" s="270"/>
      <c r="CG761" s="68"/>
      <c r="CH761" s="281"/>
      <c r="CI761" s="281"/>
      <c r="CJ761" s="281"/>
      <c r="CK761" s="281"/>
      <c r="CL761" s="281"/>
      <c r="CM761" s="282"/>
      <c r="CN761" s="282"/>
      <c r="CO761" s="282"/>
      <c r="CP761" s="282"/>
      <c r="CQ761" s="282"/>
      <c r="CR761" s="270"/>
      <c r="CS761" s="68"/>
      <c r="CT761" s="283"/>
      <c r="CU761" s="283"/>
      <c r="CV761" s="283"/>
      <c r="CW761" s="283"/>
      <c r="CX761" s="283"/>
      <c r="CY761" s="270"/>
      <c r="CZ761" s="68"/>
      <c r="DA761" s="282"/>
      <c r="DB761" s="282"/>
      <c r="DC761" s="282"/>
      <c r="DD761" s="282"/>
      <c r="DE761" s="282"/>
    </row>
    <row r="762" spans="1:109" ht="16.5" x14ac:dyDescent="0.3">
      <c r="A762" s="427">
        <v>2018</v>
      </c>
      <c r="B762" s="428" t="s">
        <v>33</v>
      </c>
      <c r="C762" s="429" t="s">
        <v>96</v>
      </c>
      <c r="D762" s="430">
        <v>7527.2699999999995</v>
      </c>
      <c r="E762" s="430">
        <v>19973.183499999999</v>
      </c>
      <c r="F762" s="431">
        <v>4293.9324999999999</v>
      </c>
      <c r="G762" s="431">
        <v>418.36250000000001</v>
      </c>
      <c r="H762" s="432">
        <v>32212.748499999998</v>
      </c>
      <c r="I762" s="293"/>
      <c r="J762" s="58"/>
      <c r="BY762" s="270"/>
      <c r="BZ762" s="68"/>
      <c r="CA762" s="280"/>
      <c r="CB762" s="280"/>
      <c r="CC762" s="280"/>
      <c r="CD762" s="280"/>
      <c r="CE762" s="280"/>
      <c r="CF762" s="270"/>
      <c r="CG762" s="68"/>
      <c r="CH762" s="281"/>
      <c r="CI762" s="281"/>
      <c r="CJ762" s="281"/>
      <c r="CK762" s="281"/>
      <c r="CL762" s="281"/>
      <c r="CM762" s="282"/>
      <c r="CN762" s="282"/>
      <c r="CO762" s="282"/>
      <c r="CP762" s="282"/>
      <c r="CQ762" s="282"/>
      <c r="CR762" s="270"/>
      <c r="CS762" s="68"/>
      <c r="CT762" s="283"/>
      <c r="CU762" s="283"/>
      <c r="CV762" s="283"/>
      <c r="CW762" s="283"/>
      <c r="CX762" s="283"/>
      <c r="CY762" s="270"/>
      <c r="CZ762" s="68"/>
      <c r="DA762" s="282"/>
      <c r="DB762" s="282"/>
      <c r="DC762" s="282"/>
      <c r="DD762" s="282"/>
      <c r="DE762" s="282"/>
    </row>
    <row r="763" spans="1:109" ht="16.5" x14ac:dyDescent="0.3">
      <c r="A763" s="68">
        <v>2018</v>
      </c>
      <c r="B763" s="68" t="s">
        <v>35</v>
      </c>
      <c r="C763" s="433" t="s">
        <v>96</v>
      </c>
      <c r="D763" s="434">
        <v>8234.0399999999991</v>
      </c>
      <c r="E763" s="434">
        <v>18550.922500000001</v>
      </c>
      <c r="F763" s="435">
        <v>4490.0825000000004</v>
      </c>
      <c r="G763" s="435">
        <v>551.93000000000006</v>
      </c>
      <c r="H763" s="129">
        <v>31826.974999999999</v>
      </c>
      <c r="I763" s="293"/>
      <c r="J763" s="58"/>
      <c r="BY763" s="270"/>
      <c r="BZ763" s="68"/>
      <c r="CA763" s="280"/>
      <c r="CB763" s="280"/>
      <c r="CC763" s="280"/>
      <c r="CD763" s="280"/>
      <c r="CE763" s="280"/>
      <c r="CF763" s="270"/>
      <c r="CG763" s="68"/>
      <c r="CH763" s="281"/>
      <c r="CI763" s="281"/>
      <c r="CJ763" s="281"/>
      <c r="CK763" s="281"/>
      <c r="CL763" s="281"/>
      <c r="CM763" s="282"/>
      <c r="CN763" s="282"/>
      <c r="CO763" s="282"/>
      <c r="CP763" s="282"/>
      <c r="CQ763" s="282"/>
      <c r="CR763" s="270"/>
      <c r="CS763" s="68"/>
      <c r="CT763" s="283"/>
      <c r="CU763" s="283"/>
      <c r="CV763" s="283"/>
      <c r="CW763" s="283"/>
      <c r="CX763" s="283"/>
      <c r="CY763" s="270"/>
      <c r="CZ763" s="68"/>
      <c r="DA763" s="282"/>
      <c r="DB763" s="282"/>
      <c r="DC763" s="282"/>
      <c r="DD763" s="282"/>
      <c r="DE763" s="282"/>
    </row>
    <row r="764" spans="1:109" ht="16.5" x14ac:dyDescent="0.3">
      <c r="A764" s="427">
        <v>2018</v>
      </c>
      <c r="B764" s="428" t="s">
        <v>36</v>
      </c>
      <c r="C764" s="429" t="s">
        <v>96</v>
      </c>
      <c r="D764" s="430">
        <v>7540.43</v>
      </c>
      <c r="E764" s="430">
        <v>14320.6</v>
      </c>
      <c r="F764" s="431">
        <v>3668.75</v>
      </c>
      <c r="G764" s="431">
        <v>377.62</v>
      </c>
      <c r="H764" s="432">
        <v>25907.4</v>
      </c>
      <c r="I764" s="293"/>
      <c r="J764" s="58"/>
      <c r="BY764" s="270"/>
      <c r="BZ764" s="68"/>
      <c r="CA764" s="280"/>
      <c r="CB764" s="280"/>
      <c r="CC764" s="280"/>
      <c r="CD764" s="280"/>
      <c r="CE764" s="280"/>
      <c r="CF764" s="270"/>
      <c r="CG764" s="68"/>
      <c r="CH764" s="281"/>
      <c r="CI764" s="281"/>
      <c r="CJ764" s="281"/>
      <c r="CK764" s="281"/>
      <c r="CL764" s="281"/>
      <c r="CM764" s="282"/>
      <c r="CN764" s="282"/>
      <c r="CO764" s="282"/>
      <c r="CP764" s="282"/>
      <c r="CQ764" s="282"/>
      <c r="CR764" s="270"/>
      <c r="CS764" s="68"/>
      <c r="CT764" s="283"/>
      <c r="CU764" s="283"/>
      <c r="CV764" s="283"/>
      <c r="CW764" s="283"/>
      <c r="CX764" s="283"/>
      <c r="CY764" s="270"/>
      <c r="CZ764" s="68"/>
      <c r="DA764" s="282"/>
      <c r="DB764" s="282"/>
      <c r="DC764" s="282"/>
      <c r="DD764" s="282"/>
      <c r="DE764" s="282"/>
    </row>
    <row r="765" spans="1:109" ht="16.5" x14ac:dyDescent="0.3">
      <c r="A765" s="68">
        <v>2018</v>
      </c>
      <c r="B765" s="68" t="s">
        <v>37</v>
      </c>
      <c r="C765" s="433" t="s">
        <v>96</v>
      </c>
      <c r="D765" s="434">
        <v>8347.6</v>
      </c>
      <c r="E765" s="434">
        <v>15914.4285</v>
      </c>
      <c r="F765" s="435">
        <v>3895.67</v>
      </c>
      <c r="G765" s="435">
        <v>1057.075</v>
      </c>
      <c r="H765" s="129">
        <v>29214.773499999996</v>
      </c>
      <c r="I765" s="293"/>
      <c r="J765" s="58"/>
      <c r="BY765" s="270"/>
      <c r="BZ765" s="68"/>
      <c r="CA765" s="280"/>
      <c r="CB765" s="280"/>
      <c r="CC765" s="280"/>
      <c r="CD765" s="280"/>
      <c r="CE765" s="280"/>
      <c r="CF765" s="270"/>
      <c r="CG765" s="68"/>
      <c r="CH765" s="281"/>
      <c r="CI765" s="281"/>
      <c r="CJ765" s="281"/>
      <c r="CK765" s="281"/>
      <c r="CL765" s="281"/>
      <c r="CM765" s="282"/>
      <c r="CN765" s="282"/>
      <c r="CO765" s="282"/>
      <c r="CP765" s="282"/>
      <c r="CQ765" s="282"/>
      <c r="CR765" s="270"/>
      <c r="CS765" s="68"/>
      <c r="CT765" s="283"/>
      <c r="CU765" s="283"/>
      <c r="CV765" s="283"/>
      <c r="CW765" s="283"/>
      <c r="CX765" s="283"/>
      <c r="CY765" s="270"/>
      <c r="CZ765" s="68"/>
      <c r="DA765" s="282"/>
      <c r="DB765" s="282"/>
      <c r="DC765" s="282"/>
      <c r="DD765" s="282"/>
      <c r="DE765" s="282"/>
    </row>
    <row r="766" spans="1:109" ht="16.5" x14ac:dyDescent="0.3">
      <c r="A766" s="427">
        <v>2018</v>
      </c>
      <c r="B766" s="428" t="s">
        <v>38</v>
      </c>
      <c r="C766" s="429" t="s">
        <v>96</v>
      </c>
      <c r="D766" s="430">
        <v>8132.21</v>
      </c>
      <c r="E766" s="430">
        <v>16338.151</v>
      </c>
      <c r="F766" s="431">
        <v>5763.6724999999997</v>
      </c>
      <c r="G766" s="431">
        <v>763.11999999999989</v>
      </c>
      <c r="H766" s="432">
        <v>30997.1535</v>
      </c>
      <c r="I766" s="293"/>
      <c r="J766" s="58"/>
      <c r="BY766" s="270"/>
      <c r="BZ766" s="68"/>
      <c r="CA766" s="280"/>
      <c r="CB766" s="280"/>
      <c r="CC766" s="280"/>
      <c r="CD766" s="280"/>
      <c r="CE766" s="280"/>
      <c r="CF766" s="270"/>
      <c r="CG766" s="68"/>
      <c r="CH766" s="281"/>
      <c r="CI766" s="281"/>
      <c r="CJ766" s="281"/>
      <c r="CK766" s="281"/>
      <c r="CL766" s="281"/>
      <c r="CM766" s="282"/>
      <c r="CN766" s="282"/>
      <c r="CO766" s="282"/>
      <c r="CP766" s="282"/>
      <c r="CQ766" s="282"/>
      <c r="CR766" s="270"/>
      <c r="CS766" s="68"/>
      <c r="CT766" s="283"/>
      <c r="CU766" s="283"/>
      <c r="CV766" s="283"/>
      <c r="CW766" s="283"/>
      <c r="CX766" s="283"/>
      <c r="CY766" s="270"/>
      <c r="CZ766" s="68"/>
      <c r="DA766" s="282"/>
      <c r="DB766" s="282"/>
      <c r="DC766" s="282"/>
      <c r="DD766" s="282"/>
      <c r="DE766" s="282"/>
    </row>
    <row r="767" spans="1:109" ht="16.5" x14ac:dyDescent="0.3">
      <c r="A767" s="68">
        <v>2018</v>
      </c>
      <c r="B767" s="68" t="s">
        <v>39</v>
      </c>
      <c r="C767" s="433" t="s">
        <v>96</v>
      </c>
      <c r="D767" s="434">
        <v>9622.3174999999992</v>
      </c>
      <c r="E767" s="434">
        <v>17948.881999999998</v>
      </c>
      <c r="F767" s="435">
        <v>6005.7624999999998</v>
      </c>
      <c r="G767" s="435">
        <v>446.79999999999995</v>
      </c>
      <c r="H767" s="129">
        <v>34023.762000000002</v>
      </c>
      <c r="I767" s="293"/>
      <c r="J767" s="58"/>
      <c r="BY767" s="270"/>
      <c r="BZ767" s="68"/>
      <c r="CA767" s="280"/>
      <c r="CB767" s="280"/>
      <c r="CC767" s="280"/>
      <c r="CD767" s="280"/>
      <c r="CE767" s="280"/>
      <c r="CF767" s="270"/>
      <c r="CG767" s="68"/>
      <c r="CH767" s="281"/>
      <c r="CI767" s="281"/>
      <c r="CJ767" s="281"/>
      <c r="CK767" s="281"/>
      <c r="CL767" s="281"/>
      <c r="CM767" s="282"/>
      <c r="CN767" s="282"/>
      <c r="CO767" s="282"/>
      <c r="CP767" s="282"/>
      <c r="CQ767" s="282"/>
      <c r="CR767" s="270"/>
      <c r="CS767" s="68"/>
      <c r="CT767" s="283"/>
      <c r="CU767" s="283"/>
      <c r="CV767" s="283"/>
      <c r="CW767" s="283"/>
      <c r="CX767" s="283"/>
      <c r="CY767" s="270"/>
      <c r="CZ767" s="68"/>
      <c r="DA767" s="282"/>
      <c r="DB767" s="282"/>
      <c r="DC767" s="282"/>
      <c r="DD767" s="282"/>
      <c r="DE767" s="282"/>
    </row>
    <row r="768" spans="1:109" ht="16.5" x14ac:dyDescent="0.3">
      <c r="A768" s="427">
        <v>2018</v>
      </c>
      <c r="B768" s="428" t="s">
        <v>40</v>
      </c>
      <c r="C768" s="429" t="s">
        <v>96</v>
      </c>
      <c r="D768" s="430">
        <v>10310.49</v>
      </c>
      <c r="E768" s="430">
        <v>19273.139499999997</v>
      </c>
      <c r="F768" s="431">
        <v>5035.5925000000007</v>
      </c>
      <c r="G768" s="431">
        <v>1780.4650000000001</v>
      </c>
      <c r="H768" s="432">
        <v>36399.686999999998</v>
      </c>
      <c r="I768" s="293"/>
      <c r="J768" s="58"/>
      <c r="BY768" s="270"/>
      <c r="BZ768" s="68"/>
      <c r="CA768" s="280"/>
      <c r="CB768" s="280"/>
      <c r="CC768" s="280"/>
      <c r="CD768" s="280"/>
      <c r="CE768" s="280"/>
      <c r="CF768" s="270"/>
      <c r="CG768" s="68"/>
      <c r="CH768" s="281"/>
      <c r="CI768" s="281"/>
      <c r="CJ768" s="281"/>
      <c r="CK768" s="281"/>
      <c r="CL768" s="281"/>
      <c r="CM768" s="282"/>
      <c r="CN768" s="282"/>
      <c r="CO768" s="282"/>
      <c r="CP768" s="282"/>
      <c r="CQ768" s="282"/>
      <c r="CR768" s="270"/>
      <c r="CS768" s="68"/>
      <c r="CT768" s="283"/>
      <c r="CU768" s="283"/>
      <c r="CV768" s="283"/>
      <c r="CW768" s="283"/>
      <c r="CX768" s="283"/>
      <c r="CY768" s="270"/>
      <c r="CZ768" s="68"/>
      <c r="DA768" s="282"/>
      <c r="DB768" s="282"/>
      <c r="DC768" s="282"/>
      <c r="DD768" s="282"/>
      <c r="DE768" s="282"/>
    </row>
    <row r="769" spans="1:109" ht="16.5" x14ac:dyDescent="0.3">
      <c r="A769" s="68">
        <v>2018</v>
      </c>
      <c r="B769" s="68" t="s">
        <v>41</v>
      </c>
      <c r="C769" s="433" t="s">
        <v>96</v>
      </c>
      <c r="D769" s="434">
        <v>11491.780000000002</v>
      </c>
      <c r="E769" s="434">
        <v>19889.421999999999</v>
      </c>
      <c r="F769" s="435">
        <v>5422.5450000000001</v>
      </c>
      <c r="G769" s="435">
        <v>1581.0175000000002</v>
      </c>
      <c r="H769" s="129">
        <v>38384.764499999997</v>
      </c>
      <c r="I769" s="293"/>
      <c r="J769" s="58"/>
      <c r="BY769" s="270"/>
      <c r="BZ769" s="68"/>
      <c r="CA769" s="280"/>
      <c r="CB769" s="280"/>
      <c r="CC769" s="280"/>
      <c r="CD769" s="280"/>
      <c r="CE769" s="280"/>
      <c r="CF769" s="270"/>
      <c r="CG769" s="68"/>
      <c r="CH769" s="281"/>
      <c r="CI769" s="281"/>
      <c r="CJ769" s="281"/>
      <c r="CK769" s="281"/>
      <c r="CL769" s="281"/>
      <c r="CM769" s="282"/>
      <c r="CN769" s="282"/>
      <c r="CO769" s="282"/>
      <c r="CP769" s="282"/>
      <c r="CQ769" s="282"/>
      <c r="CR769" s="270"/>
      <c r="CS769" s="68"/>
      <c r="CT769" s="283"/>
      <c r="CU769" s="283"/>
      <c r="CV769" s="283"/>
      <c r="CW769" s="283"/>
      <c r="CX769" s="283"/>
      <c r="CY769" s="270"/>
      <c r="CZ769" s="68"/>
      <c r="DA769" s="282"/>
      <c r="DB769" s="282"/>
      <c r="DC769" s="282"/>
      <c r="DD769" s="282"/>
      <c r="DE769" s="282"/>
    </row>
    <row r="770" spans="1:109" ht="16.5" x14ac:dyDescent="0.3">
      <c r="A770" s="427">
        <v>2018</v>
      </c>
      <c r="B770" s="428" t="s">
        <v>42</v>
      </c>
      <c r="C770" s="429" t="s">
        <v>96</v>
      </c>
      <c r="D770" s="430">
        <v>8422.9500000000007</v>
      </c>
      <c r="E770" s="430">
        <v>18374.252</v>
      </c>
      <c r="F770" s="431">
        <v>5572.6075000000001</v>
      </c>
      <c r="G770" s="431">
        <v>1769.4625000000001</v>
      </c>
      <c r="H770" s="432">
        <v>34139.271999999997</v>
      </c>
      <c r="I770" s="293"/>
      <c r="J770" s="58"/>
      <c r="BY770" s="270"/>
      <c r="BZ770" s="68"/>
      <c r="CA770" s="280"/>
      <c r="CB770" s="280"/>
      <c r="CC770" s="280"/>
      <c r="CD770" s="280"/>
      <c r="CE770" s="280"/>
      <c r="CF770" s="270"/>
      <c r="CG770" s="68"/>
      <c r="CH770" s="281"/>
      <c r="CI770" s="281"/>
      <c r="CJ770" s="281"/>
      <c r="CK770" s="281"/>
      <c r="CL770" s="281"/>
      <c r="CM770" s="282"/>
      <c r="CN770" s="282"/>
      <c r="CO770" s="282"/>
      <c r="CP770" s="282"/>
      <c r="CQ770" s="282"/>
      <c r="CR770" s="270"/>
      <c r="CS770" s="68"/>
      <c r="CT770" s="283"/>
      <c r="CU770" s="283"/>
      <c r="CV770" s="283"/>
      <c r="CW770" s="283"/>
      <c r="CX770" s="283"/>
      <c r="CY770" s="270"/>
      <c r="CZ770" s="68"/>
      <c r="DA770" s="282"/>
      <c r="DB770" s="282"/>
      <c r="DC770" s="282"/>
      <c r="DD770" s="282"/>
      <c r="DE770" s="282"/>
    </row>
    <row r="771" spans="1:109" ht="16.5" x14ac:dyDescent="0.3">
      <c r="A771" s="68">
        <v>2019</v>
      </c>
      <c r="B771" s="68" t="s">
        <v>43</v>
      </c>
      <c r="C771" s="433" t="s">
        <v>96</v>
      </c>
      <c r="D771" s="434">
        <v>8124.4500000000007</v>
      </c>
      <c r="E771" s="434">
        <v>17445.788</v>
      </c>
      <c r="F771" s="435">
        <v>4621.9549999999999</v>
      </c>
      <c r="G771" s="435">
        <v>2138.7150000000001</v>
      </c>
      <c r="H771" s="129">
        <v>32330.908000000003</v>
      </c>
      <c r="I771" s="293"/>
      <c r="J771" s="58"/>
      <c r="BY771" s="270"/>
      <c r="BZ771" s="68"/>
      <c r="CA771" s="280"/>
      <c r="CB771" s="280"/>
      <c r="CC771" s="280"/>
      <c r="CD771" s="280"/>
      <c r="CE771" s="280"/>
      <c r="CF771" s="270"/>
      <c r="CG771" s="68"/>
      <c r="CH771" s="281"/>
      <c r="CI771" s="281"/>
      <c r="CJ771" s="281"/>
      <c r="CK771" s="281"/>
      <c r="CL771" s="281"/>
      <c r="CM771" s="282"/>
      <c r="CN771" s="282"/>
      <c r="CO771" s="282"/>
      <c r="CP771" s="282"/>
      <c r="CQ771" s="282"/>
      <c r="CR771" s="270"/>
      <c r="CS771" s="68"/>
      <c r="CT771" s="283"/>
      <c r="CU771" s="283"/>
      <c r="CV771" s="283"/>
      <c r="CW771" s="283"/>
      <c r="CX771" s="283"/>
      <c r="CY771" s="270"/>
      <c r="CZ771" s="68"/>
      <c r="DA771" s="282"/>
      <c r="DB771" s="282"/>
      <c r="DC771" s="282"/>
      <c r="DD771" s="282"/>
      <c r="DE771" s="282"/>
    </row>
    <row r="772" spans="1:109" ht="16.5" x14ac:dyDescent="0.3">
      <c r="A772" s="427">
        <v>2019</v>
      </c>
      <c r="B772" s="428" t="s">
        <v>44</v>
      </c>
      <c r="C772" s="429" t="s">
        <v>96</v>
      </c>
      <c r="D772" s="430">
        <v>10600.997499999999</v>
      </c>
      <c r="E772" s="430">
        <v>17268.2745</v>
      </c>
      <c r="F772" s="431">
        <v>5894.0875000000005</v>
      </c>
      <c r="G772" s="431">
        <v>1589.0174999999999</v>
      </c>
      <c r="H772" s="432">
        <v>35352.377</v>
      </c>
      <c r="I772" s="293"/>
      <c r="J772" s="58"/>
      <c r="BY772" s="270"/>
      <c r="BZ772" s="68"/>
      <c r="CA772" s="280"/>
      <c r="CB772" s="280"/>
      <c r="CC772" s="280"/>
      <c r="CD772" s="280"/>
      <c r="CE772" s="280"/>
      <c r="CF772" s="270"/>
      <c r="CG772" s="68"/>
      <c r="CH772" s="281"/>
      <c r="CI772" s="281"/>
      <c r="CJ772" s="281"/>
      <c r="CK772" s="281"/>
      <c r="CL772" s="281"/>
      <c r="CM772" s="282"/>
      <c r="CN772" s="282"/>
      <c r="CO772" s="282"/>
      <c r="CP772" s="282"/>
      <c r="CQ772" s="282"/>
      <c r="CR772" s="270"/>
      <c r="CS772" s="68"/>
      <c r="CT772" s="283"/>
      <c r="CU772" s="283"/>
      <c r="CV772" s="283"/>
      <c r="CW772" s="283"/>
      <c r="CX772" s="283"/>
      <c r="CY772" s="270"/>
      <c r="CZ772" s="68"/>
      <c r="DA772" s="282"/>
      <c r="DB772" s="282"/>
      <c r="DC772" s="282"/>
      <c r="DD772" s="282"/>
      <c r="DE772" s="282"/>
    </row>
    <row r="773" spans="1:109" ht="16.5" x14ac:dyDescent="0.3">
      <c r="A773" s="68">
        <v>2019</v>
      </c>
      <c r="B773" s="68" t="s">
        <v>45</v>
      </c>
      <c r="C773" s="433" t="s">
        <v>96</v>
      </c>
      <c r="D773" s="434">
        <v>11368.0175</v>
      </c>
      <c r="E773" s="434">
        <v>19511.180500000002</v>
      </c>
      <c r="F773" s="435">
        <v>6253.3674999999994</v>
      </c>
      <c r="G773" s="435">
        <v>1947.6754999999998</v>
      </c>
      <c r="H773" s="129">
        <v>39080.240999999995</v>
      </c>
      <c r="I773" s="293"/>
      <c r="J773" s="58"/>
      <c r="BY773" s="270"/>
      <c r="BZ773" s="68"/>
      <c r="CA773" s="280"/>
      <c r="CB773" s="280"/>
      <c r="CC773" s="280"/>
      <c r="CD773" s="280"/>
      <c r="CE773" s="280"/>
      <c r="CF773" s="270"/>
      <c r="CG773" s="68"/>
      <c r="CH773" s="281"/>
      <c r="CI773" s="281"/>
      <c r="CJ773" s="281"/>
      <c r="CK773" s="281"/>
      <c r="CL773" s="281"/>
      <c r="CM773" s="282"/>
      <c r="CN773" s="282"/>
      <c r="CO773" s="282"/>
      <c r="CP773" s="282"/>
      <c r="CQ773" s="282"/>
      <c r="CR773" s="270"/>
      <c r="CS773" s="68"/>
      <c r="CT773" s="283"/>
      <c r="CU773" s="283"/>
      <c r="CV773" s="283"/>
      <c r="CW773" s="283"/>
      <c r="CX773" s="283"/>
      <c r="CY773" s="270"/>
      <c r="CZ773" s="68"/>
      <c r="DA773" s="282"/>
      <c r="DB773" s="282"/>
      <c r="DC773" s="282"/>
      <c r="DD773" s="282"/>
      <c r="DE773" s="282"/>
    </row>
    <row r="774" spans="1:109" ht="16.5" x14ac:dyDescent="0.3">
      <c r="A774" s="427">
        <v>2019</v>
      </c>
      <c r="B774" s="428" t="s">
        <v>33</v>
      </c>
      <c r="C774" s="429" t="s">
        <v>96</v>
      </c>
      <c r="D774" s="430">
        <v>9380.4350000000013</v>
      </c>
      <c r="E774" s="430">
        <v>17875.417499999996</v>
      </c>
      <c r="F774" s="431">
        <v>5733.165</v>
      </c>
      <c r="G774" s="431">
        <v>2223.6025</v>
      </c>
      <c r="H774" s="432">
        <v>35212.619999999995</v>
      </c>
      <c r="I774" s="293"/>
      <c r="J774" s="58"/>
      <c r="BY774" s="270"/>
      <c r="BZ774" s="68"/>
      <c r="CA774" s="280"/>
      <c r="CB774" s="280"/>
      <c r="CC774" s="280"/>
      <c r="CD774" s="280"/>
      <c r="CE774" s="280"/>
      <c r="CF774" s="270"/>
      <c r="CG774" s="68"/>
      <c r="CH774" s="281"/>
      <c r="CI774" s="281"/>
      <c r="CJ774" s="281"/>
      <c r="CK774" s="281"/>
      <c r="CL774" s="281"/>
      <c r="CM774" s="282"/>
      <c r="CN774" s="282"/>
      <c r="CO774" s="282"/>
      <c r="CP774" s="282"/>
      <c r="CQ774" s="282"/>
      <c r="CR774" s="270"/>
      <c r="CS774" s="68"/>
      <c r="CT774" s="283"/>
      <c r="CU774" s="283"/>
      <c r="CV774" s="283"/>
      <c r="CW774" s="283"/>
      <c r="CX774" s="283"/>
      <c r="CY774" s="270"/>
      <c r="CZ774" s="68"/>
      <c r="DA774" s="282"/>
      <c r="DB774" s="282"/>
      <c r="DC774" s="282"/>
      <c r="DD774" s="282"/>
      <c r="DE774" s="282"/>
    </row>
    <row r="775" spans="1:109" ht="16.5" x14ac:dyDescent="0.3">
      <c r="A775" s="68">
        <v>2019</v>
      </c>
      <c r="B775" s="68" t="s">
        <v>35</v>
      </c>
      <c r="C775" s="433" t="s">
        <v>96</v>
      </c>
      <c r="D775" s="434">
        <v>9195.67</v>
      </c>
      <c r="E775" s="434">
        <v>16671.644499999999</v>
      </c>
      <c r="F775" s="435">
        <v>5989.2749999999996</v>
      </c>
      <c r="G775" s="435">
        <v>2576.375</v>
      </c>
      <c r="H775" s="129">
        <v>34432.964500000002</v>
      </c>
      <c r="I775" s="293"/>
      <c r="J775" s="58"/>
      <c r="BY775" s="270"/>
      <c r="BZ775" s="68"/>
      <c r="CA775" s="280"/>
      <c r="CB775" s="280"/>
      <c r="CC775" s="280"/>
      <c r="CD775" s="280"/>
      <c r="CE775" s="280"/>
      <c r="CF775" s="270"/>
      <c r="CG775" s="68"/>
      <c r="CH775" s="281"/>
      <c r="CI775" s="281"/>
      <c r="CJ775" s="281"/>
      <c r="CK775" s="281"/>
      <c r="CL775" s="281"/>
      <c r="CM775" s="282"/>
      <c r="CN775" s="282"/>
      <c r="CO775" s="282"/>
      <c r="CP775" s="282"/>
      <c r="CQ775" s="282"/>
      <c r="CR775" s="270"/>
      <c r="CS775" s="68"/>
      <c r="CT775" s="283"/>
      <c r="CU775" s="283"/>
      <c r="CV775" s="283"/>
      <c r="CW775" s="283"/>
      <c r="CX775" s="283"/>
      <c r="CY775" s="270"/>
      <c r="CZ775" s="68"/>
      <c r="DA775" s="282"/>
      <c r="DB775" s="282"/>
      <c r="DC775" s="282"/>
      <c r="DD775" s="282"/>
      <c r="DE775" s="282"/>
    </row>
    <row r="776" spans="1:109" ht="16.5" x14ac:dyDescent="0.3">
      <c r="A776" s="427">
        <v>2019</v>
      </c>
      <c r="B776" s="428" t="s">
        <v>36</v>
      </c>
      <c r="C776" s="429" t="s">
        <v>96</v>
      </c>
      <c r="D776" s="430">
        <v>10612.93</v>
      </c>
      <c r="E776" s="430">
        <v>16208.537</v>
      </c>
      <c r="F776" s="431">
        <v>5179.43</v>
      </c>
      <c r="G776" s="431">
        <v>2145.4074999999998</v>
      </c>
      <c r="H776" s="432">
        <v>34146.304499999998</v>
      </c>
      <c r="I776" s="293"/>
      <c r="J776" s="58"/>
      <c r="BY776" s="270"/>
      <c r="BZ776" s="68"/>
      <c r="CA776" s="280"/>
      <c r="CB776" s="280"/>
      <c r="CC776" s="280"/>
      <c r="CD776" s="280"/>
      <c r="CE776" s="280"/>
      <c r="CF776" s="270"/>
      <c r="CG776" s="68"/>
      <c r="CH776" s="281"/>
      <c r="CI776" s="281"/>
      <c r="CJ776" s="281"/>
      <c r="CK776" s="281"/>
      <c r="CL776" s="281"/>
      <c r="CM776" s="282"/>
      <c r="CN776" s="282"/>
      <c r="CO776" s="282"/>
      <c r="CP776" s="282"/>
      <c r="CQ776" s="282"/>
      <c r="CR776" s="270"/>
      <c r="CS776" s="68"/>
      <c r="CT776" s="283"/>
      <c r="CU776" s="283"/>
      <c r="CV776" s="283"/>
      <c r="CW776" s="283"/>
      <c r="CX776" s="283"/>
      <c r="CY776" s="270"/>
      <c r="CZ776" s="68"/>
      <c r="DA776" s="282"/>
      <c r="DB776" s="282"/>
      <c r="DC776" s="282"/>
      <c r="DD776" s="282"/>
      <c r="DE776" s="282"/>
    </row>
    <row r="777" spans="1:109" ht="16.5" x14ac:dyDescent="0.3">
      <c r="A777" s="68">
        <v>2019</v>
      </c>
      <c r="B777" s="68" t="s">
        <v>37</v>
      </c>
      <c r="C777" s="433" t="s">
        <v>96</v>
      </c>
      <c r="D777" s="434">
        <v>11670.837500000001</v>
      </c>
      <c r="E777" s="434">
        <v>16153.1335</v>
      </c>
      <c r="F777" s="435">
        <v>4535.2699999999995</v>
      </c>
      <c r="G777" s="435">
        <v>1804.675</v>
      </c>
      <c r="H777" s="129">
        <v>34163.915999999997</v>
      </c>
      <c r="I777" s="293"/>
      <c r="J777" s="58"/>
      <c r="BY777" s="270"/>
      <c r="BZ777" s="68"/>
      <c r="CA777" s="280"/>
      <c r="CB777" s="280"/>
      <c r="CC777" s="280"/>
      <c r="CD777" s="280"/>
      <c r="CE777" s="280"/>
      <c r="CF777" s="270"/>
      <c r="CG777" s="68"/>
      <c r="CH777" s="281"/>
      <c r="CI777" s="281"/>
      <c r="CJ777" s="281"/>
      <c r="CK777" s="281"/>
      <c r="CL777" s="281"/>
      <c r="CM777" s="282"/>
      <c r="CN777" s="282"/>
      <c r="CO777" s="282"/>
      <c r="CP777" s="282"/>
      <c r="CQ777" s="282"/>
      <c r="CR777" s="270"/>
      <c r="CS777" s="68"/>
      <c r="CT777" s="283"/>
      <c r="CU777" s="283"/>
      <c r="CV777" s="283"/>
      <c r="CW777" s="283"/>
      <c r="CX777" s="283"/>
      <c r="CY777" s="270"/>
      <c r="CZ777" s="68"/>
      <c r="DA777" s="282"/>
      <c r="DB777" s="282"/>
      <c r="DC777" s="282"/>
      <c r="DD777" s="282"/>
      <c r="DE777" s="282"/>
    </row>
    <row r="778" spans="1:109" ht="16.5" x14ac:dyDescent="0.3">
      <c r="A778" s="427">
        <v>2019</v>
      </c>
      <c r="B778" s="428" t="s">
        <v>38</v>
      </c>
      <c r="C778" s="429" t="s">
        <v>96</v>
      </c>
      <c r="D778" s="430">
        <v>9769.0750000000007</v>
      </c>
      <c r="E778" s="430">
        <v>17337.759000000002</v>
      </c>
      <c r="F778" s="431">
        <v>4967.6424999999999</v>
      </c>
      <c r="G778" s="431">
        <v>2270.8225000000002</v>
      </c>
      <c r="H778" s="432">
        <v>34345.298999999999</v>
      </c>
      <c r="I778" s="293"/>
      <c r="J778" s="58"/>
      <c r="BY778" s="270"/>
      <c r="BZ778" s="68"/>
      <c r="CA778" s="280"/>
      <c r="CB778" s="280"/>
      <c r="CC778" s="280"/>
      <c r="CD778" s="280"/>
      <c r="CE778" s="280"/>
      <c r="CF778" s="270"/>
      <c r="CG778" s="68"/>
      <c r="CH778" s="281"/>
      <c r="CI778" s="281"/>
      <c r="CJ778" s="281"/>
      <c r="CK778" s="281"/>
      <c r="CL778" s="281"/>
      <c r="CM778" s="282"/>
      <c r="CN778" s="282"/>
      <c r="CO778" s="282"/>
      <c r="CP778" s="282"/>
      <c r="CQ778" s="282"/>
      <c r="CR778" s="270"/>
      <c r="CS778" s="68"/>
      <c r="CT778" s="283"/>
      <c r="CU778" s="283"/>
      <c r="CV778" s="283"/>
      <c r="CW778" s="283"/>
      <c r="CX778" s="283"/>
      <c r="CY778" s="270"/>
      <c r="CZ778" s="68"/>
      <c r="DA778" s="282"/>
      <c r="DB778" s="282"/>
      <c r="DC778" s="282"/>
      <c r="DD778" s="282"/>
      <c r="DE778" s="282"/>
    </row>
    <row r="779" spans="1:109" ht="16.5" x14ac:dyDescent="0.3">
      <c r="A779" s="68">
        <v>2019</v>
      </c>
      <c r="B779" s="68" t="s">
        <v>39</v>
      </c>
      <c r="C779" s="433" t="s">
        <v>96</v>
      </c>
      <c r="D779" s="434">
        <v>8815.9549999999999</v>
      </c>
      <c r="E779" s="434">
        <v>19522.119499999997</v>
      </c>
      <c r="F779" s="435">
        <v>4982.0924999999997</v>
      </c>
      <c r="G779" s="435">
        <v>2112.7550000000001</v>
      </c>
      <c r="H779" s="129">
        <v>35432.921999999999</v>
      </c>
      <c r="I779" s="293"/>
      <c r="J779" s="58"/>
      <c r="BY779" s="270"/>
      <c r="BZ779" s="68"/>
      <c r="CA779" s="280"/>
      <c r="CB779" s="280"/>
      <c r="CC779" s="280"/>
      <c r="CD779" s="280"/>
      <c r="CE779" s="280"/>
      <c r="CF779" s="270"/>
      <c r="CG779" s="68"/>
      <c r="CH779" s="281"/>
      <c r="CI779" s="281"/>
      <c r="CJ779" s="281"/>
      <c r="CK779" s="281"/>
      <c r="CL779" s="281"/>
      <c r="CM779" s="282"/>
      <c r="CN779" s="282"/>
      <c r="CO779" s="282"/>
      <c r="CP779" s="282"/>
      <c r="CQ779" s="282"/>
      <c r="CR779" s="270"/>
      <c r="CS779" s="68"/>
      <c r="CT779" s="283"/>
      <c r="CU779" s="283"/>
      <c r="CV779" s="283"/>
      <c r="CW779" s="283"/>
      <c r="CX779" s="283"/>
      <c r="CY779" s="270"/>
      <c r="CZ779" s="68"/>
      <c r="DA779" s="282"/>
      <c r="DB779" s="282"/>
      <c r="DC779" s="282"/>
      <c r="DD779" s="282"/>
      <c r="DE779" s="282"/>
    </row>
    <row r="780" spans="1:109" ht="16.5" x14ac:dyDescent="0.3">
      <c r="A780" s="427">
        <v>2019</v>
      </c>
      <c r="B780" s="428" t="s">
        <v>40</v>
      </c>
      <c r="C780" s="429" t="s">
        <v>96</v>
      </c>
      <c r="D780" s="430">
        <v>9779.130000000001</v>
      </c>
      <c r="E780" s="430">
        <v>17972.047000000002</v>
      </c>
      <c r="F780" s="431">
        <v>5807.6525000000001</v>
      </c>
      <c r="G780" s="431">
        <v>2557.0424999999996</v>
      </c>
      <c r="H780" s="432">
        <v>36115.872000000003</v>
      </c>
      <c r="I780" s="293"/>
      <c r="J780" s="58"/>
      <c r="BY780" s="270"/>
      <c r="BZ780" s="68"/>
      <c r="CA780" s="280"/>
      <c r="CB780" s="280"/>
      <c r="CC780" s="280"/>
      <c r="CD780" s="280"/>
      <c r="CE780" s="280"/>
      <c r="CF780" s="270"/>
      <c r="CG780" s="68"/>
      <c r="CH780" s="281"/>
      <c r="CI780" s="281"/>
      <c r="CJ780" s="281"/>
      <c r="CK780" s="281"/>
      <c r="CL780" s="281"/>
      <c r="CM780" s="282"/>
      <c r="CN780" s="282"/>
      <c r="CO780" s="282"/>
      <c r="CP780" s="282"/>
      <c r="CQ780" s="282"/>
      <c r="CR780" s="270"/>
      <c r="CS780" s="68"/>
      <c r="CT780" s="283"/>
      <c r="CU780" s="283"/>
      <c r="CV780" s="283"/>
      <c r="CW780" s="283"/>
      <c r="CX780" s="283"/>
      <c r="CY780" s="270"/>
      <c r="CZ780" s="68"/>
      <c r="DA780" s="282"/>
      <c r="DB780" s="282"/>
      <c r="DC780" s="282"/>
      <c r="DD780" s="282"/>
      <c r="DE780" s="282"/>
    </row>
    <row r="781" spans="1:109" ht="16.5" x14ac:dyDescent="0.3">
      <c r="A781" s="68">
        <v>2019</v>
      </c>
      <c r="B781" s="68" t="s">
        <v>41</v>
      </c>
      <c r="C781" s="433" t="s">
        <v>96</v>
      </c>
      <c r="D781" s="434">
        <v>9620.64</v>
      </c>
      <c r="E781" s="434">
        <v>18451.693500000001</v>
      </c>
      <c r="F781" s="435">
        <v>6435.3694999999998</v>
      </c>
      <c r="G781" s="435">
        <v>2357.2949999999996</v>
      </c>
      <c r="H781" s="129">
        <v>36864.998000000007</v>
      </c>
      <c r="I781" s="293"/>
      <c r="J781" s="58"/>
      <c r="BY781" s="270"/>
      <c r="BZ781" s="68"/>
      <c r="CA781" s="280"/>
      <c r="CB781" s="280"/>
      <c r="CC781" s="280"/>
      <c r="CD781" s="280"/>
      <c r="CE781" s="280"/>
      <c r="CF781" s="270"/>
      <c r="CG781" s="68"/>
      <c r="CH781" s="281"/>
      <c r="CI781" s="281"/>
      <c r="CJ781" s="281"/>
      <c r="CK781" s="281"/>
      <c r="CL781" s="281"/>
      <c r="CM781" s="282"/>
      <c r="CN781" s="282"/>
      <c r="CO781" s="282"/>
      <c r="CP781" s="282"/>
      <c r="CQ781" s="282"/>
      <c r="CR781" s="270"/>
      <c r="CS781" s="68"/>
      <c r="CT781" s="283"/>
      <c r="CU781" s="283"/>
      <c r="CV781" s="283"/>
      <c r="CW781" s="283"/>
      <c r="CX781" s="283"/>
      <c r="CY781" s="270"/>
      <c r="CZ781" s="68"/>
      <c r="DA781" s="282"/>
      <c r="DB781" s="282"/>
      <c r="DC781" s="282"/>
      <c r="DD781" s="282"/>
      <c r="DE781" s="282"/>
    </row>
    <row r="782" spans="1:109" ht="16.5" x14ac:dyDescent="0.3">
      <c r="A782" s="427">
        <v>2019</v>
      </c>
      <c r="B782" s="428" t="s">
        <v>42</v>
      </c>
      <c r="C782" s="429" t="s">
        <v>96</v>
      </c>
      <c r="D782" s="430">
        <v>7950.98</v>
      </c>
      <c r="E782" s="430">
        <v>18016.437999999998</v>
      </c>
      <c r="F782" s="431">
        <v>5238.4125000000004</v>
      </c>
      <c r="G782" s="431">
        <v>1901.7975000000001</v>
      </c>
      <c r="H782" s="432">
        <v>33107.627999999997</v>
      </c>
      <c r="I782" s="293"/>
      <c r="J782" s="58"/>
      <c r="BY782" s="270"/>
      <c r="BZ782" s="68"/>
      <c r="CA782" s="280"/>
      <c r="CB782" s="280"/>
      <c r="CC782" s="280"/>
      <c r="CD782" s="280"/>
      <c r="CE782" s="280"/>
      <c r="CF782" s="270"/>
      <c r="CG782" s="68"/>
      <c r="CH782" s="281"/>
      <c r="CI782" s="281"/>
      <c r="CJ782" s="281"/>
      <c r="CK782" s="281"/>
      <c r="CL782" s="281"/>
      <c r="CM782" s="282"/>
      <c r="CN782" s="282"/>
      <c r="CO782" s="282"/>
      <c r="CP782" s="282"/>
      <c r="CQ782" s="282"/>
      <c r="CR782" s="270"/>
      <c r="CS782" s="68"/>
      <c r="CT782" s="283"/>
      <c r="CU782" s="283"/>
      <c r="CV782" s="283"/>
      <c r="CW782" s="283"/>
      <c r="CX782" s="283"/>
      <c r="CY782" s="270"/>
      <c r="CZ782" s="68"/>
      <c r="DA782" s="282"/>
      <c r="DB782" s="282"/>
      <c r="DC782" s="282"/>
      <c r="DD782" s="282"/>
      <c r="DE782" s="282"/>
    </row>
    <row r="783" spans="1:109" ht="16.5" x14ac:dyDescent="0.3">
      <c r="A783" s="68">
        <v>2009</v>
      </c>
      <c r="B783" s="68" t="s">
        <v>33</v>
      </c>
      <c r="C783" s="433" t="s">
        <v>100</v>
      </c>
      <c r="D783" s="434">
        <v>7277.72</v>
      </c>
      <c r="E783" s="434">
        <v>23582.25</v>
      </c>
      <c r="F783" s="435">
        <v>1828</v>
      </c>
      <c r="G783" s="435">
        <v>2029.665</v>
      </c>
      <c r="H783" s="129">
        <v>34717.635000000002</v>
      </c>
      <c r="I783" s="293"/>
      <c r="J783" s="58"/>
      <c r="BY783" s="270"/>
      <c r="BZ783" s="68"/>
      <c r="CA783" s="280"/>
      <c r="CB783" s="280"/>
      <c r="CC783" s="280"/>
      <c r="CD783" s="280"/>
      <c r="CE783" s="280"/>
      <c r="CF783" s="270"/>
      <c r="CG783" s="68"/>
      <c r="CH783" s="281"/>
      <c r="CI783" s="281"/>
      <c r="CJ783" s="281"/>
      <c r="CK783" s="281"/>
      <c r="CL783" s="281"/>
      <c r="CM783" s="282"/>
      <c r="CN783" s="282"/>
      <c r="CO783" s="282"/>
      <c r="CP783" s="282"/>
      <c r="CQ783" s="282"/>
      <c r="CR783" s="270"/>
      <c r="CS783" s="68"/>
      <c r="CT783" s="283"/>
      <c r="CU783" s="283"/>
      <c r="CV783" s="283"/>
      <c r="CW783" s="283"/>
      <c r="CX783" s="283"/>
      <c r="CY783" s="270"/>
      <c r="CZ783" s="68"/>
      <c r="DA783" s="282"/>
      <c r="DB783" s="282"/>
      <c r="DC783" s="282"/>
      <c r="DD783" s="282"/>
      <c r="DE783" s="282"/>
    </row>
    <row r="784" spans="1:109" ht="16.5" x14ac:dyDescent="0.3">
      <c r="A784" s="427">
        <v>2009</v>
      </c>
      <c r="B784" s="428" t="s">
        <v>35</v>
      </c>
      <c r="C784" s="429" t="s">
        <v>100</v>
      </c>
      <c r="D784" s="430">
        <v>8223.7150000000001</v>
      </c>
      <c r="E784" s="430">
        <v>24499.75</v>
      </c>
      <c r="F784" s="431">
        <v>1969.6075000000001</v>
      </c>
      <c r="G784" s="431">
        <v>1488.87</v>
      </c>
      <c r="H784" s="432">
        <v>36181.942500000005</v>
      </c>
      <c r="I784" s="293"/>
      <c r="J784" s="58"/>
      <c r="BY784" s="270"/>
      <c r="BZ784" s="68"/>
      <c r="CA784" s="280"/>
      <c r="CB784" s="280"/>
      <c r="CC784" s="280"/>
      <c r="CD784" s="280"/>
      <c r="CE784" s="280"/>
      <c r="CF784" s="270"/>
      <c r="CG784" s="68"/>
      <c r="CH784" s="281"/>
      <c r="CI784" s="281"/>
      <c r="CJ784" s="281"/>
      <c r="CK784" s="281"/>
      <c r="CL784" s="281"/>
      <c r="CM784" s="282"/>
      <c r="CN784" s="282"/>
      <c r="CO784" s="282"/>
      <c r="CP784" s="282"/>
      <c r="CQ784" s="282"/>
      <c r="CR784" s="270"/>
      <c r="CS784" s="68"/>
      <c r="CT784" s="283"/>
      <c r="CU784" s="283"/>
      <c r="CV784" s="283"/>
      <c r="CW784" s="283"/>
      <c r="CX784" s="283"/>
      <c r="CY784" s="270"/>
      <c r="CZ784" s="68"/>
      <c r="DA784" s="282"/>
      <c r="DB784" s="282"/>
      <c r="DC784" s="282"/>
      <c r="DD784" s="282"/>
      <c r="DE784" s="282"/>
    </row>
    <row r="785" spans="1:109" ht="16.5" x14ac:dyDescent="0.3">
      <c r="A785" s="68">
        <v>2009</v>
      </c>
      <c r="B785" s="68" t="s">
        <v>36</v>
      </c>
      <c r="C785" s="433" t="s">
        <v>100</v>
      </c>
      <c r="D785" s="434">
        <v>6515.1650000000009</v>
      </c>
      <c r="E785" s="434">
        <v>21491.25</v>
      </c>
      <c r="F785" s="435">
        <v>2097.5299999999997</v>
      </c>
      <c r="G785" s="435">
        <v>1896.4524999999999</v>
      </c>
      <c r="H785" s="129">
        <v>32000.397499999999</v>
      </c>
      <c r="I785" s="293"/>
      <c r="J785" s="58"/>
      <c r="BY785" s="270"/>
      <c r="BZ785" s="68"/>
      <c r="CA785" s="280"/>
      <c r="CB785" s="280"/>
      <c r="CC785" s="280"/>
      <c r="CD785" s="280"/>
      <c r="CE785" s="280"/>
      <c r="CF785" s="270"/>
      <c r="CG785" s="68"/>
      <c r="CH785" s="281"/>
      <c r="CI785" s="281"/>
      <c r="CJ785" s="281"/>
      <c r="CK785" s="281"/>
      <c r="CL785" s="281"/>
      <c r="CM785" s="282"/>
      <c r="CN785" s="282"/>
      <c r="CO785" s="282"/>
      <c r="CP785" s="282"/>
      <c r="CQ785" s="282"/>
      <c r="CR785" s="270"/>
      <c r="CS785" s="68"/>
      <c r="CT785" s="283"/>
      <c r="CU785" s="283"/>
      <c r="CV785" s="283"/>
      <c r="CW785" s="283"/>
      <c r="CX785" s="283"/>
      <c r="CY785" s="270"/>
      <c r="CZ785" s="68"/>
      <c r="DA785" s="282"/>
      <c r="DB785" s="282"/>
      <c r="DC785" s="282"/>
      <c r="DD785" s="282"/>
      <c r="DE785" s="282"/>
    </row>
    <row r="786" spans="1:109" ht="16.5" x14ac:dyDescent="0.3">
      <c r="A786" s="427">
        <v>2009</v>
      </c>
      <c r="B786" s="428" t="s">
        <v>37</v>
      </c>
      <c r="C786" s="429" t="s">
        <v>100</v>
      </c>
      <c r="D786" s="430">
        <v>6643.7124999999996</v>
      </c>
      <c r="E786" s="430">
        <v>27088.400000000001</v>
      </c>
      <c r="F786" s="431">
        <v>2237.1799999999998</v>
      </c>
      <c r="G786" s="431">
        <v>2617.83</v>
      </c>
      <c r="H786" s="432">
        <v>38587.122499999998</v>
      </c>
      <c r="I786" s="293"/>
      <c r="J786" s="58"/>
      <c r="BY786" s="270"/>
      <c r="BZ786" s="68"/>
      <c r="CA786" s="280"/>
      <c r="CB786" s="280"/>
      <c r="CC786" s="280"/>
      <c r="CD786" s="280"/>
      <c r="CE786" s="280"/>
      <c r="CF786" s="270"/>
      <c r="CG786" s="68"/>
      <c r="CH786" s="281"/>
      <c r="CI786" s="281"/>
      <c r="CJ786" s="281"/>
      <c r="CK786" s="281"/>
      <c r="CL786" s="281"/>
      <c r="CM786" s="282"/>
      <c r="CN786" s="282"/>
      <c r="CO786" s="282"/>
      <c r="CP786" s="282"/>
      <c r="CQ786" s="282"/>
      <c r="CR786" s="270"/>
      <c r="CS786" s="68"/>
      <c r="CT786" s="283"/>
      <c r="CU786" s="283"/>
      <c r="CV786" s="283"/>
      <c r="CW786" s="283"/>
      <c r="CX786" s="283"/>
      <c r="CY786" s="270"/>
      <c r="CZ786" s="68"/>
      <c r="DA786" s="282"/>
      <c r="DB786" s="282"/>
      <c r="DC786" s="282"/>
      <c r="DD786" s="282"/>
      <c r="DE786" s="282"/>
    </row>
    <row r="787" spans="1:109" ht="16.5" x14ac:dyDescent="0.3">
      <c r="A787" s="68">
        <v>2009</v>
      </c>
      <c r="B787" s="68" t="s">
        <v>38</v>
      </c>
      <c r="C787" s="433" t="s">
        <v>100</v>
      </c>
      <c r="D787" s="434">
        <v>6053.2725</v>
      </c>
      <c r="E787" s="434">
        <v>26381.15</v>
      </c>
      <c r="F787" s="435">
        <v>2101.2424999999998</v>
      </c>
      <c r="G787" s="435">
        <v>1550.9899999999998</v>
      </c>
      <c r="H787" s="129">
        <v>36086.654999999999</v>
      </c>
      <c r="I787" s="293"/>
      <c r="J787" s="58"/>
      <c r="BY787" s="270"/>
      <c r="BZ787" s="68"/>
      <c r="CA787" s="280"/>
      <c r="CB787" s="280"/>
      <c r="CC787" s="280"/>
      <c r="CD787" s="280"/>
      <c r="CE787" s="280"/>
      <c r="CF787" s="270"/>
      <c r="CG787" s="68"/>
      <c r="CH787" s="281"/>
      <c r="CI787" s="281"/>
      <c r="CJ787" s="281"/>
      <c r="CK787" s="281"/>
      <c r="CL787" s="281"/>
      <c r="CM787" s="282"/>
      <c r="CN787" s="282"/>
      <c r="CO787" s="282"/>
      <c r="CP787" s="282"/>
      <c r="CQ787" s="282"/>
      <c r="CR787" s="270"/>
      <c r="CS787" s="68"/>
      <c r="CT787" s="283"/>
      <c r="CU787" s="283"/>
      <c r="CV787" s="283"/>
      <c r="CW787" s="283"/>
      <c r="CX787" s="283"/>
      <c r="CY787" s="270"/>
      <c r="CZ787" s="68"/>
      <c r="DA787" s="282"/>
      <c r="DB787" s="282"/>
      <c r="DC787" s="282"/>
      <c r="DD787" s="282"/>
      <c r="DE787" s="282"/>
    </row>
    <row r="788" spans="1:109" ht="16.5" x14ac:dyDescent="0.3">
      <c r="A788" s="427">
        <v>2009</v>
      </c>
      <c r="B788" s="428" t="s">
        <v>39</v>
      </c>
      <c r="C788" s="429" t="s">
        <v>100</v>
      </c>
      <c r="D788" s="430">
        <v>7378.3075000000008</v>
      </c>
      <c r="E788" s="430">
        <v>24183.8</v>
      </c>
      <c r="F788" s="431">
        <v>2785.6525000000001</v>
      </c>
      <c r="G788" s="431">
        <v>2320.2600000000002</v>
      </c>
      <c r="H788" s="432">
        <v>36668.020000000004</v>
      </c>
      <c r="I788" s="293"/>
      <c r="J788" s="58"/>
      <c r="BY788" s="270"/>
      <c r="BZ788" s="68"/>
      <c r="CA788" s="280"/>
      <c r="CB788" s="280"/>
      <c r="CC788" s="280"/>
      <c r="CD788" s="280"/>
      <c r="CE788" s="280"/>
      <c r="CF788" s="270"/>
      <c r="CG788" s="68"/>
      <c r="CH788" s="281"/>
      <c r="CI788" s="281"/>
      <c r="CJ788" s="281"/>
      <c r="CK788" s="281"/>
      <c r="CL788" s="281"/>
      <c r="CM788" s="282"/>
      <c r="CN788" s="282"/>
      <c r="CO788" s="282"/>
      <c r="CP788" s="282"/>
      <c r="CQ788" s="282"/>
      <c r="CR788" s="270"/>
      <c r="CS788" s="68"/>
      <c r="CT788" s="283"/>
      <c r="CU788" s="283"/>
      <c r="CV788" s="283"/>
      <c r="CW788" s="283"/>
      <c r="CX788" s="283"/>
      <c r="CY788" s="270"/>
      <c r="CZ788" s="68"/>
      <c r="DA788" s="282"/>
      <c r="DB788" s="282"/>
      <c r="DC788" s="282"/>
      <c r="DD788" s="282"/>
      <c r="DE788" s="282"/>
    </row>
    <row r="789" spans="1:109" ht="16.5" x14ac:dyDescent="0.3">
      <c r="A789" s="68">
        <v>2009</v>
      </c>
      <c r="B789" s="68" t="s">
        <v>40</v>
      </c>
      <c r="C789" s="433" t="s">
        <v>100</v>
      </c>
      <c r="D789" s="434">
        <v>7554.0325000000003</v>
      </c>
      <c r="E789" s="434">
        <v>24027.950000000004</v>
      </c>
      <c r="F789" s="435">
        <v>2891.58</v>
      </c>
      <c r="G789" s="435">
        <v>1828.59</v>
      </c>
      <c r="H789" s="129">
        <v>36302.152499999997</v>
      </c>
      <c r="I789" s="293"/>
      <c r="J789" s="58"/>
      <c r="BY789" s="270"/>
      <c r="BZ789" s="68"/>
      <c r="CA789" s="280"/>
      <c r="CB789" s="280"/>
      <c r="CC789" s="280"/>
      <c r="CD789" s="280"/>
      <c r="CE789" s="280"/>
      <c r="CF789" s="270"/>
      <c r="CG789" s="68"/>
      <c r="CH789" s="281"/>
      <c r="CI789" s="281"/>
      <c r="CJ789" s="281"/>
      <c r="CK789" s="281"/>
      <c r="CL789" s="281"/>
      <c r="CM789" s="282"/>
      <c r="CN789" s="282"/>
      <c r="CO789" s="282"/>
      <c r="CP789" s="282"/>
      <c r="CQ789" s="282"/>
      <c r="CR789" s="270"/>
      <c r="CS789" s="68"/>
      <c r="CT789" s="283"/>
      <c r="CU789" s="283"/>
      <c r="CV789" s="283"/>
      <c r="CW789" s="283"/>
      <c r="CX789" s="283"/>
      <c r="CY789" s="270"/>
      <c r="CZ789" s="68"/>
      <c r="DA789" s="282"/>
      <c r="DB789" s="282"/>
      <c r="DC789" s="282"/>
      <c r="DD789" s="282"/>
      <c r="DE789" s="282"/>
    </row>
    <row r="790" spans="1:109" ht="16.5" x14ac:dyDescent="0.3">
      <c r="A790" s="427">
        <v>2009</v>
      </c>
      <c r="B790" s="428" t="s">
        <v>41</v>
      </c>
      <c r="C790" s="429" t="s">
        <v>100</v>
      </c>
      <c r="D790" s="430">
        <v>7524.3175000000001</v>
      </c>
      <c r="E790" s="430">
        <v>25847.15</v>
      </c>
      <c r="F790" s="431">
        <v>3078.35</v>
      </c>
      <c r="G790" s="431">
        <v>1882.6</v>
      </c>
      <c r="H790" s="432">
        <v>38332.417500000003</v>
      </c>
      <c r="I790" s="293"/>
      <c r="J790" s="58"/>
      <c r="BY790" s="270"/>
      <c r="BZ790" s="68"/>
      <c r="CA790" s="280"/>
      <c r="CB790" s="280"/>
      <c r="CC790" s="280"/>
      <c r="CD790" s="280"/>
      <c r="CE790" s="280"/>
      <c r="CF790" s="270"/>
      <c r="CG790" s="68"/>
      <c r="CH790" s="281"/>
      <c r="CI790" s="281"/>
      <c r="CJ790" s="281"/>
      <c r="CK790" s="281"/>
      <c r="CL790" s="281"/>
      <c r="CM790" s="282"/>
      <c r="CN790" s="282"/>
      <c r="CO790" s="282"/>
      <c r="CP790" s="282"/>
      <c r="CQ790" s="282"/>
      <c r="CR790" s="270"/>
      <c r="CS790" s="68"/>
      <c r="CT790" s="283"/>
      <c r="CU790" s="283"/>
      <c r="CV790" s="283"/>
      <c r="CW790" s="283"/>
      <c r="CX790" s="283"/>
      <c r="CY790" s="270"/>
      <c r="CZ790" s="68"/>
      <c r="DA790" s="282"/>
      <c r="DB790" s="282"/>
      <c r="DC790" s="282"/>
      <c r="DD790" s="282"/>
      <c r="DE790" s="282"/>
    </row>
    <row r="791" spans="1:109" ht="16.5" x14ac:dyDescent="0.3">
      <c r="A791" s="68">
        <v>2009</v>
      </c>
      <c r="B791" s="68" t="s">
        <v>42</v>
      </c>
      <c r="C791" s="433" t="s">
        <v>100</v>
      </c>
      <c r="D791" s="434">
        <v>8732.58</v>
      </c>
      <c r="E791" s="434">
        <v>25425.75</v>
      </c>
      <c r="F791" s="435">
        <v>2089.835</v>
      </c>
      <c r="G791" s="435">
        <v>1601.76</v>
      </c>
      <c r="H791" s="129">
        <v>37849.925000000003</v>
      </c>
      <c r="I791" s="293"/>
      <c r="J791" s="58"/>
      <c r="BY791" s="270"/>
      <c r="BZ791" s="68"/>
      <c r="CA791" s="280"/>
      <c r="CB791" s="280"/>
      <c r="CC791" s="280"/>
      <c r="CD791" s="280"/>
      <c r="CE791" s="280"/>
      <c r="CF791" s="270"/>
      <c r="CG791" s="68"/>
      <c r="CH791" s="281"/>
      <c r="CI791" s="281"/>
      <c r="CJ791" s="281"/>
      <c r="CK791" s="281"/>
      <c r="CL791" s="281"/>
      <c r="CM791" s="282"/>
      <c r="CN791" s="282"/>
      <c r="CO791" s="282"/>
      <c r="CP791" s="282"/>
      <c r="CQ791" s="282"/>
      <c r="CR791" s="270"/>
      <c r="CS791" s="68"/>
      <c r="CT791" s="283"/>
      <c r="CU791" s="283"/>
      <c r="CV791" s="283"/>
      <c r="CW791" s="283"/>
      <c r="CX791" s="283"/>
      <c r="CY791" s="270"/>
      <c r="CZ791" s="68"/>
      <c r="DA791" s="282"/>
      <c r="DB791" s="282"/>
      <c r="DC791" s="282"/>
      <c r="DD791" s="282"/>
      <c r="DE791" s="282"/>
    </row>
    <row r="792" spans="1:109" ht="16.5" x14ac:dyDescent="0.3">
      <c r="A792" s="427">
        <v>2010</v>
      </c>
      <c r="B792" s="428" t="s">
        <v>43</v>
      </c>
      <c r="C792" s="429" t="s">
        <v>100</v>
      </c>
      <c r="D792" s="430">
        <v>7601.6724999999997</v>
      </c>
      <c r="E792" s="430">
        <v>24677.279999999999</v>
      </c>
      <c r="F792" s="431">
        <v>2334.44</v>
      </c>
      <c r="G792" s="431">
        <v>1447.93</v>
      </c>
      <c r="H792" s="432">
        <v>36061.322499999995</v>
      </c>
      <c r="I792" s="293"/>
      <c r="J792" s="58"/>
      <c r="BY792" s="270"/>
      <c r="BZ792" s="68"/>
      <c r="CA792" s="280"/>
      <c r="CB792" s="280"/>
      <c r="CC792" s="280"/>
      <c r="CD792" s="280"/>
      <c r="CE792" s="280"/>
      <c r="CF792" s="270"/>
      <c r="CG792" s="68"/>
      <c r="CH792" s="281"/>
      <c r="CI792" s="281"/>
      <c r="CJ792" s="281"/>
      <c r="CK792" s="281"/>
      <c r="CL792" s="281"/>
      <c r="CM792" s="282"/>
      <c r="CN792" s="282"/>
      <c r="CO792" s="282"/>
      <c r="CP792" s="282"/>
      <c r="CQ792" s="282"/>
      <c r="CR792" s="270"/>
      <c r="CS792" s="68"/>
      <c r="CT792" s="283"/>
      <c r="CU792" s="283"/>
      <c r="CV792" s="283"/>
      <c r="CW792" s="283"/>
      <c r="CX792" s="283"/>
      <c r="CY792" s="270"/>
      <c r="CZ792" s="68"/>
      <c r="DA792" s="282"/>
      <c r="DB792" s="282"/>
      <c r="DC792" s="282"/>
      <c r="DD792" s="282"/>
      <c r="DE792" s="282"/>
    </row>
    <row r="793" spans="1:109" ht="16.5" x14ac:dyDescent="0.3">
      <c r="A793" s="68">
        <v>2010</v>
      </c>
      <c r="B793" s="68" t="s">
        <v>44</v>
      </c>
      <c r="C793" s="433" t="s">
        <v>100</v>
      </c>
      <c r="D793" s="434">
        <v>9289.7099999999991</v>
      </c>
      <c r="E793" s="434">
        <v>27586.41</v>
      </c>
      <c r="F793" s="435">
        <v>2981.3049999999998</v>
      </c>
      <c r="G793" s="435">
        <v>1722.83</v>
      </c>
      <c r="H793" s="129">
        <v>41580.254999999997</v>
      </c>
      <c r="I793" s="293"/>
      <c r="J793" s="58"/>
      <c r="BY793" s="270"/>
      <c r="BZ793" s="68"/>
      <c r="CA793" s="280"/>
      <c r="CB793" s="280"/>
      <c r="CC793" s="280"/>
      <c r="CD793" s="280"/>
      <c r="CE793" s="280"/>
      <c r="CF793" s="270"/>
      <c r="CG793" s="68"/>
      <c r="CH793" s="281"/>
      <c r="CI793" s="281"/>
      <c r="CJ793" s="281"/>
      <c r="CK793" s="281"/>
      <c r="CL793" s="281"/>
      <c r="CM793" s="282"/>
      <c r="CN793" s="282"/>
      <c r="CO793" s="282"/>
      <c r="CP793" s="282"/>
      <c r="CQ793" s="282"/>
      <c r="CR793" s="270"/>
      <c r="CS793" s="68"/>
      <c r="CT793" s="283"/>
      <c r="CU793" s="283"/>
      <c r="CV793" s="283"/>
      <c r="CW793" s="283"/>
      <c r="CX793" s="283"/>
      <c r="CY793" s="270"/>
      <c r="CZ793" s="68"/>
      <c r="DA793" s="282"/>
      <c r="DB793" s="282"/>
      <c r="DC793" s="282"/>
      <c r="DD793" s="282"/>
      <c r="DE793" s="282"/>
    </row>
    <row r="794" spans="1:109" ht="16.5" x14ac:dyDescent="0.3">
      <c r="A794" s="427">
        <v>2010</v>
      </c>
      <c r="B794" s="428" t="s">
        <v>45</v>
      </c>
      <c r="C794" s="429" t="s">
        <v>100</v>
      </c>
      <c r="D794" s="430">
        <v>10188.907500000001</v>
      </c>
      <c r="E794" s="430">
        <v>30185.760000000002</v>
      </c>
      <c r="F794" s="431">
        <v>2734.8274999999999</v>
      </c>
      <c r="G794" s="431">
        <v>1910.33</v>
      </c>
      <c r="H794" s="432">
        <v>45019.824999999997</v>
      </c>
      <c r="I794" s="293"/>
      <c r="J794" s="58"/>
      <c r="BY794" s="270"/>
      <c r="BZ794" s="68"/>
      <c r="CA794" s="280"/>
      <c r="CB794" s="280"/>
      <c r="CC794" s="280"/>
      <c r="CD794" s="280"/>
      <c r="CE794" s="280"/>
      <c r="CF794" s="270"/>
      <c r="CG794" s="68"/>
      <c r="CH794" s="281"/>
      <c r="CI794" s="281"/>
      <c r="CJ794" s="281"/>
      <c r="CK794" s="281"/>
      <c r="CL794" s="281"/>
      <c r="CM794" s="282"/>
      <c r="CN794" s="282"/>
      <c r="CO794" s="282"/>
      <c r="CP794" s="282"/>
      <c r="CQ794" s="282"/>
      <c r="CR794" s="270"/>
      <c r="CS794" s="68"/>
      <c r="CT794" s="283"/>
      <c r="CU794" s="283"/>
      <c r="CV794" s="283"/>
      <c r="CW794" s="283"/>
      <c r="CX794" s="283"/>
      <c r="CY794" s="270"/>
      <c r="CZ794" s="68"/>
      <c r="DA794" s="282"/>
      <c r="DB794" s="282"/>
      <c r="DC794" s="282"/>
      <c r="DD794" s="282"/>
      <c r="DE794" s="282"/>
    </row>
    <row r="795" spans="1:109" ht="16.5" x14ac:dyDescent="0.3">
      <c r="A795" s="68">
        <v>2010</v>
      </c>
      <c r="B795" s="68" t="s">
        <v>33</v>
      </c>
      <c r="C795" s="433" t="s">
        <v>100</v>
      </c>
      <c r="D795" s="434">
        <v>10728.29</v>
      </c>
      <c r="E795" s="434">
        <v>26919.579999999998</v>
      </c>
      <c r="F795" s="435">
        <v>2408.4625000000001</v>
      </c>
      <c r="G795" s="435">
        <v>1929.71</v>
      </c>
      <c r="H795" s="129">
        <v>41986.042499999996</v>
      </c>
      <c r="I795" s="293"/>
      <c r="J795" s="58"/>
      <c r="BY795" s="270"/>
      <c r="BZ795" s="68"/>
      <c r="CA795" s="280"/>
      <c r="CB795" s="280"/>
      <c r="CC795" s="280"/>
      <c r="CD795" s="280"/>
      <c r="CE795" s="280"/>
      <c r="CF795" s="270"/>
      <c r="CG795" s="68"/>
      <c r="CH795" s="281"/>
      <c r="CI795" s="281"/>
      <c r="CJ795" s="281"/>
      <c r="CK795" s="281"/>
      <c r="CL795" s="281"/>
      <c r="CM795" s="282"/>
      <c r="CN795" s="282"/>
      <c r="CO795" s="282"/>
      <c r="CP795" s="282"/>
      <c r="CQ795" s="282"/>
      <c r="CR795" s="270"/>
      <c r="CS795" s="68"/>
      <c r="CT795" s="283"/>
      <c r="CU795" s="283"/>
      <c r="CV795" s="283"/>
      <c r="CW795" s="283"/>
      <c r="CX795" s="283"/>
      <c r="CY795" s="270"/>
      <c r="CZ795" s="68"/>
      <c r="DA795" s="282"/>
      <c r="DB795" s="282"/>
      <c r="DC795" s="282"/>
      <c r="DD795" s="282"/>
      <c r="DE795" s="282"/>
    </row>
    <row r="796" spans="1:109" ht="16.5" x14ac:dyDescent="0.3">
      <c r="A796" s="427">
        <v>2010</v>
      </c>
      <c r="B796" s="428" t="s">
        <v>35</v>
      </c>
      <c r="C796" s="429" t="s">
        <v>100</v>
      </c>
      <c r="D796" s="430">
        <v>10774.25</v>
      </c>
      <c r="E796" s="430">
        <v>30737.385000000002</v>
      </c>
      <c r="F796" s="431">
        <v>2451.7374999999997</v>
      </c>
      <c r="G796" s="431">
        <v>2095.21</v>
      </c>
      <c r="H796" s="432">
        <v>46058.582500000004</v>
      </c>
      <c r="I796" s="293"/>
      <c r="J796" s="58"/>
      <c r="BY796" s="270"/>
      <c r="BZ796" s="68"/>
      <c r="CA796" s="280"/>
      <c r="CB796" s="280"/>
      <c r="CC796" s="280"/>
      <c r="CD796" s="280"/>
      <c r="CE796" s="280"/>
      <c r="CF796" s="270"/>
      <c r="CG796" s="68"/>
      <c r="CH796" s="281"/>
      <c r="CI796" s="281"/>
      <c r="CJ796" s="281"/>
      <c r="CK796" s="281"/>
      <c r="CL796" s="281"/>
      <c r="CM796" s="282"/>
      <c r="CN796" s="282"/>
      <c r="CO796" s="282"/>
      <c r="CP796" s="282"/>
      <c r="CQ796" s="282"/>
      <c r="CR796" s="270"/>
      <c r="CS796" s="68"/>
      <c r="CT796" s="283"/>
      <c r="CU796" s="283"/>
      <c r="CV796" s="283"/>
      <c r="CW796" s="283"/>
      <c r="CX796" s="283"/>
      <c r="CY796" s="270"/>
      <c r="CZ796" s="68"/>
      <c r="DA796" s="282"/>
      <c r="DB796" s="282"/>
      <c r="DC796" s="282"/>
      <c r="DD796" s="282"/>
      <c r="DE796" s="282"/>
    </row>
    <row r="797" spans="1:109" ht="16.5" x14ac:dyDescent="0.3">
      <c r="A797" s="68">
        <v>2010</v>
      </c>
      <c r="B797" s="68" t="s">
        <v>36</v>
      </c>
      <c r="C797" s="433" t="s">
        <v>100</v>
      </c>
      <c r="D797" s="434">
        <v>11394.31</v>
      </c>
      <c r="E797" s="434">
        <v>29878.120000000003</v>
      </c>
      <c r="F797" s="435">
        <v>2500.8875000000003</v>
      </c>
      <c r="G797" s="435">
        <v>1468.95</v>
      </c>
      <c r="H797" s="129">
        <v>45242.267500000002</v>
      </c>
      <c r="I797" s="293"/>
      <c r="J797" s="58"/>
      <c r="BY797" s="270"/>
      <c r="BZ797" s="68"/>
      <c r="CA797" s="280"/>
      <c r="CB797" s="280"/>
      <c r="CC797" s="280"/>
      <c r="CD797" s="280"/>
      <c r="CE797" s="280"/>
      <c r="CF797" s="270"/>
      <c r="CG797" s="68"/>
      <c r="CH797" s="281"/>
      <c r="CI797" s="281"/>
      <c r="CJ797" s="281"/>
      <c r="CK797" s="281"/>
      <c r="CL797" s="281"/>
      <c r="CM797" s="282"/>
      <c r="CN797" s="282"/>
      <c r="CO797" s="282"/>
      <c r="CP797" s="282"/>
      <c r="CQ797" s="282"/>
      <c r="CR797" s="270"/>
      <c r="CS797" s="68"/>
      <c r="CT797" s="283"/>
      <c r="CU797" s="283"/>
      <c r="CV797" s="283"/>
      <c r="CW797" s="283"/>
      <c r="CX797" s="283"/>
      <c r="CY797" s="270"/>
      <c r="CZ797" s="68"/>
      <c r="DA797" s="282"/>
      <c r="DB797" s="282"/>
      <c r="DC797" s="282"/>
      <c r="DD797" s="282"/>
      <c r="DE797" s="282"/>
    </row>
    <row r="798" spans="1:109" ht="16.5" x14ac:dyDescent="0.3">
      <c r="A798" s="427">
        <v>2010</v>
      </c>
      <c r="B798" s="428" t="s">
        <v>37</v>
      </c>
      <c r="C798" s="429" t="s">
        <v>100</v>
      </c>
      <c r="D798" s="430">
        <v>13036.585000000001</v>
      </c>
      <c r="E798" s="430">
        <v>29898.149999999998</v>
      </c>
      <c r="F798" s="431">
        <v>2886.21</v>
      </c>
      <c r="G798" s="431">
        <v>2215.5299999999997</v>
      </c>
      <c r="H798" s="432">
        <v>48036.474999999999</v>
      </c>
      <c r="I798" s="293"/>
      <c r="J798" s="58"/>
      <c r="BY798" s="270"/>
      <c r="BZ798" s="68"/>
      <c r="CA798" s="280"/>
      <c r="CB798" s="280"/>
      <c r="CC798" s="280"/>
      <c r="CD798" s="280"/>
      <c r="CE798" s="280"/>
      <c r="CF798" s="270"/>
      <c r="CG798" s="68"/>
      <c r="CH798" s="281"/>
      <c r="CI798" s="281"/>
      <c r="CJ798" s="281"/>
      <c r="CK798" s="281"/>
      <c r="CL798" s="281"/>
      <c r="CM798" s="282"/>
      <c r="CN798" s="282"/>
      <c r="CO798" s="282"/>
      <c r="CP798" s="282"/>
      <c r="CQ798" s="282"/>
      <c r="CR798" s="270"/>
      <c r="CS798" s="68"/>
      <c r="CT798" s="283"/>
      <c r="CU798" s="283"/>
      <c r="CV798" s="283"/>
      <c r="CW798" s="283"/>
      <c r="CX798" s="283"/>
      <c r="CY798" s="270"/>
      <c r="CZ798" s="68"/>
      <c r="DA798" s="282"/>
      <c r="DB798" s="282"/>
      <c r="DC798" s="282"/>
      <c r="DD798" s="282"/>
      <c r="DE798" s="282"/>
    </row>
    <row r="799" spans="1:109" ht="16.5" x14ac:dyDescent="0.3">
      <c r="A799" s="68">
        <v>2010</v>
      </c>
      <c r="B799" s="68" t="s">
        <v>38</v>
      </c>
      <c r="C799" s="433" t="s">
        <v>100</v>
      </c>
      <c r="D799" s="434">
        <v>13256.9</v>
      </c>
      <c r="E799" s="434">
        <v>28796.739999999998</v>
      </c>
      <c r="F799" s="435">
        <v>2388.6224999999999</v>
      </c>
      <c r="G799" s="435">
        <v>2620.23</v>
      </c>
      <c r="H799" s="129">
        <v>47062.4925</v>
      </c>
      <c r="I799" s="293"/>
      <c r="J799" s="58"/>
      <c r="BY799" s="270"/>
      <c r="BZ799" s="68"/>
      <c r="CA799" s="280"/>
      <c r="CB799" s="280"/>
      <c r="CC799" s="280"/>
      <c r="CD799" s="280"/>
      <c r="CE799" s="280"/>
      <c r="CF799" s="270"/>
      <c r="CG799" s="68"/>
      <c r="CH799" s="281"/>
      <c r="CI799" s="281"/>
      <c r="CJ799" s="281"/>
      <c r="CK799" s="281"/>
      <c r="CL799" s="281"/>
      <c r="CM799" s="282"/>
      <c r="CN799" s="282"/>
      <c r="CO799" s="282"/>
      <c r="CP799" s="282"/>
      <c r="CQ799" s="282"/>
      <c r="CR799" s="270"/>
      <c r="CS799" s="68"/>
      <c r="CT799" s="283"/>
      <c r="CU799" s="283"/>
      <c r="CV799" s="283"/>
      <c r="CW799" s="283"/>
      <c r="CX799" s="283"/>
      <c r="CY799" s="270"/>
      <c r="CZ799" s="68"/>
      <c r="DA799" s="282"/>
      <c r="DB799" s="282"/>
      <c r="DC799" s="282"/>
      <c r="DD799" s="282"/>
      <c r="DE799" s="282"/>
    </row>
    <row r="800" spans="1:109" ht="16.5" x14ac:dyDescent="0.3">
      <c r="A800" s="427">
        <v>2010</v>
      </c>
      <c r="B800" s="428" t="s">
        <v>39</v>
      </c>
      <c r="C800" s="429" t="s">
        <v>100</v>
      </c>
      <c r="D800" s="430">
        <v>14442.245000000001</v>
      </c>
      <c r="E800" s="430">
        <v>28970.379999999997</v>
      </c>
      <c r="F800" s="431">
        <v>1949.3850000000002</v>
      </c>
      <c r="G800" s="431">
        <v>3135.13</v>
      </c>
      <c r="H800" s="432">
        <v>48497.14</v>
      </c>
      <c r="I800" s="293"/>
      <c r="J800" s="58"/>
      <c r="BY800" s="270"/>
      <c r="BZ800" s="68"/>
      <c r="CA800" s="280"/>
      <c r="CB800" s="280"/>
      <c r="CC800" s="280"/>
      <c r="CD800" s="280"/>
      <c r="CE800" s="280"/>
      <c r="CF800" s="270"/>
      <c r="CG800" s="68"/>
      <c r="CH800" s="281"/>
      <c r="CI800" s="281"/>
      <c r="CJ800" s="281"/>
      <c r="CK800" s="281"/>
      <c r="CL800" s="281"/>
      <c r="CM800" s="282"/>
      <c r="CN800" s="282"/>
      <c r="CO800" s="282"/>
      <c r="CP800" s="282"/>
      <c r="CQ800" s="282"/>
      <c r="CR800" s="270"/>
      <c r="CS800" s="68"/>
      <c r="CT800" s="283"/>
      <c r="CU800" s="283"/>
      <c r="CV800" s="283"/>
      <c r="CW800" s="283"/>
      <c r="CX800" s="283"/>
      <c r="CY800" s="270"/>
      <c r="CZ800" s="68"/>
      <c r="DA800" s="282"/>
      <c r="DB800" s="282"/>
      <c r="DC800" s="282"/>
      <c r="DD800" s="282"/>
      <c r="DE800" s="282"/>
    </row>
    <row r="801" spans="1:109" ht="16.5" x14ac:dyDescent="0.3">
      <c r="A801" s="68">
        <v>2010</v>
      </c>
      <c r="B801" s="68" t="s">
        <v>40</v>
      </c>
      <c r="C801" s="433" t="s">
        <v>100</v>
      </c>
      <c r="D801" s="434">
        <v>16794.232500000002</v>
      </c>
      <c r="E801" s="434">
        <v>30862.489999999998</v>
      </c>
      <c r="F801" s="435">
        <v>3217.6624999999999</v>
      </c>
      <c r="G801" s="435">
        <v>1716.3799999999999</v>
      </c>
      <c r="H801" s="129">
        <v>52590.764999999999</v>
      </c>
      <c r="I801" s="293"/>
      <c r="J801" s="58"/>
      <c r="BY801" s="270"/>
      <c r="BZ801" s="68"/>
      <c r="CA801" s="280"/>
      <c r="CB801" s="280"/>
      <c r="CC801" s="280"/>
      <c r="CD801" s="280"/>
      <c r="CE801" s="280"/>
      <c r="CF801" s="270"/>
      <c r="CG801" s="68"/>
      <c r="CH801" s="281"/>
      <c r="CI801" s="281"/>
      <c r="CJ801" s="281"/>
      <c r="CK801" s="281"/>
      <c r="CL801" s="281"/>
      <c r="CM801" s="282"/>
      <c r="CN801" s="282"/>
      <c r="CO801" s="282"/>
      <c r="CP801" s="282"/>
      <c r="CQ801" s="282"/>
      <c r="CR801" s="270"/>
      <c r="CS801" s="68"/>
      <c r="CT801" s="283"/>
      <c r="CU801" s="283"/>
      <c r="CV801" s="283"/>
      <c r="CW801" s="283"/>
      <c r="CX801" s="283"/>
      <c r="CY801" s="270"/>
      <c r="CZ801" s="68"/>
      <c r="DA801" s="282"/>
      <c r="DB801" s="282"/>
      <c r="DC801" s="282"/>
      <c r="DD801" s="282"/>
      <c r="DE801" s="282"/>
    </row>
    <row r="802" spans="1:109" ht="16.5" x14ac:dyDescent="0.3">
      <c r="A802" s="427">
        <v>2010</v>
      </c>
      <c r="B802" s="428" t="s">
        <v>41</v>
      </c>
      <c r="C802" s="429" t="s">
        <v>100</v>
      </c>
      <c r="D802" s="430">
        <v>13314.27</v>
      </c>
      <c r="E802" s="430">
        <v>29626.230000000003</v>
      </c>
      <c r="F802" s="431">
        <v>5754.0450000000001</v>
      </c>
      <c r="G802" s="431">
        <v>1282.51</v>
      </c>
      <c r="H802" s="432">
        <v>49977.055</v>
      </c>
      <c r="I802" s="293"/>
      <c r="J802" s="58"/>
      <c r="BY802" s="270"/>
      <c r="BZ802" s="68"/>
      <c r="CA802" s="280"/>
      <c r="CB802" s="280"/>
      <c r="CC802" s="280"/>
      <c r="CD802" s="280"/>
      <c r="CE802" s="280"/>
      <c r="CF802" s="270"/>
      <c r="CG802" s="68"/>
      <c r="CH802" s="281"/>
      <c r="CI802" s="281"/>
      <c r="CJ802" s="281"/>
      <c r="CK802" s="281"/>
      <c r="CL802" s="281"/>
      <c r="CM802" s="282"/>
      <c r="CN802" s="282"/>
      <c r="CO802" s="282"/>
      <c r="CP802" s="282"/>
      <c r="CQ802" s="282"/>
      <c r="CR802" s="270"/>
      <c r="CS802" s="68"/>
      <c r="CT802" s="283"/>
      <c r="CU802" s="283"/>
      <c r="CV802" s="283"/>
      <c r="CW802" s="283"/>
      <c r="CX802" s="283"/>
      <c r="CY802" s="270"/>
      <c r="CZ802" s="68"/>
      <c r="DA802" s="282"/>
      <c r="DB802" s="282"/>
      <c r="DC802" s="282"/>
      <c r="DD802" s="282"/>
      <c r="DE802" s="282"/>
    </row>
    <row r="803" spans="1:109" ht="16.5" x14ac:dyDescent="0.3">
      <c r="A803" s="68">
        <v>2010</v>
      </c>
      <c r="B803" s="68" t="s">
        <v>42</v>
      </c>
      <c r="C803" s="433" t="s">
        <v>100</v>
      </c>
      <c r="D803" s="434">
        <v>10852.39</v>
      </c>
      <c r="E803" s="434">
        <v>29657.46</v>
      </c>
      <c r="F803" s="435">
        <v>7111.6450000000004</v>
      </c>
      <c r="G803" s="435">
        <v>1061.52</v>
      </c>
      <c r="H803" s="129">
        <v>48683.014999999999</v>
      </c>
      <c r="I803" s="293"/>
      <c r="J803" s="58"/>
      <c r="BY803" s="270"/>
      <c r="BZ803" s="68"/>
      <c r="CA803" s="280"/>
      <c r="CB803" s="280"/>
      <c r="CC803" s="280"/>
      <c r="CD803" s="280"/>
      <c r="CE803" s="280"/>
      <c r="CF803" s="270"/>
      <c r="CG803" s="68"/>
      <c r="CH803" s="281"/>
      <c r="CI803" s="281"/>
      <c r="CJ803" s="281"/>
      <c r="CK803" s="281"/>
      <c r="CL803" s="281"/>
      <c r="CM803" s="282"/>
      <c r="CN803" s="282"/>
      <c r="CO803" s="282"/>
      <c r="CP803" s="282"/>
      <c r="CQ803" s="282"/>
      <c r="CR803" s="270"/>
      <c r="CS803" s="68"/>
      <c r="CT803" s="283"/>
      <c r="CU803" s="283"/>
      <c r="CV803" s="283"/>
      <c r="CW803" s="283"/>
      <c r="CX803" s="283"/>
      <c r="CY803" s="270"/>
      <c r="CZ803" s="68"/>
      <c r="DA803" s="282"/>
      <c r="DB803" s="282"/>
      <c r="DC803" s="282"/>
      <c r="DD803" s="282"/>
      <c r="DE803" s="282"/>
    </row>
    <row r="804" spans="1:109" ht="16.5" x14ac:dyDescent="0.3">
      <c r="A804" s="427">
        <v>2011</v>
      </c>
      <c r="B804" s="428" t="s">
        <v>43</v>
      </c>
      <c r="C804" s="429" t="s">
        <v>100</v>
      </c>
      <c r="D804" s="430">
        <v>10747.16</v>
      </c>
      <c r="E804" s="430">
        <v>30146.22</v>
      </c>
      <c r="F804" s="431">
        <v>8344.7474999999995</v>
      </c>
      <c r="G804" s="431">
        <v>1352.49</v>
      </c>
      <c r="H804" s="432">
        <v>50590.617499999993</v>
      </c>
      <c r="I804" s="293"/>
      <c r="J804" s="58"/>
      <c r="BY804" s="270"/>
      <c r="BZ804" s="68"/>
      <c r="CA804" s="280"/>
      <c r="CB804" s="280"/>
      <c r="CC804" s="280"/>
      <c r="CD804" s="280"/>
      <c r="CE804" s="280"/>
      <c r="CF804" s="270"/>
      <c r="CG804" s="68"/>
      <c r="CH804" s="281"/>
      <c r="CI804" s="281"/>
      <c r="CJ804" s="281"/>
      <c r="CK804" s="281"/>
      <c r="CL804" s="281"/>
      <c r="CM804" s="282"/>
      <c r="CN804" s="282"/>
      <c r="CO804" s="282"/>
      <c r="CP804" s="282"/>
      <c r="CQ804" s="282"/>
      <c r="CR804" s="270"/>
      <c r="CS804" s="68"/>
      <c r="CT804" s="283"/>
      <c r="CU804" s="283"/>
      <c r="CV804" s="283"/>
      <c r="CW804" s="283"/>
      <c r="CX804" s="283"/>
      <c r="CY804" s="270"/>
      <c r="CZ804" s="68"/>
      <c r="DA804" s="282"/>
      <c r="DB804" s="282"/>
      <c r="DC804" s="282"/>
      <c r="DD804" s="282"/>
      <c r="DE804" s="282"/>
    </row>
    <row r="805" spans="1:109" ht="16.5" x14ac:dyDescent="0.3">
      <c r="A805" s="68">
        <v>2011</v>
      </c>
      <c r="B805" s="68" t="s">
        <v>44</v>
      </c>
      <c r="C805" s="433" t="s">
        <v>100</v>
      </c>
      <c r="D805" s="434">
        <v>10170.23</v>
      </c>
      <c r="E805" s="434">
        <v>29012.780000000002</v>
      </c>
      <c r="F805" s="435">
        <v>5751.5974999999999</v>
      </c>
      <c r="G805" s="435">
        <v>1063.1600000000001</v>
      </c>
      <c r="H805" s="129">
        <v>45997.767499999994</v>
      </c>
      <c r="I805" s="293"/>
      <c r="J805" s="58"/>
      <c r="BY805" s="270"/>
      <c r="BZ805" s="68"/>
      <c r="CA805" s="280"/>
      <c r="CB805" s="280"/>
      <c r="CC805" s="280"/>
      <c r="CD805" s="280"/>
      <c r="CE805" s="280"/>
      <c r="CF805" s="270"/>
      <c r="CG805" s="68"/>
      <c r="CH805" s="281"/>
      <c r="CI805" s="281"/>
      <c r="CJ805" s="281"/>
      <c r="CK805" s="281"/>
      <c r="CL805" s="281"/>
      <c r="CM805" s="282"/>
      <c r="CN805" s="282"/>
      <c r="CO805" s="282"/>
      <c r="CP805" s="282"/>
      <c r="CQ805" s="282"/>
      <c r="CR805" s="270"/>
      <c r="CS805" s="68"/>
      <c r="CT805" s="283"/>
      <c r="CU805" s="283"/>
      <c r="CV805" s="283"/>
      <c r="CW805" s="283"/>
      <c r="CX805" s="283"/>
      <c r="CY805" s="270"/>
      <c r="CZ805" s="68"/>
      <c r="DA805" s="282"/>
      <c r="DB805" s="282"/>
      <c r="DC805" s="282"/>
      <c r="DD805" s="282"/>
      <c r="DE805" s="282"/>
    </row>
    <row r="806" spans="1:109" ht="16.5" x14ac:dyDescent="0.3">
      <c r="A806" s="427">
        <v>2011</v>
      </c>
      <c r="B806" s="428" t="s">
        <v>45</v>
      </c>
      <c r="C806" s="429" t="s">
        <v>100</v>
      </c>
      <c r="D806" s="430">
        <v>11141.01</v>
      </c>
      <c r="E806" s="430">
        <v>36317.53</v>
      </c>
      <c r="F806" s="431">
        <v>6781.9624999999996</v>
      </c>
      <c r="G806" s="431">
        <v>1901.5900000000001</v>
      </c>
      <c r="H806" s="432">
        <v>56142.092499999999</v>
      </c>
      <c r="I806" s="293"/>
      <c r="J806" s="58"/>
      <c r="BY806" s="270"/>
      <c r="BZ806" s="68"/>
      <c r="CA806" s="280"/>
      <c r="CB806" s="280"/>
      <c r="CC806" s="280"/>
      <c r="CD806" s="280"/>
      <c r="CE806" s="280"/>
      <c r="CF806" s="270"/>
      <c r="CG806" s="68"/>
      <c r="CH806" s="281"/>
      <c r="CI806" s="281"/>
      <c r="CJ806" s="281"/>
      <c r="CK806" s="281"/>
      <c r="CL806" s="281"/>
      <c r="CM806" s="282"/>
      <c r="CN806" s="282"/>
      <c r="CO806" s="282"/>
      <c r="CP806" s="282"/>
      <c r="CQ806" s="282"/>
      <c r="CR806" s="270"/>
      <c r="CS806" s="68"/>
      <c r="CT806" s="283"/>
      <c r="CU806" s="283"/>
      <c r="CV806" s="283"/>
      <c r="CW806" s="283"/>
      <c r="CX806" s="283"/>
      <c r="CY806" s="270"/>
      <c r="CZ806" s="68"/>
      <c r="DA806" s="282"/>
      <c r="DB806" s="282"/>
      <c r="DC806" s="282"/>
      <c r="DD806" s="282"/>
      <c r="DE806" s="282"/>
    </row>
    <row r="807" spans="1:109" ht="16.5" x14ac:dyDescent="0.3">
      <c r="A807" s="68">
        <v>2011</v>
      </c>
      <c r="B807" s="68" t="s">
        <v>33</v>
      </c>
      <c r="C807" s="433" t="s">
        <v>100</v>
      </c>
      <c r="D807" s="434">
        <v>11393.16</v>
      </c>
      <c r="E807" s="434">
        <v>30070.87</v>
      </c>
      <c r="F807" s="435">
        <v>5212.0824999999995</v>
      </c>
      <c r="G807" s="435">
        <v>1135.73</v>
      </c>
      <c r="H807" s="129">
        <v>47811.842499999999</v>
      </c>
      <c r="I807" s="293"/>
      <c r="J807" s="58"/>
      <c r="BY807" s="270"/>
      <c r="BZ807" s="68"/>
      <c r="CA807" s="280"/>
      <c r="CB807" s="280"/>
      <c r="CC807" s="280"/>
      <c r="CD807" s="280"/>
      <c r="CE807" s="280"/>
      <c r="CF807" s="270"/>
      <c r="CG807" s="68"/>
      <c r="CH807" s="281"/>
      <c r="CI807" s="281"/>
      <c r="CJ807" s="281"/>
      <c r="CK807" s="281"/>
      <c r="CL807" s="281"/>
      <c r="CM807" s="282"/>
      <c r="CN807" s="282"/>
      <c r="CO807" s="282"/>
      <c r="CP807" s="282"/>
      <c r="CQ807" s="282"/>
      <c r="CR807" s="270"/>
      <c r="CS807" s="68"/>
      <c r="CT807" s="283"/>
      <c r="CU807" s="283"/>
      <c r="CV807" s="283"/>
      <c r="CW807" s="283"/>
      <c r="CX807" s="283"/>
      <c r="CY807" s="270"/>
      <c r="CZ807" s="68"/>
      <c r="DA807" s="282"/>
      <c r="DB807" s="282"/>
      <c r="DC807" s="282"/>
      <c r="DD807" s="282"/>
      <c r="DE807" s="282"/>
    </row>
    <row r="808" spans="1:109" ht="16.5" x14ac:dyDescent="0.3">
      <c r="A808" s="427">
        <v>2011</v>
      </c>
      <c r="B808" s="428" t="s">
        <v>35</v>
      </c>
      <c r="C808" s="429" t="s">
        <v>100</v>
      </c>
      <c r="D808" s="430">
        <v>11149.869999999999</v>
      </c>
      <c r="E808" s="430">
        <v>29604.370000000003</v>
      </c>
      <c r="F808" s="431">
        <v>5519.7125000000005</v>
      </c>
      <c r="G808" s="431">
        <v>1874.8799999999999</v>
      </c>
      <c r="H808" s="432">
        <v>48148.832499999997</v>
      </c>
      <c r="I808" s="293"/>
      <c r="J808" s="58"/>
      <c r="BY808" s="270"/>
      <c r="BZ808" s="68"/>
      <c r="CA808" s="280"/>
      <c r="CB808" s="280"/>
      <c r="CC808" s="280"/>
      <c r="CD808" s="280"/>
      <c r="CE808" s="280"/>
      <c r="CF808" s="270"/>
      <c r="CG808" s="68"/>
      <c r="CH808" s="281"/>
      <c r="CI808" s="281"/>
      <c r="CJ808" s="281"/>
      <c r="CK808" s="281"/>
      <c r="CL808" s="281"/>
      <c r="CM808" s="282"/>
      <c r="CN808" s="282"/>
      <c r="CO808" s="282"/>
      <c r="CP808" s="282"/>
      <c r="CQ808" s="282"/>
      <c r="CR808" s="270"/>
      <c r="CS808" s="68"/>
      <c r="CT808" s="283"/>
      <c r="CU808" s="283"/>
      <c r="CV808" s="283"/>
      <c r="CW808" s="283"/>
      <c r="CX808" s="283"/>
      <c r="CY808" s="270"/>
      <c r="CZ808" s="68"/>
      <c r="DA808" s="282"/>
      <c r="DB808" s="282"/>
      <c r="DC808" s="282"/>
      <c r="DD808" s="282"/>
      <c r="DE808" s="282"/>
    </row>
    <row r="809" spans="1:109" ht="16.5" x14ac:dyDescent="0.3">
      <c r="A809" s="68">
        <v>2011</v>
      </c>
      <c r="B809" s="68" t="s">
        <v>36</v>
      </c>
      <c r="C809" s="433" t="s">
        <v>100</v>
      </c>
      <c r="D809" s="434">
        <v>9287.41</v>
      </c>
      <c r="E809" s="434">
        <v>33095.99</v>
      </c>
      <c r="F809" s="435">
        <v>7053.6674999999996</v>
      </c>
      <c r="G809" s="435">
        <v>1946.12</v>
      </c>
      <c r="H809" s="129">
        <v>51383.187499999993</v>
      </c>
      <c r="I809" s="293"/>
      <c r="J809" s="58"/>
      <c r="BY809" s="270"/>
      <c r="BZ809" s="68"/>
      <c r="CA809" s="280"/>
      <c r="CB809" s="280"/>
      <c r="CC809" s="280"/>
      <c r="CD809" s="280"/>
      <c r="CE809" s="280"/>
      <c r="CF809" s="270"/>
      <c r="CG809" s="68"/>
      <c r="CH809" s="281"/>
      <c r="CI809" s="281"/>
      <c r="CJ809" s="281"/>
      <c r="CK809" s="281"/>
      <c r="CL809" s="281"/>
      <c r="CM809" s="282"/>
      <c r="CN809" s="282"/>
      <c r="CO809" s="282"/>
      <c r="CP809" s="282"/>
      <c r="CQ809" s="282"/>
      <c r="CR809" s="270"/>
      <c r="CS809" s="68"/>
      <c r="CT809" s="283"/>
      <c r="CU809" s="283"/>
      <c r="CV809" s="283"/>
      <c r="CW809" s="283"/>
      <c r="CX809" s="283"/>
      <c r="CY809" s="270"/>
      <c r="CZ809" s="68"/>
      <c r="DA809" s="282"/>
      <c r="DB809" s="282"/>
      <c r="DC809" s="282"/>
      <c r="DD809" s="282"/>
      <c r="DE809" s="282"/>
    </row>
    <row r="810" spans="1:109" ht="16.5" x14ac:dyDescent="0.3">
      <c r="A810" s="427">
        <v>2011</v>
      </c>
      <c r="B810" s="428" t="s">
        <v>37</v>
      </c>
      <c r="C810" s="429" t="s">
        <v>100</v>
      </c>
      <c r="D810" s="430">
        <v>9485.76</v>
      </c>
      <c r="E810" s="430">
        <v>30380.75</v>
      </c>
      <c r="F810" s="431">
        <v>8269.8225000000002</v>
      </c>
      <c r="G810" s="431">
        <v>1852.1</v>
      </c>
      <c r="H810" s="432">
        <v>49988.432499999995</v>
      </c>
      <c r="I810" s="293"/>
      <c r="J810" s="58"/>
      <c r="BY810" s="270"/>
      <c r="BZ810" s="68"/>
      <c r="CA810" s="280"/>
      <c r="CB810" s="280"/>
      <c r="CC810" s="280"/>
      <c r="CD810" s="280"/>
      <c r="CE810" s="280"/>
      <c r="CF810" s="270"/>
      <c r="CG810" s="68"/>
      <c r="CH810" s="281"/>
      <c r="CI810" s="281"/>
      <c r="CJ810" s="281"/>
      <c r="CK810" s="281"/>
      <c r="CL810" s="281"/>
      <c r="CM810" s="282"/>
      <c r="CN810" s="282"/>
      <c r="CO810" s="282"/>
      <c r="CP810" s="282"/>
      <c r="CQ810" s="282"/>
      <c r="CR810" s="270"/>
      <c r="CS810" s="68"/>
      <c r="CT810" s="283"/>
      <c r="CU810" s="283"/>
      <c r="CV810" s="283"/>
      <c r="CW810" s="283"/>
      <c r="CX810" s="283"/>
      <c r="CY810" s="270"/>
      <c r="CZ810" s="68"/>
      <c r="DA810" s="282"/>
      <c r="DB810" s="282"/>
      <c r="DC810" s="282"/>
      <c r="DD810" s="282"/>
      <c r="DE810" s="282"/>
    </row>
    <row r="811" spans="1:109" ht="16.5" x14ac:dyDescent="0.3">
      <c r="A811" s="68">
        <v>2011</v>
      </c>
      <c r="B811" s="68" t="s">
        <v>38</v>
      </c>
      <c r="C811" s="433" t="s">
        <v>100</v>
      </c>
      <c r="D811" s="434">
        <v>14346.119999999999</v>
      </c>
      <c r="E811" s="434">
        <v>33565.839999999997</v>
      </c>
      <c r="F811" s="435">
        <v>12559.04</v>
      </c>
      <c r="G811" s="435">
        <v>1806.27</v>
      </c>
      <c r="H811" s="129">
        <v>62277.27</v>
      </c>
      <c r="I811" s="293"/>
      <c r="J811" s="58"/>
      <c r="BY811" s="270"/>
      <c r="BZ811" s="68"/>
      <c r="CA811" s="280"/>
      <c r="CB811" s="280"/>
      <c r="CC811" s="280"/>
      <c r="CD811" s="280"/>
      <c r="CE811" s="280"/>
      <c r="CF811" s="270"/>
      <c r="CG811" s="68"/>
      <c r="CH811" s="281"/>
      <c r="CI811" s="281"/>
      <c r="CJ811" s="281"/>
      <c r="CK811" s="281"/>
      <c r="CL811" s="281"/>
      <c r="CM811" s="282"/>
      <c r="CN811" s="282"/>
      <c r="CO811" s="282"/>
      <c r="CP811" s="282"/>
      <c r="CQ811" s="282"/>
      <c r="CR811" s="270"/>
      <c r="CS811" s="68"/>
      <c r="CT811" s="283"/>
      <c r="CU811" s="283"/>
      <c r="CV811" s="283"/>
      <c r="CW811" s="283"/>
      <c r="CX811" s="283"/>
      <c r="CY811" s="270"/>
      <c r="CZ811" s="68"/>
      <c r="DA811" s="282"/>
      <c r="DB811" s="282"/>
      <c r="DC811" s="282"/>
      <c r="DD811" s="282"/>
      <c r="DE811" s="282"/>
    </row>
    <row r="812" spans="1:109" ht="16.5" x14ac:dyDescent="0.3">
      <c r="A812" s="427">
        <v>2011</v>
      </c>
      <c r="B812" s="428" t="s">
        <v>39</v>
      </c>
      <c r="C812" s="429" t="s">
        <v>100</v>
      </c>
      <c r="D812" s="430">
        <v>15103.91</v>
      </c>
      <c r="E812" s="430">
        <v>36206.880000000005</v>
      </c>
      <c r="F812" s="431">
        <v>11543.949999999999</v>
      </c>
      <c r="G812" s="431">
        <v>2101.09</v>
      </c>
      <c r="H812" s="432">
        <v>64955.829999999987</v>
      </c>
      <c r="I812" s="293"/>
      <c r="J812" s="58"/>
      <c r="BY812" s="270"/>
      <c r="BZ812" s="68"/>
      <c r="CA812" s="280"/>
      <c r="CB812" s="280"/>
      <c r="CC812" s="280"/>
      <c r="CD812" s="280"/>
      <c r="CE812" s="280"/>
      <c r="CF812" s="270"/>
      <c r="CG812" s="68"/>
      <c r="CH812" s="281"/>
      <c r="CI812" s="281"/>
      <c r="CJ812" s="281"/>
      <c r="CK812" s="281"/>
      <c r="CL812" s="281"/>
      <c r="CM812" s="282"/>
      <c r="CN812" s="282"/>
      <c r="CO812" s="282"/>
      <c r="CP812" s="282"/>
      <c r="CQ812" s="282"/>
      <c r="CR812" s="270"/>
      <c r="CS812" s="68"/>
      <c r="CT812" s="283"/>
      <c r="CU812" s="283"/>
      <c r="CV812" s="283"/>
      <c r="CW812" s="283"/>
      <c r="CX812" s="283"/>
      <c r="CY812" s="270"/>
      <c r="CZ812" s="68"/>
      <c r="DA812" s="282"/>
      <c r="DB812" s="282"/>
      <c r="DC812" s="282"/>
      <c r="DD812" s="282"/>
      <c r="DE812" s="282"/>
    </row>
    <row r="813" spans="1:109" ht="16.5" x14ac:dyDescent="0.3">
      <c r="A813" s="68">
        <v>2011</v>
      </c>
      <c r="B813" s="68" t="s">
        <v>40</v>
      </c>
      <c r="C813" s="433" t="s">
        <v>100</v>
      </c>
      <c r="D813" s="434">
        <v>11834.05</v>
      </c>
      <c r="E813" s="434">
        <v>33587.839999999997</v>
      </c>
      <c r="F813" s="435">
        <v>6164.9025000000001</v>
      </c>
      <c r="G813" s="435">
        <v>2452.0299999999997</v>
      </c>
      <c r="H813" s="129">
        <v>54038.822499999995</v>
      </c>
      <c r="I813" s="293"/>
      <c r="J813" s="58"/>
      <c r="BY813" s="270"/>
      <c r="BZ813" s="68"/>
      <c r="CA813" s="280"/>
      <c r="CB813" s="280"/>
      <c r="CC813" s="280"/>
      <c r="CD813" s="280"/>
      <c r="CE813" s="280"/>
      <c r="CF813" s="270"/>
      <c r="CG813" s="68"/>
      <c r="CH813" s="281"/>
      <c r="CI813" s="281"/>
      <c r="CJ813" s="281"/>
      <c r="CK813" s="281"/>
      <c r="CL813" s="281"/>
      <c r="CM813" s="282"/>
      <c r="CN813" s="282"/>
      <c r="CO813" s="282"/>
      <c r="CP813" s="282"/>
      <c r="CQ813" s="282"/>
      <c r="CR813" s="270"/>
      <c r="CS813" s="68"/>
      <c r="CT813" s="283"/>
      <c r="CU813" s="283"/>
      <c r="CV813" s="283"/>
      <c r="CW813" s="283"/>
      <c r="CX813" s="283"/>
      <c r="CY813" s="270"/>
      <c r="CZ813" s="68"/>
      <c r="DA813" s="282"/>
      <c r="DB813" s="282"/>
      <c r="DC813" s="282"/>
      <c r="DD813" s="282"/>
      <c r="DE813" s="282"/>
    </row>
    <row r="814" spans="1:109" ht="16.5" x14ac:dyDescent="0.3">
      <c r="A814" s="427">
        <v>2011</v>
      </c>
      <c r="B814" s="428" t="s">
        <v>41</v>
      </c>
      <c r="C814" s="429" t="s">
        <v>100</v>
      </c>
      <c r="D814" s="430">
        <v>13310.289999999997</v>
      </c>
      <c r="E814" s="430">
        <v>34896.950000000004</v>
      </c>
      <c r="F814" s="431">
        <v>7025.7325000000001</v>
      </c>
      <c r="G814" s="431">
        <v>2736.26</v>
      </c>
      <c r="H814" s="432">
        <v>57969.232500000006</v>
      </c>
      <c r="I814" s="293"/>
      <c r="J814" s="58"/>
      <c r="BY814" s="270"/>
      <c r="BZ814" s="68"/>
      <c r="CA814" s="280"/>
      <c r="CB814" s="280"/>
      <c r="CC814" s="280"/>
      <c r="CD814" s="280"/>
      <c r="CE814" s="280"/>
      <c r="CF814" s="270"/>
      <c r="CG814" s="68"/>
      <c r="CH814" s="281"/>
      <c r="CI814" s="281"/>
      <c r="CJ814" s="281"/>
      <c r="CK814" s="281"/>
      <c r="CL814" s="281"/>
      <c r="CM814" s="282"/>
      <c r="CN814" s="282"/>
      <c r="CO814" s="282"/>
      <c r="CP814" s="282"/>
      <c r="CQ814" s="282"/>
      <c r="CR814" s="270"/>
      <c r="CS814" s="68"/>
      <c r="CT814" s="283"/>
      <c r="CU814" s="283"/>
      <c r="CV814" s="283"/>
      <c r="CW814" s="283"/>
      <c r="CX814" s="283"/>
      <c r="CY814" s="270"/>
      <c r="CZ814" s="68"/>
      <c r="DA814" s="282"/>
      <c r="DB814" s="282"/>
      <c r="DC814" s="282"/>
      <c r="DD814" s="282"/>
      <c r="DE814" s="282"/>
    </row>
    <row r="815" spans="1:109" ht="16.5" x14ac:dyDescent="0.3">
      <c r="A815" s="68">
        <v>2011</v>
      </c>
      <c r="B815" s="68" t="s">
        <v>42</v>
      </c>
      <c r="C815" s="433" t="s">
        <v>100</v>
      </c>
      <c r="D815" s="434">
        <v>15612.969999999998</v>
      </c>
      <c r="E815" s="434">
        <v>30909.600000000002</v>
      </c>
      <c r="F815" s="435">
        <v>6483.6475</v>
      </c>
      <c r="G815" s="435">
        <v>2176.0500000000002</v>
      </c>
      <c r="H815" s="129">
        <v>55182.267500000002</v>
      </c>
      <c r="I815" s="293"/>
      <c r="J815" s="58"/>
      <c r="BY815" s="270"/>
      <c r="BZ815" s="68"/>
      <c r="CA815" s="280"/>
      <c r="CB815" s="280"/>
      <c r="CC815" s="280"/>
      <c r="CD815" s="280"/>
      <c r="CE815" s="280"/>
      <c r="CF815" s="270"/>
      <c r="CG815" s="68"/>
      <c r="CH815" s="281"/>
      <c r="CI815" s="281"/>
      <c r="CJ815" s="281"/>
      <c r="CK815" s="281"/>
      <c r="CL815" s="281"/>
      <c r="CM815" s="282"/>
      <c r="CN815" s="282"/>
      <c r="CO815" s="282"/>
      <c r="CP815" s="282"/>
      <c r="CQ815" s="282"/>
      <c r="CR815" s="270"/>
      <c r="CS815" s="68"/>
      <c r="CT815" s="283"/>
      <c r="CU815" s="283"/>
      <c r="CV815" s="283"/>
      <c r="CW815" s="283"/>
      <c r="CX815" s="283"/>
      <c r="CY815" s="270"/>
      <c r="CZ815" s="68"/>
      <c r="DA815" s="282"/>
      <c r="DB815" s="282"/>
      <c r="DC815" s="282"/>
      <c r="DD815" s="282"/>
      <c r="DE815" s="282"/>
    </row>
    <row r="816" spans="1:109" ht="16.5" x14ac:dyDescent="0.3">
      <c r="A816" s="427">
        <v>2012</v>
      </c>
      <c r="B816" s="428" t="s">
        <v>43</v>
      </c>
      <c r="C816" s="429" t="s">
        <v>100</v>
      </c>
      <c r="D816" s="430">
        <v>14096.720000000003</v>
      </c>
      <c r="E816" s="430">
        <v>31563.750000000004</v>
      </c>
      <c r="F816" s="431">
        <v>9206.0475000000006</v>
      </c>
      <c r="G816" s="431">
        <v>1709.29</v>
      </c>
      <c r="H816" s="432">
        <v>56575.80750000001</v>
      </c>
      <c r="I816" s="293"/>
      <c r="J816" s="58"/>
      <c r="BY816" s="270"/>
      <c r="BZ816" s="68"/>
      <c r="CA816" s="280"/>
      <c r="CB816" s="280"/>
      <c r="CC816" s="280"/>
      <c r="CD816" s="280"/>
      <c r="CE816" s="280"/>
      <c r="CF816" s="270"/>
      <c r="CG816" s="68"/>
      <c r="CH816" s="281"/>
      <c r="CI816" s="281"/>
      <c r="CJ816" s="281"/>
      <c r="CK816" s="281"/>
      <c r="CL816" s="281"/>
      <c r="CM816" s="282"/>
      <c r="CN816" s="282"/>
      <c r="CO816" s="282"/>
      <c r="CP816" s="282"/>
      <c r="CQ816" s="282"/>
      <c r="CR816" s="270"/>
      <c r="CS816" s="68"/>
      <c r="CT816" s="283"/>
      <c r="CU816" s="283"/>
      <c r="CV816" s="283"/>
      <c r="CW816" s="283"/>
      <c r="CX816" s="283"/>
      <c r="CY816" s="270"/>
      <c r="CZ816" s="68"/>
      <c r="DA816" s="282"/>
      <c r="DB816" s="282"/>
      <c r="DC816" s="282"/>
      <c r="DD816" s="282"/>
      <c r="DE816" s="282"/>
    </row>
    <row r="817" spans="1:109" ht="16.5" x14ac:dyDescent="0.3">
      <c r="A817" s="68">
        <v>2012</v>
      </c>
      <c r="B817" s="68" t="s">
        <v>44</v>
      </c>
      <c r="C817" s="433" t="s">
        <v>100</v>
      </c>
      <c r="D817" s="434">
        <v>15563.670000000002</v>
      </c>
      <c r="E817" s="434">
        <v>31153.750000000004</v>
      </c>
      <c r="F817" s="435">
        <v>10443.713</v>
      </c>
      <c r="G817" s="435">
        <v>1867.38</v>
      </c>
      <c r="H817" s="129">
        <v>59028.513000000006</v>
      </c>
      <c r="I817" s="293"/>
      <c r="J817" s="58"/>
      <c r="BY817" s="270"/>
      <c r="BZ817" s="68"/>
      <c r="CA817" s="280"/>
      <c r="CB817" s="280"/>
      <c r="CC817" s="280"/>
      <c r="CD817" s="280"/>
      <c r="CE817" s="280"/>
      <c r="CF817" s="270"/>
      <c r="CG817" s="68"/>
      <c r="CH817" s="281"/>
      <c r="CI817" s="281"/>
      <c r="CJ817" s="281"/>
      <c r="CK817" s="281"/>
      <c r="CL817" s="281"/>
      <c r="CM817" s="282"/>
      <c r="CN817" s="282"/>
      <c r="CO817" s="282"/>
      <c r="CP817" s="282"/>
      <c r="CQ817" s="282"/>
      <c r="CR817" s="270"/>
      <c r="CS817" s="68"/>
      <c r="CT817" s="283"/>
      <c r="CU817" s="283"/>
      <c r="CV817" s="283"/>
      <c r="CW817" s="283"/>
      <c r="CX817" s="283"/>
      <c r="CY817" s="270"/>
      <c r="CZ817" s="68"/>
      <c r="DA817" s="282"/>
      <c r="DB817" s="282"/>
      <c r="DC817" s="282"/>
      <c r="DD817" s="282"/>
      <c r="DE817" s="282"/>
    </row>
    <row r="818" spans="1:109" ht="16.5" x14ac:dyDescent="0.3">
      <c r="A818" s="427">
        <v>2012</v>
      </c>
      <c r="B818" s="428" t="s">
        <v>45</v>
      </c>
      <c r="C818" s="429" t="s">
        <v>100</v>
      </c>
      <c r="D818" s="430">
        <v>19531.84</v>
      </c>
      <c r="E818" s="430">
        <v>33499.399999999994</v>
      </c>
      <c r="F818" s="431">
        <v>11900.990000000002</v>
      </c>
      <c r="G818" s="431">
        <v>2006.48</v>
      </c>
      <c r="H818" s="432">
        <v>66938.709999999992</v>
      </c>
      <c r="I818" s="293"/>
      <c r="J818" s="58"/>
      <c r="BY818" s="270"/>
      <c r="BZ818" s="68"/>
      <c r="CA818" s="280"/>
      <c r="CB818" s="280"/>
      <c r="CC818" s="280"/>
      <c r="CD818" s="280"/>
      <c r="CE818" s="280"/>
      <c r="CF818" s="270"/>
      <c r="CG818" s="68"/>
      <c r="CH818" s="281"/>
      <c r="CI818" s="281"/>
      <c r="CJ818" s="281"/>
      <c r="CK818" s="281"/>
      <c r="CL818" s="281"/>
      <c r="CM818" s="282"/>
      <c r="CN818" s="282"/>
      <c r="CO818" s="282"/>
      <c r="CP818" s="282"/>
      <c r="CQ818" s="282"/>
      <c r="CR818" s="270"/>
      <c r="CS818" s="68"/>
      <c r="CT818" s="283"/>
      <c r="CU818" s="283"/>
      <c r="CV818" s="283"/>
      <c r="CW818" s="283"/>
      <c r="CX818" s="283"/>
      <c r="CY818" s="270"/>
      <c r="CZ818" s="68"/>
      <c r="DA818" s="282"/>
      <c r="DB818" s="282"/>
      <c r="DC818" s="282"/>
      <c r="DD818" s="282"/>
      <c r="DE818" s="282"/>
    </row>
    <row r="819" spans="1:109" ht="16.5" x14ac:dyDescent="0.3">
      <c r="A819" s="68">
        <v>2012</v>
      </c>
      <c r="B819" s="68" t="s">
        <v>33</v>
      </c>
      <c r="C819" s="433" t="s">
        <v>100</v>
      </c>
      <c r="D819" s="434">
        <v>15665.149999999996</v>
      </c>
      <c r="E819" s="434">
        <v>26696.799999999999</v>
      </c>
      <c r="F819" s="435">
        <v>8678.8150000000005</v>
      </c>
      <c r="G819" s="435">
        <v>1705.96</v>
      </c>
      <c r="H819" s="129">
        <v>52746.724999999999</v>
      </c>
      <c r="I819" s="293"/>
      <c r="J819" s="58"/>
      <c r="BY819" s="270"/>
      <c r="BZ819" s="68"/>
      <c r="CA819" s="280"/>
      <c r="CB819" s="280"/>
      <c r="CC819" s="280"/>
      <c r="CD819" s="280"/>
      <c r="CE819" s="280"/>
      <c r="CF819" s="270"/>
      <c r="CG819" s="68"/>
      <c r="CH819" s="281"/>
      <c r="CI819" s="281"/>
      <c r="CJ819" s="281"/>
      <c r="CK819" s="281"/>
      <c r="CL819" s="281"/>
      <c r="CM819" s="282"/>
      <c r="CN819" s="282"/>
      <c r="CO819" s="282"/>
      <c r="CP819" s="282"/>
      <c r="CQ819" s="282"/>
      <c r="CR819" s="270"/>
      <c r="CS819" s="68"/>
      <c r="CT819" s="283"/>
      <c r="CU819" s="283"/>
      <c r="CV819" s="283"/>
      <c r="CW819" s="283"/>
      <c r="CX819" s="283"/>
      <c r="CY819" s="270"/>
      <c r="CZ819" s="68"/>
      <c r="DA819" s="282"/>
      <c r="DB819" s="282"/>
      <c r="DC819" s="282"/>
      <c r="DD819" s="282"/>
      <c r="DE819" s="282"/>
    </row>
    <row r="820" spans="1:109" ht="16.5" x14ac:dyDescent="0.3">
      <c r="A820" s="427">
        <v>2012</v>
      </c>
      <c r="B820" s="428" t="s">
        <v>35</v>
      </c>
      <c r="C820" s="429" t="s">
        <v>100</v>
      </c>
      <c r="D820" s="430">
        <v>20483.839999999989</v>
      </c>
      <c r="E820" s="430">
        <v>31535.149999999994</v>
      </c>
      <c r="F820" s="431">
        <v>9107.7584999999999</v>
      </c>
      <c r="G820" s="431">
        <v>2017.84</v>
      </c>
      <c r="H820" s="432">
        <v>63144.588499999983</v>
      </c>
      <c r="I820" s="293"/>
      <c r="J820" s="58"/>
      <c r="BY820" s="270"/>
      <c r="BZ820" s="68"/>
      <c r="CA820" s="280"/>
      <c r="CB820" s="280"/>
      <c r="CC820" s="280"/>
      <c r="CD820" s="280"/>
      <c r="CE820" s="280"/>
      <c r="CF820" s="270"/>
      <c r="CG820" s="68"/>
      <c r="CH820" s="281"/>
      <c r="CI820" s="281"/>
      <c r="CJ820" s="281"/>
      <c r="CK820" s="281"/>
      <c r="CL820" s="281"/>
      <c r="CM820" s="282"/>
      <c r="CN820" s="282"/>
      <c r="CO820" s="282"/>
      <c r="CP820" s="282"/>
      <c r="CQ820" s="282"/>
      <c r="CR820" s="270"/>
      <c r="CS820" s="68"/>
      <c r="CT820" s="283"/>
      <c r="CU820" s="283"/>
      <c r="CV820" s="283"/>
      <c r="CW820" s="283"/>
      <c r="CX820" s="283"/>
      <c r="CY820" s="270"/>
      <c r="CZ820" s="68"/>
      <c r="DA820" s="282"/>
      <c r="DB820" s="282"/>
      <c r="DC820" s="282"/>
      <c r="DD820" s="282"/>
      <c r="DE820" s="282"/>
    </row>
    <row r="821" spans="1:109" ht="16.5" x14ac:dyDescent="0.3">
      <c r="A821" s="68">
        <v>2012</v>
      </c>
      <c r="B821" s="68" t="s">
        <v>36</v>
      </c>
      <c r="C821" s="433" t="s">
        <v>100</v>
      </c>
      <c r="D821" s="434">
        <v>18886.560000000005</v>
      </c>
      <c r="E821" s="434">
        <v>28801.629999999997</v>
      </c>
      <c r="F821" s="435">
        <v>9643.7029999999995</v>
      </c>
      <c r="G821" s="435">
        <v>1981.64</v>
      </c>
      <c r="H821" s="129">
        <v>59313.53300000001</v>
      </c>
      <c r="I821" s="293"/>
      <c r="J821" s="58"/>
      <c r="BY821" s="270"/>
      <c r="BZ821" s="68"/>
      <c r="CA821" s="280"/>
      <c r="CB821" s="280"/>
      <c r="CC821" s="280"/>
      <c r="CD821" s="280"/>
      <c r="CE821" s="280"/>
      <c r="CF821" s="270"/>
      <c r="CG821" s="68"/>
      <c r="CH821" s="281"/>
      <c r="CI821" s="281"/>
      <c r="CJ821" s="281"/>
      <c r="CK821" s="281"/>
      <c r="CL821" s="281"/>
      <c r="CM821" s="282"/>
      <c r="CN821" s="282"/>
      <c r="CO821" s="282"/>
      <c r="CP821" s="282"/>
      <c r="CQ821" s="282"/>
      <c r="CR821" s="270"/>
      <c r="CS821" s="68"/>
      <c r="CT821" s="283"/>
      <c r="CU821" s="283"/>
      <c r="CV821" s="283"/>
      <c r="CW821" s="283"/>
      <c r="CX821" s="283"/>
      <c r="CY821" s="270"/>
      <c r="CZ821" s="68"/>
      <c r="DA821" s="282"/>
      <c r="DB821" s="282"/>
      <c r="DC821" s="282"/>
      <c r="DD821" s="282"/>
      <c r="DE821" s="282"/>
    </row>
    <row r="822" spans="1:109" ht="16.5" x14ac:dyDescent="0.3">
      <c r="A822" s="427">
        <v>2012</v>
      </c>
      <c r="B822" s="428" t="s">
        <v>37</v>
      </c>
      <c r="C822" s="429" t="s">
        <v>100</v>
      </c>
      <c r="D822" s="430">
        <v>20734.809999999998</v>
      </c>
      <c r="E822" s="430">
        <v>31270.999999999996</v>
      </c>
      <c r="F822" s="431">
        <v>11232.165500000001</v>
      </c>
      <c r="G822" s="431">
        <v>2100</v>
      </c>
      <c r="H822" s="432">
        <v>65337.9755</v>
      </c>
      <c r="I822" s="293"/>
      <c r="J822" s="58"/>
      <c r="BY822" s="270"/>
      <c r="BZ822" s="68"/>
      <c r="CA822" s="280"/>
      <c r="CB822" s="280"/>
      <c r="CC822" s="280"/>
      <c r="CD822" s="280"/>
      <c r="CE822" s="280"/>
      <c r="CF822" s="270"/>
      <c r="CG822" s="68"/>
      <c r="CH822" s="281"/>
      <c r="CI822" s="281"/>
      <c r="CJ822" s="281"/>
      <c r="CK822" s="281"/>
      <c r="CL822" s="281"/>
      <c r="CM822" s="282"/>
      <c r="CN822" s="282"/>
      <c r="CO822" s="282"/>
      <c r="CP822" s="282"/>
      <c r="CQ822" s="282"/>
      <c r="CR822" s="270"/>
      <c r="CS822" s="68"/>
      <c r="CT822" s="283"/>
      <c r="CU822" s="283"/>
      <c r="CV822" s="283"/>
      <c r="CW822" s="283"/>
      <c r="CX822" s="283"/>
      <c r="CY822" s="270"/>
      <c r="CZ822" s="68"/>
      <c r="DA822" s="282"/>
      <c r="DB822" s="282"/>
      <c r="DC822" s="282"/>
      <c r="DD822" s="282"/>
      <c r="DE822" s="282"/>
    </row>
    <row r="823" spans="1:109" ht="16.5" x14ac:dyDescent="0.3">
      <c r="A823" s="68">
        <v>2012</v>
      </c>
      <c r="B823" s="68" t="s">
        <v>38</v>
      </c>
      <c r="C823" s="433" t="s">
        <v>100</v>
      </c>
      <c r="D823" s="434">
        <v>21230.54</v>
      </c>
      <c r="E823" s="434">
        <v>30869.530000000002</v>
      </c>
      <c r="F823" s="435">
        <v>12390.62</v>
      </c>
      <c r="G823" s="435">
        <v>2262.3999999999996</v>
      </c>
      <c r="H823" s="129">
        <v>66753.09</v>
      </c>
      <c r="I823" s="293"/>
      <c r="J823" s="58"/>
      <c r="BY823" s="270"/>
      <c r="BZ823" s="68"/>
      <c r="CA823" s="280"/>
      <c r="CB823" s="280"/>
      <c r="CC823" s="280"/>
      <c r="CD823" s="280"/>
      <c r="CE823" s="280"/>
      <c r="CF823" s="270"/>
      <c r="CG823" s="68"/>
      <c r="CH823" s="281"/>
      <c r="CI823" s="281"/>
      <c r="CJ823" s="281"/>
      <c r="CK823" s="281"/>
      <c r="CL823" s="281"/>
      <c r="CM823" s="282"/>
      <c r="CN823" s="282"/>
      <c r="CO823" s="282"/>
      <c r="CP823" s="282"/>
      <c r="CQ823" s="282"/>
      <c r="CR823" s="270"/>
      <c r="CS823" s="68"/>
      <c r="CT823" s="283"/>
      <c r="CU823" s="283"/>
      <c r="CV823" s="283"/>
      <c r="CW823" s="283"/>
      <c r="CX823" s="283"/>
      <c r="CY823" s="270"/>
      <c r="CZ823" s="68"/>
      <c r="DA823" s="282"/>
      <c r="DB823" s="282"/>
      <c r="DC823" s="282"/>
      <c r="DD823" s="282"/>
      <c r="DE823" s="282"/>
    </row>
    <row r="824" spans="1:109" ht="16.5" x14ac:dyDescent="0.3">
      <c r="A824" s="427">
        <v>2012</v>
      </c>
      <c r="B824" s="428" t="s">
        <v>39</v>
      </c>
      <c r="C824" s="429" t="s">
        <v>100</v>
      </c>
      <c r="D824" s="430">
        <v>18823.520000000004</v>
      </c>
      <c r="E824" s="430">
        <v>29374.25</v>
      </c>
      <c r="F824" s="431">
        <v>12550.557499999999</v>
      </c>
      <c r="G824" s="431">
        <v>2031.3000000000002</v>
      </c>
      <c r="H824" s="432">
        <v>62779.627500000002</v>
      </c>
      <c r="I824" s="293"/>
      <c r="J824" s="58"/>
      <c r="BY824" s="270"/>
      <c r="BZ824" s="68"/>
      <c r="CA824" s="280"/>
      <c r="CB824" s="280"/>
      <c r="CC824" s="280"/>
      <c r="CD824" s="280"/>
      <c r="CE824" s="280"/>
      <c r="CF824" s="270"/>
      <c r="CG824" s="68"/>
      <c r="CH824" s="281"/>
      <c r="CI824" s="281"/>
      <c r="CJ824" s="281"/>
      <c r="CK824" s="281"/>
      <c r="CL824" s="281"/>
      <c r="CM824" s="282"/>
      <c r="CN824" s="282"/>
      <c r="CO824" s="282"/>
      <c r="CP824" s="282"/>
      <c r="CQ824" s="282"/>
      <c r="CR824" s="270"/>
      <c r="CS824" s="68"/>
      <c r="CT824" s="283"/>
      <c r="CU824" s="283"/>
      <c r="CV824" s="283"/>
      <c r="CW824" s="283"/>
      <c r="CX824" s="283"/>
      <c r="CY824" s="270"/>
      <c r="CZ824" s="68"/>
      <c r="DA824" s="282"/>
      <c r="DB824" s="282"/>
      <c r="DC824" s="282"/>
      <c r="DD824" s="282"/>
      <c r="DE824" s="282"/>
    </row>
    <row r="825" spans="1:109" ht="16.5" x14ac:dyDescent="0.3">
      <c r="A825" s="68">
        <v>2012</v>
      </c>
      <c r="B825" s="68" t="s">
        <v>40</v>
      </c>
      <c r="C825" s="433" t="s">
        <v>100</v>
      </c>
      <c r="D825" s="434">
        <v>19369.720000000005</v>
      </c>
      <c r="E825" s="434">
        <v>29900.764999999999</v>
      </c>
      <c r="F825" s="435">
        <v>13705.8675</v>
      </c>
      <c r="G825" s="435">
        <v>2233.08</v>
      </c>
      <c r="H825" s="129">
        <v>65209.432500000003</v>
      </c>
      <c r="I825" s="293"/>
      <c r="J825" s="58"/>
      <c r="BY825" s="270"/>
      <c r="BZ825" s="68"/>
      <c r="CA825" s="280"/>
      <c r="CB825" s="280"/>
      <c r="CC825" s="280"/>
      <c r="CD825" s="280"/>
      <c r="CE825" s="280"/>
      <c r="CF825" s="270"/>
      <c r="CG825" s="68"/>
      <c r="CH825" s="281"/>
      <c r="CI825" s="281"/>
      <c r="CJ825" s="281"/>
      <c r="CK825" s="281"/>
      <c r="CL825" s="281"/>
      <c r="CM825" s="282"/>
      <c r="CN825" s="282"/>
      <c r="CO825" s="282"/>
      <c r="CP825" s="282"/>
      <c r="CQ825" s="282"/>
      <c r="CR825" s="270"/>
      <c r="CS825" s="68"/>
      <c r="CT825" s="283"/>
      <c r="CU825" s="283"/>
      <c r="CV825" s="283"/>
      <c r="CW825" s="283"/>
      <c r="CX825" s="283"/>
      <c r="CY825" s="270"/>
      <c r="CZ825" s="68"/>
      <c r="DA825" s="282"/>
      <c r="DB825" s="282"/>
      <c r="DC825" s="282"/>
      <c r="DD825" s="282"/>
      <c r="DE825" s="282"/>
    </row>
    <row r="826" spans="1:109" ht="16.5" x14ac:dyDescent="0.3">
      <c r="A826" s="427">
        <v>2012</v>
      </c>
      <c r="B826" s="428" t="s">
        <v>41</v>
      </c>
      <c r="C826" s="429" t="s">
        <v>100</v>
      </c>
      <c r="D826" s="430">
        <v>20106.385000000002</v>
      </c>
      <c r="E826" s="430">
        <v>29475.633000000002</v>
      </c>
      <c r="F826" s="431">
        <v>12815.445</v>
      </c>
      <c r="G826" s="431">
        <v>2354.75</v>
      </c>
      <c r="H826" s="432">
        <v>64752.213000000003</v>
      </c>
      <c r="I826" s="293"/>
      <c r="J826" s="58"/>
      <c r="BY826" s="270"/>
      <c r="BZ826" s="68"/>
      <c r="CA826" s="280"/>
      <c r="CB826" s="280"/>
      <c r="CC826" s="280"/>
      <c r="CD826" s="280"/>
      <c r="CE826" s="280"/>
      <c r="CF826" s="270"/>
      <c r="CG826" s="68"/>
      <c r="CH826" s="281"/>
      <c r="CI826" s="281"/>
      <c r="CJ826" s="281"/>
      <c r="CK826" s="281"/>
      <c r="CL826" s="281"/>
      <c r="CM826" s="282"/>
      <c r="CN826" s="282"/>
      <c r="CO826" s="282"/>
      <c r="CP826" s="282"/>
      <c r="CQ826" s="282"/>
      <c r="CR826" s="270"/>
      <c r="CS826" s="68"/>
      <c r="CT826" s="283"/>
      <c r="CU826" s="283"/>
      <c r="CV826" s="283"/>
      <c r="CW826" s="283"/>
      <c r="CX826" s="283"/>
      <c r="CY826" s="270"/>
      <c r="CZ826" s="68"/>
      <c r="DA826" s="282"/>
      <c r="DB826" s="282"/>
      <c r="DC826" s="282"/>
      <c r="DD826" s="282"/>
      <c r="DE826" s="282"/>
    </row>
    <row r="827" spans="1:109" ht="16.5" x14ac:dyDescent="0.3">
      <c r="A827" s="68">
        <v>2012</v>
      </c>
      <c r="B827" s="68" t="s">
        <v>42</v>
      </c>
      <c r="C827" s="433" t="s">
        <v>100</v>
      </c>
      <c r="D827" s="434">
        <v>17821.609999999997</v>
      </c>
      <c r="E827" s="434">
        <v>28179.914999999997</v>
      </c>
      <c r="F827" s="435">
        <v>10405.720500000001</v>
      </c>
      <c r="G827" s="435">
        <v>1636.8200000000002</v>
      </c>
      <c r="H827" s="129">
        <v>58044.06549999999</v>
      </c>
      <c r="I827" s="293"/>
      <c r="J827" s="58"/>
      <c r="BY827" s="270"/>
      <c r="BZ827" s="68"/>
      <c r="CA827" s="280"/>
      <c r="CB827" s="280"/>
      <c r="CC827" s="280"/>
      <c r="CD827" s="280"/>
      <c r="CE827" s="280"/>
      <c r="CF827" s="270"/>
      <c r="CG827" s="68"/>
      <c r="CH827" s="281"/>
      <c r="CI827" s="281"/>
      <c r="CJ827" s="281"/>
      <c r="CK827" s="281"/>
      <c r="CL827" s="281"/>
      <c r="CM827" s="282"/>
      <c r="CN827" s="282"/>
      <c r="CO827" s="282"/>
      <c r="CP827" s="282"/>
      <c r="CQ827" s="282"/>
      <c r="CR827" s="270"/>
      <c r="CS827" s="68"/>
      <c r="CT827" s="283"/>
      <c r="CU827" s="283"/>
      <c r="CV827" s="283"/>
      <c r="CW827" s="283"/>
      <c r="CX827" s="283"/>
      <c r="CY827" s="270"/>
      <c r="CZ827" s="68"/>
      <c r="DA827" s="282"/>
      <c r="DB827" s="282"/>
      <c r="DC827" s="282"/>
      <c r="DD827" s="282"/>
      <c r="DE827" s="282"/>
    </row>
    <row r="828" spans="1:109" ht="16.5" x14ac:dyDescent="0.3">
      <c r="A828" s="427">
        <v>2013</v>
      </c>
      <c r="B828" s="428" t="s">
        <v>43</v>
      </c>
      <c r="C828" s="429" t="s">
        <v>100</v>
      </c>
      <c r="D828" s="430">
        <v>16165.170000000004</v>
      </c>
      <c r="E828" s="430">
        <v>25617.55</v>
      </c>
      <c r="F828" s="431">
        <v>14790.262500000001</v>
      </c>
      <c r="G828" s="431">
        <v>1587.7099999999998</v>
      </c>
      <c r="H828" s="432">
        <v>58160.692500000005</v>
      </c>
      <c r="I828" s="293"/>
      <c r="J828" s="58"/>
      <c r="BY828" s="270"/>
      <c r="BZ828" s="68"/>
      <c r="CA828" s="280"/>
      <c r="CB828" s="280"/>
      <c r="CC828" s="280"/>
      <c r="CD828" s="280"/>
      <c r="CE828" s="280"/>
      <c r="CF828" s="270"/>
      <c r="CG828" s="68"/>
      <c r="CH828" s="281"/>
      <c r="CI828" s="281"/>
      <c r="CJ828" s="281"/>
      <c r="CK828" s="281"/>
      <c r="CL828" s="281"/>
      <c r="CM828" s="282"/>
      <c r="CN828" s="282"/>
      <c r="CO828" s="282"/>
      <c r="CP828" s="282"/>
      <c r="CQ828" s="282"/>
      <c r="CR828" s="270"/>
      <c r="CS828" s="68"/>
      <c r="CT828" s="283"/>
      <c r="CU828" s="283"/>
      <c r="CV828" s="283"/>
      <c r="CW828" s="283"/>
      <c r="CX828" s="283"/>
      <c r="CY828" s="270"/>
      <c r="CZ828" s="68"/>
      <c r="DA828" s="282"/>
      <c r="DB828" s="282"/>
      <c r="DC828" s="282"/>
      <c r="DD828" s="282"/>
      <c r="DE828" s="282"/>
    </row>
    <row r="829" spans="1:109" ht="16.5" x14ac:dyDescent="0.3">
      <c r="A829" s="68">
        <v>2013</v>
      </c>
      <c r="B829" s="68" t="s">
        <v>44</v>
      </c>
      <c r="C829" s="433" t="s">
        <v>100</v>
      </c>
      <c r="D829" s="434">
        <v>18754.09</v>
      </c>
      <c r="E829" s="434">
        <v>27975.4</v>
      </c>
      <c r="F829" s="435">
        <v>12070.017</v>
      </c>
      <c r="G829" s="435">
        <v>1958.2</v>
      </c>
      <c r="H829" s="129">
        <v>60757.707000000009</v>
      </c>
      <c r="I829" s="293"/>
      <c r="J829" s="58"/>
      <c r="BY829" s="270"/>
      <c r="BZ829" s="68"/>
      <c r="CA829" s="280"/>
      <c r="CB829" s="280"/>
      <c r="CC829" s="280"/>
      <c r="CD829" s="280"/>
      <c r="CE829" s="280"/>
      <c r="CF829" s="270"/>
      <c r="CG829" s="68"/>
      <c r="CH829" s="281"/>
      <c r="CI829" s="281"/>
      <c r="CJ829" s="281"/>
      <c r="CK829" s="281"/>
      <c r="CL829" s="281"/>
      <c r="CM829" s="282"/>
      <c r="CN829" s="282"/>
      <c r="CO829" s="282"/>
      <c r="CP829" s="282"/>
      <c r="CQ829" s="282"/>
      <c r="CR829" s="270"/>
      <c r="CS829" s="68"/>
      <c r="CT829" s="283"/>
      <c r="CU829" s="283"/>
      <c r="CV829" s="283"/>
      <c r="CW829" s="283"/>
      <c r="CX829" s="283"/>
      <c r="CY829" s="270"/>
      <c r="CZ829" s="68"/>
      <c r="DA829" s="282"/>
      <c r="DB829" s="282"/>
      <c r="DC829" s="282"/>
      <c r="DD829" s="282"/>
      <c r="DE829" s="282"/>
    </row>
    <row r="830" spans="1:109" ht="16.5" x14ac:dyDescent="0.3">
      <c r="A830" s="427">
        <v>2013</v>
      </c>
      <c r="B830" s="428" t="s">
        <v>45</v>
      </c>
      <c r="C830" s="429" t="s">
        <v>100</v>
      </c>
      <c r="D830" s="430">
        <v>20055.430000000015</v>
      </c>
      <c r="E830" s="430">
        <v>26325.05</v>
      </c>
      <c r="F830" s="431">
        <v>13043.4375</v>
      </c>
      <c r="G830" s="431">
        <v>2690.91</v>
      </c>
      <c r="H830" s="432">
        <v>62114.827500000014</v>
      </c>
      <c r="I830" s="293"/>
      <c r="J830" s="58"/>
      <c r="BY830" s="270"/>
      <c r="BZ830" s="68"/>
      <c r="CA830" s="280"/>
      <c r="CB830" s="280"/>
      <c r="CC830" s="280"/>
      <c r="CD830" s="280"/>
      <c r="CE830" s="280"/>
      <c r="CF830" s="270"/>
      <c r="CG830" s="68"/>
      <c r="CH830" s="281"/>
      <c r="CI830" s="281"/>
      <c r="CJ830" s="281"/>
      <c r="CK830" s="281"/>
      <c r="CL830" s="281"/>
      <c r="CM830" s="282"/>
      <c r="CN830" s="282"/>
      <c r="CO830" s="282"/>
      <c r="CP830" s="282"/>
      <c r="CQ830" s="282"/>
      <c r="CR830" s="270"/>
      <c r="CS830" s="68"/>
      <c r="CT830" s="283"/>
      <c r="CU830" s="283"/>
      <c r="CV830" s="283"/>
      <c r="CW830" s="283"/>
      <c r="CX830" s="283"/>
      <c r="CY830" s="270"/>
      <c r="CZ830" s="68"/>
      <c r="DA830" s="282"/>
      <c r="DB830" s="282"/>
      <c r="DC830" s="282"/>
      <c r="DD830" s="282"/>
      <c r="DE830" s="282"/>
    </row>
    <row r="831" spans="1:109" ht="16.5" x14ac:dyDescent="0.3">
      <c r="A831" s="68">
        <v>2013</v>
      </c>
      <c r="B831" s="68" t="s">
        <v>33</v>
      </c>
      <c r="C831" s="433" t="s">
        <v>100</v>
      </c>
      <c r="D831" s="434">
        <v>20199.060000000005</v>
      </c>
      <c r="E831" s="434">
        <v>31383.699999999997</v>
      </c>
      <c r="F831" s="435">
        <v>11872.022999999999</v>
      </c>
      <c r="G831" s="435">
        <v>2057.9700000000003</v>
      </c>
      <c r="H831" s="129">
        <v>65512.753000000004</v>
      </c>
      <c r="I831" s="293"/>
      <c r="J831" s="58"/>
      <c r="BY831" s="270"/>
      <c r="BZ831" s="68"/>
      <c r="CA831" s="280"/>
      <c r="CB831" s="280"/>
      <c r="CC831" s="280"/>
      <c r="CD831" s="280"/>
      <c r="CE831" s="280"/>
      <c r="CF831" s="270"/>
      <c r="CG831" s="68"/>
      <c r="CH831" s="281"/>
      <c r="CI831" s="281"/>
      <c r="CJ831" s="281"/>
      <c r="CK831" s="281"/>
      <c r="CL831" s="281"/>
      <c r="CM831" s="282"/>
      <c r="CN831" s="282"/>
      <c r="CO831" s="282"/>
      <c r="CP831" s="282"/>
      <c r="CQ831" s="282"/>
      <c r="CR831" s="270"/>
      <c r="CS831" s="68"/>
      <c r="CT831" s="283"/>
      <c r="CU831" s="283"/>
      <c r="CV831" s="283"/>
      <c r="CW831" s="283"/>
      <c r="CX831" s="283"/>
      <c r="CY831" s="270"/>
      <c r="CZ831" s="68"/>
      <c r="DA831" s="282"/>
      <c r="DB831" s="282"/>
      <c r="DC831" s="282"/>
      <c r="DD831" s="282"/>
      <c r="DE831" s="282"/>
    </row>
    <row r="832" spans="1:109" ht="16.5" x14ac:dyDescent="0.3">
      <c r="A832" s="427">
        <v>2013</v>
      </c>
      <c r="B832" s="428" t="s">
        <v>35</v>
      </c>
      <c r="C832" s="429" t="s">
        <v>100</v>
      </c>
      <c r="D832" s="430">
        <v>20083.13</v>
      </c>
      <c r="E832" s="430">
        <v>29317.95</v>
      </c>
      <c r="F832" s="431">
        <v>12398.6775</v>
      </c>
      <c r="G832" s="431">
        <v>2368.4699999999998</v>
      </c>
      <c r="H832" s="432">
        <v>64168.227500000008</v>
      </c>
      <c r="I832" s="293"/>
      <c r="J832" s="58"/>
      <c r="BY832" s="270"/>
      <c r="BZ832" s="68"/>
      <c r="CA832" s="280"/>
      <c r="CB832" s="280"/>
      <c r="CC832" s="280"/>
      <c r="CD832" s="280"/>
      <c r="CE832" s="280"/>
      <c r="CF832" s="270"/>
      <c r="CG832" s="68"/>
      <c r="CH832" s="281"/>
      <c r="CI832" s="281"/>
      <c r="CJ832" s="281"/>
      <c r="CK832" s="281"/>
      <c r="CL832" s="281"/>
      <c r="CM832" s="282"/>
      <c r="CN832" s="282"/>
      <c r="CO832" s="282"/>
      <c r="CP832" s="282"/>
      <c r="CQ832" s="282"/>
      <c r="CR832" s="270"/>
      <c r="CS832" s="68"/>
      <c r="CT832" s="283"/>
      <c r="CU832" s="283"/>
      <c r="CV832" s="283"/>
      <c r="CW832" s="283"/>
      <c r="CX832" s="283"/>
      <c r="CY832" s="270"/>
      <c r="CZ832" s="68"/>
      <c r="DA832" s="282"/>
      <c r="DB832" s="282"/>
      <c r="DC832" s="282"/>
      <c r="DD832" s="282"/>
      <c r="DE832" s="282"/>
    </row>
    <row r="833" spans="1:109" ht="16.5" x14ac:dyDescent="0.3">
      <c r="A833" s="68">
        <v>2013</v>
      </c>
      <c r="B833" s="68" t="s">
        <v>36</v>
      </c>
      <c r="C833" s="433" t="s">
        <v>100</v>
      </c>
      <c r="D833" s="434">
        <v>19155.46</v>
      </c>
      <c r="E833" s="434">
        <v>29457.95</v>
      </c>
      <c r="F833" s="435">
        <v>12441.064999999999</v>
      </c>
      <c r="G833" s="435">
        <v>2633.51</v>
      </c>
      <c r="H833" s="129">
        <v>63687.985000000001</v>
      </c>
      <c r="I833" s="293"/>
      <c r="J833" s="58"/>
      <c r="BY833" s="270"/>
      <c r="BZ833" s="68"/>
      <c r="CA833" s="280"/>
      <c r="CB833" s="280"/>
      <c r="CC833" s="280"/>
      <c r="CD833" s="280"/>
      <c r="CE833" s="280"/>
      <c r="CF833" s="270"/>
      <c r="CG833" s="68"/>
      <c r="CH833" s="281"/>
      <c r="CI833" s="281"/>
      <c r="CJ833" s="281"/>
      <c r="CK833" s="281"/>
      <c r="CL833" s="281"/>
      <c r="CM833" s="282"/>
      <c r="CN833" s="282"/>
      <c r="CO833" s="282"/>
      <c r="CP833" s="282"/>
      <c r="CQ833" s="282"/>
      <c r="CR833" s="270"/>
      <c r="CS833" s="68"/>
      <c r="CT833" s="283"/>
      <c r="CU833" s="283"/>
      <c r="CV833" s="283"/>
      <c r="CW833" s="283"/>
      <c r="CX833" s="283"/>
      <c r="CY833" s="270"/>
      <c r="CZ833" s="68"/>
      <c r="DA833" s="282"/>
      <c r="DB833" s="282"/>
      <c r="DC833" s="282"/>
      <c r="DD833" s="282"/>
      <c r="DE833" s="282"/>
    </row>
    <row r="834" spans="1:109" ht="16.5" x14ac:dyDescent="0.3">
      <c r="A834" s="427">
        <v>2013</v>
      </c>
      <c r="B834" s="428" t="s">
        <v>37</v>
      </c>
      <c r="C834" s="429" t="s">
        <v>100</v>
      </c>
      <c r="D834" s="430">
        <v>21160.480000000003</v>
      </c>
      <c r="E834" s="430">
        <v>28624.909999999996</v>
      </c>
      <c r="F834" s="431">
        <v>13818.800000000001</v>
      </c>
      <c r="G834" s="431">
        <v>2997.94</v>
      </c>
      <c r="H834" s="432">
        <v>66602.13</v>
      </c>
      <c r="I834" s="293"/>
      <c r="J834" s="58"/>
      <c r="BY834" s="270"/>
      <c r="BZ834" s="68"/>
      <c r="CA834" s="280"/>
      <c r="CB834" s="280"/>
      <c r="CC834" s="280"/>
      <c r="CD834" s="280"/>
      <c r="CE834" s="280"/>
      <c r="CF834" s="270"/>
      <c r="CG834" s="68"/>
      <c r="CH834" s="281"/>
      <c r="CI834" s="281"/>
      <c r="CJ834" s="281"/>
      <c r="CK834" s="281"/>
      <c r="CL834" s="281"/>
      <c r="CM834" s="282"/>
      <c r="CN834" s="282"/>
      <c r="CO834" s="282"/>
      <c r="CP834" s="282"/>
      <c r="CQ834" s="282"/>
      <c r="CR834" s="270"/>
      <c r="CS834" s="68"/>
      <c r="CT834" s="283"/>
      <c r="CU834" s="283"/>
      <c r="CV834" s="283"/>
      <c r="CW834" s="283"/>
      <c r="CX834" s="283"/>
      <c r="CY834" s="270"/>
      <c r="CZ834" s="68"/>
      <c r="DA834" s="282"/>
      <c r="DB834" s="282"/>
      <c r="DC834" s="282"/>
      <c r="DD834" s="282"/>
      <c r="DE834" s="282"/>
    </row>
    <row r="835" spans="1:109" ht="16.5" x14ac:dyDescent="0.3">
      <c r="A835" s="68">
        <v>2013</v>
      </c>
      <c r="B835" s="68" t="s">
        <v>38</v>
      </c>
      <c r="C835" s="433" t="s">
        <v>100</v>
      </c>
      <c r="D835" s="434">
        <v>16652.037500000006</v>
      </c>
      <c r="E835" s="434">
        <v>28269.564999999999</v>
      </c>
      <c r="F835" s="435">
        <v>14823.497499999999</v>
      </c>
      <c r="G835" s="435">
        <v>1664.1</v>
      </c>
      <c r="H835" s="129">
        <v>61409.2</v>
      </c>
      <c r="I835" s="293"/>
      <c r="J835" s="58"/>
      <c r="BY835" s="270"/>
      <c r="BZ835" s="68"/>
      <c r="CA835" s="280"/>
      <c r="CB835" s="280"/>
      <c r="CC835" s="280"/>
      <c r="CD835" s="280"/>
      <c r="CE835" s="280"/>
      <c r="CF835" s="270"/>
      <c r="CG835" s="68"/>
      <c r="CH835" s="281"/>
      <c r="CI835" s="281"/>
      <c r="CJ835" s="281"/>
      <c r="CK835" s="281"/>
      <c r="CL835" s="281"/>
      <c r="CM835" s="282"/>
      <c r="CN835" s="282"/>
      <c r="CO835" s="282"/>
      <c r="CP835" s="282"/>
      <c r="CQ835" s="282"/>
      <c r="CR835" s="270"/>
      <c r="CS835" s="68"/>
      <c r="CT835" s="283"/>
      <c r="CU835" s="283"/>
      <c r="CV835" s="283"/>
      <c r="CW835" s="283"/>
      <c r="CX835" s="283"/>
      <c r="CY835" s="270"/>
      <c r="CZ835" s="68"/>
      <c r="DA835" s="282"/>
      <c r="DB835" s="282"/>
      <c r="DC835" s="282"/>
      <c r="DD835" s="282"/>
      <c r="DE835" s="282"/>
    </row>
    <row r="836" spans="1:109" ht="16.5" x14ac:dyDescent="0.3">
      <c r="A836" s="427">
        <v>2013</v>
      </c>
      <c r="B836" s="428" t="s">
        <v>39</v>
      </c>
      <c r="C836" s="429" t="s">
        <v>100</v>
      </c>
      <c r="D836" s="430">
        <v>18746.814999999995</v>
      </c>
      <c r="E836" s="430">
        <v>31990.5</v>
      </c>
      <c r="F836" s="431">
        <v>14902.812499999998</v>
      </c>
      <c r="G836" s="431">
        <v>2470.9699999999998</v>
      </c>
      <c r="H836" s="432">
        <v>68111.097500000003</v>
      </c>
      <c r="I836" s="293"/>
      <c r="J836" s="58"/>
      <c r="BY836" s="270"/>
      <c r="BZ836" s="68"/>
      <c r="CA836" s="280"/>
      <c r="CB836" s="280"/>
      <c r="CC836" s="280"/>
      <c r="CD836" s="280"/>
      <c r="CE836" s="280"/>
      <c r="CF836" s="270"/>
      <c r="CG836" s="68"/>
      <c r="CH836" s="281"/>
      <c r="CI836" s="281"/>
      <c r="CJ836" s="281"/>
      <c r="CK836" s="281"/>
      <c r="CL836" s="281"/>
      <c r="CM836" s="282"/>
      <c r="CN836" s="282"/>
      <c r="CO836" s="282"/>
      <c r="CP836" s="282"/>
      <c r="CQ836" s="282"/>
      <c r="CR836" s="270"/>
      <c r="CS836" s="68"/>
      <c r="CT836" s="283"/>
      <c r="CU836" s="283"/>
      <c r="CV836" s="283"/>
      <c r="CW836" s="283"/>
      <c r="CX836" s="283"/>
      <c r="CY836" s="270"/>
      <c r="CZ836" s="68"/>
      <c r="DA836" s="282"/>
      <c r="DB836" s="282"/>
      <c r="DC836" s="282"/>
      <c r="DD836" s="282"/>
      <c r="DE836" s="282"/>
    </row>
    <row r="837" spans="1:109" ht="16.5" x14ac:dyDescent="0.3">
      <c r="A837" s="68">
        <v>2013</v>
      </c>
      <c r="B837" s="68" t="s">
        <v>40</v>
      </c>
      <c r="C837" s="433" t="s">
        <v>100</v>
      </c>
      <c r="D837" s="434">
        <v>18031.400000000001</v>
      </c>
      <c r="E837" s="434">
        <v>31343.544999999998</v>
      </c>
      <c r="F837" s="435">
        <v>18355.530500000001</v>
      </c>
      <c r="G837" s="435">
        <v>2384.7750000000001</v>
      </c>
      <c r="H837" s="129">
        <v>70115.250499999995</v>
      </c>
      <c r="I837" s="293"/>
      <c r="J837" s="58"/>
      <c r="BY837" s="270"/>
      <c r="BZ837" s="68"/>
      <c r="CA837" s="280"/>
      <c r="CB837" s="280"/>
      <c r="CC837" s="280"/>
      <c r="CD837" s="280"/>
      <c r="CE837" s="280"/>
      <c r="CF837" s="270"/>
      <c r="CG837" s="68"/>
      <c r="CH837" s="281"/>
      <c r="CI837" s="281"/>
      <c r="CJ837" s="281"/>
      <c r="CK837" s="281"/>
      <c r="CL837" s="281"/>
      <c r="CM837" s="282"/>
      <c r="CN837" s="282"/>
      <c r="CO837" s="282"/>
      <c r="CP837" s="282"/>
      <c r="CQ837" s="282"/>
      <c r="CR837" s="270"/>
      <c r="CS837" s="68"/>
      <c r="CT837" s="283"/>
      <c r="CU837" s="283"/>
      <c r="CV837" s="283"/>
      <c r="CW837" s="283"/>
      <c r="CX837" s="283"/>
      <c r="CY837" s="270"/>
      <c r="CZ837" s="68"/>
      <c r="DA837" s="282"/>
      <c r="DB837" s="282"/>
      <c r="DC837" s="282"/>
      <c r="DD837" s="282"/>
      <c r="DE837" s="282"/>
    </row>
    <row r="838" spans="1:109" ht="16.5" x14ac:dyDescent="0.3">
      <c r="A838" s="427">
        <v>2013</v>
      </c>
      <c r="B838" s="428" t="s">
        <v>41</v>
      </c>
      <c r="C838" s="429" t="s">
        <v>100</v>
      </c>
      <c r="D838" s="430">
        <v>17061.679999999993</v>
      </c>
      <c r="E838" s="430">
        <v>31162.671000000002</v>
      </c>
      <c r="F838" s="431">
        <v>18266.967499999999</v>
      </c>
      <c r="G838" s="431">
        <v>2558.5</v>
      </c>
      <c r="H838" s="432">
        <v>69049.818499999994</v>
      </c>
      <c r="I838" s="293"/>
      <c r="J838" s="58"/>
      <c r="BY838" s="270"/>
      <c r="BZ838" s="68"/>
      <c r="CA838" s="280"/>
      <c r="CB838" s="280"/>
      <c r="CC838" s="280"/>
      <c r="CD838" s="280"/>
      <c r="CE838" s="280"/>
      <c r="CF838" s="270"/>
      <c r="CG838" s="68"/>
      <c r="CH838" s="281"/>
      <c r="CI838" s="281"/>
      <c r="CJ838" s="281"/>
      <c r="CK838" s="281"/>
      <c r="CL838" s="281"/>
      <c r="CM838" s="282"/>
      <c r="CN838" s="282"/>
      <c r="CO838" s="282"/>
      <c r="CP838" s="282"/>
      <c r="CQ838" s="282"/>
      <c r="CR838" s="270"/>
      <c r="CS838" s="68"/>
      <c r="CT838" s="283"/>
      <c r="CU838" s="283"/>
      <c r="CV838" s="283"/>
      <c r="CW838" s="283"/>
      <c r="CX838" s="283"/>
      <c r="CY838" s="270"/>
      <c r="CZ838" s="68"/>
      <c r="DA838" s="282"/>
      <c r="DB838" s="282"/>
      <c r="DC838" s="282"/>
      <c r="DD838" s="282"/>
      <c r="DE838" s="282"/>
    </row>
    <row r="839" spans="1:109" ht="16.5" x14ac:dyDescent="0.3">
      <c r="A839" s="68">
        <v>2013</v>
      </c>
      <c r="B839" s="68" t="s">
        <v>42</v>
      </c>
      <c r="C839" s="433" t="s">
        <v>100</v>
      </c>
      <c r="D839" s="434">
        <v>16257.550000000005</v>
      </c>
      <c r="E839" s="434">
        <v>29457.449999999997</v>
      </c>
      <c r="F839" s="435">
        <v>13334.592499999999</v>
      </c>
      <c r="G839" s="435">
        <v>1847.5499999999997</v>
      </c>
      <c r="H839" s="129">
        <v>60897.142500000002</v>
      </c>
      <c r="I839" s="293"/>
      <c r="J839" s="58"/>
      <c r="BY839" s="270"/>
      <c r="BZ839" s="68"/>
      <c r="CA839" s="280"/>
      <c r="CB839" s="280"/>
      <c r="CC839" s="280"/>
      <c r="CD839" s="280"/>
      <c r="CE839" s="280"/>
      <c r="CF839" s="270"/>
      <c r="CG839" s="68"/>
      <c r="CH839" s="281"/>
      <c r="CI839" s="281"/>
      <c r="CJ839" s="281"/>
      <c r="CK839" s="281"/>
      <c r="CL839" s="281"/>
      <c r="CM839" s="282"/>
      <c r="CN839" s="282"/>
      <c r="CO839" s="282"/>
      <c r="CP839" s="282"/>
      <c r="CQ839" s="282"/>
      <c r="CR839" s="270"/>
      <c r="CS839" s="68"/>
      <c r="CT839" s="283"/>
      <c r="CU839" s="283"/>
      <c r="CV839" s="283"/>
      <c r="CW839" s="283"/>
      <c r="CX839" s="283"/>
      <c r="CY839" s="270"/>
      <c r="CZ839" s="68"/>
      <c r="DA839" s="282"/>
      <c r="DB839" s="282"/>
      <c r="DC839" s="282"/>
      <c r="DD839" s="282"/>
      <c r="DE839" s="282"/>
    </row>
    <row r="840" spans="1:109" ht="16.5" x14ac:dyDescent="0.3">
      <c r="A840" s="427">
        <v>2014</v>
      </c>
      <c r="B840" s="428" t="s">
        <v>43</v>
      </c>
      <c r="C840" s="429" t="s">
        <v>100</v>
      </c>
      <c r="D840" s="430">
        <v>14343.969999999998</v>
      </c>
      <c r="E840" s="430">
        <v>22466.400000000001</v>
      </c>
      <c r="F840" s="431">
        <v>14605.175000000001</v>
      </c>
      <c r="G840" s="431">
        <v>2222.33</v>
      </c>
      <c r="H840" s="432">
        <v>53637.874999999993</v>
      </c>
      <c r="I840" s="293"/>
      <c r="J840" s="58"/>
      <c r="BY840" s="270"/>
      <c r="BZ840" s="68"/>
      <c r="CA840" s="280"/>
      <c r="CB840" s="280"/>
      <c r="CC840" s="280"/>
      <c r="CD840" s="280"/>
      <c r="CE840" s="280"/>
      <c r="CF840" s="270"/>
      <c r="CG840" s="68"/>
      <c r="CH840" s="281"/>
      <c r="CI840" s="281"/>
      <c r="CJ840" s="281"/>
      <c r="CK840" s="281"/>
      <c r="CL840" s="281"/>
      <c r="CM840" s="282"/>
      <c r="CN840" s="282"/>
      <c r="CO840" s="282"/>
      <c r="CP840" s="282"/>
      <c r="CQ840" s="282"/>
      <c r="CR840" s="270"/>
      <c r="CS840" s="68"/>
      <c r="CT840" s="283"/>
      <c r="CU840" s="283"/>
      <c r="CV840" s="283"/>
      <c r="CW840" s="283"/>
      <c r="CX840" s="283"/>
      <c r="CY840" s="270"/>
      <c r="CZ840" s="68"/>
      <c r="DA840" s="282"/>
      <c r="DB840" s="282"/>
      <c r="DC840" s="282"/>
      <c r="DD840" s="282"/>
      <c r="DE840" s="282"/>
    </row>
    <row r="841" spans="1:109" ht="16.5" x14ac:dyDescent="0.3">
      <c r="A841" s="68">
        <v>2014</v>
      </c>
      <c r="B841" s="68" t="s">
        <v>44</v>
      </c>
      <c r="C841" s="433" t="s">
        <v>100</v>
      </c>
      <c r="D841" s="434">
        <v>17770.849999999999</v>
      </c>
      <c r="E841" s="434">
        <v>25136.7</v>
      </c>
      <c r="F841" s="435">
        <v>14996.380000000001</v>
      </c>
      <c r="G841" s="435">
        <v>2438.65</v>
      </c>
      <c r="H841" s="129">
        <v>60342.58</v>
      </c>
      <c r="I841" s="293"/>
      <c r="J841" s="58"/>
      <c r="BY841" s="270"/>
      <c r="BZ841" s="68"/>
      <c r="CA841" s="280"/>
      <c r="CB841" s="280"/>
      <c r="CC841" s="280"/>
      <c r="CD841" s="280"/>
      <c r="CE841" s="280"/>
      <c r="CF841" s="270"/>
      <c r="CG841" s="68"/>
      <c r="CH841" s="281"/>
      <c r="CI841" s="281"/>
      <c r="CJ841" s="281"/>
      <c r="CK841" s="281"/>
      <c r="CL841" s="281"/>
      <c r="CM841" s="282"/>
      <c r="CN841" s="282"/>
      <c r="CO841" s="282"/>
      <c r="CP841" s="282"/>
      <c r="CQ841" s="282"/>
      <c r="CR841" s="270"/>
      <c r="CS841" s="68"/>
      <c r="CT841" s="283"/>
      <c r="CU841" s="283"/>
      <c r="CV841" s="283"/>
      <c r="CW841" s="283"/>
      <c r="CX841" s="283"/>
      <c r="CY841" s="270"/>
      <c r="CZ841" s="68"/>
      <c r="DA841" s="282"/>
      <c r="DB841" s="282"/>
      <c r="DC841" s="282"/>
      <c r="DD841" s="282"/>
      <c r="DE841" s="282"/>
    </row>
    <row r="842" spans="1:109" ht="16.5" x14ac:dyDescent="0.3">
      <c r="A842" s="427">
        <v>2014</v>
      </c>
      <c r="B842" s="428" t="s">
        <v>45</v>
      </c>
      <c r="C842" s="429" t="s">
        <v>100</v>
      </c>
      <c r="D842" s="430">
        <v>18732.710000000003</v>
      </c>
      <c r="E842" s="430">
        <v>33252.81</v>
      </c>
      <c r="F842" s="431">
        <v>14648.686000000002</v>
      </c>
      <c r="G842" s="431">
        <v>2240.6349999999998</v>
      </c>
      <c r="H842" s="432">
        <v>68874.841</v>
      </c>
      <c r="I842" s="293"/>
      <c r="J842" s="58"/>
      <c r="BY842" s="270"/>
      <c r="BZ842" s="68"/>
      <c r="CA842" s="280"/>
      <c r="CB842" s="280"/>
      <c r="CC842" s="280"/>
      <c r="CD842" s="280"/>
      <c r="CE842" s="280"/>
      <c r="CF842" s="270"/>
      <c r="CG842" s="68"/>
      <c r="CH842" s="281"/>
      <c r="CI842" s="281"/>
      <c r="CJ842" s="281"/>
      <c r="CK842" s="281"/>
      <c r="CL842" s="281"/>
      <c r="CM842" s="282"/>
      <c r="CN842" s="282"/>
      <c r="CO842" s="282"/>
      <c r="CP842" s="282"/>
      <c r="CQ842" s="282"/>
      <c r="CR842" s="270"/>
      <c r="CS842" s="68"/>
      <c r="CT842" s="283"/>
      <c r="CU842" s="283"/>
      <c r="CV842" s="283"/>
      <c r="CW842" s="283"/>
      <c r="CX842" s="283"/>
      <c r="CY842" s="270"/>
      <c r="CZ842" s="68"/>
      <c r="DA842" s="282"/>
      <c r="DB842" s="282"/>
      <c r="DC842" s="282"/>
      <c r="DD842" s="282"/>
      <c r="DE842" s="282"/>
    </row>
    <row r="843" spans="1:109" ht="16.5" x14ac:dyDescent="0.3">
      <c r="A843" s="68">
        <v>2014</v>
      </c>
      <c r="B843" s="68" t="s">
        <v>33</v>
      </c>
      <c r="C843" s="433" t="s">
        <v>100</v>
      </c>
      <c r="D843" s="434">
        <v>18411.140000000003</v>
      </c>
      <c r="E843" s="434">
        <v>29545.620000000003</v>
      </c>
      <c r="F843" s="435">
        <v>13440.064999999999</v>
      </c>
      <c r="G843" s="435">
        <v>2656.65</v>
      </c>
      <c r="H843" s="129">
        <v>64053.475000000006</v>
      </c>
      <c r="I843" s="293"/>
      <c r="J843" s="58"/>
      <c r="BY843" s="270"/>
      <c r="BZ843" s="68"/>
      <c r="CA843" s="280"/>
      <c r="CB843" s="280"/>
      <c r="CC843" s="280"/>
      <c r="CD843" s="280"/>
      <c r="CE843" s="280"/>
      <c r="CF843" s="270"/>
      <c r="CG843" s="68"/>
      <c r="CH843" s="281"/>
      <c r="CI843" s="281"/>
      <c r="CJ843" s="281"/>
      <c r="CK843" s="281"/>
      <c r="CL843" s="281"/>
      <c r="CM843" s="282"/>
      <c r="CN843" s="282"/>
      <c r="CO843" s="282"/>
      <c r="CP843" s="282"/>
      <c r="CQ843" s="282"/>
      <c r="CR843" s="270"/>
      <c r="CS843" s="68"/>
      <c r="CT843" s="283"/>
      <c r="CU843" s="283"/>
      <c r="CV843" s="283"/>
      <c r="CW843" s="283"/>
      <c r="CX843" s="283"/>
      <c r="CY843" s="270"/>
      <c r="CZ843" s="68"/>
      <c r="DA843" s="282"/>
      <c r="DB843" s="282"/>
      <c r="DC843" s="282"/>
      <c r="DD843" s="282"/>
      <c r="DE843" s="282"/>
    </row>
    <row r="844" spans="1:109" ht="16.5" x14ac:dyDescent="0.3">
      <c r="A844" s="427">
        <v>2014</v>
      </c>
      <c r="B844" s="428" t="s">
        <v>35</v>
      </c>
      <c r="C844" s="429" t="s">
        <v>100</v>
      </c>
      <c r="D844" s="430">
        <v>20144.32</v>
      </c>
      <c r="E844" s="430">
        <v>28500</v>
      </c>
      <c r="F844" s="431">
        <v>14253.877499999999</v>
      </c>
      <c r="G844" s="431">
        <v>3359.32</v>
      </c>
      <c r="H844" s="432">
        <v>66257.517500000002</v>
      </c>
      <c r="I844" s="293"/>
      <c r="J844" s="58"/>
      <c r="BY844" s="270"/>
      <c r="BZ844" s="68"/>
      <c r="CA844" s="280"/>
      <c r="CB844" s="280"/>
      <c r="CC844" s="280"/>
      <c r="CD844" s="280"/>
      <c r="CE844" s="280"/>
      <c r="CF844" s="270"/>
      <c r="CG844" s="68"/>
      <c r="CH844" s="281"/>
      <c r="CI844" s="281"/>
      <c r="CJ844" s="281"/>
      <c r="CK844" s="281"/>
      <c r="CL844" s="281"/>
      <c r="CM844" s="282"/>
      <c r="CN844" s="282"/>
      <c r="CO844" s="282"/>
      <c r="CP844" s="282"/>
      <c r="CQ844" s="282"/>
      <c r="CR844" s="270"/>
      <c r="CS844" s="68"/>
      <c r="CT844" s="283"/>
      <c r="CU844" s="283"/>
      <c r="CV844" s="283"/>
      <c r="CW844" s="283"/>
      <c r="CX844" s="283"/>
      <c r="CY844" s="270"/>
      <c r="CZ844" s="68"/>
      <c r="DA844" s="282"/>
      <c r="DB844" s="282"/>
      <c r="DC844" s="282"/>
      <c r="DD844" s="282"/>
      <c r="DE844" s="282"/>
    </row>
    <row r="845" spans="1:109" ht="16.5" x14ac:dyDescent="0.3">
      <c r="A845" s="68">
        <v>2014</v>
      </c>
      <c r="B845" s="68" t="s">
        <v>36</v>
      </c>
      <c r="C845" s="433" t="s">
        <v>100</v>
      </c>
      <c r="D845" s="434">
        <v>19549.974999999999</v>
      </c>
      <c r="E845" s="434">
        <v>30448.374495000004</v>
      </c>
      <c r="F845" s="435">
        <v>12524.543</v>
      </c>
      <c r="G845" s="435">
        <v>2457.7400000000002</v>
      </c>
      <c r="H845" s="129">
        <v>64980.632495000005</v>
      </c>
      <c r="I845" s="293"/>
      <c r="J845" s="58"/>
      <c r="BY845" s="270"/>
      <c r="BZ845" s="68"/>
      <c r="CA845" s="280"/>
      <c r="CB845" s="280"/>
      <c r="CC845" s="280"/>
      <c r="CD845" s="280"/>
      <c r="CE845" s="280"/>
      <c r="CF845" s="270"/>
      <c r="CG845" s="68"/>
      <c r="CH845" s="281"/>
      <c r="CI845" s="281"/>
      <c r="CJ845" s="281"/>
      <c r="CK845" s="281"/>
      <c r="CL845" s="281"/>
      <c r="CM845" s="282"/>
      <c r="CN845" s="282"/>
      <c r="CO845" s="282"/>
      <c r="CP845" s="282"/>
      <c r="CQ845" s="282"/>
      <c r="CR845" s="270"/>
      <c r="CS845" s="68"/>
      <c r="CT845" s="283"/>
      <c r="CU845" s="283"/>
      <c r="CV845" s="283"/>
      <c r="CW845" s="283"/>
      <c r="CX845" s="283"/>
      <c r="CY845" s="270"/>
      <c r="CZ845" s="68"/>
      <c r="DA845" s="282"/>
      <c r="DB845" s="282"/>
      <c r="DC845" s="282"/>
      <c r="DD845" s="282"/>
      <c r="DE845" s="282"/>
    </row>
    <row r="846" spans="1:109" ht="16.5" x14ac:dyDescent="0.3">
      <c r="A846" s="427">
        <v>2014</v>
      </c>
      <c r="B846" s="428" t="s">
        <v>37</v>
      </c>
      <c r="C846" s="429" t="s">
        <v>100</v>
      </c>
      <c r="D846" s="430">
        <v>22403.750999999997</v>
      </c>
      <c r="E846" s="430">
        <v>32401.059000000001</v>
      </c>
      <c r="F846" s="431">
        <v>13513.887500000001</v>
      </c>
      <c r="G846" s="431">
        <v>1842.25</v>
      </c>
      <c r="H846" s="432">
        <v>70160.947499999995</v>
      </c>
      <c r="I846" s="293"/>
      <c r="J846" s="58"/>
      <c r="BY846" s="270"/>
      <c r="BZ846" s="68"/>
      <c r="CA846" s="280"/>
      <c r="CB846" s="280"/>
      <c r="CC846" s="280"/>
      <c r="CD846" s="280"/>
      <c r="CE846" s="280"/>
      <c r="CF846" s="270"/>
      <c r="CG846" s="68"/>
      <c r="CH846" s="281"/>
      <c r="CI846" s="281"/>
      <c r="CJ846" s="281"/>
      <c r="CK846" s="281"/>
      <c r="CL846" s="281"/>
      <c r="CM846" s="282"/>
      <c r="CN846" s="282"/>
      <c r="CO846" s="282"/>
      <c r="CP846" s="282"/>
      <c r="CQ846" s="282"/>
      <c r="CR846" s="270"/>
      <c r="CS846" s="68"/>
      <c r="CT846" s="283"/>
      <c r="CU846" s="283"/>
      <c r="CV846" s="283"/>
      <c r="CW846" s="283"/>
      <c r="CX846" s="283"/>
      <c r="CY846" s="270"/>
      <c r="CZ846" s="68"/>
      <c r="DA846" s="282"/>
      <c r="DB846" s="282"/>
      <c r="DC846" s="282"/>
      <c r="DD846" s="282"/>
      <c r="DE846" s="282"/>
    </row>
    <row r="847" spans="1:109" ht="16.5" x14ac:dyDescent="0.3">
      <c r="A847" s="68">
        <v>2014</v>
      </c>
      <c r="B847" s="68" t="s">
        <v>38</v>
      </c>
      <c r="C847" s="433" t="s">
        <v>100</v>
      </c>
      <c r="D847" s="434">
        <v>19807.001000000007</v>
      </c>
      <c r="E847" s="434">
        <v>35274.775999999998</v>
      </c>
      <c r="F847" s="435">
        <v>12612.885000000002</v>
      </c>
      <c r="G847" s="435">
        <v>2371.75</v>
      </c>
      <c r="H847" s="129">
        <v>70066.412000000011</v>
      </c>
      <c r="I847" s="293"/>
      <c r="J847" s="58"/>
      <c r="BY847" s="270"/>
      <c r="BZ847" s="68"/>
      <c r="CA847" s="280"/>
      <c r="CB847" s="280"/>
      <c r="CC847" s="280"/>
      <c r="CD847" s="280"/>
      <c r="CE847" s="280"/>
      <c r="CF847" s="270"/>
      <c r="CG847" s="68"/>
      <c r="CH847" s="281"/>
      <c r="CI847" s="281"/>
      <c r="CJ847" s="281"/>
      <c r="CK847" s="281"/>
      <c r="CL847" s="281"/>
      <c r="CM847" s="282"/>
      <c r="CN847" s="282"/>
      <c r="CO847" s="282"/>
      <c r="CP847" s="282"/>
      <c r="CQ847" s="282"/>
      <c r="CR847" s="270"/>
      <c r="CS847" s="68"/>
      <c r="CT847" s="283"/>
      <c r="CU847" s="283"/>
      <c r="CV847" s="283"/>
      <c r="CW847" s="283"/>
      <c r="CX847" s="283"/>
      <c r="CY847" s="270"/>
      <c r="CZ847" s="68"/>
      <c r="DA847" s="282"/>
      <c r="DB847" s="282"/>
      <c r="DC847" s="282"/>
      <c r="DD847" s="282"/>
      <c r="DE847" s="282"/>
    </row>
    <row r="848" spans="1:109" ht="16.5" x14ac:dyDescent="0.3">
      <c r="A848" s="427">
        <v>2014</v>
      </c>
      <c r="B848" s="428" t="s">
        <v>39</v>
      </c>
      <c r="C848" s="429" t="s">
        <v>100</v>
      </c>
      <c r="D848" s="430">
        <v>20628.030000000006</v>
      </c>
      <c r="E848" s="430">
        <v>33902.673000000003</v>
      </c>
      <c r="F848" s="431">
        <v>13360.9025</v>
      </c>
      <c r="G848" s="431">
        <v>2184.04</v>
      </c>
      <c r="H848" s="432">
        <v>70075.645500000013</v>
      </c>
      <c r="I848" s="293"/>
      <c r="J848" s="58"/>
      <c r="BY848" s="270"/>
      <c r="BZ848" s="68"/>
      <c r="CA848" s="280"/>
      <c r="CB848" s="280"/>
      <c r="CC848" s="280"/>
      <c r="CD848" s="280"/>
      <c r="CE848" s="280"/>
      <c r="CF848" s="270"/>
      <c r="CG848" s="68"/>
      <c r="CH848" s="281"/>
      <c r="CI848" s="281"/>
      <c r="CJ848" s="281"/>
      <c r="CK848" s="281"/>
      <c r="CL848" s="281"/>
      <c r="CM848" s="282"/>
      <c r="CN848" s="282"/>
      <c r="CO848" s="282"/>
      <c r="CP848" s="282"/>
      <c r="CQ848" s="282"/>
      <c r="CR848" s="270"/>
      <c r="CS848" s="68"/>
      <c r="CT848" s="283"/>
      <c r="CU848" s="283"/>
      <c r="CV848" s="283"/>
      <c r="CW848" s="283"/>
      <c r="CX848" s="283"/>
      <c r="CY848" s="270"/>
      <c r="CZ848" s="68"/>
      <c r="DA848" s="282"/>
      <c r="DB848" s="282"/>
      <c r="DC848" s="282"/>
      <c r="DD848" s="282"/>
      <c r="DE848" s="282"/>
    </row>
    <row r="849" spans="1:109" ht="16.5" x14ac:dyDescent="0.3">
      <c r="A849" s="68">
        <v>2014</v>
      </c>
      <c r="B849" s="68" t="s">
        <v>40</v>
      </c>
      <c r="C849" s="433" t="s">
        <v>100</v>
      </c>
      <c r="D849" s="434">
        <v>15814.974999999995</v>
      </c>
      <c r="E849" s="434">
        <v>35505.812000000005</v>
      </c>
      <c r="F849" s="435">
        <v>13419.447499999998</v>
      </c>
      <c r="G849" s="435">
        <v>2246.98</v>
      </c>
      <c r="H849" s="129">
        <v>66987.214500000002</v>
      </c>
      <c r="I849" s="293"/>
      <c r="J849" s="58"/>
      <c r="BY849" s="270"/>
      <c r="BZ849" s="68"/>
      <c r="CA849" s="280"/>
      <c r="CB849" s="280"/>
      <c r="CC849" s="280"/>
      <c r="CD849" s="280"/>
      <c r="CE849" s="280"/>
      <c r="CF849" s="270"/>
      <c r="CG849" s="68"/>
      <c r="CH849" s="281"/>
      <c r="CI849" s="281"/>
      <c r="CJ849" s="281"/>
      <c r="CK849" s="281"/>
      <c r="CL849" s="281"/>
      <c r="CM849" s="282"/>
      <c r="CN849" s="282"/>
      <c r="CO849" s="282"/>
      <c r="CP849" s="282"/>
      <c r="CQ849" s="282"/>
      <c r="CR849" s="270"/>
      <c r="CS849" s="68"/>
      <c r="CT849" s="283"/>
      <c r="CU849" s="283"/>
      <c r="CV849" s="283"/>
      <c r="CW849" s="283"/>
      <c r="CX849" s="283"/>
      <c r="CY849" s="270"/>
      <c r="CZ849" s="68"/>
      <c r="DA849" s="282"/>
      <c r="DB849" s="282"/>
      <c r="DC849" s="282"/>
      <c r="DD849" s="282"/>
      <c r="DE849" s="282"/>
    </row>
    <row r="850" spans="1:109" ht="16.5" x14ac:dyDescent="0.3">
      <c r="A850" s="427">
        <v>2014</v>
      </c>
      <c r="B850" s="428" t="s">
        <v>41</v>
      </c>
      <c r="C850" s="429" t="s">
        <v>100</v>
      </c>
      <c r="D850" s="430">
        <v>18049.78</v>
      </c>
      <c r="E850" s="430">
        <v>37550.417999999998</v>
      </c>
      <c r="F850" s="431">
        <v>11890.6675</v>
      </c>
      <c r="G850" s="431">
        <v>1917.5799999999997</v>
      </c>
      <c r="H850" s="432">
        <v>69408.445500000002</v>
      </c>
      <c r="I850" s="293"/>
      <c r="J850" s="58"/>
      <c r="BY850" s="270"/>
      <c r="BZ850" s="68"/>
      <c r="CA850" s="280"/>
      <c r="CB850" s="280"/>
      <c r="CC850" s="280"/>
      <c r="CD850" s="280"/>
      <c r="CE850" s="280"/>
      <c r="CF850" s="270"/>
      <c r="CG850" s="68"/>
      <c r="CH850" s="281"/>
      <c r="CI850" s="281"/>
      <c r="CJ850" s="281"/>
      <c r="CK850" s="281"/>
      <c r="CL850" s="281"/>
      <c r="CM850" s="282"/>
      <c r="CN850" s="282"/>
      <c r="CO850" s="282"/>
      <c r="CP850" s="282"/>
      <c r="CQ850" s="282"/>
      <c r="CR850" s="270"/>
      <c r="CS850" s="68"/>
      <c r="CT850" s="283"/>
      <c r="CU850" s="283"/>
      <c r="CV850" s="283"/>
      <c r="CW850" s="283"/>
      <c r="CX850" s="283"/>
      <c r="CY850" s="270"/>
      <c r="CZ850" s="68"/>
      <c r="DA850" s="282"/>
      <c r="DB850" s="282"/>
      <c r="DC850" s="282"/>
      <c r="DD850" s="282"/>
      <c r="DE850" s="282"/>
    </row>
    <row r="851" spans="1:109" ht="16.5" x14ac:dyDescent="0.3">
      <c r="A851" s="68">
        <v>2014</v>
      </c>
      <c r="B851" s="68" t="s">
        <v>42</v>
      </c>
      <c r="C851" s="433" t="s">
        <v>100</v>
      </c>
      <c r="D851" s="434">
        <v>14228.45</v>
      </c>
      <c r="E851" s="434">
        <v>41723.71</v>
      </c>
      <c r="F851" s="435">
        <v>9860.4850000000006</v>
      </c>
      <c r="G851" s="435">
        <v>2179.19</v>
      </c>
      <c r="H851" s="129">
        <v>67991.835000000006</v>
      </c>
      <c r="I851" s="293"/>
      <c r="J851" s="58"/>
      <c r="BY851" s="270"/>
      <c r="BZ851" s="68"/>
      <c r="CA851" s="280"/>
      <c r="CB851" s="280"/>
      <c r="CC851" s="280"/>
      <c r="CD851" s="280"/>
      <c r="CE851" s="280"/>
      <c r="CF851" s="270"/>
      <c r="CG851" s="68"/>
      <c r="CH851" s="281"/>
      <c r="CI851" s="281"/>
      <c r="CJ851" s="281"/>
      <c r="CK851" s="281"/>
      <c r="CL851" s="281"/>
      <c r="CM851" s="282"/>
      <c r="CN851" s="282"/>
      <c r="CO851" s="282"/>
      <c r="CP851" s="282"/>
      <c r="CQ851" s="282"/>
      <c r="CR851" s="270"/>
      <c r="CS851" s="68"/>
      <c r="CT851" s="283"/>
      <c r="CU851" s="283"/>
      <c r="CV851" s="283"/>
      <c r="CW851" s="283"/>
      <c r="CX851" s="283"/>
      <c r="CY851" s="270"/>
      <c r="CZ851" s="68"/>
      <c r="DA851" s="282"/>
      <c r="DB851" s="282"/>
      <c r="DC851" s="282"/>
      <c r="DD851" s="282"/>
      <c r="DE851" s="282"/>
    </row>
    <row r="852" spans="1:109" ht="16.5" x14ac:dyDescent="0.3">
      <c r="A852" s="427">
        <v>2015</v>
      </c>
      <c r="B852" s="428" t="s">
        <v>43</v>
      </c>
      <c r="C852" s="429" t="s">
        <v>100</v>
      </c>
      <c r="D852" s="430">
        <v>12769.72</v>
      </c>
      <c r="E852" s="430">
        <v>28605.619999999995</v>
      </c>
      <c r="F852" s="431">
        <v>10356.077500000001</v>
      </c>
      <c r="G852" s="431">
        <v>1854.8100000000004</v>
      </c>
      <c r="H852" s="432">
        <v>53586.227499999994</v>
      </c>
      <c r="I852" s="293"/>
      <c r="J852" s="58"/>
      <c r="BY852" s="270"/>
      <c r="BZ852" s="68"/>
      <c r="CA852" s="280"/>
      <c r="CB852" s="280"/>
      <c r="CC852" s="280"/>
      <c r="CD852" s="280"/>
      <c r="CE852" s="280"/>
      <c r="CF852" s="270"/>
      <c r="CG852" s="68"/>
      <c r="CH852" s="281"/>
      <c r="CI852" s="281"/>
      <c r="CJ852" s="281"/>
      <c r="CK852" s="281"/>
      <c r="CL852" s="281"/>
      <c r="CM852" s="282"/>
      <c r="CN852" s="282"/>
      <c r="CO852" s="282"/>
      <c r="CP852" s="282"/>
      <c r="CQ852" s="282"/>
      <c r="CR852" s="270"/>
      <c r="CS852" s="68"/>
      <c r="CT852" s="283"/>
      <c r="CU852" s="283"/>
      <c r="CV852" s="283"/>
      <c r="CW852" s="283"/>
      <c r="CX852" s="283"/>
      <c r="CY852" s="270"/>
      <c r="CZ852" s="68"/>
      <c r="DA852" s="282"/>
      <c r="DB852" s="282"/>
      <c r="DC852" s="282"/>
      <c r="DD852" s="282"/>
      <c r="DE852" s="282"/>
    </row>
    <row r="853" spans="1:109" ht="16.5" x14ac:dyDescent="0.3">
      <c r="A853" s="68">
        <v>2015</v>
      </c>
      <c r="B853" s="68" t="s">
        <v>44</v>
      </c>
      <c r="C853" s="433" t="s">
        <v>100</v>
      </c>
      <c r="D853" s="434">
        <v>15799.655999999999</v>
      </c>
      <c r="E853" s="434">
        <v>27273.167000000001</v>
      </c>
      <c r="F853" s="435">
        <v>11851.2775</v>
      </c>
      <c r="G853" s="435">
        <v>2343.09</v>
      </c>
      <c r="H853" s="129">
        <v>57267.190499999997</v>
      </c>
      <c r="I853" s="293"/>
      <c r="J853" s="58"/>
      <c r="BY853" s="270"/>
      <c r="BZ853" s="68"/>
      <c r="CA853" s="280"/>
      <c r="CB853" s="280"/>
      <c r="CC853" s="280"/>
      <c r="CD853" s="280"/>
      <c r="CE853" s="280"/>
      <c r="CF853" s="270"/>
      <c r="CG853" s="68"/>
      <c r="CH853" s="281"/>
      <c r="CI853" s="281"/>
      <c r="CJ853" s="281"/>
      <c r="CK853" s="281"/>
      <c r="CL853" s="281"/>
      <c r="CM853" s="282"/>
      <c r="CN853" s="282"/>
      <c r="CO853" s="282"/>
      <c r="CP853" s="282"/>
      <c r="CQ853" s="282"/>
      <c r="CR853" s="270"/>
      <c r="CS853" s="68"/>
      <c r="CT853" s="283"/>
      <c r="CU853" s="283"/>
      <c r="CV853" s="283"/>
      <c r="CW853" s="283"/>
      <c r="CX853" s="283"/>
      <c r="CY853" s="270"/>
      <c r="CZ853" s="68"/>
      <c r="DA853" s="282"/>
      <c r="DB853" s="282"/>
      <c r="DC853" s="282"/>
      <c r="DD853" s="282"/>
      <c r="DE853" s="282"/>
    </row>
    <row r="854" spans="1:109" ht="16.5" x14ac:dyDescent="0.3">
      <c r="A854" s="427">
        <v>2015</v>
      </c>
      <c r="B854" s="428" t="s">
        <v>45</v>
      </c>
      <c r="C854" s="429" t="s">
        <v>100</v>
      </c>
      <c r="D854" s="430">
        <v>16883.662</v>
      </c>
      <c r="E854" s="430">
        <v>34105.482000000004</v>
      </c>
      <c r="F854" s="431">
        <v>11944.218499999999</v>
      </c>
      <c r="G854" s="431">
        <v>3179.0599999999995</v>
      </c>
      <c r="H854" s="432">
        <v>66112.422500000015</v>
      </c>
      <c r="I854" s="293"/>
      <c r="J854" s="58"/>
      <c r="BY854" s="270"/>
      <c r="BZ854" s="68"/>
      <c r="CA854" s="280"/>
      <c r="CB854" s="280"/>
      <c r="CC854" s="280"/>
      <c r="CD854" s="280"/>
      <c r="CE854" s="280"/>
      <c r="CF854" s="270"/>
      <c r="CG854" s="68"/>
      <c r="CH854" s="281"/>
      <c r="CI854" s="281"/>
      <c r="CJ854" s="281"/>
      <c r="CK854" s="281"/>
      <c r="CL854" s="281"/>
      <c r="CM854" s="282"/>
      <c r="CN854" s="282"/>
      <c r="CO854" s="282"/>
      <c r="CP854" s="282"/>
      <c r="CQ854" s="282"/>
      <c r="CR854" s="270"/>
      <c r="CS854" s="68"/>
      <c r="CT854" s="283"/>
      <c r="CU854" s="283"/>
      <c r="CV854" s="283"/>
      <c r="CW854" s="283"/>
      <c r="CX854" s="283"/>
      <c r="CY854" s="270"/>
      <c r="CZ854" s="68"/>
      <c r="DA854" s="282"/>
      <c r="DB854" s="282"/>
      <c r="DC854" s="282"/>
      <c r="DD854" s="282"/>
      <c r="DE854" s="282"/>
    </row>
    <row r="855" spans="1:109" ht="16.5" x14ac:dyDescent="0.3">
      <c r="A855" s="68">
        <v>2015</v>
      </c>
      <c r="B855" s="68" t="s">
        <v>33</v>
      </c>
      <c r="C855" s="433" t="s">
        <v>100</v>
      </c>
      <c r="D855" s="434">
        <v>15803.080000000004</v>
      </c>
      <c r="E855" s="434">
        <v>29172.07</v>
      </c>
      <c r="F855" s="435">
        <v>11297.865</v>
      </c>
      <c r="G855" s="435">
        <v>2498.88</v>
      </c>
      <c r="H855" s="129">
        <v>58771.895000000004</v>
      </c>
      <c r="I855" s="293"/>
      <c r="J855" s="58"/>
      <c r="BY855" s="270"/>
      <c r="BZ855" s="68"/>
      <c r="CA855" s="280"/>
      <c r="CB855" s="280"/>
      <c r="CC855" s="280"/>
      <c r="CD855" s="280"/>
      <c r="CE855" s="280"/>
      <c r="CF855" s="270"/>
      <c r="CG855" s="68"/>
      <c r="CH855" s="281"/>
      <c r="CI855" s="281"/>
      <c r="CJ855" s="281"/>
      <c r="CK855" s="281"/>
      <c r="CL855" s="281"/>
      <c r="CM855" s="282"/>
      <c r="CN855" s="282"/>
      <c r="CO855" s="282"/>
      <c r="CP855" s="282"/>
      <c r="CQ855" s="282"/>
      <c r="CR855" s="270"/>
      <c r="CS855" s="68"/>
      <c r="CT855" s="283"/>
      <c r="CU855" s="283"/>
      <c r="CV855" s="283"/>
      <c r="CW855" s="283"/>
      <c r="CX855" s="283"/>
      <c r="CY855" s="270"/>
      <c r="CZ855" s="68"/>
      <c r="DA855" s="282"/>
      <c r="DB855" s="282"/>
      <c r="DC855" s="282"/>
      <c r="DD855" s="282"/>
      <c r="DE855" s="282"/>
    </row>
    <row r="856" spans="1:109" ht="16.5" x14ac:dyDescent="0.3">
      <c r="A856" s="427">
        <v>2015</v>
      </c>
      <c r="B856" s="428" t="s">
        <v>35</v>
      </c>
      <c r="C856" s="429" t="s">
        <v>100</v>
      </c>
      <c r="D856" s="430">
        <v>15329.419999999998</v>
      </c>
      <c r="E856" s="430">
        <v>30647.148000000001</v>
      </c>
      <c r="F856" s="431">
        <v>11324.34</v>
      </c>
      <c r="G856" s="431">
        <v>2233.19</v>
      </c>
      <c r="H856" s="432">
        <v>59534.097999999998</v>
      </c>
      <c r="I856" s="293"/>
      <c r="J856" s="58"/>
      <c r="BY856" s="270"/>
      <c r="BZ856" s="68"/>
      <c r="CA856" s="280"/>
      <c r="CB856" s="280"/>
      <c r="CC856" s="280"/>
      <c r="CD856" s="280"/>
      <c r="CE856" s="280"/>
      <c r="CF856" s="270"/>
      <c r="CG856" s="68"/>
      <c r="CH856" s="281"/>
      <c r="CI856" s="281"/>
      <c r="CJ856" s="281"/>
      <c r="CK856" s="281"/>
      <c r="CL856" s="281"/>
      <c r="CM856" s="282"/>
      <c r="CN856" s="282"/>
      <c r="CO856" s="282"/>
      <c r="CP856" s="282"/>
      <c r="CQ856" s="282"/>
      <c r="CR856" s="270"/>
      <c r="CS856" s="68"/>
      <c r="CT856" s="283"/>
      <c r="CU856" s="283"/>
      <c r="CV856" s="283"/>
      <c r="CW856" s="283"/>
      <c r="CX856" s="283"/>
      <c r="CY856" s="270"/>
      <c r="CZ856" s="68"/>
      <c r="DA856" s="282"/>
      <c r="DB856" s="282"/>
      <c r="DC856" s="282"/>
      <c r="DD856" s="282"/>
      <c r="DE856" s="282"/>
    </row>
    <row r="857" spans="1:109" ht="16.5" x14ac:dyDescent="0.3">
      <c r="A857" s="68">
        <v>2015</v>
      </c>
      <c r="B857" s="68" t="s">
        <v>36</v>
      </c>
      <c r="C857" s="433" t="s">
        <v>100</v>
      </c>
      <c r="D857" s="434">
        <v>14847.159999999998</v>
      </c>
      <c r="E857" s="434">
        <v>29411.853999999999</v>
      </c>
      <c r="F857" s="435">
        <v>11307.970000000001</v>
      </c>
      <c r="G857" s="435">
        <v>2309.7075</v>
      </c>
      <c r="H857" s="129">
        <v>57876.691499999994</v>
      </c>
      <c r="I857" s="293"/>
      <c r="J857" s="58"/>
      <c r="BY857" s="270"/>
      <c r="BZ857" s="68"/>
      <c r="CA857" s="280"/>
      <c r="CB857" s="280"/>
      <c r="CC857" s="280"/>
      <c r="CD857" s="280"/>
      <c r="CE857" s="280"/>
      <c r="CF857" s="270"/>
      <c r="CG857" s="68"/>
      <c r="CH857" s="281"/>
      <c r="CI857" s="281"/>
      <c r="CJ857" s="281"/>
      <c r="CK857" s="281"/>
      <c r="CL857" s="281"/>
      <c r="CM857" s="282"/>
      <c r="CN857" s="282"/>
      <c r="CO857" s="282"/>
      <c r="CP857" s="282"/>
      <c r="CQ857" s="282"/>
      <c r="CR857" s="270"/>
      <c r="CS857" s="68"/>
      <c r="CT857" s="283"/>
      <c r="CU857" s="283"/>
      <c r="CV857" s="283"/>
      <c r="CW857" s="283"/>
      <c r="CX857" s="283"/>
      <c r="CY857" s="270"/>
      <c r="CZ857" s="68"/>
      <c r="DA857" s="282"/>
      <c r="DB857" s="282"/>
      <c r="DC857" s="282"/>
      <c r="DD857" s="282"/>
      <c r="DE857" s="282"/>
    </row>
    <row r="858" spans="1:109" ht="16.5" x14ac:dyDescent="0.3">
      <c r="A858" s="427">
        <v>2015</v>
      </c>
      <c r="B858" s="428" t="s">
        <v>37</v>
      </c>
      <c r="C858" s="429" t="s">
        <v>100</v>
      </c>
      <c r="D858" s="430">
        <v>17283.829999999998</v>
      </c>
      <c r="E858" s="430">
        <v>32572.789000000004</v>
      </c>
      <c r="F858" s="431">
        <v>13309.952499999999</v>
      </c>
      <c r="G858" s="431">
        <v>2138.3675000000003</v>
      </c>
      <c r="H858" s="432">
        <v>65304.939000000006</v>
      </c>
      <c r="I858" s="293"/>
      <c r="J858" s="58"/>
      <c r="BY858" s="270"/>
      <c r="BZ858" s="68"/>
      <c r="CA858" s="280"/>
      <c r="CB858" s="280"/>
      <c r="CC858" s="280"/>
      <c r="CD858" s="280"/>
      <c r="CE858" s="280"/>
      <c r="CF858" s="270"/>
      <c r="CG858" s="68"/>
      <c r="CH858" s="281"/>
      <c r="CI858" s="281"/>
      <c r="CJ858" s="281"/>
      <c r="CK858" s="281"/>
      <c r="CL858" s="281"/>
      <c r="CM858" s="282"/>
      <c r="CN858" s="282"/>
      <c r="CO858" s="282"/>
      <c r="CP858" s="282"/>
      <c r="CQ858" s="282"/>
      <c r="CR858" s="270"/>
      <c r="CS858" s="68"/>
      <c r="CT858" s="283"/>
      <c r="CU858" s="283"/>
      <c r="CV858" s="283"/>
      <c r="CW858" s="283"/>
      <c r="CX858" s="283"/>
      <c r="CY858" s="270"/>
      <c r="CZ858" s="68"/>
      <c r="DA858" s="282"/>
      <c r="DB858" s="282"/>
      <c r="DC858" s="282"/>
      <c r="DD858" s="282"/>
      <c r="DE858" s="282"/>
    </row>
    <row r="859" spans="1:109" ht="16.5" x14ac:dyDescent="0.3">
      <c r="A859" s="68">
        <v>2015</v>
      </c>
      <c r="B859" s="68" t="s">
        <v>38</v>
      </c>
      <c r="C859" s="433" t="s">
        <v>100</v>
      </c>
      <c r="D859" s="434">
        <v>16414.169999999998</v>
      </c>
      <c r="E859" s="434">
        <v>34021.298999999999</v>
      </c>
      <c r="F859" s="435">
        <v>8494.9449999999997</v>
      </c>
      <c r="G859" s="435">
        <v>2159.9300000000003</v>
      </c>
      <c r="H859" s="129">
        <v>61090.343999999997</v>
      </c>
      <c r="I859" s="293"/>
      <c r="J859" s="58"/>
      <c r="BY859" s="270"/>
      <c r="BZ859" s="68"/>
      <c r="CA859" s="280"/>
      <c r="CB859" s="280"/>
      <c r="CC859" s="280"/>
      <c r="CD859" s="280"/>
      <c r="CE859" s="280"/>
      <c r="CF859" s="270"/>
      <c r="CG859" s="68"/>
      <c r="CH859" s="281"/>
      <c r="CI859" s="281"/>
      <c r="CJ859" s="281"/>
      <c r="CK859" s="281"/>
      <c r="CL859" s="281"/>
      <c r="CM859" s="282"/>
      <c r="CN859" s="282"/>
      <c r="CO859" s="282"/>
      <c r="CP859" s="282"/>
      <c r="CQ859" s="282"/>
      <c r="CR859" s="270"/>
      <c r="CS859" s="68"/>
      <c r="CT859" s="283"/>
      <c r="CU859" s="283"/>
      <c r="CV859" s="283"/>
      <c r="CW859" s="283"/>
      <c r="CX859" s="283"/>
      <c r="CY859" s="270"/>
      <c r="CZ859" s="68"/>
      <c r="DA859" s="282"/>
      <c r="DB859" s="282"/>
      <c r="DC859" s="282"/>
      <c r="DD859" s="282"/>
      <c r="DE859" s="282"/>
    </row>
    <row r="860" spans="1:109" ht="16.5" x14ac:dyDescent="0.3">
      <c r="A860" s="427">
        <v>2015</v>
      </c>
      <c r="B860" s="428" t="s">
        <v>39</v>
      </c>
      <c r="C860" s="429" t="s">
        <v>100</v>
      </c>
      <c r="D860" s="430">
        <v>18558.892</v>
      </c>
      <c r="E860" s="430">
        <v>32222.900999999998</v>
      </c>
      <c r="F860" s="431">
        <v>10520.52</v>
      </c>
      <c r="G860" s="431">
        <v>2176.1999999999998</v>
      </c>
      <c r="H860" s="432">
        <v>63478.512999999992</v>
      </c>
      <c r="I860" s="293"/>
      <c r="J860" s="58"/>
      <c r="BY860" s="270"/>
      <c r="BZ860" s="68"/>
      <c r="CA860" s="280"/>
      <c r="CB860" s="280"/>
      <c r="CC860" s="280"/>
      <c r="CD860" s="280"/>
      <c r="CE860" s="280"/>
      <c r="CF860" s="270"/>
      <c r="CG860" s="68"/>
      <c r="CH860" s="281"/>
      <c r="CI860" s="281"/>
      <c r="CJ860" s="281"/>
      <c r="CK860" s="281"/>
      <c r="CL860" s="281"/>
      <c r="CM860" s="282"/>
      <c r="CN860" s="282"/>
      <c r="CO860" s="282"/>
      <c r="CP860" s="282"/>
      <c r="CQ860" s="282"/>
      <c r="CR860" s="270"/>
      <c r="CS860" s="68"/>
      <c r="CT860" s="283"/>
      <c r="CU860" s="283"/>
      <c r="CV860" s="283"/>
      <c r="CW860" s="283"/>
      <c r="CX860" s="283"/>
      <c r="CY860" s="270"/>
      <c r="CZ860" s="68"/>
      <c r="DA860" s="282"/>
      <c r="DB860" s="282"/>
      <c r="DC860" s="282"/>
      <c r="DD860" s="282"/>
      <c r="DE860" s="282"/>
    </row>
    <row r="861" spans="1:109" ht="16.5" x14ac:dyDescent="0.3">
      <c r="A861" s="68">
        <v>2015</v>
      </c>
      <c r="B861" s="68" t="s">
        <v>40</v>
      </c>
      <c r="C861" s="433" t="s">
        <v>100</v>
      </c>
      <c r="D861" s="434">
        <v>18042.170000000006</v>
      </c>
      <c r="E861" s="434">
        <v>35235.126000000004</v>
      </c>
      <c r="F861" s="435">
        <v>11164.997500000001</v>
      </c>
      <c r="G861" s="435">
        <v>2406.0999999999995</v>
      </c>
      <c r="H861" s="129">
        <v>66848.39350000002</v>
      </c>
      <c r="I861" s="293"/>
      <c r="J861" s="58"/>
      <c r="BY861" s="270"/>
      <c r="BZ861" s="68"/>
      <c r="CA861" s="280"/>
      <c r="CB861" s="280"/>
      <c r="CC861" s="280"/>
      <c r="CD861" s="280"/>
      <c r="CE861" s="280"/>
      <c r="CF861" s="270"/>
      <c r="CG861" s="68"/>
      <c r="CH861" s="281"/>
      <c r="CI861" s="281"/>
      <c r="CJ861" s="281"/>
      <c r="CK861" s="281"/>
      <c r="CL861" s="281"/>
      <c r="CM861" s="282"/>
      <c r="CN861" s="282"/>
      <c r="CO861" s="282"/>
      <c r="CP861" s="282"/>
      <c r="CQ861" s="282"/>
      <c r="CR861" s="270"/>
      <c r="CS861" s="68"/>
      <c r="CT861" s="283"/>
      <c r="CU861" s="283"/>
      <c r="CV861" s="283"/>
      <c r="CW861" s="283"/>
      <c r="CX861" s="283"/>
      <c r="CY861" s="270"/>
      <c r="CZ861" s="68"/>
      <c r="DA861" s="282"/>
      <c r="DB861" s="282"/>
      <c r="DC861" s="282"/>
      <c r="DD861" s="282"/>
      <c r="DE861" s="282"/>
    </row>
    <row r="862" spans="1:109" ht="16.5" x14ac:dyDescent="0.3">
      <c r="A862" s="427">
        <v>2015</v>
      </c>
      <c r="B862" s="428" t="s">
        <v>41</v>
      </c>
      <c r="C862" s="429" t="s">
        <v>100</v>
      </c>
      <c r="D862" s="430">
        <v>15808.71</v>
      </c>
      <c r="E862" s="430">
        <v>33437.182000000001</v>
      </c>
      <c r="F862" s="431">
        <v>11229.89</v>
      </c>
      <c r="G862" s="431">
        <v>2492.4000000000005</v>
      </c>
      <c r="H862" s="432">
        <v>62968.182000000001</v>
      </c>
      <c r="I862" s="293"/>
      <c r="J862" s="58"/>
      <c r="BY862" s="270"/>
      <c r="BZ862" s="68"/>
      <c r="CA862" s="280"/>
      <c r="CB862" s="280"/>
      <c r="CC862" s="280"/>
      <c r="CD862" s="280"/>
      <c r="CE862" s="280"/>
      <c r="CF862" s="270"/>
      <c r="CG862" s="68"/>
      <c r="CH862" s="281"/>
      <c r="CI862" s="281"/>
      <c r="CJ862" s="281"/>
      <c r="CK862" s="281"/>
      <c r="CL862" s="281"/>
      <c r="CM862" s="282"/>
      <c r="CN862" s="282"/>
      <c r="CO862" s="282"/>
      <c r="CP862" s="282"/>
      <c r="CQ862" s="282"/>
      <c r="CR862" s="270"/>
      <c r="CS862" s="68"/>
      <c r="CT862" s="283"/>
      <c r="CU862" s="283"/>
      <c r="CV862" s="283"/>
      <c r="CW862" s="283"/>
      <c r="CX862" s="283"/>
      <c r="CY862" s="270"/>
      <c r="CZ862" s="68"/>
      <c r="DA862" s="282"/>
      <c r="DB862" s="282"/>
      <c r="DC862" s="282"/>
      <c r="DD862" s="282"/>
      <c r="DE862" s="282"/>
    </row>
    <row r="863" spans="1:109" ht="16.5" x14ac:dyDescent="0.3">
      <c r="A863" s="68">
        <v>2015</v>
      </c>
      <c r="B863" s="68" t="s">
        <v>42</v>
      </c>
      <c r="C863" s="433" t="s">
        <v>100</v>
      </c>
      <c r="D863" s="434">
        <v>15305.319999999996</v>
      </c>
      <c r="E863" s="434">
        <v>37243.797500000008</v>
      </c>
      <c r="F863" s="435">
        <v>7022.1175000000003</v>
      </c>
      <c r="G863" s="435">
        <v>2834.3575000000001</v>
      </c>
      <c r="H863" s="129">
        <v>62405.592499999999</v>
      </c>
      <c r="I863" s="293"/>
      <c r="J863" s="58"/>
      <c r="BY863" s="270"/>
      <c r="BZ863" s="68"/>
      <c r="CA863" s="280"/>
      <c r="CB863" s="280"/>
      <c r="CC863" s="280"/>
      <c r="CD863" s="280"/>
      <c r="CE863" s="280"/>
      <c r="CF863" s="270"/>
      <c r="CG863" s="68"/>
      <c r="CH863" s="281"/>
      <c r="CI863" s="281"/>
      <c r="CJ863" s="281"/>
      <c r="CK863" s="281"/>
      <c r="CL863" s="281"/>
      <c r="CM863" s="282"/>
      <c r="CN863" s="282"/>
      <c r="CO863" s="282"/>
      <c r="CP863" s="282"/>
      <c r="CQ863" s="282"/>
      <c r="CR863" s="270"/>
      <c r="CS863" s="68"/>
      <c r="CT863" s="283"/>
      <c r="CU863" s="283"/>
      <c r="CV863" s="283"/>
      <c r="CW863" s="283"/>
      <c r="CX863" s="283"/>
      <c r="CY863" s="270"/>
      <c r="CZ863" s="68"/>
      <c r="DA863" s="282"/>
      <c r="DB863" s="282"/>
      <c r="DC863" s="282"/>
      <c r="DD863" s="282"/>
      <c r="DE863" s="282"/>
    </row>
    <row r="864" spans="1:109" ht="16.5" x14ac:dyDescent="0.3">
      <c r="A864" s="427">
        <v>2016</v>
      </c>
      <c r="B864" s="428" t="s">
        <v>43</v>
      </c>
      <c r="C864" s="429" t="s">
        <v>100</v>
      </c>
      <c r="D864" s="430">
        <v>15281.709999999985</v>
      </c>
      <c r="E864" s="430">
        <v>26761.287</v>
      </c>
      <c r="F864" s="431">
        <v>7466.03</v>
      </c>
      <c r="G864" s="431">
        <v>896.63000000000784</v>
      </c>
      <c r="H864" s="432">
        <v>50405.656999999992</v>
      </c>
      <c r="I864" s="293"/>
      <c r="J864" s="58"/>
      <c r="BY864" s="270"/>
      <c r="BZ864" s="68"/>
      <c r="CA864" s="280"/>
      <c r="CB864" s="280"/>
      <c r="CC864" s="280"/>
      <c r="CD864" s="280"/>
      <c r="CE864" s="280"/>
      <c r="CF864" s="270"/>
      <c r="CG864" s="68"/>
      <c r="CH864" s="281"/>
      <c r="CI864" s="281"/>
      <c r="CJ864" s="281"/>
      <c r="CK864" s="281"/>
      <c r="CL864" s="281"/>
      <c r="CM864" s="282"/>
      <c r="CN864" s="282"/>
      <c r="CO864" s="282"/>
      <c r="CP864" s="282"/>
      <c r="CQ864" s="282"/>
      <c r="CR864" s="270"/>
      <c r="CS864" s="68"/>
      <c r="CT864" s="283"/>
      <c r="CU864" s="283"/>
      <c r="CV864" s="283"/>
      <c r="CW864" s="283"/>
      <c r="CX864" s="283"/>
      <c r="CY864" s="270"/>
      <c r="CZ864" s="68"/>
      <c r="DA864" s="282"/>
      <c r="DB864" s="282"/>
      <c r="DC864" s="282"/>
      <c r="DD864" s="282"/>
      <c r="DE864" s="282"/>
    </row>
    <row r="865" spans="1:109" ht="16.5" x14ac:dyDescent="0.3">
      <c r="A865" s="68">
        <v>2016</v>
      </c>
      <c r="B865" s="68" t="s">
        <v>44</v>
      </c>
      <c r="C865" s="433" t="s">
        <v>100</v>
      </c>
      <c r="D865" s="434">
        <v>18906.450000000008</v>
      </c>
      <c r="E865" s="434">
        <v>29104.907000000003</v>
      </c>
      <c r="F865" s="435">
        <v>9042.0074999999997</v>
      </c>
      <c r="G865" s="435">
        <v>896.87999999999988</v>
      </c>
      <c r="H865" s="129">
        <v>57950.244500000015</v>
      </c>
      <c r="I865" s="293"/>
      <c r="J865" s="58"/>
      <c r="BY865" s="270"/>
      <c r="BZ865" s="68"/>
      <c r="CA865" s="280"/>
      <c r="CB865" s="280"/>
      <c r="CC865" s="280"/>
      <c r="CD865" s="280"/>
      <c r="CE865" s="280"/>
      <c r="CF865" s="270"/>
      <c r="CG865" s="68"/>
      <c r="CH865" s="281"/>
      <c r="CI865" s="281"/>
      <c r="CJ865" s="281"/>
      <c r="CK865" s="281"/>
      <c r="CL865" s="281"/>
      <c r="CM865" s="282"/>
      <c r="CN865" s="282"/>
      <c r="CO865" s="282"/>
      <c r="CP865" s="282"/>
      <c r="CQ865" s="282"/>
      <c r="CR865" s="270"/>
      <c r="CS865" s="68"/>
      <c r="CT865" s="283"/>
      <c r="CU865" s="283"/>
      <c r="CV865" s="283"/>
      <c r="CW865" s="283"/>
      <c r="CX865" s="283"/>
      <c r="CY865" s="270"/>
      <c r="CZ865" s="68"/>
      <c r="DA865" s="282"/>
      <c r="DB865" s="282"/>
      <c r="DC865" s="282"/>
      <c r="DD865" s="282"/>
      <c r="DE865" s="282"/>
    </row>
    <row r="866" spans="1:109" ht="16.5" x14ac:dyDescent="0.3">
      <c r="A866" s="427">
        <v>2016</v>
      </c>
      <c r="B866" s="428" t="s">
        <v>45</v>
      </c>
      <c r="C866" s="429" t="s">
        <v>100</v>
      </c>
      <c r="D866" s="430">
        <v>16627.760000000006</v>
      </c>
      <c r="E866" s="430">
        <v>26303.534000000003</v>
      </c>
      <c r="F866" s="431">
        <v>7993.2874999999995</v>
      </c>
      <c r="G866" s="431">
        <v>708.54</v>
      </c>
      <c r="H866" s="432">
        <v>51633.121500000008</v>
      </c>
      <c r="I866" s="293"/>
      <c r="J866" s="58"/>
      <c r="BY866" s="270"/>
      <c r="BZ866" s="68"/>
      <c r="CA866" s="280"/>
      <c r="CB866" s="280"/>
      <c r="CC866" s="280"/>
      <c r="CD866" s="280"/>
      <c r="CE866" s="280"/>
      <c r="CF866" s="270"/>
      <c r="CG866" s="68"/>
      <c r="CH866" s="281"/>
      <c r="CI866" s="281"/>
      <c r="CJ866" s="281"/>
      <c r="CK866" s="281"/>
      <c r="CL866" s="281"/>
      <c r="CM866" s="282"/>
      <c r="CN866" s="282"/>
      <c r="CO866" s="282"/>
      <c r="CP866" s="282"/>
      <c r="CQ866" s="282"/>
      <c r="CR866" s="270"/>
      <c r="CS866" s="68"/>
      <c r="CT866" s="283"/>
      <c r="CU866" s="283"/>
      <c r="CV866" s="283"/>
      <c r="CW866" s="283"/>
      <c r="CX866" s="283"/>
      <c r="CY866" s="270"/>
      <c r="CZ866" s="68"/>
      <c r="DA866" s="282"/>
      <c r="DB866" s="282"/>
      <c r="DC866" s="282"/>
      <c r="DD866" s="282"/>
      <c r="DE866" s="282"/>
    </row>
    <row r="867" spans="1:109" ht="16.5" x14ac:dyDescent="0.3">
      <c r="A867" s="68">
        <v>2016</v>
      </c>
      <c r="B867" s="68" t="s">
        <v>33</v>
      </c>
      <c r="C867" s="433" t="s">
        <v>100</v>
      </c>
      <c r="D867" s="434">
        <v>17037.069999999996</v>
      </c>
      <c r="E867" s="434">
        <v>29929.648499999999</v>
      </c>
      <c r="F867" s="435">
        <v>10234.584999999999</v>
      </c>
      <c r="G867" s="435">
        <v>765.77</v>
      </c>
      <c r="H867" s="129">
        <v>57967.073499999991</v>
      </c>
      <c r="I867" s="293"/>
      <c r="J867" s="58"/>
      <c r="BY867" s="270"/>
      <c r="BZ867" s="68"/>
      <c r="CA867" s="280"/>
      <c r="CB867" s="280"/>
      <c r="CC867" s="280"/>
      <c r="CD867" s="280"/>
      <c r="CE867" s="280"/>
      <c r="CF867" s="270"/>
      <c r="CG867" s="68"/>
      <c r="CH867" s="281"/>
      <c r="CI867" s="281"/>
      <c r="CJ867" s="281"/>
      <c r="CK867" s="281"/>
      <c r="CL867" s="281"/>
      <c r="CM867" s="282"/>
      <c r="CN867" s="282"/>
      <c r="CO867" s="282"/>
      <c r="CP867" s="282"/>
      <c r="CQ867" s="282"/>
      <c r="CR867" s="270"/>
      <c r="CS867" s="68"/>
      <c r="CT867" s="283"/>
      <c r="CU867" s="283"/>
      <c r="CV867" s="283"/>
      <c r="CW867" s="283"/>
      <c r="CX867" s="283"/>
      <c r="CY867" s="270"/>
      <c r="CZ867" s="68"/>
      <c r="DA867" s="282"/>
      <c r="DB867" s="282"/>
      <c r="DC867" s="282"/>
      <c r="DD867" s="282"/>
      <c r="DE867" s="282"/>
    </row>
    <row r="868" spans="1:109" ht="16.5" x14ac:dyDescent="0.3">
      <c r="A868" s="427">
        <v>2016</v>
      </c>
      <c r="B868" s="428" t="s">
        <v>35</v>
      </c>
      <c r="C868" s="429" t="s">
        <v>100</v>
      </c>
      <c r="D868" s="430">
        <v>15313.539999999997</v>
      </c>
      <c r="E868" s="430">
        <v>25479.759999999998</v>
      </c>
      <c r="F868" s="431">
        <v>9515.884</v>
      </c>
      <c r="G868" s="431">
        <v>1097.6075000000001</v>
      </c>
      <c r="H868" s="432">
        <v>51406.791499999992</v>
      </c>
      <c r="I868" s="293"/>
      <c r="J868" s="58"/>
      <c r="BY868" s="270"/>
      <c r="BZ868" s="68"/>
      <c r="CA868" s="280"/>
      <c r="CB868" s="280"/>
      <c r="CC868" s="280"/>
      <c r="CD868" s="280"/>
      <c r="CE868" s="280"/>
      <c r="CF868" s="270"/>
      <c r="CG868" s="68"/>
      <c r="CH868" s="281"/>
      <c r="CI868" s="281"/>
      <c r="CJ868" s="281"/>
      <c r="CK868" s="281"/>
      <c r="CL868" s="281"/>
      <c r="CM868" s="282"/>
      <c r="CN868" s="282"/>
      <c r="CO868" s="282"/>
      <c r="CP868" s="282"/>
      <c r="CQ868" s="282"/>
      <c r="CR868" s="270"/>
      <c r="CS868" s="68"/>
      <c r="CT868" s="283"/>
      <c r="CU868" s="283"/>
      <c r="CV868" s="283"/>
      <c r="CW868" s="283"/>
      <c r="CX868" s="283"/>
      <c r="CY868" s="270"/>
      <c r="CZ868" s="68"/>
      <c r="DA868" s="282"/>
      <c r="DB868" s="282"/>
      <c r="DC868" s="282"/>
      <c r="DD868" s="282"/>
      <c r="DE868" s="282"/>
    </row>
    <row r="869" spans="1:109" ht="16.5" x14ac:dyDescent="0.3">
      <c r="A869" s="68">
        <v>2016</v>
      </c>
      <c r="B869" s="68" t="s">
        <v>36</v>
      </c>
      <c r="C869" s="433" t="s">
        <v>100</v>
      </c>
      <c r="D869" s="434">
        <v>14899.630000000001</v>
      </c>
      <c r="E869" s="434">
        <v>27713.635999999999</v>
      </c>
      <c r="F869" s="435">
        <v>9429.744999999999</v>
      </c>
      <c r="G869" s="435">
        <v>733.73749999999995</v>
      </c>
      <c r="H869" s="129">
        <v>52776.748500000002</v>
      </c>
      <c r="I869" s="293"/>
      <c r="J869" s="58"/>
      <c r="BY869" s="270"/>
      <c r="BZ869" s="68"/>
      <c r="CA869" s="280"/>
      <c r="CB869" s="280"/>
      <c r="CC869" s="280"/>
      <c r="CD869" s="280"/>
      <c r="CE869" s="280"/>
      <c r="CF869" s="270"/>
      <c r="CG869" s="68"/>
      <c r="CH869" s="281"/>
      <c r="CI869" s="281"/>
      <c r="CJ869" s="281"/>
      <c r="CK869" s="281"/>
      <c r="CL869" s="281"/>
      <c r="CM869" s="282"/>
      <c r="CN869" s="282"/>
      <c r="CO869" s="282"/>
      <c r="CP869" s="282"/>
      <c r="CQ869" s="282"/>
      <c r="CR869" s="270"/>
      <c r="CS869" s="68"/>
      <c r="CT869" s="283"/>
      <c r="CU869" s="283"/>
      <c r="CV869" s="283"/>
      <c r="CW869" s="283"/>
      <c r="CX869" s="283"/>
      <c r="CY869" s="270"/>
      <c r="CZ869" s="68"/>
      <c r="DA869" s="282"/>
      <c r="DB869" s="282"/>
      <c r="DC869" s="282"/>
      <c r="DD869" s="282"/>
      <c r="DE869" s="282"/>
    </row>
    <row r="870" spans="1:109" ht="16.5" x14ac:dyDescent="0.3">
      <c r="A870" s="427">
        <v>2016</v>
      </c>
      <c r="B870" s="428" t="s">
        <v>37</v>
      </c>
      <c r="C870" s="429" t="s">
        <v>100</v>
      </c>
      <c r="D870" s="430">
        <v>13124.912500000004</v>
      </c>
      <c r="E870" s="430">
        <v>26275.779000000002</v>
      </c>
      <c r="F870" s="431">
        <v>7584.5774999999994</v>
      </c>
      <c r="G870" s="431">
        <v>726.47500000000014</v>
      </c>
      <c r="H870" s="432">
        <v>47711.744000000006</v>
      </c>
      <c r="I870" s="293"/>
      <c r="J870" s="58"/>
      <c r="BY870" s="270"/>
      <c r="BZ870" s="68"/>
      <c r="CA870" s="280"/>
      <c r="CB870" s="280"/>
      <c r="CC870" s="280"/>
      <c r="CD870" s="280"/>
      <c r="CE870" s="280"/>
      <c r="CF870" s="270"/>
      <c r="CG870" s="68"/>
      <c r="CH870" s="281"/>
      <c r="CI870" s="281"/>
      <c r="CJ870" s="281"/>
      <c r="CK870" s="281"/>
      <c r="CL870" s="281"/>
      <c r="CM870" s="282"/>
      <c r="CN870" s="282"/>
      <c r="CO870" s="282"/>
      <c r="CP870" s="282"/>
      <c r="CQ870" s="282"/>
      <c r="CR870" s="270"/>
      <c r="CS870" s="68"/>
      <c r="CT870" s="283"/>
      <c r="CU870" s="283"/>
      <c r="CV870" s="283"/>
      <c r="CW870" s="283"/>
      <c r="CX870" s="283"/>
      <c r="CY870" s="270"/>
      <c r="CZ870" s="68"/>
      <c r="DA870" s="282"/>
      <c r="DB870" s="282"/>
      <c r="DC870" s="282"/>
      <c r="DD870" s="282"/>
      <c r="DE870" s="282"/>
    </row>
    <row r="871" spans="1:109" ht="16.5" x14ac:dyDescent="0.3">
      <c r="A871" s="68">
        <v>2016</v>
      </c>
      <c r="B871" s="68" t="s">
        <v>38</v>
      </c>
      <c r="C871" s="433" t="s">
        <v>100</v>
      </c>
      <c r="D871" s="434">
        <v>14854.339999999995</v>
      </c>
      <c r="E871" s="434">
        <v>27023.425999999999</v>
      </c>
      <c r="F871" s="435">
        <v>10754.650000000001</v>
      </c>
      <c r="G871" s="435">
        <v>1255.6475</v>
      </c>
      <c r="H871" s="129">
        <v>53888.063499999997</v>
      </c>
      <c r="I871" s="293"/>
      <c r="J871" s="58"/>
      <c r="BY871" s="270"/>
      <c r="BZ871" s="68"/>
      <c r="CA871" s="280"/>
      <c r="CB871" s="280"/>
      <c r="CC871" s="280"/>
      <c r="CD871" s="280"/>
      <c r="CE871" s="280"/>
      <c r="CF871" s="270"/>
      <c r="CG871" s="68"/>
      <c r="CH871" s="281"/>
      <c r="CI871" s="281"/>
      <c r="CJ871" s="281"/>
      <c r="CK871" s="281"/>
      <c r="CL871" s="281"/>
      <c r="CM871" s="282"/>
      <c r="CN871" s="282"/>
      <c r="CO871" s="282"/>
      <c r="CP871" s="282"/>
      <c r="CQ871" s="282"/>
      <c r="CR871" s="270"/>
      <c r="CS871" s="68"/>
      <c r="CT871" s="283"/>
      <c r="CU871" s="283"/>
      <c r="CV871" s="283"/>
      <c r="CW871" s="283"/>
      <c r="CX871" s="283"/>
      <c r="CY871" s="270"/>
      <c r="CZ871" s="68"/>
      <c r="DA871" s="282"/>
      <c r="DB871" s="282"/>
      <c r="DC871" s="282"/>
      <c r="DD871" s="282"/>
      <c r="DE871" s="282"/>
    </row>
    <row r="872" spans="1:109" ht="16.5" x14ac:dyDescent="0.3">
      <c r="A872" s="427">
        <v>2016</v>
      </c>
      <c r="B872" s="428" t="s">
        <v>39</v>
      </c>
      <c r="C872" s="429" t="s">
        <v>100</v>
      </c>
      <c r="D872" s="430">
        <v>14013.850000000002</v>
      </c>
      <c r="E872" s="430">
        <v>27044.654999999999</v>
      </c>
      <c r="F872" s="431">
        <v>9753.9624999999996</v>
      </c>
      <c r="G872" s="431">
        <v>2014.3449999999998</v>
      </c>
      <c r="H872" s="432">
        <v>52826.8125</v>
      </c>
      <c r="I872" s="293"/>
      <c r="J872" s="58"/>
      <c r="BY872" s="270"/>
      <c r="BZ872" s="68"/>
      <c r="CA872" s="280"/>
      <c r="CB872" s="280"/>
      <c r="CC872" s="280"/>
      <c r="CD872" s="280"/>
      <c r="CE872" s="280"/>
      <c r="CF872" s="270"/>
      <c r="CG872" s="68"/>
      <c r="CH872" s="281"/>
      <c r="CI872" s="281"/>
      <c r="CJ872" s="281"/>
      <c r="CK872" s="281"/>
      <c r="CL872" s="281"/>
      <c r="CM872" s="282"/>
      <c r="CN872" s="282"/>
      <c r="CO872" s="282"/>
      <c r="CP872" s="282"/>
      <c r="CQ872" s="282"/>
      <c r="CR872" s="270"/>
      <c r="CS872" s="68"/>
      <c r="CT872" s="283"/>
      <c r="CU872" s="283"/>
      <c r="CV872" s="283"/>
      <c r="CW872" s="283"/>
      <c r="CX872" s="283"/>
      <c r="CY872" s="270"/>
      <c r="CZ872" s="68"/>
      <c r="DA872" s="282"/>
      <c r="DB872" s="282"/>
      <c r="DC872" s="282"/>
      <c r="DD872" s="282"/>
      <c r="DE872" s="282"/>
    </row>
    <row r="873" spans="1:109" ht="16.5" x14ac:dyDescent="0.3">
      <c r="A873" s="68">
        <v>2016</v>
      </c>
      <c r="B873" s="68" t="s">
        <v>40</v>
      </c>
      <c r="C873" s="433" t="s">
        <v>100</v>
      </c>
      <c r="D873" s="434">
        <v>13269.849999999999</v>
      </c>
      <c r="E873" s="434">
        <v>26095.400999999998</v>
      </c>
      <c r="F873" s="435">
        <v>9486.5474999999988</v>
      </c>
      <c r="G873" s="435">
        <v>1496.4</v>
      </c>
      <c r="H873" s="129">
        <v>50348.198499999999</v>
      </c>
      <c r="I873" s="293"/>
      <c r="J873" s="58"/>
      <c r="BY873" s="270"/>
      <c r="BZ873" s="68"/>
      <c r="CA873" s="280"/>
      <c r="CB873" s="280"/>
      <c r="CC873" s="280"/>
      <c r="CD873" s="280"/>
      <c r="CE873" s="280"/>
      <c r="CF873" s="270"/>
      <c r="CG873" s="68"/>
      <c r="CH873" s="281"/>
      <c r="CI873" s="281"/>
      <c r="CJ873" s="281"/>
      <c r="CK873" s="281"/>
      <c r="CL873" s="281"/>
      <c r="CM873" s="282"/>
      <c r="CN873" s="282"/>
      <c r="CO873" s="282"/>
      <c r="CP873" s="282"/>
      <c r="CQ873" s="282"/>
      <c r="CR873" s="270"/>
      <c r="CS873" s="68"/>
      <c r="CT873" s="283"/>
      <c r="CU873" s="283"/>
      <c r="CV873" s="283"/>
      <c r="CW873" s="283"/>
      <c r="CX873" s="283"/>
      <c r="CY873" s="270"/>
      <c r="CZ873" s="68"/>
      <c r="DA873" s="282"/>
      <c r="DB873" s="282"/>
      <c r="DC873" s="282"/>
      <c r="DD873" s="282"/>
      <c r="DE873" s="282"/>
    </row>
    <row r="874" spans="1:109" ht="16.5" x14ac:dyDescent="0.3">
      <c r="A874" s="427">
        <v>2016</v>
      </c>
      <c r="B874" s="428" t="s">
        <v>41</v>
      </c>
      <c r="C874" s="429" t="s">
        <v>100</v>
      </c>
      <c r="D874" s="430">
        <v>13869.130000000001</v>
      </c>
      <c r="E874" s="430">
        <v>27389.848000000002</v>
      </c>
      <c r="F874" s="431">
        <v>8540.5499999999993</v>
      </c>
      <c r="G874" s="431">
        <v>1558.325</v>
      </c>
      <c r="H874" s="432">
        <v>51357.853000000003</v>
      </c>
      <c r="I874" s="293"/>
      <c r="J874" s="58"/>
      <c r="BY874" s="270"/>
      <c r="BZ874" s="68"/>
      <c r="CA874" s="280"/>
      <c r="CB874" s="280"/>
      <c r="CC874" s="280"/>
      <c r="CD874" s="280"/>
      <c r="CE874" s="280"/>
      <c r="CF874" s="270"/>
      <c r="CG874" s="68"/>
      <c r="CH874" s="281"/>
      <c r="CI874" s="281"/>
      <c r="CJ874" s="281"/>
      <c r="CK874" s="281"/>
      <c r="CL874" s="281"/>
      <c r="CM874" s="282"/>
      <c r="CN874" s="282"/>
      <c r="CO874" s="282"/>
      <c r="CP874" s="282"/>
      <c r="CQ874" s="282"/>
      <c r="CR874" s="270"/>
      <c r="CS874" s="68"/>
      <c r="CT874" s="283"/>
      <c r="CU874" s="283"/>
      <c r="CV874" s="283"/>
      <c r="CW874" s="283"/>
      <c r="CX874" s="283"/>
      <c r="CY874" s="270"/>
      <c r="CZ874" s="68"/>
      <c r="DA874" s="282"/>
      <c r="DB874" s="282"/>
      <c r="DC874" s="282"/>
      <c r="DD874" s="282"/>
      <c r="DE874" s="282"/>
    </row>
    <row r="875" spans="1:109" ht="16.5" x14ac:dyDescent="0.3">
      <c r="A875" s="68">
        <v>2016</v>
      </c>
      <c r="B875" s="68" t="s">
        <v>42</v>
      </c>
      <c r="C875" s="433" t="s">
        <v>100</v>
      </c>
      <c r="D875" s="434">
        <v>12063.500000000002</v>
      </c>
      <c r="E875" s="434">
        <v>29193.448500000002</v>
      </c>
      <c r="F875" s="435">
        <v>7897.2369999999992</v>
      </c>
      <c r="G875" s="435">
        <v>1228.0625</v>
      </c>
      <c r="H875" s="129">
        <v>50382.248</v>
      </c>
      <c r="I875" s="293"/>
      <c r="J875" s="58"/>
      <c r="BY875" s="270"/>
      <c r="BZ875" s="68"/>
      <c r="CA875" s="280"/>
      <c r="CB875" s="280"/>
      <c r="CC875" s="280"/>
      <c r="CD875" s="280"/>
      <c r="CE875" s="280"/>
      <c r="CF875" s="270"/>
      <c r="CG875" s="68"/>
      <c r="CH875" s="281"/>
      <c r="CI875" s="281"/>
      <c r="CJ875" s="281"/>
      <c r="CK875" s="281"/>
      <c r="CL875" s="281"/>
      <c r="CM875" s="282"/>
      <c r="CN875" s="282"/>
      <c r="CO875" s="282"/>
      <c r="CP875" s="282"/>
      <c r="CQ875" s="282"/>
      <c r="CR875" s="270"/>
      <c r="CS875" s="68"/>
      <c r="CT875" s="283"/>
      <c r="CU875" s="283"/>
      <c r="CV875" s="283"/>
      <c r="CW875" s="283"/>
      <c r="CX875" s="283"/>
      <c r="CY875" s="270"/>
      <c r="CZ875" s="68"/>
      <c r="DA875" s="282"/>
      <c r="DB875" s="282"/>
      <c r="DC875" s="282"/>
      <c r="DD875" s="282"/>
      <c r="DE875" s="282"/>
    </row>
    <row r="876" spans="1:109" ht="16.5" x14ac:dyDescent="0.3">
      <c r="A876" s="427">
        <v>2017</v>
      </c>
      <c r="B876" s="428" t="s">
        <v>43</v>
      </c>
      <c r="C876" s="429" t="s">
        <v>100</v>
      </c>
      <c r="D876" s="430">
        <v>11267.369999999997</v>
      </c>
      <c r="E876" s="430">
        <v>27156.084500000004</v>
      </c>
      <c r="F876" s="431">
        <v>6387.5424999999996</v>
      </c>
      <c r="G876" s="431">
        <v>1079.8500000000001</v>
      </c>
      <c r="H876" s="432">
        <v>45890.846999999994</v>
      </c>
      <c r="I876" s="293"/>
      <c r="J876" s="58"/>
      <c r="BY876" s="270"/>
      <c r="BZ876" s="68"/>
      <c r="CA876" s="280"/>
      <c r="CB876" s="280"/>
      <c r="CC876" s="280"/>
      <c r="CD876" s="280"/>
      <c r="CE876" s="280"/>
      <c r="CF876" s="270"/>
      <c r="CG876" s="68"/>
      <c r="CH876" s="281"/>
      <c r="CI876" s="281"/>
      <c r="CJ876" s="281"/>
      <c r="CK876" s="281"/>
      <c r="CL876" s="281"/>
      <c r="CM876" s="282"/>
      <c r="CN876" s="282"/>
      <c r="CO876" s="282"/>
      <c r="CP876" s="282"/>
      <c r="CQ876" s="282"/>
      <c r="CR876" s="270"/>
      <c r="CS876" s="68"/>
      <c r="CT876" s="283"/>
      <c r="CU876" s="283"/>
      <c r="CV876" s="283"/>
      <c r="CW876" s="283"/>
      <c r="CX876" s="283"/>
      <c r="CY876" s="270"/>
      <c r="CZ876" s="68"/>
      <c r="DA876" s="282"/>
      <c r="DB876" s="282"/>
      <c r="DC876" s="282"/>
      <c r="DD876" s="282"/>
      <c r="DE876" s="282"/>
    </row>
    <row r="877" spans="1:109" ht="16.5" x14ac:dyDescent="0.3">
      <c r="A877" s="68">
        <v>2017</v>
      </c>
      <c r="B877" s="68" t="s">
        <v>44</v>
      </c>
      <c r="C877" s="433" t="s">
        <v>100</v>
      </c>
      <c r="D877" s="434">
        <v>13736.179999999998</v>
      </c>
      <c r="E877" s="434">
        <v>26609.650500000007</v>
      </c>
      <c r="F877" s="435">
        <v>8191.9895000000015</v>
      </c>
      <c r="G877" s="435">
        <v>1180.595</v>
      </c>
      <c r="H877" s="129">
        <v>49718.415000000008</v>
      </c>
      <c r="I877" s="293"/>
      <c r="J877" s="58"/>
      <c r="BY877" s="270"/>
      <c r="BZ877" s="68"/>
      <c r="CA877" s="280"/>
      <c r="CB877" s="280"/>
      <c r="CC877" s="280"/>
      <c r="CD877" s="280"/>
      <c r="CE877" s="280"/>
      <c r="CF877" s="270"/>
      <c r="CG877" s="68"/>
      <c r="CH877" s="281"/>
      <c r="CI877" s="281"/>
      <c r="CJ877" s="281"/>
      <c r="CK877" s="281"/>
      <c r="CL877" s="281"/>
      <c r="CM877" s="282"/>
      <c r="CN877" s="282"/>
      <c r="CO877" s="282"/>
      <c r="CP877" s="282"/>
      <c r="CQ877" s="282"/>
      <c r="CR877" s="270"/>
      <c r="CS877" s="68"/>
      <c r="CT877" s="283"/>
      <c r="CU877" s="283"/>
      <c r="CV877" s="283"/>
      <c r="CW877" s="283"/>
      <c r="CX877" s="283"/>
      <c r="CY877" s="270"/>
      <c r="CZ877" s="68"/>
      <c r="DA877" s="282"/>
      <c r="DB877" s="282"/>
      <c r="DC877" s="282"/>
      <c r="DD877" s="282"/>
      <c r="DE877" s="282"/>
    </row>
    <row r="878" spans="1:109" ht="16.5" x14ac:dyDescent="0.3">
      <c r="A878" s="427">
        <v>2017</v>
      </c>
      <c r="B878" s="428" t="s">
        <v>45</v>
      </c>
      <c r="C878" s="429" t="s">
        <v>100</v>
      </c>
      <c r="D878" s="430">
        <v>13037.710000000003</v>
      </c>
      <c r="E878" s="430">
        <v>28383.81700000001</v>
      </c>
      <c r="F878" s="431">
        <v>8134.625</v>
      </c>
      <c r="G878" s="431">
        <v>1498.6299999999999</v>
      </c>
      <c r="H878" s="432">
        <v>51054.782000000021</v>
      </c>
      <c r="I878" s="293"/>
      <c r="J878" s="58"/>
      <c r="BY878" s="270"/>
      <c r="BZ878" s="68"/>
      <c r="CA878" s="280"/>
      <c r="CB878" s="280"/>
      <c r="CC878" s="280"/>
      <c r="CD878" s="280"/>
      <c r="CE878" s="280"/>
      <c r="CF878" s="270"/>
      <c r="CG878" s="68"/>
      <c r="CH878" s="281"/>
      <c r="CI878" s="281"/>
      <c r="CJ878" s="281"/>
      <c r="CK878" s="281"/>
      <c r="CL878" s="281"/>
      <c r="CM878" s="282"/>
      <c r="CN878" s="282"/>
      <c r="CO878" s="282"/>
      <c r="CP878" s="282"/>
      <c r="CQ878" s="282"/>
      <c r="CR878" s="270"/>
      <c r="CS878" s="68"/>
      <c r="CT878" s="283"/>
      <c r="CU878" s="283"/>
      <c r="CV878" s="283"/>
      <c r="CW878" s="283"/>
      <c r="CX878" s="283"/>
      <c r="CY878" s="270"/>
      <c r="CZ878" s="68"/>
      <c r="DA878" s="282"/>
      <c r="DB878" s="282"/>
      <c r="DC878" s="282"/>
      <c r="DD878" s="282"/>
      <c r="DE878" s="282"/>
    </row>
    <row r="879" spans="1:109" ht="16.5" x14ac:dyDescent="0.3">
      <c r="A879" s="68">
        <v>2017</v>
      </c>
      <c r="B879" s="68" t="s">
        <v>33</v>
      </c>
      <c r="C879" s="433" t="s">
        <v>100</v>
      </c>
      <c r="D879" s="434">
        <v>9267.91</v>
      </c>
      <c r="E879" s="434">
        <v>23661.138999999992</v>
      </c>
      <c r="F879" s="435">
        <v>7492.0624999999991</v>
      </c>
      <c r="G879" s="435">
        <v>665.69499999999994</v>
      </c>
      <c r="H879" s="129">
        <v>41086.806499999992</v>
      </c>
      <c r="I879" s="293"/>
      <c r="J879" s="58"/>
      <c r="BY879" s="270"/>
      <c r="BZ879" s="68"/>
      <c r="CA879" s="280"/>
      <c r="CB879" s="280"/>
      <c r="CC879" s="280"/>
      <c r="CD879" s="280"/>
      <c r="CE879" s="280"/>
      <c r="CF879" s="270"/>
      <c r="CG879" s="68"/>
      <c r="CH879" s="281"/>
      <c r="CI879" s="281"/>
      <c r="CJ879" s="281"/>
      <c r="CK879" s="281"/>
      <c r="CL879" s="281"/>
      <c r="CM879" s="282"/>
      <c r="CN879" s="282"/>
      <c r="CO879" s="282"/>
      <c r="CP879" s="282"/>
      <c r="CQ879" s="282"/>
      <c r="CR879" s="270"/>
      <c r="CS879" s="68"/>
      <c r="CT879" s="283"/>
      <c r="CU879" s="283"/>
      <c r="CV879" s="283"/>
      <c r="CW879" s="283"/>
      <c r="CX879" s="283"/>
      <c r="CY879" s="270"/>
      <c r="CZ879" s="68"/>
      <c r="DA879" s="282"/>
      <c r="DB879" s="282"/>
      <c r="DC879" s="282"/>
      <c r="DD879" s="282"/>
      <c r="DE879" s="282"/>
    </row>
    <row r="880" spans="1:109" ht="16.5" x14ac:dyDescent="0.3">
      <c r="A880" s="427">
        <v>2017</v>
      </c>
      <c r="B880" s="428" t="s">
        <v>35</v>
      </c>
      <c r="C880" s="429" t="s">
        <v>100</v>
      </c>
      <c r="D880" s="430">
        <v>12012.98</v>
      </c>
      <c r="E880" s="430">
        <v>28741.165000000012</v>
      </c>
      <c r="F880" s="431">
        <v>9679.4274999999998</v>
      </c>
      <c r="G880" s="431">
        <v>922.43000000000006</v>
      </c>
      <c r="H880" s="432">
        <v>51356.00250000001</v>
      </c>
      <c r="I880" s="293"/>
      <c r="J880" s="58"/>
      <c r="BY880" s="270"/>
      <c r="BZ880" s="68"/>
      <c r="CA880" s="280"/>
      <c r="CB880" s="280"/>
      <c r="CC880" s="280"/>
      <c r="CD880" s="280"/>
      <c r="CE880" s="280"/>
      <c r="CF880" s="270"/>
      <c r="CG880" s="68"/>
      <c r="CH880" s="281"/>
      <c r="CI880" s="281"/>
      <c r="CJ880" s="281"/>
      <c r="CK880" s="281"/>
      <c r="CL880" s="281"/>
      <c r="CM880" s="282"/>
      <c r="CN880" s="282"/>
      <c r="CO880" s="282"/>
      <c r="CP880" s="282"/>
      <c r="CQ880" s="282"/>
      <c r="CR880" s="270"/>
      <c r="CS880" s="68"/>
      <c r="CT880" s="283"/>
      <c r="CU880" s="283"/>
      <c r="CV880" s="283"/>
      <c r="CW880" s="283"/>
      <c r="CX880" s="283"/>
      <c r="CY880" s="270"/>
      <c r="CZ880" s="68"/>
      <c r="DA880" s="282"/>
      <c r="DB880" s="282"/>
      <c r="DC880" s="282"/>
      <c r="DD880" s="282"/>
      <c r="DE880" s="282"/>
    </row>
    <row r="881" spans="1:109" ht="16.5" x14ac:dyDescent="0.3">
      <c r="A881" s="68">
        <v>2017</v>
      </c>
      <c r="B881" s="68" t="s">
        <v>36</v>
      </c>
      <c r="C881" s="433" t="s">
        <v>100</v>
      </c>
      <c r="D881" s="434">
        <v>9967.7999999999993</v>
      </c>
      <c r="E881" s="434">
        <v>27885.77</v>
      </c>
      <c r="F881" s="435">
        <v>9130.23</v>
      </c>
      <c r="G881" s="435">
        <v>1119.2575000000002</v>
      </c>
      <c r="H881" s="129">
        <v>48103.057499999995</v>
      </c>
      <c r="I881" s="293"/>
      <c r="J881" s="58"/>
      <c r="BY881" s="270"/>
      <c r="BZ881" s="68"/>
      <c r="CA881" s="280"/>
      <c r="CB881" s="280"/>
      <c r="CC881" s="280"/>
      <c r="CD881" s="280"/>
      <c r="CE881" s="280"/>
      <c r="CF881" s="270"/>
      <c r="CG881" s="68"/>
      <c r="CH881" s="281"/>
      <c r="CI881" s="281"/>
      <c r="CJ881" s="281"/>
      <c r="CK881" s="281"/>
      <c r="CL881" s="281"/>
      <c r="CM881" s="282"/>
      <c r="CN881" s="282"/>
      <c r="CO881" s="282"/>
      <c r="CP881" s="282"/>
      <c r="CQ881" s="282"/>
      <c r="CR881" s="270"/>
      <c r="CS881" s="68"/>
      <c r="CT881" s="283"/>
      <c r="CU881" s="283"/>
      <c r="CV881" s="283"/>
      <c r="CW881" s="283"/>
      <c r="CX881" s="283"/>
      <c r="CY881" s="270"/>
      <c r="CZ881" s="68"/>
      <c r="DA881" s="282"/>
      <c r="DB881" s="282"/>
      <c r="DC881" s="282"/>
      <c r="DD881" s="282"/>
      <c r="DE881" s="282"/>
    </row>
    <row r="882" spans="1:109" ht="16.5" x14ac:dyDescent="0.3">
      <c r="A882" s="427">
        <v>2017</v>
      </c>
      <c r="B882" s="428" t="s">
        <v>37</v>
      </c>
      <c r="C882" s="429" t="s">
        <v>100</v>
      </c>
      <c r="D882" s="430">
        <v>11404.169999999998</v>
      </c>
      <c r="E882" s="430">
        <v>29195.956999999999</v>
      </c>
      <c r="F882" s="431">
        <v>8510.9225000000006</v>
      </c>
      <c r="G882" s="431">
        <v>1182.3225</v>
      </c>
      <c r="H882" s="432">
        <v>50293.371999999996</v>
      </c>
      <c r="I882" s="293"/>
      <c r="J882" s="58"/>
      <c r="BY882" s="270"/>
      <c r="BZ882" s="68"/>
      <c r="CA882" s="280"/>
      <c r="CB882" s="280"/>
      <c r="CC882" s="280"/>
      <c r="CD882" s="280"/>
      <c r="CE882" s="280"/>
      <c r="CF882" s="270"/>
      <c r="CG882" s="68"/>
      <c r="CH882" s="281"/>
      <c r="CI882" s="281"/>
      <c r="CJ882" s="281"/>
      <c r="CK882" s="281"/>
      <c r="CL882" s="281"/>
      <c r="CM882" s="282"/>
      <c r="CN882" s="282"/>
      <c r="CO882" s="282"/>
      <c r="CP882" s="282"/>
      <c r="CQ882" s="282"/>
      <c r="CR882" s="270"/>
      <c r="CS882" s="68"/>
      <c r="CT882" s="283"/>
      <c r="CU882" s="283"/>
      <c r="CV882" s="283"/>
      <c r="CW882" s="283"/>
      <c r="CX882" s="283"/>
      <c r="CY882" s="270"/>
      <c r="CZ882" s="68"/>
      <c r="DA882" s="282"/>
      <c r="DB882" s="282"/>
      <c r="DC882" s="282"/>
      <c r="DD882" s="282"/>
      <c r="DE882" s="282"/>
    </row>
    <row r="883" spans="1:109" ht="16.5" x14ac:dyDescent="0.3">
      <c r="A883" s="68">
        <v>2017</v>
      </c>
      <c r="B883" s="68" t="s">
        <v>38</v>
      </c>
      <c r="C883" s="433" t="s">
        <v>100</v>
      </c>
      <c r="D883" s="434">
        <v>11994.984999999997</v>
      </c>
      <c r="E883" s="434">
        <v>28999.963500000005</v>
      </c>
      <c r="F883" s="435">
        <v>10887.8925</v>
      </c>
      <c r="G883" s="435">
        <v>1122.0650000000001</v>
      </c>
      <c r="H883" s="129">
        <v>53004.906000000003</v>
      </c>
      <c r="I883" s="293"/>
      <c r="J883" s="58"/>
      <c r="BY883" s="270"/>
      <c r="BZ883" s="68"/>
      <c r="CA883" s="280"/>
      <c r="CB883" s="280"/>
      <c r="CC883" s="280"/>
      <c r="CD883" s="280"/>
      <c r="CE883" s="280"/>
      <c r="CF883" s="270"/>
      <c r="CG883" s="68"/>
      <c r="CH883" s="281"/>
      <c r="CI883" s="281"/>
      <c r="CJ883" s="281"/>
      <c r="CK883" s="281"/>
      <c r="CL883" s="281"/>
      <c r="CM883" s="282"/>
      <c r="CN883" s="282"/>
      <c r="CO883" s="282"/>
      <c r="CP883" s="282"/>
      <c r="CQ883" s="282"/>
      <c r="CR883" s="270"/>
      <c r="CS883" s="68"/>
      <c r="CT883" s="283"/>
      <c r="CU883" s="283"/>
      <c r="CV883" s="283"/>
      <c r="CW883" s="283"/>
      <c r="CX883" s="283"/>
      <c r="CY883" s="270"/>
      <c r="CZ883" s="68"/>
      <c r="DA883" s="282"/>
      <c r="DB883" s="282"/>
      <c r="DC883" s="282"/>
      <c r="DD883" s="282"/>
      <c r="DE883" s="282"/>
    </row>
    <row r="884" spans="1:109" ht="16.5" x14ac:dyDescent="0.3">
      <c r="A884" s="427">
        <v>2017</v>
      </c>
      <c r="B884" s="428" t="s">
        <v>39</v>
      </c>
      <c r="C884" s="429" t="s">
        <v>100</v>
      </c>
      <c r="D884" s="430">
        <v>10242.070000000002</v>
      </c>
      <c r="E884" s="430">
        <v>28077.875000000007</v>
      </c>
      <c r="F884" s="431">
        <v>8848.3424999999988</v>
      </c>
      <c r="G884" s="431">
        <v>1495.2075</v>
      </c>
      <c r="H884" s="432">
        <v>48663.495000000003</v>
      </c>
      <c r="I884" s="293"/>
      <c r="J884" s="58"/>
      <c r="BY884" s="270"/>
      <c r="BZ884" s="68"/>
      <c r="CA884" s="280"/>
      <c r="CB884" s="280"/>
      <c r="CC884" s="280"/>
      <c r="CD884" s="280"/>
      <c r="CE884" s="280"/>
      <c r="CF884" s="270"/>
      <c r="CG884" s="68"/>
      <c r="CH884" s="281"/>
      <c r="CI884" s="281"/>
      <c r="CJ884" s="281"/>
      <c r="CK884" s="281"/>
      <c r="CL884" s="281"/>
      <c r="CM884" s="282"/>
      <c r="CN884" s="282"/>
      <c r="CO884" s="282"/>
      <c r="CP884" s="282"/>
      <c r="CQ884" s="282"/>
      <c r="CR884" s="270"/>
      <c r="CS884" s="68"/>
      <c r="CT884" s="283"/>
      <c r="CU884" s="283"/>
      <c r="CV884" s="283"/>
      <c r="CW884" s="283"/>
      <c r="CX884" s="283"/>
      <c r="CY884" s="270"/>
      <c r="CZ884" s="68"/>
      <c r="DA884" s="282"/>
      <c r="DB884" s="282"/>
      <c r="DC884" s="282"/>
      <c r="DD884" s="282"/>
      <c r="DE884" s="282"/>
    </row>
    <row r="885" spans="1:109" ht="16.5" x14ac:dyDescent="0.3">
      <c r="A885" s="68">
        <v>2017</v>
      </c>
      <c r="B885" s="68" t="s">
        <v>40</v>
      </c>
      <c r="C885" s="433" t="s">
        <v>100</v>
      </c>
      <c r="D885" s="434">
        <v>10352.709999999999</v>
      </c>
      <c r="E885" s="434">
        <v>28807.604500000001</v>
      </c>
      <c r="F885" s="435">
        <v>9382.2874999999985</v>
      </c>
      <c r="G885" s="435">
        <v>1151.1675</v>
      </c>
      <c r="H885" s="129">
        <v>49693.769500000002</v>
      </c>
      <c r="I885" s="293"/>
      <c r="J885" s="58"/>
      <c r="BY885" s="270"/>
      <c r="BZ885" s="68"/>
      <c r="CA885" s="280"/>
      <c r="CB885" s="280"/>
      <c r="CC885" s="280"/>
      <c r="CD885" s="280"/>
      <c r="CE885" s="280"/>
      <c r="CF885" s="270"/>
      <c r="CG885" s="68"/>
      <c r="CH885" s="281"/>
      <c r="CI885" s="281"/>
      <c r="CJ885" s="281"/>
      <c r="CK885" s="281"/>
      <c r="CL885" s="281"/>
      <c r="CM885" s="282"/>
      <c r="CN885" s="282"/>
      <c r="CO885" s="282"/>
      <c r="CP885" s="282"/>
      <c r="CQ885" s="282"/>
      <c r="CR885" s="270"/>
      <c r="CS885" s="68"/>
      <c r="CT885" s="283"/>
      <c r="CU885" s="283"/>
      <c r="CV885" s="283"/>
      <c r="CW885" s="283"/>
      <c r="CX885" s="283"/>
      <c r="CY885" s="270"/>
      <c r="CZ885" s="68"/>
      <c r="DA885" s="282"/>
      <c r="DB885" s="282"/>
      <c r="DC885" s="282"/>
      <c r="DD885" s="282"/>
      <c r="DE885" s="282"/>
    </row>
    <row r="886" spans="1:109" ht="16.5" x14ac:dyDescent="0.3">
      <c r="A886" s="427">
        <v>2017</v>
      </c>
      <c r="B886" s="428" t="s">
        <v>41</v>
      </c>
      <c r="C886" s="429" t="s">
        <v>100</v>
      </c>
      <c r="D886" s="430">
        <v>10776.410000000002</v>
      </c>
      <c r="E886" s="430">
        <v>27043.098999999998</v>
      </c>
      <c r="F886" s="431">
        <v>8911.3449999999993</v>
      </c>
      <c r="G886" s="431">
        <v>1206.1199999999999</v>
      </c>
      <c r="H886" s="432">
        <v>47936.973999999995</v>
      </c>
      <c r="I886" s="293"/>
      <c r="J886" s="58"/>
      <c r="BY886" s="270"/>
      <c r="BZ886" s="68"/>
      <c r="CA886" s="280"/>
      <c r="CB886" s="280"/>
      <c r="CC886" s="280"/>
      <c r="CD886" s="280"/>
      <c r="CE886" s="280"/>
      <c r="CF886" s="270"/>
      <c r="CG886" s="68"/>
      <c r="CH886" s="281"/>
      <c r="CI886" s="281"/>
      <c r="CJ886" s="281"/>
      <c r="CK886" s="281"/>
      <c r="CL886" s="281"/>
      <c r="CM886" s="282"/>
      <c r="CN886" s="282"/>
      <c r="CO886" s="282"/>
      <c r="CP886" s="282"/>
      <c r="CQ886" s="282"/>
      <c r="CR886" s="270"/>
      <c r="CS886" s="68"/>
      <c r="CT886" s="283"/>
      <c r="CU886" s="283"/>
      <c r="CV886" s="283"/>
      <c r="CW886" s="283"/>
      <c r="CX886" s="283"/>
      <c r="CY886" s="270"/>
      <c r="CZ886" s="68"/>
      <c r="DA886" s="282"/>
      <c r="DB886" s="282"/>
      <c r="DC886" s="282"/>
      <c r="DD886" s="282"/>
      <c r="DE886" s="282"/>
    </row>
    <row r="887" spans="1:109" ht="16.5" x14ac:dyDescent="0.3">
      <c r="A887" s="68">
        <v>2017</v>
      </c>
      <c r="B887" s="68" t="s">
        <v>42</v>
      </c>
      <c r="C887" s="433" t="s">
        <v>100</v>
      </c>
      <c r="D887" s="434">
        <v>10129.799999999999</v>
      </c>
      <c r="E887" s="434">
        <v>27805.845000000001</v>
      </c>
      <c r="F887" s="435">
        <v>6207.9875000000002</v>
      </c>
      <c r="G887" s="435">
        <v>1355.4849999999999</v>
      </c>
      <c r="H887" s="129">
        <v>45499.117499999993</v>
      </c>
      <c r="I887" s="293"/>
      <c r="J887" s="58"/>
      <c r="BY887" s="270"/>
      <c r="BZ887" s="68"/>
      <c r="CA887" s="280"/>
      <c r="CB887" s="280"/>
      <c r="CC887" s="280"/>
      <c r="CD887" s="280"/>
      <c r="CE887" s="280"/>
      <c r="CF887" s="270"/>
      <c r="CG887" s="68"/>
      <c r="CH887" s="281"/>
      <c r="CI887" s="281"/>
      <c r="CJ887" s="281"/>
      <c r="CK887" s="281"/>
      <c r="CL887" s="281"/>
      <c r="CM887" s="282"/>
      <c r="CN887" s="282"/>
      <c r="CO887" s="282"/>
      <c r="CP887" s="282"/>
      <c r="CQ887" s="282"/>
      <c r="CR887" s="270"/>
      <c r="CS887" s="68"/>
      <c r="CT887" s="283"/>
      <c r="CU887" s="283"/>
      <c r="CV887" s="283"/>
      <c r="CW887" s="283"/>
      <c r="CX887" s="283"/>
      <c r="CY887" s="270"/>
      <c r="CZ887" s="68"/>
      <c r="DA887" s="282"/>
      <c r="DB887" s="282"/>
      <c r="DC887" s="282"/>
      <c r="DD887" s="282"/>
      <c r="DE887" s="282"/>
    </row>
    <row r="888" spans="1:109" ht="16.5" x14ac:dyDescent="0.3">
      <c r="A888" s="427">
        <v>2018</v>
      </c>
      <c r="B888" s="428" t="s">
        <v>43</v>
      </c>
      <c r="C888" s="429" t="s">
        <v>100</v>
      </c>
      <c r="D888" s="430">
        <v>8898.2199999999993</v>
      </c>
      <c r="E888" s="430">
        <v>23858.583499999997</v>
      </c>
      <c r="F888" s="431">
        <v>6467.8249999999998</v>
      </c>
      <c r="G888" s="431">
        <v>1044.7674999999999</v>
      </c>
      <c r="H888" s="432">
        <v>40269.396000000001</v>
      </c>
      <c r="I888" s="293"/>
      <c r="J888" s="58"/>
      <c r="BY888" s="270"/>
      <c r="BZ888" s="68"/>
      <c r="CA888" s="280"/>
      <c r="CB888" s="280"/>
      <c r="CC888" s="280"/>
      <c r="CD888" s="280"/>
      <c r="CE888" s="280"/>
      <c r="CF888" s="270"/>
      <c r="CG888" s="68"/>
      <c r="CH888" s="281"/>
      <c r="CI888" s="281"/>
      <c r="CJ888" s="281"/>
      <c r="CK888" s="281"/>
      <c r="CL888" s="281"/>
      <c r="CM888" s="282"/>
      <c r="CN888" s="282"/>
      <c r="CO888" s="282"/>
      <c r="CP888" s="282"/>
      <c r="CQ888" s="282"/>
      <c r="CR888" s="270"/>
      <c r="CS888" s="68"/>
      <c r="CT888" s="283"/>
      <c r="CU888" s="283"/>
      <c r="CV888" s="283"/>
      <c r="CW888" s="283"/>
      <c r="CX888" s="283"/>
      <c r="CY888" s="270"/>
      <c r="CZ888" s="68"/>
      <c r="DA888" s="282"/>
      <c r="DB888" s="282"/>
      <c r="DC888" s="282"/>
      <c r="DD888" s="282"/>
      <c r="DE888" s="282"/>
    </row>
    <row r="889" spans="1:109" ht="16.5" x14ac:dyDescent="0.3">
      <c r="A889" s="68">
        <v>2018</v>
      </c>
      <c r="B889" s="68" t="s">
        <v>44</v>
      </c>
      <c r="C889" s="433" t="s">
        <v>100</v>
      </c>
      <c r="D889" s="434">
        <v>9389.9700000000012</v>
      </c>
      <c r="E889" s="434">
        <v>24794.379000000004</v>
      </c>
      <c r="F889" s="435">
        <v>6823.2019999999993</v>
      </c>
      <c r="G889" s="435">
        <v>844.34750000000008</v>
      </c>
      <c r="H889" s="129">
        <v>41851.898500000003</v>
      </c>
      <c r="I889" s="293"/>
      <c r="J889" s="58"/>
      <c r="BY889" s="270"/>
      <c r="BZ889" s="68"/>
      <c r="CA889" s="280"/>
      <c r="CB889" s="280"/>
      <c r="CC889" s="280"/>
      <c r="CD889" s="280"/>
      <c r="CE889" s="280"/>
      <c r="CF889" s="270"/>
      <c r="CG889" s="68"/>
      <c r="CH889" s="281"/>
      <c r="CI889" s="281"/>
      <c r="CJ889" s="281"/>
      <c r="CK889" s="281"/>
      <c r="CL889" s="281"/>
      <c r="CM889" s="282"/>
      <c r="CN889" s="282"/>
      <c r="CO889" s="282"/>
      <c r="CP889" s="282"/>
      <c r="CQ889" s="282"/>
      <c r="CR889" s="270"/>
      <c r="CS889" s="68"/>
      <c r="CT889" s="283"/>
      <c r="CU889" s="283"/>
      <c r="CV889" s="283"/>
      <c r="CW889" s="283"/>
      <c r="CX889" s="283"/>
      <c r="CY889" s="270"/>
      <c r="CZ889" s="68"/>
      <c r="DA889" s="282"/>
      <c r="DB889" s="282"/>
      <c r="DC889" s="282"/>
      <c r="DD889" s="282"/>
      <c r="DE889" s="282"/>
    </row>
    <row r="890" spans="1:109" ht="16.5" x14ac:dyDescent="0.3">
      <c r="A890" s="427">
        <v>2018</v>
      </c>
      <c r="B890" s="428" t="s">
        <v>45</v>
      </c>
      <c r="C890" s="429" t="s">
        <v>100</v>
      </c>
      <c r="D890" s="430">
        <v>9579.6899999999987</v>
      </c>
      <c r="E890" s="430">
        <v>24947.390500000005</v>
      </c>
      <c r="F890" s="431">
        <v>7527.0524999999998</v>
      </c>
      <c r="G890" s="431">
        <v>1078.2549999999999</v>
      </c>
      <c r="H890" s="432">
        <v>43132.388000000006</v>
      </c>
      <c r="I890" s="293"/>
      <c r="J890" s="58"/>
      <c r="BY890" s="270"/>
      <c r="BZ890" s="68"/>
      <c r="CA890" s="280"/>
      <c r="CB890" s="280"/>
      <c r="CC890" s="280"/>
      <c r="CD890" s="280"/>
      <c r="CE890" s="280"/>
      <c r="CF890" s="270"/>
      <c r="CG890" s="68"/>
      <c r="CH890" s="281"/>
      <c r="CI890" s="281"/>
      <c r="CJ890" s="281"/>
      <c r="CK890" s="281"/>
      <c r="CL890" s="281"/>
      <c r="CM890" s="282"/>
      <c r="CN890" s="282"/>
      <c r="CO890" s="282"/>
      <c r="CP890" s="282"/>
      <c r="CQ890" s="282"/>
      <c r="CR890" s="270"/>
      <c r="CS890" s="68"/>
      <c r="CT890" s="283"/>
      <c r="CU890" s="283"/>
      <c r="CV890" s="283"/>
      <c r="CW890" s="283"/>
      <c r="CX890" s="283"/>
      <c r="CY890" s="270"/>
      <c r="CZ890" s="68"/>
      <c r="DA890" s="282"/>
      <c r="DB890" s="282"/>
      <c r="DC890" s="282"/>
      <c r="DD890" s="282"/>
      <c r="DE890" s="282"/>
    </row>
    <row r="891" spans="1:109" ht="16.5" x14ac:dyDescent="0.3">
      <c r="A891" s="68">
        <v>2018</v>
      </c>
      <c r="B891" s="68" t="s">
        <v>33</v>
      </c>
      <c r="C891" s="433" t="s">
        <v>100</v>
      </c>
      <c r="D891" s="434">
        <v>9131.08</v>
      </c>
      <c r="E891" s="434">
        <v>27871.130999999994</v>
      </c>
      <c r="F891" s="435">
        <v>8708.7510000000002</v>
      </c>
      <c r="G891" s="435">
        <v>813.70499999999993</v>
      </c>
      <c r="H891" s="129">
        <v>46524.666999999987</v>
      </c>
      <c r="I891" s="293"/>
      <c r="J891" s="58"/>
      <c r="BY891" s="270"/>
      <c r="BZ891" s="68"/>
      <c r="CA891" s="280"/>
      <c r="CB891" s="280"/>
      <c r="CC891" s="280"/>
      <c r="CD891" s="280"/>
      <c r="CE891" s="280"/>
      <c r="CF891" s="270"/>
      <c r="CG891" s="68"/>
      <c r="CH891" s="281"/>
      <c r="CI891" s="281"/>
      <c r="CJ891" s="281"/>
      <c r="CK891" s="281"/>
      <c r="CL891" s="281"/>
      <c r="CM891" s="282"/>
      <c r="CN891" s="282"/>
      <c r="CO891" s="282"/>
      <c r="CP891" s="282"/>
      <c r="CQ891" s="282"/>
      <c r="CR891" s="270"/>
      <c r="CS891" s="68"/>
      <c r="CT891" s="283"/>
      <c r="CU891" s="283"/>
      <c r="CV891" s="283"/>
      <c r="CW891" s="283"/>
      <c r="CX891" s="283"/>
      <c r="CY891" s="270"/>
      <c r="CZ891" s="68"/>
      <c r="DA891" s="282"/>
      <c r="DB891" s="282"/>
      <c r="DC891" s="282"/>
      <c r="DD891" s="282"/>
      <c r="DE891" s="282"/>
    </row>
    <row r="892" spans="1:109" ht="16.5" x14ac:dyDescent="0.3">
      <c r="A892" s="427">
        <v>2018</v>
      </c>
      <c r="B892" s="428" t="s">
        <v>35</v>
      </c>
      <c r="C892" s="429" t="s">
        <v>100</v>
      </c>
      <c r="D892" s="430">
        <v>10089.959999999999</v>
      </c>
      <c r="E892" s="430">
        <v>26655.589499999998</v>
      </c>
      <c r="F892" s="431">
        <v>7604.3949999999995</v>
      </c>
      <c r="G892" s="431">
        <v>813.34999999999991</v>
      </c>
      <c r="H892" s="432">
        <v>45163.294500000004</v>
      </c>
      <c r="I892" s="293"/>
      <c r="J892" s="58"/>
      <c r="BY892" s="270"/>
      <c r="BZ892" s="68"/>
      <c r="CA892" s="280"/>
      <c r="CB892" s="280"/>
      <c r="CC892" s="280"/>
      <c r="CD892" s="280"/>
      <c r="CE892" s="280"/>
      <c r="CF892" s="270"/>
      <c r="CG892" s="68"/>
      <c r="CH892" s="281"/>
      <c r="CI892" s="281"/>
      <c r="CJ892" s="281"/>
      <c r="CK892" s="281"/>
      <c r="CL892" s="281"/>
      <c r="CM892" s="282"/>
      <c r="CN892" s="282"/>
      <c r="CO892" s="282"/>
      <c r="CP892" s="282"/>
      <c r="CQ892" s="282"/>
      <c r="CR892" s="270"/>
      <c r="CS892" s="68"/>
      <c r="CT892" s="283"/>
      <c r="CU892" s="283"/>
      <c r="CV892" s="283"/>
      <c r="CW892" s="283"/>
      <c r="CX892" s="283"/>
      <c r="CY892" s="270"/>
      <c r="CZ892" s="68"/>
      <c r="DA892" s="282"/>
      <c r="DB892" s="282"/>
      <c r="DC892" s="282"/>
      <c r="DD892" s="282"/>
      <c r="DE892" s="282"/>
    </row>
    <row r="893" spans="1:109" ht="16.5" x14ac:dyDescent="0.3">
      <c r="A893" s="68">
        <v>2018</v>
      </c>
      <c r="B893" s="68" t="s">
        <v>36</v>
      </c>
      <c r="C893" s="433" t="s">
        <v>100</v>
      </c>
      <c r="D893" s="434">
        <v>9055.26</v>
      </c>
      <c r="E893" s="434">
        <v>25273.988999999998</v>
      </c>
      <c r="F893" s="435">
        <v>8087.0424999999996</v>
      </c>
      <c r="G893" s="435">
        <v>740.93999999999994</v>
      </c>
      <c r="H893" s="129">
        <v>43157.231499999994</v>
      </c>
      <c r="I893" s="293"/>
      <c r="J893" s="58"/>
      <c r="BY893" s="270"/>
      <c r="BZ893" s="68"/>
      <c r="CA893" s="280"/>
      <c r="CB893" s="280"/>
      <c r="CC893" s="280"/>
      <c r="CD893" s="280"/>
      <c r="CE893" s="280"/>
      <c r="CF893" s="270"/>
      <c r="CG893" s="68"/>
      <c r="CH893" s="281"/>
      <c r="CI893" s="281"/>
      <c r="CJ893" s="281"/>
      <c r="CK893" s="281"/>
      <c r="CL893" s="281"/>
      <c r="CM893" s="282"/>
      <c r="CN893" s="282"/>
      <c r="CO893" s="282"/>
      <c r="CP893" s="282"/>
      <c r="CQ893" s="282"/>
      <c r="CR893" s="270"/>
      <c r="CS893" s="68"/>
      <c r="CT893" s="283"/>
      <c r="CU893" s="283"/>
      <c r="CV893" s="283"/>
      <c r="CW893" s="283"/>
      <c r="CX893" s="283"/>
      <c r="CY893" s="270"/>
      <c r="CZ893" s="68"/>
      <c r="DA893" s="282"/>
      <c r="DB893" s="282"/>
      <c r="DC893" s="282"/>
      <c r="DD893" s="282"/>
      <c r="DE893" s="282"/>
    </row>
    <row r="894" spans="1:109" ht="16.5" x14ac:dyDescent="0.3">
      <c r="A894" s="427">
        <v>2018</v>
      </c>
      <c r="B894" s="428" t="s">
        <v>37</v>
      </c>
      <c r="C894" s="429" t="s">
        <v>100</v>
      </c>
      <c r="D894" s="430">
        <v>10206.09</v>
      </c>
      <c r="E894" s="430">
        <v>26439.632000000001</v>
      </c>
      <c r="F894" s="431">
        <v>8569.2279999999992</v>
      </c>
      <c r="G894" s="431">
        <v>751.3125</v>
      </c>
      <c r="H894" s="432">
        <v>45966.262499999997</v>
      </c>
      <c r="I894" s="293"/>
      <c r="J894" s="58"/>
      <c r="BY894" s="270"/>
      <c r="BZ894" s="68"/>
      <c r="CA894" s="280"/>
      <c r="CB894" s="280"/>
      <c r="CC894" s="280"/>
      <c r="CD894" s="280"/>
      <c r="CE894" s="280"/>
      <c r="CF894" s="270"/>
      <c r="CG894" s="68"/>
      <c r="CH894" s="281"/>
      <c r="CI894" s="281"/>
      <c r="CJ894" s="281"/>
      <c r="CK894" s="281"/>
      <c r="CL894" s="281"/>
      <c r="CM894" s="282"/>
      <c r="CN894" s="282"/>
      <c r="CO894" s="282"/>
      <c r="CP894" s="282"/>
      <c r="CQ894" s="282"/>
      <c r="CR894" s="270"/>
      <c r="CS894" s="68"/>
      <c r="CT894" s="283"/>
      <c r="CU894" s="283"/>
      <c r="CV894" s="283"/>
      <c r="CW894" s="283"/>
      <c r="CX894" s="283"/>
      <c r="CY894" s="270"/>
      <c r="CZ894" s="68"/>
      <c r="DA894" s="282"/>
      <c r="DB894" s="282"/>
      <c r="DC894" s="282"/>
      <c r="DD894" s="282"/>
      <c r="DE894" s="282"/>
    </row>
    <row r="895" spans="1:109" ht="16.5" x14ac:dyDescent="0.3">
      <c r="A895" s="68">
        <v>2018</v>
      </c>
      <c r="B895" s="68" t="s">
        <v>38</v>
      </c>
      <c r="C895" s="433" t="s">
        <v>100</v>
      </c>
      <c r="D895" s="434">
        <v>10027.719999999999</v>
      </c>
      <c r="E895" s="434">
        <v>27203.199500000006</v>
      </c>
      <c r="F895" s="435">
        <v>8055.6844999999994</v>
      </c>
      <c r="G895" s="435">
        <v>671.83249999999998</v>
      </c>
      <c r="H895" s="129">
        <v>45958.436500000003</v>
      </c>
      <c r="I895" s="293"/>
      <c r="J895" s="58"/>
      <c r="BY895" s="270"/>
      <c r="BZ895" s="68"/>
      <c r="CA895" s="280"/>
      <c r="CB895" s="280"/>
      <c r="CC895" s="280"/>
      <c r="CD895" s="280"/>
      <c r="CE895" s="280"/>
      <c r="CF895" s="270"/>
      <c r="CG895" s="68"/>
      <c r="CH895" s="281"/>
      <c r="CI895" s="281"/>
      <c r="CJ895" s="281"/>
      <c r="CK895" s="281"/>
      <c r="CL895" s="281"/>
      <c r="CM895" s="282"/>
      <c r="CN895" s="282"/>
      <c r="CO895" s="282"/>
      <c r="CP895" s="282"/>
      <c r="CQ895" s="282"/>
      <c r="CR895" s="270"/>
      <c r="CS895" s="68"/>
      <c r="CT895" s="283"/>
      <c r="CU895" s="283"/>
      <c r="CV895" s="283"/>
      <c r="CW895" s="283"/>
      <c r="CX895" s="283"/>
      <c r="CY895" s="270"/>
      <c r="CZ895" s="68"/>
      <c r="DA895" s="282"/>
      <c r="DB895" s="282"/>
      <c r="DC895" s="282"/>
      <c r="DD895" s="282"/>
      <c r="DE895" s="282"/>
    </row>
    <row r="896" spans="1:109" ht="16.5" x14ac:dyDescent="0.3">
      <c r="A896" s="427">
        <v>2018</v>
      </c>
      <c r="B896" s="428" t="s">
        <v>39</v>
      </c>
      <c r="C896" s="429" t="s">
        <v>100</v>
      </c>
      <c r="D896" s="430">
        <v>9951.005000000001</v>
      </c>
      <c r="E896" s="430">
        <v>25587.407500000001</v>
      </c>
      <c r="F896" s="431">
        <v>8413.8275000000012</v>
      </c>
      <c r="G896" s="431">
        <v>645.47</v>
      </c>
      <c r="H896" s="432">
        <v>44597.709999999992</v>
      </c>
      <c r="I896" s="293"/>
      <c r="J896" s="58"/>
      <c r="BY896" s="270"/>
      <c r="BZ896" s="68"/>
      <c r="CA896" s="280"/>
      <c r="CB896" s="280"/>
      <c r="CC896" s="280"/>
      <c r="CD896" s="280"/>
      <c r="CE896" s="280"/>
      <c r="CF896" s="270"/>
      <c r="CG896" s="68"/>
      <c r="CH896" s="281"/>
      <c r="CI896" s="281"/>
      <c r="CJ896" s="281"/>
      <c r="CK896" s="281"/>
      <c r="CL896" s="281"/>
      <c r="CM896" s="282"/>
      <c r="CN896" s="282"/>
      <c r="CO896" s="282"/>
      <c r="CP896" s="282"/>
      <c r="CQ896" s="282"/>
      <c r="CR896" s="270"/>
      <c r="CS896" s="68"/>
      <c r="CT896" s="283"/>
      <c r="CU896" s="283"/>
      <c r="CV896" s="283"/>
      <c r="CW896" s="283"/>
      <c r="CX896" s="283"/>
      <c r="CY896" s="270"/>
      <c r="CZ896" s="68"/>
      <c r="DA896" s="282"/>
      <c r="DB896" s="282"/>
      <c r="DC896" s="282"/>
      <c r="DD896" s="282"/>
      <c r="DE896" s="282"/>
    </row>
    <row r="897" spans="1:109" ht="16.5" x14ac:dyDescent="0.3">
      <c r="A897" s="68">
        <v>2018</v>
      </c>
      <c r="B897" s="68" t="s">
        <v>40</v>
      </c>
      <c r="C897" s="433" t="s">
        <v>100</v>
      </c>
      <c r="D897" s="434">
        <v>11325.2575</v>
      </c>
      <c r="E897" s="434">
        <v>27427.083500000008</v>
      </c>
      <c r="F897" s="435">
        <v>7474.33</v>
      </c>
      <c r="G897" s="435">
        <v>638.31750000000011</v>
      </c>
      <c r="H897" s="129">
        <v>46864.988500000007</v>
      </c>
      <c r="I897" s="293"/>
      <c r="J897" s="58"/>
      <c r="BY897" s="270"/>
      <c r="BZ897" s="68"/>
      <c r="CA897" s="280"/>
      <c r="CB897" s="280"/>
      <c r="CC897" s="280"/>
      <c r="CD897" s="280"/>
      <c r="CE897" s="280"/>
      <c r="CF897" s="270"/>
      <c r="CG897" s="68"/>
      <c r="CH897" s="281"/>
      <c r="CI897" s="281"/>
      <c r="CJ897" s="281"/>
      <c r="CK897" s="281"/>
      <c r="CL897" s="281"/>
      <c r="CM897" s="282"/>
      <c r="CN897" s="282"/>
      <c r="CO897" s="282"/>
      <c r="CP897" s="282"/>
      <c r="CQ897" s="282"/>
      <c r="CR897" s="270"/>
      <c r="CS897" s="68"/>
      <c r="CT897" s="283"/>
      <c r="CU897" s="283"/>
      <c r="CV897" s="283"/>
      <c r="CW897" s="283"/>
      <c r="CX897" s="283"/>
      <c r="CY897" s="270"/>
      <c r="CZ897" s="68"/>
      <c r="DA897" s="282"/>
      <c r="DB897" s="282"/>
      <c r="DC897" s="282"/>
      <c r="DD897" s="282"/>
      <c r="DE897" s="282"/>
    </row>
    <row r="898" spans="1:109" ht="16.5" x14ac:dyDescent="0.3">
      <c r="A898" s="427">
        <v>2018</v>
      </c>
      <c r="B898" s="428" t="s">
        <v>41</v>
      </c>
      <c r="C898" s="429" t="s">
        <v>100</v>
      </c>
      <c r="D898" s="430">
        <v>12019.9475</v>
      </c>
      <c r="E898" s="430">
        <v>28578.269500000002</v>
      </c>
      <c r="F898" s="431">
        <v>8065.5770000000002</v>
      </c>
      <c r="G898" s="431">
        <v>895.3</v>
      </c>
      <c r="H898" s="432">
        <v>49559.093999999997</v>
      </c>
      <c r="I898" s="293"/>
      <c r="J898" s="58"/>
      <c r="BY898" s="270"/>
      <c r="BZ898" s="68"/>
      <c r="CA898" s="280"/>
      <c r="CB898" s="280"/>
      <c r="CC898" s="280"/>
      <c r="CD898" s="280"/>
      <c r="CE898" s="280"/>
      <c r="CF898" s="270"/>
      <c r="CG898" s="68"/>
      <c r="CH898" s="281"/>
      <c r="CI898" s="281"/>
      <c r="CJ898" s="281"/>
      <c r="CK898" s="281"/>
      <c r="CL898" s="281"/>
      <c r="CM898" s="282"/>
      <c r="CN898" s="282"/>
      <c r="CO898" s="282"/>
      <c r="CP898" s="282"/>
      <c r="CQ898" s="282"/>
      <c r="CR898" s="270"/>
      <c r="CS898" s="68"/>
      <c r="CT898" s="283"/>
      <c r="CU898" s="283"/>
      <c r="CV898" s="283"/>
      <c r="CW898" s="283"/>
      <c r="CX898" s="283"/>
      <c r="CY898" s="270"/>
      <c r="CZ898" s="68"/>
      <c r="DA898" s="282"/>
      <c r="DB898" s="282"/>
      <c r="DC898" s="282"/>
      <c r="DD898" s="282"/>
      <c r="DE898" s="282"/>
    </row>
    <row r="899" spans="1:109" ht="16.5" x14ac:dyDescent="0.3">
      <c r="A899" s="68">
        <v>2018</v>
      </c>
      <c r="B899" s="68" t="s">
        <v>42</v>
      </c>
      <c r="C899" s="433" t="s">
        <v>100</v>
      </c>
      <c r="D899" s="434">
        <v>11521.3125</v>
      </c>
      <c r="E899" s="434">
        <v>26630.110000000004</v>
      </c>
      <c r="F899" s="435">
        <v>6225.2204999999994</v>
      </c>
      <c r="G899" s="435">
        <v>927.63999999999987</v>
      </c>
      <c r="H899" s="129">
        <v>45304.283000000003</v>
      </c>
      <c r="I899" s="293"/>
      <c r="J899" s="58"/>
      <c r="BY899" s="270"/>
      <c r="BZ899" s="68"/>
      <c r="CA899" s="280"/>
      <c r="CB899" s="280"/>
      <c r="CC899" s="280"/>
      <c r="CD899" s="280"/>
      <c r="CE899" s="280"/>
      <c r="CF899" s="270"/>
      <c r="CG899" s="68"/>
      <c r="CH899" s="281"/>
      <c r="CI899" s="281"/>
      <c r="CJ899" s="281"/>
      <c r="CK899" s="281"/>
      <c r="CL899" s="281"/>
      <c r="CM899" s="282"/>
      <c r="CN899" s="282"/>
      <c r="CO899" s="282"/>
      <c r="CP899" s="282"/>
      <c r="CQ899" s="282"/>
      <c r="CR899" s="270"/>
      <c r="CS899" s="68"/>
      <c r="CT899" s="283"/>
      <c r="CU899" s="283"/>
      <c r="CV899" s="283"/>
      <c r="CW899" s="283"/>
      <c r="CX899" s="283"/>
      <c r="CY899" s="270"/>
      <c r="CZ899" s="68"/>
      <c r="DA899" s="282"/>
      <c r="DB899" s="282"/>
      <c r="DC899" s="282"/>
      <c r="DD899" s="282"/>
      <c r="DE899" s="282"/>
    </row>
    <row r="900" spans="1:109" ht="16.5" x14ac:dyDescent="0.3">
      <c r="A900" s="427">
        <v>2019</v>
      </c>
      <c r="B900" s="428" t="s">
        <v>43</v>
      </c>
      <c r="C900" s="429" t="s">
        <v>100</v>
      </c>
      <c r="D900" s="430">
        <v>8338.1899999999987</v>
      </c>
      <c r="E900" s="430">
        <v>24639.415999999994</v>
      </c>
      <c r="F900" s="431">
        <v>6025.5129999999999</v>
      </c>
      <c r="G900" s="431">
        <v>984.83</v>
      </c>
      <c r="H900" s="432">
        <v>39987.948999999993</v>
      </c>
      <c r="I900" s="293"/>
      <c r="J900" s="58"/>
      <c r="BY900" s="270"/>
      <c r="BZ900" s="68"/>
      <c r="CA900" s="280"/>
      <c r="CB900" s="280"/>
      <c r="CC900" s="280"/>
      <c r="CD900" s="280"/>
      <c r="CE900" s="280"/>
      <c r="CF900" s="270"/>
      <c r="CG900" s="68"/>
      <c r="CH900" s="281"/>
      <c r="CI900" s="281"/>
      <c r="CJ900" s="281"/>
      <c r="CK900" s="281"/>
      <c r="CL900" s="281"/>
      <c r="CM900" s="282"/>
      <c r="CN900" s="282"/>
      <c r="CO900" s="282"/>
      <c r="CP900" s="282"/>
      <c r="CQ900" s="282"/>
      <c r="CR900" s="270"/>
      <c r="CS900" s="68"/>
      <c r="CT900" s="283"/>
      <c r="CU900" s="283"/>
      <c r="CV900" s="283"/>
      <c r="CW900" s="283"/>
      <c r="CX900" s="283"/>
      <c r="CY900" s="270"/>
      <c r="CZ900" s="68"/>
      <c r="DA900" s="282"/>
      <c r="DB900" s="282"/>
      <c r="DC900" s="282"/>
      <c r="DD900" s="282"/>
      <c r="DE900" s="282"/>
    </row>
    <row r="901" spans="1:109" ht="16.5" x14ac:dyDescent="0.3">
      <c r="A901" s="68">
        <v>2019</v>
      </c>
      <c r="B901" s="68" t="s">
        <v>44</v>
      </c>
      <c r="C901" s="433" t="s">
        <v>100</v>
      </c>
      <c r="D901" s="434">
        <v>11730.952499999999</v>
      </c>
      <c r="E901" s="434">
        <v>24307.9385</v>
      </c>
      <c r="F901" s="435">
        <v>6720.4139999999989</v>
      </c>
      <c r="G901" s="435">
        <v>1236.7379999999998</v>
      </c>
      <c r="H901" s="129">
        <v>43996.042999999998</v>
      </c>
      <c r="I901" s="293"/>
      <c r="J901" s="58"/>
      <c r="BY901" s="270"/>
      <c r="BZ901" s="68"/>
      <c r="CA901" s="280"/>
      <c r="CB901" s="280"/>
      <c r="CC901" s="280"/>
      <c r="CD901" s="280"/>
      <c r="CE901" s="280"/>
      <c r="CF901" s="270"/>
      <c r="CG901" s="68"/>
      <c r="CH901" s="281"/>
      <c r="CI901" s="281"/>
      <c r="CJ901" s="281"/>
      <c r="CK901" s="281"/>
      <c r="CL901" s="281"/>
      <c r="CM901" s="282"/>
      <c r="CN901" s="282"/>
      <c r="CO901" s="282"/>
      <c r="CP901" s="282"/>
      <c r="CQ901" s="282"/>
      <c r="CR901" s="270"/>
      <c r="CS901" s="68"/>
      <c r="CT901" s="283"/>
      <c r="CU901" s="283"/>
      <c r="CV901" s="283"/>
      <c r="CW901" s="283"/>
      <c r="CX901" s="283"/>
      <c r="CY901" s="270"/>
      <c r="CZ901" s="68"/>
      <c r="DA901" s="282"/>
      <c r="DB901" s="282"/>
      <c r="DC901" s="282"/>
      <c r="DD901" s="282"/>
      <c r="DE901" s="282"/>
    </row>
    <row r="902" spans="1:109" ht="16.5" x14ac:dyDescent="0.3">
      <c r="A902" s="427">
        <v>2019</v>
      </c>
      <c r="B902" s="428" t="s">
        <v>45</v>
      </c>
      <c r="C902" s="429" t="s">
        <v>100</v>
      </c>
      <c r="D902" s="430">
        <v>11210.141500000002</v>
      </c>
      <c r="E902" s="430">
        <v>28177.084999999995</v>
      </c>
      <c r="F902" s="431">
        <v>7461.0485000000008</v>
      </c>
      <c r="G902" s="431">
        <v>915.09849999999994</v>
      </c>
      <c r="H902" s="432">
        <v>47763.373500000009</v>
      </c>
      <c r="I902" s="293"/>
      <c r="J902" s="58"/>
      <c r="BY902" s="270"/>
      <c r="BZ902" s="68"/>
      <c r="CA902" s="280"/>
      <c r="CB902" s="280"/>
      <c r="CC902" s="280"/>
      <c r="CD902" s="280"/>
      <c r="CE902" s="280"/>
      <c r="CF902" s="270"/>
      <c r="CG902" s="68"/>
      <c r="CH902" s="281"/>
      <c r="CI902" s="281"/>
      <c r="CJ902" s="281"/>
      <c r="CK902" s="281"/>
      <c r="CL902" s="281"/>
      <c r="CM902" s="282"/>
      <c r="CN902" s="282"/>
      <c r="CO902" s="282"/>
      <c r="CP902" s="282"/>
      <c r="CQ902" s="282"/>
      <c r="CR902" s="270"/>
      <c r="CS902" s="68"/>
      <c r="CT902" s="283"/>
      <c r="CU902" s="283"/>
      <c r="CV902" s="283"/>
      <c r="CW902" s="283"/>
      <c r="CX902" s="283"/>
      <c r="CY902" s="270"/>
      <c r="CZ902" s="68"/>
      <c r="DA902" s="282"/>
      <c r="DB902" s="282"/>
      <c r="DC902" s="282"/>
      <c r="DD902" s="282"/>
      <c r="DE902" s="282"/>
    </row>
    <row r="903" spans="1:109" ht="16.5" x14ac:dyDescent="0.3">
      <c r="A903" s="68">
        <v>2019</v>
      </c>
      <c r="B903" s="68" t="s">
        <v>33</v>
      </c>
      <c r="C903" s="433" t="s">
        <v>100</v>
      </c>
      <c r="D903" s="434">
        <v>11528.62</v>
      </c>
      <c r="E903" s="434">
        <v>25302.294999999998</v>
      </c>
      <c r="F903" s="435">
        <v>6462.7805000000008</v>
      </c>
      <c r="G903" s="435">
        <v>1056.393</v>
      </c>
      <c r="H903" s="129">
        <v>44350.088499999998</v>
      </c>
      <c r="I903" s="293"/>
      <c r="J903" s="58"/>
      <c r="BY903" s="270"/>
      <c r="BZ903" s="68"/>
      <c r="CA903" s="280"/>
      <c r="CB903" s="280"/>
      <c r="CC903" s="280"/>
      <c r="CD903" s="280"/>
      <c r="CE903" s="280"/>
      <c r="CF903" s="270"/>
      <c r="CG903" s="68"/>
      <c r="CH903" s="281"/>
      <c r="CI903" s="281"/>
      <c r="CJ903" s="281"/>
      <c r="CK903" s="281"/>
      <c r="CL903" s="281"/>
      <c r="CM903" s="282"/>
      <c r="CN903" s="282"/>
      <c r="CO903" s="282"/>
      <c r="CP903" s="282"/>
      <c r="CQ903" s="282"/>
      <c r="CR903" s="270"/>
      <c r="CS903" s="68"/>
      <c r="CT903" s="283"/>
      <c r="CU903" s="283"/>
      <c r="CV903" s="283"/>
      <c r="CW903" s="283"/>
      <c r="CX903" s="283"/>
      <c r="CY903" s="270"/>
      <c r="CZ903" s="68"/>
      <c r="DA903" s="282"/>
      <c r="DB903" s="282"/>
      <c r="DC903" s="282"/>
      <c r="DD903" s="282"/>
      <c r="DE903" s="282"/>
    </row>
    <row r="904" spans="1:109" ht="16.5" x14ac:dyDescent="0.3">
      <c r="A904" s="427">
        <v>2019</v>
      </c>
      <c r="B904" s="428" t="s">
        <v>35</v>
      </c>
      <c r="C904" s="429" t="s">
        <v>100</v>
      </c>
      <c r="D904" s="430">
        <v>15911.435000000001</v>
      </c>
      <c r="E904" s="430">
        <v>27622.656500000005</v>
      </c>
      <c r="F904" s="431">
        <v>6150.125</v>
      </c>
      <c r="G904" s="431">
        <v>1315.1399999999999</v>
      </c>
      <c r="H904" s="432">
        <v>50999.356500000002</v>
      </c>
      <c r="I904" s="293"/>
      <c r="J904" s="58"/>
      <c r="BY904" s="270"/>
      <c r="BZ904" s="68"/>
      <c r="CA904" s="280"/>
      <c r="CB904" s="280"/>
      <c r="CC904" s="280"/>
      <c r="CD904" s="280"/>
      <c r="CE904" s="280"/>
      <c r="CF904" s="270"/>
      <c r="CG904" s="68"/>
      <c r="CH904" s="281"/>
      <c r="CI904" s="281"/>
      <c r="CJ904" s="281"/>
      <c r="CK904" s="281"/>
      <c r="CL904" s="281"/>
      <c r="CM904" s="282"/>
      <c r="CN904" s="282"/>
      <c r="CO904" s="282"/>
      <c r="CP904" s="282"/>
      <c r="CQ904" s="282"/>
      <c r="CR904" s="270"/>
      <c r="CS904" s="68"/>
      <c r="CT904" s="283"/>
      <c r="CU904" s="283"/>
      <c r="CV904" s="283"/>
      <c r="CW904" s="283"/>
      <c r="CX904" s="283"/>
      <c r="CY904" s="270"/>
      <c r="CZ904" s="68"/>
      <c r="DA904" s="282"/>
      <c r="DB904" s="282"/>
      <c r="DC904" s="282"/>
      <c r="DD904" s="282"/>
      <c r="DE904" s="282"/>
    </row>
    <row r="905" spans="1:109" ht="16.5" x14ac:dyDescent="0.3">
      <c r="A905" s="68">
        <v>2019</v>
      </c>
      <c r="B905" s="68" t="s">
        <v>36</v>
      </c>
      <c r="C905" s="433" t="s">
        <v>100</v>
      </c>
      <c r="D905" s="434">
        <v>13700.8375</v>
      </c>
      <c r="E905" s="434">
        <v>26038.217499999999</v>
      </c>
      <c r="F905" s="435">
        <v>5380.2579999999998</v>
      </c>
      <c r="G905" s="435">
        <v>1559.3799999999999</v>
      </c>
      <c r="H905" s="129">
        <v>46678.692999999999</v>
      </c>
      <c r="I905" s="293"/>
      <c r="J905" s="58"/>
      <c r="BY905" s="270"/>
      <c r="BZ905" s="68"/>
      <c r="CA905" s="280"/>
      <c r="CB905" s="280"/>
      <c r="CC905" s="280"/>
      <c r="CD905" s="280"/>
      <c r="CE905" s="280"/>
      <c r="CF905" s="270"/>
      <c r="CG905" s="68"/>
      <c r="CH905" s="281"/>
      <c r="CI905" s="281"/>
      <c r="CJ905" s="281"/>
      <c r="CK905" s="281"/>
      <c r="CL905" s="281"/>
      <c r="CM905" s="282"/>
      <c r="CN905" s="282"/>
      <c r="CO905" s="282"/>
      <c r="CP905" s="282"/>
      <c r="CQ905" s="282"/>
      <c r="CR905" s="270"/>
      <c r="CS905" s="68"/>
      <c r="CT905" s="283"/>
      <c r="CU905" s="283"/>
      <c r="CV905" s="283"/>
      <c r="CW905" s="283"/>
      <c r="CX905" s="283"/>
      <c r="CY905" s="270"/>
      <c r="CZ905" s="68"/>
      <c r="DA905" s="282"/>
      <c r="DB905" s="282"/>
      <c r="DC905" s="282"/>
      <c r="DD905" s="282"/>
      <c r="DE905" s="282"/>
    </row>
    <row r="906" spans="1:109" ht="16.5" x14ac:dyDescent="0.3">
      <c r="A906" s="427">
        <v>2019</v>
      </c>
      <c r="B906" s="428" t="s">
        <v>37</v>
      </c>
      <c r="C906" s="429" t="s">
        <v>100</v>
      </c>
      <c r="D906" s="430">
        <v>15542.7955</v>
      </c>
      <c r="E906" s="430">
        <v>29116.17349999999</v>
      </c>
      <c r="F906" s="431">
        <v>6070.7045000000016</v>
      </c>
      <c r="G906" s="431">
        <v>1703.8779999999999</v>
      </c>
      <c r="H906" s="432">
        <v>52433.551499999987</v>
      </c>
      <c r="I906" s="293"/>
      <c r="J906" s="58"/>
      <c r="BY906" s="270"/>
      <c r="BZ906" s="68"/>
      <c r="CA906" s="280"/>
      <c r="CB906" s="280"/>
      <c r="CC906" s="280"/>
      <c r="CD906" s="280"/>
      <c r="CE906" s="280"/>
      <c r="CF906" s="270"/>
      <c r="CG906" s="68"/>
      <c r="CH906" s="281"/>
      <c r="CI906" s="281"/>
      <c r="CJ906" s="281"/>
      <c r="CK906" s="281"/>
      <c r="CL906" s="281"/>
      <c r="CM906" s="282"/>
      <c r="CN906" s="282"/>
      <c r="CO906" s="282"/>
      <c r="CP906" s="282"/>
      <c r="CQ906" s="282"/>
      <c r="CR906" s="270"/>
      <c r="CS906" s="68"/>
      <c r="CT906" s="283"/>
      <c r="CU906" s="283"/>
      <c r="CV906" s="283"/>
      <c r="CW906" s="283"/>
      <c r="CX906" s="283"/>
      <c r="CY906" s="270"/>
      <c r="CZ906" s="68"/>
      <c r="DA906" s="282"/>
      <c r="DB906" s="282"/>
      <c r="DC906" s="282"/>
      <c r="DD906" s="282"/>
      <c r="DE906" s="282"/>
    </row>
    <row r="907" spans="1:109" ht="16.5" x14ac:dyDescent="0.3">
      <c r="A907" s="68">
        <v>2019</v>
      </c>
      <c r="B907" s="68" t="s">
        <v>38</v>
      </c>
      <c r="C907" s="433" t="s">
        <v>100</v>
      </c>
      <c r="D907" s="434">
        <v>16188.548000000003</v>
      </c>
      <c r="E907" s="434">
        <v>29066.523000000001</v>
      </c>
      <c r="F907" s="435">
        <v>5622.6009999999997</v>
      </c>
      <c r="G907" s="435">
        <v>1357.125</v>
      </c>
      <c r="H907" s="129">
        <v>52234.796999999999</v>
      </c>
      <c r="I907" s="293"/>
      <c r="J907" s="58"/>
      <c r="BY907" s="270"/>
      <c r="BZ907" s="68"/>
      <c r="CA907" s="280"/>
      <c r="CB907" s="280"/>
      <c r="CC907" s="280"/>
      <c r="CD907" s="280"/>
      <c r="CE907" s="280"/>
      <c r="CF907" s="270"/>
      <c r="CG907" s="68"/>
      <c r="CH907" s="281"/>
      <c r="CI907" s="281"/>
      <c r="CJ907" s="281"/>
      <c r="CK907" s="281"/>
      <c r="CL907" s="281"/>
      <c r="CM907" s="282"/>
      <c r="CN907" s="282"/>
      <c r="CO907" s="282"/>
      <c r="CP907" s="282"/>
      <c r="CQ907" s="282"/>
      <c r="CR907" s="270"/>
      <c r="CS907" s="68"/>
      <c r="CT907" s="283"/>
      <c r="CU907" s="283"/>
      <c r="CV907" s="283"/>
      <c r="CW907" s="283"/>
      <c r="CX907" s="283"/>
      <c r="CY907" s="270"/>
      <c r="CZ907" s="68"/>
      <c r="DA907" s="282"/>
      <c r="DB907" s="282"/>
      <c r="DC907" s="282"/>
      <c r="DD907" s="282"/>
      <c r="DE907" s="282"/>
    </row>
    <row r="908" spans="1:109" ht="16.5" x14ac:dyDescent="0.3">
      <c r="A908" s="427">
        <v>2019</v>
      </c>
      <c r="B908" s="428" t="s">
        <v>39</v>
      </c>
      <c r="C908" s="429" t="s">
        <v>100</v>
      </c>
      <c r="D908" s="430">
        <v>14368.615</v>
      </c>
      <c r="E908" s="430">
        <v>29726.664500000003</v>
      </c>
      <c r="F908" s="431">
        <v>5411.7450000000008</v>
      </c>
      <c r="G908" s="431">
        <v>1317.5925000000002</v>
      </c>
      <c r="H908" s="432">
        <v>50824.616999999998</v>
      </c>
      <c r="I908" s="293"/>
      <c r="J908" s="58"/>
      <c r="BY908" s="270"/>
      <c r="BZ908" s="68"/>
      <c r="CA908" s="280"/>
      <c r="CB908" s="280"/>
      <c r="CC908" s="280"/>
      <c r="CD908" s="280"/>
      <c r="CE908" s="280"/>
      <c r="CF908" s="270"/>
      <c r="CG908" s="68"/>
      <c r="CH908" s="281"/>
      <c r="CI908" s="281"/>
      <c r="CJ908" s="281"/>
      <c r="CK908" s="281"/>
      <c r="CL908" s="281"/>
      <c r="CM908" s="282"/>
      <c r="CN908" s="282"/>
      <c r="CO908" s="282"/>
      <c r="CP908" s="282"/>
      <c r="CQ908" s="282"/>
      <c r="CR908" s="270"/>
      <c r="CS908" s="68"/>
      <c r="CT908" s="283"/>
      <c r="CU908" s="283"/>
      <c r="CV908" s="283"/>
      <c r="CW908" s="283"/>
      <c r="CX908" s="283"/>
      <c r="CY908" s="270"/>
      <c r="CZ908" s="68"/>
      <c r="DA908" s="282"/>
      <c r="DB908" s="282"/>
      <c r="DC908" s="282"/>
      <c r="DD908" s="282"/>
      <c r="DE908" s="282"/>
    </row>
    <row r="909" spans="1:109" ht="16.5" x14ac:dyDescent="0.3">
      <c r="A909" s="68">
        <v>2019</v>
      </c>
      <c r="B909" s="68" t="s">
        <v>40</v>
      </c>
      <c r="C909" s="433" t="s">
        <v>100</v>
      </c>
      <c r="D909" s="434">
        <v>16327.467499999999</v>
      </c>
      <c r="E909" s="434">
        <v>31451.352499999997</v>
      </c>
      <c r="F909" s="435">
        <v>6887.9175000000014</v>
      </c>
      <c r="G909" s="435">
        <v>1268.615</v>
      </c>
      <c r="H909" s="129">
        <v>55935.352500000008</v>
      </c>
      <c r="I909" s="293"/>
      <c r="J909" s="58"/>
      <c r="BY909" s="270"/>
      <c r="BZ909" s="68"/>
      <c r="CA909" s="280"/>
      <c r="CB909" s="280"/>
      <c r="CC909" s="280"/>
      <c r="CD909" s="280"/>
      <c r="CE909" s="280"/>
      <c r="CF909" s="270"/>
      <c r="CG909" s="68"/>
      <c r="CH909" s="281"/>
      <c r="CI909" s="281"/>
      <c r="CJ909" s="281"/>
      <c r="CK909" s="281"/>
      <c r="CL909" s="281"/>
      <c r="CM909" s="282"/>
      <c r="CN909" s="282"/>
      <c r="CO909" s="282"/>
      <c r="CP909" s="282"/>
      <c r="CQ909" s="282"/>
      <c r="CR909" s="270"/>
      <c r="CS909" s="68"/>
      <c r="CT909" s="283"/>
      <c r="CU909" s="283"/>
      <c r="CV909" s="283"/>
      <c r="CW909" s="283"/>
      <c r="CX909" s="283"/>
      <c r="CY909" s="270"/>
      <c r="CZ909" s="68"/>
      <c r="DA909" s="282"/>
      <c r="DB909" s="282"/>
      <c r="DC909" s="282"/>
      <c r="DD909" s="282"/>
      <c r="DE909" s="282"/>
    </row>
    <row r="910" spans="1:109" ht="16.5" x14ac:dyDescent="0.3">
      <c r="A910" s="427">
        <v>2019</v>
      </c>
      <c r="B910" s="428" t="s">
        <v>41</v>
      </c>
      <c r="C910" s="429" t="s">
        <v>100</v>
      </c>
      <c r="D910" s="430">
        <v>17362.0255</v>
      </c>
      <c r="E910" s="430">
        <v>31860.3465</v>
      </c>
      <c r="F910" s="431">
        <v>5780.4060000000027</v>
      </c>
      <c r="G910" s="431">
        <v>2024.0650000000001</v>
      </c>
      <c r="H910" s="432">
        <v>57026.843000000001</v>
      </c>
      <c r="I910" s="293"/>
      <c r="J910" s="58"/>
      <c r="BY910" s="270"/>
      <c r="BZ910" s="68"/>
      <c r="CA910" s="280"/>
      <c r="CB910" s="280"/>
      <c r="CC910" s="280"/>
      <c r="CD910" s="280"/>
      <c r="CE910" s="280"/>
      <c r="CF910" s="270"/>
      <c r="CG910" s="68"/>
      <c r="CH910" s="281"/>
      <c r="CI910" s="281"/>
      <c r="CJ910" s="281"/>
      <c r="CK910" s="281"/>
      <c r="CL910" s="281"/>
      <c r="CM910" s="282"/>
      <c r="CN910" s="282"/>
      <c r="CO910" s="282"/>
      <c r="CP910" s="282"/>
      <c r="CQ910" s="282"/>
      <c r="CR910" s="270"/>
      <c r="CS910" s="68"/>
      <c r="CT910" s="283"/>
      <c r="CU910" s="283"/>
      <c r="CV910" s="283"/>
      <c r="CW910" s="283"/>
      <c r="CX910" s="283"/>
      <c r="CY910" s="270"/>
      <c r="CZ910" s="68"/>
      <c r="DA910" s="282"/>
      <c r="DB910" s="282"/>
      <c r="DC910" s="282"/>
      <c r="DD910" s="282"/>
      <c r="DE910" s="282"/>
    </row>
    <row r="911" spans="1:109" ht="16.5" x14ac:dyDescent="0.3">
      <c r="A911" s="68">
        <v>2019</v>
      </c>
      <c r="B911" s="68" t="s">
        <v>42</v>
      </c>
      <c r="C911" s="433" t="s">
        <v>100</v>
      </c>
      <c r="D911" s="434">
        <v>14436.79</v>
      </c>
      <c r="E911" s="434">
        <v>30261.194499999998</v>
      </c>
      <c r="F911" s="435">
        <v>4771.0390000000007</v>
      </c>
      <c r="G911" s="435">
        <v>1870.9225000000001</v>
      </c>
      <c r="H911" s="129">
        <v>51339.945999999996</v>
      </c>
      <c r="I911" s="293"/>
      <c r="J911" s="58"/>
      <c r="BY911" s="270"/>
      <c r="BZ911" s="68"/>
      <c r="CA911" s="280"/>
      <c r="CB911" s="280"/>
      <c r="CC911" s="280"/>
      <c r="CD911" s="280"/>
      <c r="CE911" s="280"/>
      <c r="CF911" s="270"/>
      <c r="CG911" s="68"/>
      <c r="CH911" s="281"/>
      <c r="CI911" s="281"/>
      <c r="CJ911" s="281"/>
      <c r="CK911" s="281"/>
      <c r="CL911" s="281"/>
      <c r="CM911" s="282"/>
      <c r="CN911" s="282"/>
      <c r="CO911" s="282"/>
      <c r="CP911" s="282"/>
      <c r="CQ911" s="282"/>
      <c r="CR911" s="270"/>
      <c r="CS911" s="68"/>
      <c r="CT911" s="283"/>
      <c r="CU911" s="283"/>
      <c r="CV911" s="283"/>
      <c r="CW911" s="283"/>
      <c r="CX911" s="283"/>
      <c r="CY911" s="270"/>
      <c r="CZ911" s="68"/>
      <c r="DA911" s="282"/>
      <c r="DB911" s="282"/>
      <c r="DC911" s="282"/>
      <c r="DD911" s="282"/>
      <c r="DE911" s="282"/>
    </row>
    <row r="912" spans="1:109" ht="16.5" x14ac:dyDescent="0.3">
      <c r="A912" s="427">
        <v>2009</v>
      </c>
      <c r="B912" s="428" t="s">
        <v>33</v>
      </c>
      <c r="C912" s="429" t="s">
        <v>102</v>
      </c>
      <c r="D912" s="430">
        <v>361.23</v>
      </c>
      <c r="E912" s="430">
        <v>13553.61</v>
      </c>
      <c r="F912" s="431">
        <v>6963.79</v>
      </c>
      <c r="G912" s="431">
        <v>194</v>
      </c>
      <c r="H912" s="432">
        <v>21072.630000000005</v>
      </c>
      <c r="I912" s="293"/>
      <c r="J912" s="58"/>
      <c r="BY912" s="270"/>
      <c r="BZ912" s="68"/>
      <c r="CA912" s="280"/>
      <c r="CB912" s="280"/>
      <c r="CC912" s="280"/>
      <c r="CD912" s="280"/>
      <c r="CE912" s="280"/>
      <c r="CF912" s="270"/>
      <c r="CG912" s="68"/>
      <c r="CH912" s="281"/>
      <c r="CI912" s="281"/>
      <c r="CJ912" s="281"/>
      <c r="CK912" s="281"/>
      <c r="CL912" s="281"/>
      <c r="CM912" s="282"/>
      <c r="CN912" s="282"/>
      <c r="CO912" s="282"/>
      <c r="CP912" s="282"/>
      <c r="CQ912" s="282"/>
      <c r="CR912" s="270"/>
      <c r="CS912" s="68"/>
      <c r="CT912" s="283"/>
      <c r="CU912" s="283"/>
      <c r="CV912" s="283"/>
      <c r="CW912" s="283"/>
      <c r="CX912" s="283"/>
      <c r="CY912" s="270"/>
      <c r="CZ912" s="68"/>
      <c r="DA912" s="282"/>
      <c r="DB912" s="282"/>
      <c r="DC912" s="282"/>
      <c r="DD912" s="282"/>
      <c r="DE912" s="282"/>
    </row>
    <row r="913" spans="1:109" ht="16.5" x14ac:dyDescent="0.3">
      <c r="A913" s="68">
        <v>2009</v>
      </c>
      <c r="B913" s="68" t="s">
        <v>35</v>
      </c>
      <c r="C913" s="433" t="s">
        <v>102</v>
      </c>
      <c r="D913" s="434">
        <v>325.27000000000004</v>
      </c>
      <c r="E913" s="434">
        <v>14827.25</v>
      </c>
      <c r="F913" s="435">
        <v>8788.07</v>
      </c>
      <c r="G913" s="435">
        <v>108.25</v>
      </c>
      <c r="H913" s="129">
        <v>24048.84</v>
      </c>
      <c r="I913" s="293"/>
      <c r="J913" s="58"/>
      <c r="BY913" s="270"/>
      <c r="BZ913" s="68"/>
      <c r="CA913" s="280"/>
      <c r="CB913" s="280"/>
      <c r="CC913" s="280"/>
      <c r="CD913" s="280"/>
      <c r="CE913" s="280"/>
      <c r="CF913" s="270"/>
      <c r="CG913" s="68"/>
      <c r="CH913" s="281"/>
      <c r="CI913" s="281"/>
      <c r="CJ913" s="281"/>
      <c r="CK913" s="281"/>
      <c r="CL913" s="281"/>
      <c r="CM913" s="282"/>
      <c r="CN913" s="282"/>
      <c r="CO913" s="282"/>
      <c r="CP913" s="282"/>
      <c r="CQ913" s="282"/>
      <c r="CR913" s="270"/>
      <c r="CS913" s="68"/>
      <c r="CT913" s="283"/>
      <c r="CU913" s="283"/>
      <c r="CV913" s="283"/>
      <c r="CW913" s="283"/>
      <c r="CX913" s="283"/>
      <c r="CY913" s="270"/>
      <c r="CZ913" s="68"/>
      <c r="DA913" s="282"/>
      <c r="DB913" s="282"/>
      <c r="DC913" s="282"/>
      <c r="DD913" s="282"/>
      <c r="DE913" s="282"/>
    </row>
    <row r="914" spans="1:109" ht="16.5" x14ac:dyDescent="0.3">
      <c r="A914" s="427">
        <v>2009</v>
      </c>
      <c r="B914" s="428" t="s">
        <v>36</v>
      </c>
      <c r="C914" s="429" t="s">
        <v>102</v>
      </c>
      <c r="D914" s="430">
        <v>2011.77</v>
      </c>
      <c r="E914" s="430">
        <v>15067.619999999999</v>
      </c>
      <c r="F914" s="431">
        <v>5394.9650000000001</v>
      </c>
      <c r="G914" s="431">
        <v>69.61999999999999</v>
      </c>
      <c r="H914" s="432">
        <v>22543.975000000002</v>
      </c>
      <c r="I914" s="293"/>
      <c r="J914" s="58"/>
      <c r="BY914" s="270"/>
      <c r="BZ914" s="68"/>
      <c r="CA914" s="280"/>
      <c r="CB914" s="280"/>
      <c r="CC914" s="280"/>
      <c r="CD914" s="280"/>
      <c r="CE914" s="280"/>
      <c r="CF914" s="270"/>
      <c r="CG914" s="68"/>
      <c r="CH914" s="281"/>
      <c r="CI914" s="281"/>
      <c r="CJ914" s="281"/>
      <c r="CK914" s="281"/>
      <c r="CL914" s="281"/>
      <c r="CM914" s="282"/>
      <c r="CN914" s="282"/>
      <c r="CO914" s="282"/>
      <c r="CP914" s="282"/>
      <c r="CQ914" s="282"/>
      <c r="CR914" s="270"/>
      <c r="CS914" s="68"/>
      <c r="CT914" s="283"/>
      <c r="CU914" s="283"/>
      <c r="CV914" s="283"/>
      <c r="CW914" s="283"/>
      <c r="CX914" s="283"/>
      <c r="CY914" s="270"/>
      <c r="CZ914" s="68"/>
      <c r="DA914" s="282"/>
      <c r="DB914" s="282"/>
      <c r="DC914" s="282"/>
      <c r="DD914" s="282"/>
      <c r="DE914" s="282"/>
    </row>
    <row r="915" spans="1:109" ht="16.5" x14ac:dyDescent="0.3">
      <c r="A915" s="68">
        <v>2009</v>
      </c>
      <c r="B915" s="68" t="s">
        <v>37</v>
      </c>
      <c r="C915" s="433" t="s">
        <v>102</v>
      </c>
      <c r="D915" s="434">
        <v>1543.26</v>
      </c>
      <c r="E915" s="434">
        <v>17870.78</v>
      </c>
      <c r="F915" s="435">
        <v>7554.2400000000007</v>
      </c>
      <c r="G915" s="435">
        <v>1752.25</v>
      </c>
      <c r="H915" s="129">
        <v>28720.530000000002</v>
      </c>
      <c r="I915" s="293"/>
      <c r="J915" s="58"/>
      <c r="BY915" s="270"/>
      <c r="BZ915" s="68"/>
      <c r="CA915" s="280"/>
      <c r="CB915" s="280"/>
      <c r="CC915" s="280"/>
      <c r="CD915" s="280"/>
      <c r="CE915" s="280"/>
      <c r="CF915" s="270"/>
      <c r="CG915" s="68"/>
      <c r="CH915" s="281"/>
      <c r="CI915" s="281"/>
      <c r="CJ915" s="281"/>
      <c r="CK915" s="281"/>
      <c r="CL915" s="281"/>
      <c r="CM915" s="282"/>
      <c r="CN915" s="282"/>
      <c r="CO915" s="282"/>
      <c r="CP915" s="282"/>
      <c r="CQ915" s="282"/>
      <c r="CR915" s="270"/>
      <c r="CS915" s="68"/>
      <c r="CT915" s="283"/>
      <c r="CU915" s="283"/>
      <c r="CV915" s="283"/>
      <c r="CW915" s="283"/>
      <c r="CX915" s="283"/>
      <c r="CY915" s="270"/>
      <c r="CZ915" s="68"/>
      <c r="DA915" s="282"/>
      <c r="DB915" s="282"/>
      <c r="DC915" s="282"/>
      <c r="DD915" s="282"/>
      <c r="DE915" s="282"/>
    </row>
    <row r="916" spans="1:109" ht="16.5" x14ac:dyDescent="0.3">
      <c r="A916" s="427">
        <v>2009</v>
      </c>
      <c r="B916" s="428" t="s">
        <v>38</v>
      </c>
      <c r="C916" s="429" t="s">
        <v>102</v>
      </c>
      <c r="D916" s="430">
        <v>825.62</v>
      </c>
      <c r="E916" s="430">
        <v>19055.600000000002</v>
      </c>
      <c r="F916" s="431">
        <v>8427.6474999999991</v>
      </c>
      <c r="G916" s="431">
        <v>1176.1275000000001</v>
      </c>
      <c r="H916" s="432">
        <v>29484.994999999999</v>
      </c>
      <c r="I916" s="293"/>
      <c r="J916" s="58"/>
      <c r="BY916" s="270"/>
      <c r="BZ916" s="68"/>
      <c r="CA916" s="280"/>
      <c r="CB916" s="280"/>
      <c r="CC916" s="280"/>
      <c r="CD916" s="280"/>
      <c r="CE916" s="280"/>
      <c r="CF916" s="270"/>
      <c r="CG916" s="68"/>
      <c r="CH916" s="281"/>
      <c r="CI916" s="281"/>
      <c r="CJ916" s="281"/>
      <c r="CK916" s="281"/>
      <c r="CL916" s="281"/>
      <c r="CM916" s="282"/>
      <c r="CN916" s="282"/>
      <c r="CO916" s="282"/>
      <c r="CP916" s="282"/>
      <c r="CQ916" s="282"/>
      <c r="CR916" s="270"/>
      <c r="CS916" s="68"/>
      <c r="CT916" s="283"/>
      <c r="CU916" s="283"/>
      <c r="CV916" s="283"/>
      <c r="CW916" s="283"/>
      <c r="CX916" s="283"/>
      <c r="CY916" s="270"/>
      <c r="CZ916" s="68"/>
      <c r="DA916" s="282"/>
      <c r="DB916" s="282"/>
      <c r="DC916" s="282"/>
      <c r="DD916" s="282"/>
      <c r="DE916" s="282"/>
    </row>
    <row r="917" spans="1:109" ht="16.5" x14ac:dyDescent="0.3">
      <c r="A917" s="68">
        <v>2009</v>
      </c>
      <c r="B917" s="68" t="s">
        <v>39</v>
      </c>
      <c r="C917" s="433" t="s">
        <v>102</v>
      </c>
      <c r="D917" s="434">
        <v>1486.1875</v>
      </c>
      <c r="E917" s="434">
        <v>15874.940000000002</v>
      </c>
      <c r="F917" s="435">
        <v>8422.5124999999989</v>
      </c>
      <c r="G917" s="435">
        <v>96.16</v>
      </c>
      <c r="H917" s="129">
        <v>25879.800000000003</v>
      </c>
      <c r="I917" s="293"/>
      <c r="J917" s="58"/>
      <c r="BY917" s="270"/>
      <c r="BZ917" s="68"/>
      <c r="CA917" s="280"/>
      <c r="CB917" s="280"/>
      <c r="CC917" s="280"/>
      <c r="CD917" s="280"/>
      <c r="CE917" s="280"/>
      <c r="CF917" s="270"/>
      <c r="CG917" s="68"/>
      <c r="CH917" s="281"/>
      <c r="CI917" s="281"/>
      <c r="CJ917" s="281"/>
      <c r="CK917" s="281"/>
      <c r="CL917" s="281"/>
      <c r="CM917" s="282"/>
      <c r="CN917" s="282"/>
      <c r="CO917" s="282"/>
      <c r="CP917" s="282"/>
      <c r="CQ917" s="282"/>
      <c r="CR917" s="270"/>
      <c r="CS917" s="68"/>
      <c r="CT917" s="283"/>
      <c r="CU917" s="283"/>
      <c r="CV917" s="283"/>
      <c r="CW917" s="283"/>
      <c r="CX917" s="283"/>
      <c r="CY917" s="270"/>
      <c r="CZ917" s="68"/>
      <c r="DA917" s="282"/>
      <c r="DB917" s="282"/>
      <c r="DC917" s="282"/>
      <c r="DD917" s="282"/>
      <c r="DE917" s="282"/>
    </row>
    <row r="918" spans="1:109" ht="16.5" x14ac:dyDescent="0.3">
      <c r="A918" s="427">
        <v>2009</v>
      </c>
      <c r="B918" s="428" t="s">
        <v>40</v>
      </c>
      <c r="C918" s="429" t="s">
        <v>102</v>
      </c>
      <c r="D918" s="430">
        <v>2833.2950000000001</v>
      </c>
      <c r="E918" s="430">
        <v>18770.55</v>
      </c>
      <c r="F918" s="431">
        <v>8425.9500000000007</v>
      </c>
      <c r="G918" s="431">
        <v>609.25</v>
      </c>
      <c r="H918" s="432">
        <v>30639.045000000002</v>
      </c>
      <c r="I918" s="293"/>
      <c r="J918" s="58"/>
      <c r="BY918" s="270"/>
      <c r="BZ918" s="68"/>
      <c r="CA918" s="280"/>
      <c r="CB918" s="280"/>
      <c r="CC918" s="280"/>
      <c r="CD918" s="280"/>
      <c r="CE918" s="280"/>
      <c r="CF918" s="270"/>
      <c r="CG918" s="68"/>
      <c r="CH918" s="281"/>
      <c r="CI918" s="281"/>
      <c r="CJ918" s="281"/>
      <c r="CK918" s="281"/>
      <c r="CL918" s="281"/>
      <c r="CM918" s="282"/>
      <c r="CN918" s="282"/>
      <c r="CO918" s="282"/>
      <c r="CP918" s="282"/>
      <c r="CQ918" s="282"/>
      <c r="CR918" s="270"/>
      <c r="CS918" s="68"/>
      <c r="CT918" s="283"/>
      <c r="CU918" s="283"/>
      <c r="CV918" s="283"/>
      <c r="CW918" s="283"/>
      <c r="CX918" s="283"/>
      <c r="CY918" s="270"/>
      <c r="CZ918" s="68"/>
      <c r="DA918" s="282"/>
      <c r="DB918" s="282"/>
      <c r="DC918" s="282"/>
      <c r="DD918" s="282"/>
      <c r="DE918" s="282"/>
    </row>
    <row r="919" spans="1:109" ht="16.5" x14ac:dyDescent="0.3">
      <c r="A919" s="68">
        <v>2009</v>
      </c>
      <c r="B919" s="68" t="s">
        <v>41</v>
      </c>
      <c r="C919" s="433" t="s">
        <v>102</v>
      </c>
      <c r="D919" s="434">
        <v>2465.02</v>
      </c>
      <c r="E919" s="434">
        <v>17920.71</v>
      </c>
      <c r="F919" s="435">
        <v>7582.7550000000001</v>
      </c>
      <c r="G919" s="435">
        <v>485.20000000000005</v>
      </c>
      <c r="H919" s="129">
        <v>28453.685000000001</v>
      </c>
      <c r="I919" s="293"/>
      <c r="J919" s="58"/>
      <c r="BY919" s="270"/>
      <c r="BZ919" s="68"/>
      <c r="CA919" s="280"/>
      <c r="CB919" s="280"/>
      <c r="CC919" s="280"/>
      <c r="CD919" s="280"/>
      <c r="CE919" s="280"/>
      <c r="CF919" s="270"/>
      <c r="CG919" s="68"/>
      <c r="CH919" s="281"/>
      <c r="CI919" s="281"/>
      <c r="CJ919" s="281"/>
      <c r="CK919" s="281"/>
      <c r="CL919" s="281"/>
      <c r="CM919" s="282"/>
      <c r="CN919" s="282"/>
      <c r="CO919" s="282"/>
      <c r="CP919" s="282"/>
      <c r="CQ919" s="282"/>
      <c r="CR919" s="270"/>
      <c r="CS919" s="68"/>
      <c r="CT919" s="283"/>
      <c r="CU919" s="283"/>
      <c r="CV919" s="283"/>
      <c r="CW919" s="283"/>
      <c r="CX919" s="283"/>
      <c r="CY919" s="270"/>
      <c r="CZ919" s="68"/>
      <c r="DA919" s="282"/>
      <c r="DB919" s="282"/>
      <c r="DC919" s="282"/>
      <c r="DD919" s="282"/>
      <c r="DE919" s="282"/>
    </row>
    <row r="920" spans="1:109" ht="16.5" x14ac:dyDescent="0.3">
      <c r="A920" s="427">
        <v>2009</v>
      </c>
      <c r="B920" s="428" t="s">
        <v>42</v>
      </c>
      <c r="C920" s="429" t="s">
        <v>102</v>
      </c>
      <c r="D920" s="430">
        <v>2665.395</v>
      </c>
      <c r="E920" s="430">
        <v>17894.150000000001</v>
      </c>
      <c r="F920" s="431">
        <v>6861.8175000000001</v>
      </c>
      <c r="G920" s="431">
        <v>207.81</v>
      </c>
      <c r="H920" s="432">
        <v>27629.172500000001</v>
      </c>
      <c r="I920" s="293"/>
      <c r="J920" s="58"/>
      <c r="BY920" s="270"/>
      <c r="BZ920" s="68"/>
      <c r="CA920" s="280"/>
      <c r="CB920" s="280"/>
      <c r="CC920" s="280"/>
      <c r="CD920" s="280"/>
      <c r="CE920" s="280"/>
      <c r="CF920" s="270"/>
      <c r="CG920" s="68"/>
      <c r="CH920" s="281"/>
      <c r="CI920" s="281"/>
      <c r="CJ920" s="281"/>
      <c r="CK920" s="281"/>
      <c r="CL920" s="281"/>
      <c r="CM920" s="282"/>
      <c r="CN920" s="282"/>
      <c r="CO920" s="282"/>
      <c r="CP920" s="282"/>
      <c r="CQ920" s="282"/>
      <c r="CR920" s="270"/>
      <c r="CS920" s="68"/>
      <c r="CT920" s="283"/>
      <c r="CU920" s="283"/>
      <c r="CV920" s="283"/>
      <c r="CW920" s="283"/>
      <c r="CX920" s="283"/>
      <c r="CY920" s="270"/>
      <c r="CZ920" s="68"/>
      <c r="DA920" s="282"/>
      <c r="DB920" s="282"/>
      <c r="DC920" s="282"/>
      <c r="DD920" s="282"/>
      <c r="DE920" s="282"/>
    </row>
    <row r="921" spans="1:109" ht="16.5" x14ac:dyDescent="0.3">
      <c r="A921" s="68">
        <v>2010</v>
      </c>
      <c r="B921" s="68" t="s">
        <v>43</v>
      </c>
      <c r="C921" s="433" t="s">
        <v>102</v>
      </c>
      <c r="D921" s="434">
        <v>2694.16</v>
      </c>
      <c r="E921" s="434">
        <v>15071.859999999999</v>
      </c>
      <c r="F921" s="435">
        <v>5136.0299999999988</v>
      </c>
      <c r="G921" s="435">
        <v>170.06</v>
      </c>
      <c r="H921" s="129">
        <v>23072.109999999997</v>
      </c>
      <c r="I921" s="293"/>
      <c r="J921" s="58"/>
      <c r="BY921" s="270"/>
      <c r="BZ921" s="68"/>
      <c r="CA921" s="280"/>
      <c r="CB921" s="280"/>
      <c r="CC921" s="280"/>
      <c r="CD921" s="280"/>
      <c r="CE921" s="280"/>
      <c r="CF921" s="270"/>
      <c r="CG921" s="68"/>
      <c r="CH921" s="281"/>
      <c r="CI921" s="281"/>
      <c r="CJ921" s="281"/>
      <c r="CK921" s="281"/>
      <c r="CL921" s="281"/>
      <c r="CM921" s="282"/>
      <c r="CN921" s="282"/>
      <c r="CO921" s="282"/>
      <c r="CP921" s="282"/>
      <c r="CQ921" s="282"/>
      <c r="CR921" s="270"/>
      <c r="CS921" s="68"/>
      <c r="CT921" s="283"/>
      <c r="CU921" s="283"/>
      <c r="CV921" s="283"/>
      <c r="CW921" s="283"/>
      <c r="CX921" s="283"/>
      <c r="CY921" s="270"/>
      <c r="CZ921" s="68"/>
      <c r="DA921" s="282"/>
      <c r="DB921" s="282"/>
      <c r="DC921" s="282"/>
      <c r="DD921" s="282"/>
      <c r="DE921" s="282"/>
    </row>
    <row r="922" spans="1:109" ht="16.5" x14ac:dyDescent="0.3">
      <c r="A922" s="427">
        <v>2010</v>
      </c>
      <c r="B922" s="428" t="s">
        <v>44</v>
      </c>
      <c r="C922" s="429" t="s">
        <v>102</v>
      </c>
      <c r="D922" s="430">
        <v>3464.855</v>
      </c>
      <c r="E922" s="430">
        <v>13883.480000000001</v>
      </c>
      <c r="F922" s="431">
        <v>6678.5525000000007</v>
      </c>
      <c r="G922" s="431">
        <v>384.11</v>
      </c>
      <c r="H922" s="432">
        <v>24410.997500000001</v>
      </c>
      <c r="I922" s="293"/>
      <c r="J922" s="58"/>
      <c r="BY922" s="270"/>
      <c r="BZ922" s="68"/>
      <c r="CA922" s="280"/>
      <c r="CB922" s="280"/>
      <c r="CC922" s="280"/>
      <c r="CD922" s="280"/>
      <c r="CE922" s="280"/>
      <c r="CF922" s="270"/>
      <c r="CG922" s="68"/>
      <c r="CH922" s="281"/>
      <c r="CI922" s="281"/>
      <c r="CJ922" s="281"/>
      <c r="CK922" s="281"/>
      <c r="CL922" s="281"/>
      <c r="CM922" s="282"/>
      <c r="CN922" s="282"/>
      <c r="CO922" s="282"/>
      <c r="CP922" s="282"/>
      <c r="CQ922" s="282"/>
      <c r="CR922" s="270"/>
      <c r="CS922" s="68"/>
      <c r="CT922" s="283"/>
      <c r="CU922" s="283"/>
      <c r="CV922" s="283"/>
      <c r="CW922" s="283"/>
      <c r="CX922" s="283"/>
      <c r="CY922" s="270"/>
      <c r="CZ922" s="68"/>
      <c r="DA922" s="282"/>
      <c r="DB922" s="282"/>
      <c r="DC922" s="282"/>
      <c r="DD922" s="282"/>
      <c r="DE922" s="282"/>
    </row>
    <row r="923" spans="1:109" ht="16.5" x14ac:dyDescent="0.3">
      <c r="A923" s="68">
        <v>2010</v>
      </c>
      <c r="B923" s="68" t="s">
        <v>45</v>
      </c>
      <c r="C923" s="433" t="s">
        <v>102</v>
      </c>
      <c r="D923" s="434">
        <v>4049.5959999999995</v>
      </c>
      <c r="E923" s="434">
        <v>16801.52</v>
      </c>
      <c r="F923" s="435">
        <v>5624.1024999999991</v>
      </c>
      <c r="G923" s="435">
        <v>479.93</v>
      </c>
      <c r="H923" s="129">
        <v>26955.148499999999</v>
      </c>
      <c r="I923" s="293"/>
      <c r="J923" s="58"/>
      <c r="BY923" s="270"/>
      <c r="BZ923" s="68"/>
      <c r="CA923" s="280"/>
      <c r="CB923" s="280"/>
      <c r="CC923" s="280"/>
      <c r="CD923" s="280"/>
      <c r="CE923" s="280"/>
      <c r="CF923" s="270"/>
      <c r="CG923" s="68"/>
      <c r="CH923" s="281"/>
      <c r="CI923" s="281"/>
      <c r="CJ923" s="281"/>
      <c r="CK923" s="281"/>
      <c r="CL923" s="281"/>
      <c r="CM923" s="282"/>
      <c r="CN923" s="282"/>
      <c r="CO923" s="282"/>
      <c r="CP923" s="282"/>
      <c r="CQ923" s="282"/>
      <c r="CR923" s="270"/>
      <c r="CS923" s="68"/>
      <c r="CT923" s="283"/>
      <c r="CU923" s="283"/>
      <c r="CV923" s="283"/>
      <c r="CW923" s="283"/>
      <c r="CX923" s="283"/>
      <c r="CY923" s="270"/>
      <c r="CZ923" s="68"/>
      <c r="DA923" s="282"/>
      <c r="DB923" s="282"/>
      <c r="DC923" s="282"/>
      <c r="DD923" s="282"/>
      <c r="DE923" s="282"/>
    </row>
    <row r="924" spans="1:109" ht="16.5" x14ac:dyDescent="0.3">
      <c r="A924" s="427">
        <v>2010</v>
      </c>
      <c r="B924" s="428" t="s">
        <v>33</v>
      </c>
      <c r="C924" s="429" t="s">
        <v>102</v>
      </c>
      <c r="D924" s="430">
        <v>1341.115</v>
      </c>
      <c r="E924" s="430">
        <v>14366.84</v>
      </c>
      <c r="F924" s="431">
        <v>5155.9799999999996</v>
      </c>
      <c r="G924" s="431">
        <v>189.25399999999999</v>
      </c>
      <c r="H924" s="432">
        <v>21053.189000000002</v>
      </c>
      <c r="I924" s="293"/>
      <c r="J924" s="58"/>
      <c r="BY924" s="270"/>
      <c r="BZ924" s="68"/>
      <c r="CA924" s="280"/>
      <c r="CB924" s="280"/>
      <c r="CC924" s="280"/>
      <c r="CD924" s="280"/>
      <c r="CE924" s="280"/>
      <c r="CF924" s="270"/>
      <c r="CG924" s="68"/>
      <c r="CH924" s="281"/>
      <c r="CI924" s="281"/>
      <c r="CJ924" s="281"/>
      <c r="CK924" s="281"/>
      <c r="CL924" s="281"/>
      <c r="CM924" s="282"/>
      <c r="CN924" s="282"/>
      <c r="CO924" s="282"/>
      <c r="CP924" s="282"/>
      <c r="CQ924" s="282"/>
      <c r="CR924" s="270"/>
      <c r="CS924" s="68"/>
      <c r="CT924" s="283"/>
      <c r="CU924" s="283"/>
      <c r="CV924" s="283"/>
      <c r="CW924" s="283"/>
      <c r="CX924" s="283"/>
      <c r="CY924" s="270"/>
      <c r="CZ924" s="68"/>
      <c r="DA924" s="282"/>
      <c r="DB924" s="282"/>
      <c r="DC924" s="282"/>
      <c r="DD924" s="282"/>
      <c r="DE924" s="282"/>
    </row>
    <row r="925" spans="1:109" ht="16.5" x14ac:dyDescent="0.3">
      <c r="A925" s="68">
        <v>2010</v>
      </c>
      <c r="B925" s="68" t="s">
        <v>35</v>
      </c>
      <c r="C925" s="433" t="s">
        <v>102</v>
      </c>
      <c r="D925" s="434">
        <v>1213.665</v>
      </c>
      <c r="E925" s="434">
        <v>15797.26</v>
      </c>
      <c r="F925" s="435">
        <v>4029.6149999999998</v>
      </c>
      <c r="G925" s="435">
        <v>202.47</v>
      </c>
      <c r="H925" s="129">
        <v>21243.010000000002</v>
      </c>
      <c r="I925" s="293"/>
      <c r="J925" s="58"/>
      <c r="BY925" s="270"/>
      <c r="BZ925" s="68"/>
      <c r="CA925" s="280"/>
      <c r="CB925" s="280"/>
      <c r="CC925" s="280"/>
      <c r="CD925" s="280"/>
      <c r="CE925" s="280"/>
      <c r="CF925" s="270"/>
      <c r="CG925" s="68"/>
      <c r="CH925" s="281"/>
      <c r="CI925" s="281"/>
      <c r="CJ925" s="281"/>
      <c r="CK925" s="281"/>
      <c r="CL925" s="281"/>
      <c r="CM925" s="282"/>
      <c r="CN925" s="282"/>
      <c r="CO925" s="282"/>
      <c r="CP925" s="282"/>
      <c r="CQ925" s="282"/>
      <c r="CR925" s="270"/>
      <c r="CS925" s="68"/>
      <c r="CT925" s="283"/>
      <c r="CU925" s="283"/>
      <c r="CV925" s="283"/>
      <c r="CW925" s="283"/>
      <c r="CX925" s="283"/>
      <c r="CY925" s="270"/>
      <c r="CZ925" s="68"/>
      <c r="DA925" s="282"/>
      <c r="DB925" s="282"/>
      <c r="DC925" s="282"/>
      <c r="DD925" s="282"/>
      <c r="DE925" s="282"/>
    </row>
    <row r="926" spans="1:109" ht="16.5" x14ac:dyDescent="0.3">
      <c r="A926" s="427">
        <v>2010</v>
      </c>
      <c r="B926" s="428" t="s">
        <v>36</v>
      </c>
      <c r="C926" s="429" t="s">
        <v>102</v>
      </c>
      <c r="D926" s="430">
        <v>1030.97</v>
      </c>
      <c r="E926" s="430">
        <v>16086.349999999999</v>
      </c>
      <c r="F926" s="431">
        <v>4155.7699999999995</v>
      </c>
      <c r="G926" s="431">
        <v>311.64</v>
      </c>
      <c r="H926" s="432">
        <v>21584.730000000003</v>
      </c>
      <c r="I926" s="293"/>
      <c r="J926" s="58"/>
      <c r="BY926" s="270"/>
      <c r="BZ926" s="68"/>
      <c r="CA926" s="280"/>
      <c r="CB926" s="280"/>
      <c r="CC926" s="280"/>
      <c r="CD926" s="280"/>
      <c r="CE926" s="280"/>
      <c r="CF926" s="270"/>
      <c r="CG926" s="68"/>
      <c r="CH926" s="281"/>
      <c r="CI926" s="281"/>
      <c r="CJ926" s="281"/>
      <c r="CK926" s="281"/>
      <c r="CL926" s="281"/>
      <c r="CM926" s="282"/>
      <c r="CN926" s="282"/>
      <c r="CO926" s="282"/>
      <c r="CP926" s="282"/>
      <c r="CQ926" s="282"/>
      <c r="CR926" s="270"/>
      <c r="CS926" s="68"/>
      <c r="CT926" s="283"/>
      <c r="CU926" s="283"/>
      <c r="CV926" s="283"/>
      <c r="CW926" s="283"/>
      <c r="CX926" s="283"/>
      <c r="CY926" s="270"/>
      <c r="CZ926" s="68"/>
      <c r="DA926" s="282"/>
      <c r="DB926" s="282"/>
      <c r="DC926" s="282"/>
      <c r="DD926" s="282"/>
      <c r="DE926" s="282"/>
    </row>
    <row r="927" spans="1:109" ht="16.5" x14ac:dyDescent="0.3">
      <c r="A927" s="68">
        <v>2010</v>
      </c>
      <c r="B927" s="68" t="s">
        <v>37</v>
      </c>
      <c r="C927" s="433" t="s">
        <v>102</v>
      </c>
      <c r="D927" s="434">
        <v>1165.48</v>
      </c>
      <c r="E927" s="434">
        <v>17343.764999999999</v>
      </c>
      <c r="F927" s="435">
        <v>3775.6899999999996</v>
      </c>
      <c r="G927" s="435">
        <v>303.77</v>
      </c>
      <c r="H927" s="129">
        <v>22588.705000000002</v>
      </c>
      <c r="I927" s="293"/>
      <c r="J927" s="58"/>
      <c r="BY927" s="270"/>
      <c r="BZ927" s="68"/>
      <c r="CA927" s="280"/>
      <c r="CB927" s="280"/>
      <c r="CC927" s="280"/>
      <c r="CD927" s="280"/>
      <c r="CE927" s="280"/>
      <c r="CF927" s="270"/>
      <c r="CG927" s="68"/>
      <c r="CH927" s="281"/>
      <c r="CI927" s="281"/>
      <c r="CJ927" s="281"/>
      <c r="CK927" s="281"/>
      <c r="CL927" s="281"/>
      <c r="CM927" s="282"/>
      <c r="CN927" s="282"/>
      <c r="CO927" s="282"/>
      <c r="CP927" s="282"/>
      <c r="CQ927" s="282"/>
      <c r="CR927" s="270"/>
      <c r="CS927" s="68"/>
      <c r="CT927" s="283"/>
      <c r="CU927" s="283"/>
      <c r="CV927" s="283"/>
      <c r="CW927" s="283"/>
      <c r="CX927" s="283"/>
      <c r="CY927" s="270"/>
      <c r="CZ927" s="68"/>
      <c r="DA927" s="282"/>
      <c r="DB927" s="282"/>
      <c r="DC927" s="282"/>
      <c r="DD927" s="282"/>
      <c r="DE927" s="282"/>
    </row>
    <row r="928" spans="1:109" ht="16.5" x14ac:dyDescent="0.3">
      <c r="A928" s="427">
        <v>2010</v>
      </c>
      <c r="B928" s="428" t="s">
        <v>38</v>
      </c>
      <c r="C928" s="429" t="s">
        <v>102</v>
      </c>
      <c r="D928" s="430">
        <v>1442.3425</v>
      </c>
      <c r="E928" s="430">
        <v>15283.67</v>
      </c>
      <c r="F928" s="431">
        <v>4286.4925000000003</v>
      </c>
      <c r="G928" s="431">
        <v>2307.0699999999997</v>
      </c>
      <c r="H928" s="432">
        <v>23319.575000000001</v>
      </c>
      <c r="I928" s="293"/>
      <c r="J928" s="58"/>
      <c r="BY928" s="270"/>
      <c r="BZ928" s="68"/>
      <c r="CA928" s="280"/>
      <c r="CB928" s="280"/>
      <c r="CC928" s="280"/>
      <c r="CD928" s="280"/>
      <c r="CE928" s="280"/>
      <c r="CF928" s="270"/>
      <c r="CG928" s="68"/>
      <c r="CH928" s="281"/>
      <c r="CI928" s="281"/>
      <c r="CJ928" s="281"/>
      <c r="CK928" s="281"/>
      <c r="CL928" s="281"/>
      <c r="CM928" s="282"/>
      <c r="CN928" s="282"/>
      <c r="CO928" s="282"/>
      <c r="CP928" s="282"/>
      <c r="CQ928" s="282"/>
      <c r="CR928" s="270"/>
      <c r="CS928" s="68"/>
      <c r="CT928" s="283"/>
      <c r="CU928" s="283"/>
      <c r="CV928" s="283"/>
      <c r="CW928" s="283"/>
      <c r="CX928" s="283"/>
      <c r="CY928" s="270"/>
      <c r="CZ928" s="68"/>
      <c r="DA928" s="282"/>
      <c r="DB928" s="282"/>
      <c r="DC928" s="282"/>
      <c r="DD928" s="282"/>
      <c r="DE928" s="282"/>
    </row>
    <row r="929" spans="1:109" ht="16.5" x14ac:dyDescent="0.3">
      <c r="A929" s="68">
        <v>2010</v>
      </c>
      <c r="B929" s="68" t="s">
        <v>39</v>
      </c>
      <c r="C929" s="433" t="s">
        <v>102</v>
      </c>
      <c r="D929" s="434">
        <v>1295.8499999999999</v>
      </c>
      <c r="E929" s="434">
        <v>17169.62</v>
      </c>
      <c r="F929" s="435">
        <v>4890.4875000000002</v>
      </c>
      <c r="G929" s="435">
        <v>1776</v>
      </c>
      <c r="H929" s="129">
        <v>25131.9575</v>
      </c>
      <c r="I929" s="293"/>
      <c r="J929" s="58"/>
      <c r="BY929" s="270"/>
      <c r="BZ929" s="68"/>
      <c r="CA929" s="280"/>
      <c r="CB929" s="280"/>
      <c r="CC929" s="280"/>
      <c r="CD929" s="280"/>
      <c r="CE929" s="280"/>
      <c r="CF929" s="270"/>
      <c r="CG929" s="68"/>
      <c r="CH929" s="281"/>
      <c r="CI929" s="281"/>
      <c r="CJ929" s="281"/>
      <c r="CK929" s="281"/>
      <c r="CL929" s="281"/>
      <c r="CM929" s="282"/>
      <c r="CN929" s="282"/>
      <c r="CO929" s="282"/>
      <c r="CP929" s="282"/>
      <c r="CQ929" s="282"/>
      <c r="CR929" s="270"/>
      <c r="CS929" s="68"/>
      <c r="CT929" s="283"/>
      <c r="CU929" s="283"/>
      <c r="CV929" s="283"/>
      <c r="CW929" s="283"/>
      <c r="CX929" s="283"/>
      <c r="CY929" s="270"/>
      <c r="CZ929" s="68"/>
      <c r="DA929" s="282"/>
      <c r="DB929" s="282"/>
      <c r="DC929" s="282"/>
      <c r="DD929" s="282"/>
      <c r="DE929" s="282"/>
    </row>
    <row r="930" spans="1:109" ht="16.5" x14ac:dyDescent="0.3">
      <c r="A930" s="427">
        <v>2010</v>
      </c>
      <c r="B930" s="428" t="s">
        <v>40</v>
      </c>
      <c r="C930" s="429" t="s">
        <v>102</v>
      </c>
      <c r="D930" s="430">
        <v>1632.2850000000001</v>
      </c>
      <c r="E930" s="430">
        <v>17838.82</v>
      </c>
      <c r="F930" s="431">
        <v>5012.3050000000003</v>
      </c>
      <c r="G930" s="431">
        <v>820.8900000000001</v>
      </c>
      <c r="H930" s="432">
        <v>25304.300000000003</v>
      </c>
      <c r="I930" s="293"/>
      <c r="J930" s="58"/>
      <c r="BY930" s="270"/>
      <c r="BZ930" s="68"/>
      <c r="CA930" s="280"/>
      <c r="CB930" s="280"/>
      <c r="CC930" s="280"/>
      <c r="CD930" s="280"/>
      <c r="CE930" s="280"/>
      <c r="CF930" s="270"/>
      <c r="CG930" s="68"/>
      <c r="CH930" s="281"/>
      <c r="CI930" s="281"/>
      <c r="CJ930" s="281"/>
      <c r="CK930" s="281"/>
      <c r="CL930" s="281"/>
      <c r="CM930" s="282"/>
      <c r="CN930" s="282"/>
      <c r="CO930" s="282"/>
      <c r="CP930" s="282"/>
      <c r="CQ930" s="282"/>
      <c r="CR930" s="270"/>
      <c r="CS930" s="68"/>
      <c r="CT930" s="283"/>
      <c r="CU930" s="283"/>
      <c r="CV930" s="283"/>
      <c r="CW930" s="283"/>
      <c r="CX930" s="283"/>
      <c r="CY930" s="270"/>
      <c r="CZ930" s="68"/>
      <c r="DA930" s="282"/>
      <c r="DB930" s="282"/>
      <c r="DC930" s="282"/>
      <c r="DD930" s="282"/>
      <c r="DE930" s="282"/>
    </row>
    <row r="931" spans="1:109" ht="16.5" x14ac:dyDescent="0.3">
      <c r="A931" s="68">
        <v>2010</v>
      </c>
      <c r="B931" s="68" t="s">
        <v>41</v>
      </c>
      <c r="C931" s="433" t="s">
        <v>102</v>
      </c>
      <c r="D931" s="434">
        <v>1784.2049999999999</v>
      </c>
      <c r="E931" s="434">
        <v>18042.62</v>
      </c>
      <c r="F931" s="435">
        <v>4848.5874999999996</v>
      </c>
      <c r="G931" s="435">
        <v>794.64999999999986</v>
      </c>
      <c r="H931" s="129">
        <v>25470.062500000004</v>
      </c>
      <c r="I931" s="293"/>
      <c r="J931" s="58"/>
      <c r="BY931" s="270"/>
      <c r="BZ931" s="68"/>
      <c r="CA931" s="280"/>
      <c r="CB931" s="280"/>
      <c r="CC931" s="280"/>
      <c r="CD931" s="280"/>
      <c r="CE931" s="280"/>
      <c r="CF931" s="270"/>
      <c r="CG931" s="68"/>
      <c r="CH931" s="281"/>
      <c r="CI931" s="281"/>
      <c r="CJ931" s="281"/>
      <c r="CK931" s="281"/>
      <c r="CL931" s="281"/>
      <c r="CM931" s="282"/>
      <c r="CN931" s="282"/>
      <c r="CO931" s="282"/>
      <c r="CP931" s="282"/>
      <c r="CQ931" s="282"/>
      <c r="CR931" s="270"/>
      <c r="CS931" s="68"/>
      <c r="CT931" s="283"/>
      <c r="CU931" s="283"/>
      <c r="CV931" s="283"/>
      <c r="CW931" s="283"/>
      <c r="CX931" s="283"/>
      <c r="CY931" s="270"/>
      <c r="CZ931" s="68"/>
      <c r="DA931" s="282"/>
      <c r="DB931" s="282"/>
      <c r="DC931" s="282"/>
      <c r="DD931" s="282"/>
      <c r="DE931" s="282"/>
    </row>
    <row r="932" spans="1:109" ht="16.5" x14ac:dyDescent="0.3">
      <c r="A932" s="427">
        <v>2010</v>
      </c>
      <c r="B932" s="428" t="s">
        <v>42</v>
      </c>
      <c r="C932" s="429" t="s">
        <v>102</v>
      </c>
      <c r="D932" s="430">
        <v>2005.65</v>
      </c>
      <c r="E932" s="430">
        <v>18750.240000000002</v>
      </c>
      <c r="F932" s="431">
        <v>3197.335</v>
      </c>
      <c r="G932" s="431">
        <v>908.96</v>
      </c>
      <c r="H932" s="432">
        <v>24862.184999999998</v>
      </c>
      <c r="I932" s="293"/>
      <c r="J932" s="58"/>
      <c r="BY932" s="270"/>
      <c r="BZ932" s="68"/>
      <c r="CA932" s="280"/>
      <c r="CB932" s="280"/>
      <c r="CC932" s="280"/>
      <c r="CD932" s="280"/>
      <c r="CE932" s="280"/>
      <c r="CF932" s="270"/>
      <c r="CG932" s="68"/>
      <c r="CH932" s="281"/>
      <c r="CI932" s="281"/>
      <c r="CJ932" s="281"/>
      <c r="CK932" s="281"/>
      <c r="CL932" s="281"/>
      <c r="CM932" s="282"/>
      <c r="CN932" s="282"/>
      <c r="CO932" s="282"/>
      <c r="CP932" s="282"/>
      <c r="CQ932" s="282"/>
      <c r="CR932" s="270"/>
      <c r="CS932" s="68"/>
      <c r="CT932" s="283"/>
      <c r="CU932" s="283"/>
      <c r="CV932" s="283"/>
      <c r="CW932" s="283"/>
      <c r="CX932" s="283"/>
      <c r="CY932" s="270"/>
      <c r="CZ932" s="68"/>
      <c r="DA932" s="282"/>
      <c r="DB932" s="282"/>
      <c r="DC932" s="282"/>
      <c r="DD932" s="282"/>
      <c r="DE932" s="282"/>
    </row>
    <row r="933" spans="1:109" ht="16.5" x14ac:dyDescent="0.3">
      <c r="A933" s="68">
        <v>2011</v>
      </c>
      <c r="B933" s="68" t="s">
        <v>43</v>
      </c>
      <c r="C933" s="433" t="s">
        <v>102</v>
      </c>
      <c r="D933" s="434">
        <v>1837.4575</v>
      </c>
      <c r="E933" s="434">
        <v>13994.199999999999</v>
      </c>
      <c r="F933" s="435">
        <v>3980.6475</v>
      </c>
      <c r="G933" s="435">
        <v>931.71</v>
      </c>
      <c r="H933" s="129">
        <v>20744.014999999999</v>
      </c>
      <c r="I933" s="293"/>
      <c r="J933" s="58"/>
      <c r="BY933" s="270"/>
      <c r="BZ933" s="68"/>
      <c r="CA933" s="280"/>
      <c r="CB933" s="280"/>
      <c r="CC933" s="280"/>
      <c r="CD933" s="280"/>
      <c r="CE933" s="280"/>
      <c r="CF933" s="270"/>
      <c r="CG933" s="68"/>
      <c r="CH933" s="281"/>
      <c r="CI933" s="281"/>
      <c r="CJ933" s="281"/>
      <c r="CK933" s="281"/>
      <c r="CL933" s="281"/>
      <c r="CM933" s="282"/>
      <c r="CN933" s="282"/>
      <c r="CO933" s="282"/>
      <c r="CP933" s="282"/>
      <c r="CQ933" s="282"/>
      <c r="CR933" s="270"/>
      <c r="CS933" s="68"/>
      <c r="CT933" s="283"/>
      <c r="CU933" s="283"/>
      <c r="CV933" s="283"/>
      <c r="CW933" s="283"/>
      <c r="CX933" s="283"/>
      <c r="CY933" s="270"/>
      <c r="CZ933" s="68"/>
      <c r="DA933" s="282"/>
      <c r="DB933" s="282"/>
      <c r="DC933" s="282"/>
      <c r="DD933" s="282"/>
      <c r="DE933" s="282"/>
    </row>
    <row r="934" spans="1:109" ht="16.5" x14ac:dyDescent="0.3">
      <c r="A934" s="427">
        <v>2011</v>
      </c>
      <c r="B934" s="428" t="s">
        <v>44</v>
      </c>
      <c r="C934" s="429" t="s">
        <v>102</v>
      </c>
      <c r="D934" s="430">
        <v>1491.4299999999998</v>
      </c>
      <c r="E934" s="430">
        <v>14521.119999999999</v>
      </c>
      <c r="F934" s="431">
        <v>3258.3649999999998</v>
      </c>
      <c r="G934" s="431">
        <v>657.2</v>
      </c>
      <c r="H934" s="432">
        <v>19928.114999999998</v>
      </c>
      <c r="I934" s="293"/>
      <c r="J934" s="58"/>
      <c r="BY934" s="270"/>
      <c r="BZ934" s="68"/>
      <c r="CA934" s="280"/>
      <c r="CB934" s="280"/>
      <c r="CC934" s="280"/>
      <c r="CD934" s="280"/>
      <c r="CE934" s="280"/>
      <c r="CF934" s="270"/>
      <c r="CG934" s="68"/>
      <c r="CH934" s="281"/>
      <c r="CI934" s="281"/>
      <c r="CJ934" s="281"/>
      <c r="CK934" s="281"/>
      <c r="CL934" s="281"/>
      <c r="CM934" s="282"/>
      <c r="CN934" s="282"/>
      <c r="CO934" s="282"/>
      <c r="CP934" s="282"/>
      <c r="CQ934" s="282"/>
      <c r="CR934" s="270"/>
      <c r="CS934" s="68"/>
      <c r="CT934" s="283"/>
      <c r="CU934" s="283"/>
      <c r="CV934" s="283"/>
      <c r="CW934" s="283"/>
      <c r="CX934" s="283"/>
      <c r="CY934" s="270"/>
      <c r="CZ934" s="68"/>
      <c r="DA934" s="282"/>
      <c r="DB934" s="282"/>
      <c r="DC934" s="282"/>
      <c r="DD934" s="282"/>
      <c r="DE934" s="282"/>
    </row>
    <row r="935" spans="1:109" ht="16.5" x14ac:dyDescent="0.3">
      <c r="A935" s="68">
        <v>2011</v>
      </c>
      <c r="B935" s="68" t="s">
        <v>45</v>
      </c>
      <c r="C935" s="433" t="s">
        <v>102</v>
      </c>
      <c r="D935" s="434">
        <v>2366.0099999999998</v>
      </c>
      <c r="E935" s="434">
        <v>19447.43</v>
      </c>
      <c r="F935" s="435">
        <v>3719.6200000000003</v>
      </c>
      <c r="G935" s="435">
        <v>747.35</v>
      </c>
      <c r="H935" s="129">
        <v>26280.41</v>
      </c>
      <c r="I935" s="293"/>
      <c r="J935" s="58"/>
      <c r="BY935" s="270"/>
      <c r="BZ935" s="68"/>
      <c r="CA935" s="280"/>
      <c r="CB935" s="280"/>
      <c r="CC935" s="280"/>
      <c r="CD935" s="280"/>
      <c r="CE935" s="280"/>
      <c r="CF935" s="270"/>
      <c r="CG935" s="68"/>
      <c r="CH935" s="281"/>
      <c r="CI935" s="281"/>
      <c r="CJ935" s="281"/>
      <c r="CK935" s="281"/>
      <c r="CL935" s="281"/>
      <c r="CM935" s="282"/>
      <c r="CN935" s="282"/>
      <c r="CO935" s="282"/>
      <c r="CP935" s="282"/>
      <c r="CQ935" s="282"/>
      <c r="CR935" s="270"/>
      <c r="CS935" s="68"/>
      <c r="CT935" s="283"/>
      <c r="CU935" s="283"/>
      <c r="CV935" s="283"/>
      <c r="CW935" s="283"/>
      <c r="CX935" s="283"/>
      <c r="CY935" s="270"/>
      <c r="CZ935" s="68"/>
      <c r="DA935" s="282"/>
      <c r="DB935" s="282"/>
      <c r="DC935" s="282"/>
      <c r="DD935" s="282"/>
      <c r="DE935" s="282"/>
    </row>
    <row r="936" spans="1:109" ht="16.5" x14ac:dyDescent="0.3">
      <c r="A936" s="427">
        <v>2011</v>
      </c>
      <c r="B936" s="428" t="s">
        <v>33</v>
      </c>
      <c r="C936" s="429" t="s">
        <v>102</v>
      </c>
      <c r="D936" s="430">
        <v>2353.8199999999997</v>
      </c>
      <c r="E936" s="430">
        <v>16107.645</v>
      </c>
      <c r="F936" s="431">
        <v>2367.8149999999996</v>
      </c>
      <c r="G936" s="431">
        <v>191.79000000000002</v>
      </c>
      <c r="H936" s="432">
        <v>21021.07</v>
      </c>
      <c r="I936" s="293"/>
      <c r="J936" s="58"/>
      <c r="BY936" s="270"/>
      <c r="BZ936" s="68"/>
      <c r="CA936" s="280"/>
      <c r="CB936" s="280"/>
      <c r="CC936" s="280"/>
      <c r="CD936" s="280"/>
      <c r="CE936" s="280"/>
      <c r="CF936" s="270"/>
      <c r="CG936" s="68"/>
      <c r="CH936" s="281"/>
      <c r="CI936" s="281"/>
      <c r="CJ936" s="281"/>
      <c r="CK936" s="281"/>
      <c r="CL936" s="281"/>
      <c r="CM936" s="282"/>
      <c r="CN936" s="282"/>
      <c r="CO936" s="282"/>
      <c r="CP936" s="282"/>
      <c r="CQ936" s="282"/>
      <c r="CR936" s="270"/>
      <c r="CS936" s="68"/>
      <c r="CT936" s="283"/>
      <c r="CU936" s="283"/>
      <c r="CV936" s="283"/>
      <c r="CW936" s="283"/>
      <c r="CX936" s="283"/>
      <c r="CY936" s="270"/>
      <c r="CZ936" s="68"/>
      <c r="DA936" s="282"/>
      <c r="DB936" s="282"/>
      <c r="DC936" s="282"/>
      <c r="DD936" s="282"/>
      <c r="DE936" s="282"/>
    </row>
    <row r="937" spans="1:109" ht="16.5" x14ac:dyDescent="0.3">
      <c r="A937" s="68">
        <v>2011</v>
      </c>
      <c r="B937" s="68" t="s">
        <v>35</v>
      </c>
      <c r="C937" s="433" t="s">
        <v>102</v>
      </c>
      <c r="D937" s="434">
        <v>2666.54</v>
      </c>
      <c r="E937" s="434">
        <v>18152.599999999999</v>
      </c>
      <c r="F937" s="435">
        <v>3626.835</v>
      </c>
      <c r="G937" s="435">
        <v>409.36</v>
      </c>
      <c r="H937" s="129">
        <v>24855.334999999995</v>
      </c>
      <c r="I937" s="293"/>
      <c r="J937" s="58"/>
      <c r="BY937" s="270"/>
      <c r="BZ937" s="68"/>
      <c r="CA937" s="280"/>
      <c r="CB937" s="280"/>
      <c r="CC937" s="280"/>
      <c r="CD937" s="280"/>
      <c r="CE937" s="280"/>
      <c r="CF937" s="270"/>
      <c r="CG937" s="68"/>
      <c r="CH937" s="281"/>
      <c r="CI937" s="281"/>
      <c r="CJ937" s="281"/>
      <c r="CK937" s="281"/>
      <c r="CL937" s="281"/>
      <c r="CM937" s="282"/>
      <c r="CN937" s="282"/>
      <c r="CO937" s="282"/>
      <c r="CP937" s="282"/>
      <c r="CQ937" s="282"/>
      <c r="CR937" s="270"/>
      <c r="CS937" s="68"/>
      <c r="CT937" s="283"/>
      <c r="CU937" s="283"/>
      <c r="CV937" s="283"/>
      <c r="CW937" s="283"/>
      <c r="CX937" s="283"/>
      <c r="CY937" s="270"/>
      <c r="CZ937" s="68"/>
      <c r="DA937" s="282"/>
      <c r="DB937" s="282"/>
      <c r="DC937" s="282"/>
      <c r="DD937" s="282"/>
      <c r="DE937" s="282"/>
    </row>
    <row r="938" spans="1:109" ht="16.5" x14ac:dyDescent="0.3">
      <c r="A938" s="427">
        <v>2011</v>
      </c>
      <c r="B938" s="428" t="s">
        <v>36</v>
      </c>
      <c r="C938" s="429" t="s">
        <v>102</v>
      </c>
      <c r="D938" s="430">
        <v>2186.2799999999997</v>
      </c>
      <c r="E938" s="430">
        <v>17597.8</v>
      </c>
      <c r="F938" s="431">
        <v>3794.0774999999994</v>
      </c>
      <c r="G938" s="431">
        <v>367.38</v>
      </c>
      <c r="H938" s="432">
        <v>23945.537500000002</v>
      </c>
      <c r="I938" s="293"/>
      <c r="J938" s="58"/>
      <c r="BY938" s="270"/>
      <c r="BZ938" s="68"/>
      <c r="CA938" s="280"/>
      <c r="CB938" s="280"/>
      <c r="CC938" s="280"/>
      <c r="CD938" s="280"/>
      <c r="CE938" s="280"/>
      <c r="CF938" s="270"/>
      <c r="CG938" s="68"/>
      <c r="CH938" s="281"/>
      <c r="CI938" s="281"/>
      <c r="CJ938" s="281"/>
      <c r="CK938" s="281"/>
      <c r="CL938" s="281"/>
      <c r="CM938" s="282"/>
      <c r="CN938" s="282"/>
      <c r="CO938" s="282"/>
      <c r="CP938" s="282"/>
      <c r="CQ938" s="282"/>
      <c r="CR938" s="270"/>
      <c r="CS938" s="68"/>
      <c r="CT938" s="283"/>
      <c r="CU938" s="283"/>
      <c r="CV938" s="283"/>
      <c r="CW938" s="283"/>
      <c r="CX938" s="283"/>
      <c r="CY938" s="270"/>
      <c r="CZ938" s="68"/>
      <c r="DA938" s="282"/>
      <c r="DB938" s="282"/>
      <c r="DC938" s="282"/>
      <c r="DD938" s="282"/>
      <c r="DE938" s="282"/>
    </row>
    <row r="939" spans="1:109" ht="16.5" x14ac:dyDescent="0.3">
      <c r="A939" s="68">
        <v>2011</v>
      </c>
      <c r="B939" s="68" t="s">
        <v>37</v>
      </c>
      <c r="C939" s="433" t="s">
        <v>102</v>
      </c>
      <c r="D939" s="434">
        <v>2077.36</v>
      </c>
      <c r="E939" s="434">
        <v>19690.095000000001</v>
      </c>
      <c r="F939" s="435">
        <v>3748.7125000000001</v>
      </c>
      <c r="G939" s="435">
        <v>263.786</v>
      </c>
      <c r="H939" s="129">
        <v>25779.953500000003</v>
      </c>
      <c r="I939" s="293"/>
      <c r="J939" s="58"/>
      <c r="BY939" s="270"/>
      <c r="BZ939" s="68"/>
      <c r="CA939" s="280"/>
      <c r="CB939" s="280"/>
      <c r="CC939" s="280"/>
      <c r="CD939" s="280"/>
      <c r="CE939" s="280"/>
      <c r="CF939" s="270"/>
      <c r="CG939" s="68"/>
      <c r="CH939" s="281"/>
      <c r="CI939" s="281"/>
      <c r="CJ939" s="281"/>
      <c r="CK939" s="281"/>
      <c r="CL939" s="281"/>
      <c r="CM939" s="282"/>
      <c r="CN939" s="282"/>
      <c r="CO939" s="282"/>
      <c r="CP939" s="282"/>
      <c r="CQ939" s="282"/>
      <c r="CR939" s="270"/>
      <c r="CS939" s="68"/>
      <c r="CT939" s="283"/>
      <c r="CU939" s="283"/>
      <c r="CV939" s="283"/>
      <c r="CW939" s="283"/>
      <c r="CX939" s="283"/>
      <c r="CY939" s="270"/>
      <c r="CZ939" s="68"/>
      <c r="DA939" s="282"/>
      <c r="DB939" s="282"/>
      <c r="DC939" s="282"/>
      <c r="DD939" s="282"/>
      <c r="DE939" s="282"/>
    </row>
    <row r="940" spans="1:109" ht="16.5" x14ac:dyDescent="0.3">
      <c r="A940" s="427">
        <v>2011</v>
      </c>
      <c r="B940" s="428" t="s">
        <v>38</v>
      </c>
      <c r="C940" s="429" t="s">
        <v>102</v>
      </c>
      <c r="D940" s="430">
        <v>2422.6799999999998</v>
      </c>
      <c r="E940" s="430">
        <v>20851.47</v>
      </c>
      <c r="F940" s="431">
        <v>4312.8975</v>
      </c>
      <c r="G940" s="431">
        <v>777.69</v>
      </c>
      <c r="H940" s="432">
        <v>28364.737499999996</v>
      </c>
      <c r="I940" s="293"/>
      <c r="J940" s="58"/>
      <c r="BY940" s="270"/>
      <c r="BZ940" s="68"/>
      <c r="CA940" s="280"/>
      <c r="CB940" s="280"/>
      <c r="CC940" s="280"/>
      <c r="CD940" s="280"/>
      <c r="CE940" s="280"/>
      <c r="CF940" s="270"/>
      <c r="CG940" s="68"/>
      <c r="CH940" s="281"/>
      <c r="CI940" s="281"/>
      <c r="CJ940" s="281"/>
      <c r="CK940" s="281"/>
      <c r="CL940" s="281"/>
      <c r="CM940" s="282"/>
      <c r="CN940" s="282"/>
      <c r="CO940" s="282"/>
      <c r="CP940" s="282"/>
      <c r="CQ940" s="282"/>
      <c r="CR940" s="270"/>
      <c r="CS940" s="68"/>
      <c r="CT940" s="283"/>
      <c r="CU940" s="283"/>
      <c r="CV940" s="283"/>
      <c r="CW940" s="283"/>
      <c r="CX940" s="283"/>
      <c r="CY940" s="270"/>
      <c r="CZ940" s="68"/>
      <c r="DA940" s="282"/>
      <c r="DB940" s="282"/>
      <c r="DC940" s="282"/>
      <c r="DD940" s="282"/>
      <c r="DE940" s="282"/>
    </row>
    <row r="941" spans="1:109" ht="16.5" x14ac:dyDescent="0.3">
      <c r="A941" s="68">
        <v>2011</v>
      </c>
      <c r="B941" s="68" t="s">
        <v>39</v>
      </c>
      <c r="C941" s="433" t="s">
        <v>102</v>
      </c>
      <c r="D941" s="434">
        <v>2578.71</v>
      </c>
      <c r="E941" s="434">
        <v>22139.61</v>
      </c>
      <c r="F941" s="435">
        <v>4582.6225000000004</v>
      </c>
      <c r="G941" s="435">
        <v>162.86000000000001</v>
      </c>
      <c r="H941" s="129">
        <v>29463.802499999998</v>
      </c>
      <c r="I941" s="293"/>
      <c r="J941" s="58"/>
      <c r="BY941" s="270"/>
      <c r="BZ941" s="68"/>
      <c r="CA941" s="280"/>
      <c r="CB941" s="280"/>
      <c r="CC941" s="280"/>
      <c r="CD941" s="280"/>
      <c r="CE941" s="280"/>
      <c r="CF941" s="270"/>
      <c r="CG941" s="68"/>
      <c r="CH941" s="281"/>
      <c r="CI941" s="281"/>
      <c r="CJ941" s="281"/>
      <c r="CK941" s="281"/>
      <c r="CL941" s="281"/>
      <c r="CM941" s="282"/>
      <c r="CN941" s="282"/>
      <c r="CO941" s="282"/>
      <c r="CP941" s="282"/>
      <c r="CQ941" s="282"/>
      <c r="CR941" s="270"/>
      <c r="CS941" s="68"/>
      <c r="CT941" s="283"/>
      <c r="CU941" s="283"/>
      <c r="CV941" s="283"/>
      <c r="CW941" s="283"/>
      <c r="CX941" s="283"/>
      <c r="CY941" s="270"/>
      <c r="CZ941" s="68"/>
      <c r="DA941" s="282"/>
      <c r="DB941" s="282"/>
      <c r="DC941" s="282"/>
      <c r="DD941" s="282"/>
      <c r="DE941" s="282"/>
    </row>
    <row r="942" spans="1:109" ht="16.5" x14ac:dyDescent="0.3">
      <c r="A942" s="427">
        <v>2011</v>
      </c>
      <c r="B942" s="428" t="s">
        <v>40</v>
      </c>
      <c r="C942" s="429" t="s">
        <v>102</v>
      </c>
      <c r="D942" s="430">
        <v>2672.1</v>
      </c>
      <c r="E942" s="430">
        <v>18584.82</v>
      </c>
      <c r="F942" s="431">
        <v>4807.8774999999996</v>
      </c>
      <c r="G942" s="431">
        <v>128.79000000000002</v>
      </c>
      <c r="H942" s="432">
        <v>26193.587500000001</v>
      </c>
      <c r="I942" s="293"/>
      <c r="J942" s="58"/>
      <c r="BY942" s="270"/>
      <c r="BZ942" s="68"/>
      <c r="CA942" s="280"/>
      <c r="CB942" s="280"/>
      <c r="CC942" s="280"/>
      <c r="CD942" s="280"/>
      <c r="CE942" s="280"/>
      <c r="CF942" s="270"/>
      <c r="CG942" s="68"/>
      <c r="CH942" s="281"/>
      <c r="CI942" s="281"/>
      <c r="CJ942" s="281"/>
      <c r="CK942" s="281"/>
      <c r="CL942" s="281"/>
      <c r="CM942" s="282"/>
      <c r="CN942" s="282"/>
      <c r="CO942" s="282"/>
      <c r="CP942" s="282"/>
      <c r="CQ942" s="282"/>
      <c r="CR942" s="270"/>
      <c r="CS942" s="68"/>
      <c r="CT942" s="283"/>
      <c r="CU942" s="283"/>
      <c r="CV942" s="283"/>
      <c r="CW942" s="283"/>
      <c r="CX942" s="283"/>
      <c r="CY942" s="270"/>
      <c r="CZ942" s="68"/>
      <c r="DA942" s="282"/>
      <c r="DB942" s="282"/>
      <c r="DC942" s="282"/>
      <c r="DD942" s="282"/>
      <c r="DE942" s="282"/>
    </row>
    <row r="943" spans="1:109" ht="16.5" x14ac:dyDescent="0.3">
      <c r="A943" s="68">
        <v>2011</v>
      </c>
      <c r="B943" s="68" t="s">
        <v>41</v>
      </c>
      <c r="C943" s="433" t="s">
        <v>102</v>
      </c>
      <c r="D943" s="434">
        <v>2081.65</v>
      </c>
      <c r="E943" s="434">
        <v>19738.920000000002</v>
      </c>
      <c r="F943" s="435">
        <v>5099.4775000000009</v>
      </c>
      <c r="G943" s="435">
        <v>258.51</v>
      </c>
      <c r="H943" s="129">
        <v>27178.557499999999</v>
      </c>
      <c r="I943" s="293"/>
      <c r="J943" s="58"/>
      <c r="BY943" s="270"/>
      <c r="BZ943" s="68"/>
      <c r="CA943" s="280"/>
      <c r="CB943" s="280"/>
      <c r="CC943" s="280"/>
      <c r="CD943" s="280"/>
      <c r="CE943" s="280"/>
      <c r="CF943" s="270"/>
      <c r="CG943" s="68"/>
      <c r="CH943" s="281"/>
      <c r="CI943" s="281"/>
      <c r="CJ943" s="281"/>
      <c r="CK943" s="281"/>
      <c r="CL943" s="281"/>
      <c r="CM943" s="282"/>
      <c r="CN943" s="282"/>
      <c r="CO943" s="282"/>
      <c r="CP943" s="282"/>
      <c r="CQ943" s="282"/>
      <c r="CR943" s="270"/>
      <c r="CS943" s="68"/>
      <c r="CT943" s="283"/>
      <c r="CU943" s="283"/>
      <c r="CV943" s="283"/>
      <c r="CW943" s="283"/>
      <c r="CX943" s="283"/>
      <c r="CY943" s="270"/>
      <c r="CZ943" s="68"/>
      <c r="DA943" s="282"/>
      <c r="DB943" s="282"/>
      <c r="DC943" s="282"/>
      <c r="DD943" s="282"/>
      <c r="DE943" s="282"/>
    </row>
    <row r="944" spans="1:109" ht="16.5" x14ac:dyDescent="0.3">
      <c r="A944" s="427">
        <v>2011</v>
      </c>
      <c r="B944" s="428" t="s">
        <v>42</v>
      </c>
      <c r="C944" s="429" t="s">
        <v>102</v>
      </c>
      <c r="D944" s="430">
        <v>2017.69</v>
      </c>
      <c r="E944" s="430">
        <v>20242.899999999998</v>
      </c>
      <c r="F944" s="431">
        <v>3735.1125000000002</v>
      </c>
      <c r="G944" s="431">
        <v>157.63999999999999</v>
      </c>
      <c r="H944" s="432">
        <v>26153.342499999995</v>
      </c>
      <c r="I944" s="293"/>
      <c r="J944" s="58"/>
      <c r="BY944" s="270"/>
      <c r="BZ944" s="68"/>
      <c r="CA944" s="280"/>
      <c r="CB944" s="280"/>
      <c r="CC944" s="280"/>
      <c r="CD944" s="280"/>
      <c r="CE944" s="280"/>
      <c r="CF944" s="270"/>
      <c r="CG944" s="68"/>
      <c r="CH944" s="281"/>
      <c r="CI944" s="281"/>
      <c r="CJ944" s="281"/>
      <c r="CK944" s="281"/>
      <c r="CL944" s="281"/>
      <c r="CM944" s="282"/>
      <c r="CN944" s="282"/>
      <c r="CO944" s="282"/>
      <c r="CP944" s="282"/>
      <c r="CQ944" s="282"/>
      <c r="CR944" s="270"/>
      <c r="CS944" s="68"/>
      <c r="CT944" s="283"/>
      <c r="CU944" s="283"/>
      <c r="CV944" s="283"/>
      <c r="CW944" s="283"/>
      <c r="CX944" s="283"/>
      <c r="CY944" s="270"/>
      <c r="CZ944" s="68"/>
      <c r="DA944" s="282"/>
      <c r="DB944" s="282"/>
      <c r="DC944" s="282"/>
      <c r="DD944" s="282"/>
      <c r="DE944" s="282"/>
    </row>
    <row r="945" spans="1:109" ht="16.5" x14ac:dyDescent="0.3">
      <c r="A945" s="68">
        <v>2012</v>
      </c>
      <c r="B945" s="68" t="s">
        <v>43</v>
      </c>
      <c r="C945" s="433" t="s">
        <v>102</v>
      </c>
      <c r="D945" s="434">
        <v>2340.39</v>
      </c>
      <c r="E945" s="434">
        <v>14904.655000000001</v>
      </c>
      <c r="F945" s="435">
        <v>3760.835</v>
      </c>
      <c r="G945" s="435">
        <v>419.18</v>
      </c>
      <c r="H945" s="129">
        <v>21425.059999999998</v>
      </c>
      <c r="I945" s="293"/>
      <c r="J945" s="58"/>
      <c r="BY945" s="270"/>
      <c r="BZ945" s="68"/>
      <c r="CA945" s="280"/>
      <c r="CB945" s="280"/>
      <c r="CC945" s="280"/>
      <c r="CD945" s="280"/>
      <c r="CE945" s="280"/>
      <c r="CF945" s="270"/>
      <c r="CG945" s="68"/>
      <c r="CH945" s="281"/>
      <c r="CI945" s="281"/>
      <c r="CJ945" s="281"/>
      <c r="CK945" s="281"/>
      <c r="CL945" s="281"/>
      <c r="CM945" s="282"/>
      <c r="CN945" s="282"/>
      <c r="CO945" s="282"/>
      <c r="CP945" s="282"/>
      <c r="CQ945" s="282"/>
      <c r="CR945" s="270"/>
      <c r="CS945" s="68"/>
      <c r="CT945" s="283"/>
      <c r="CU945" s="283"/>
      <c r="CV945" s="283"/>
      <c r="CW945" s="283"/>
      <c r="CX945" s="283"/>
      <c r="CY945" s="270"/>
      <c r="CZ945" s="68"/>
      <c r="DA945" s="282"/>
      <c r="DB945" s="282"/>
      <c r="DC945" s="282"/>
      <c r="DD945" s="282"/>
      <c r="DE945" s="282"/>
    </row>
    <row r="946" spans="1:109" ht="16.5" x14ac:dyDescent="0.3">
      <c r="A946" s="427">
        <v>2012</v>
      </c>
      <c r="B946" s="428" t="s">
        <v>44</v>
      </c>
      <c r="C946" s="429" t="s">
        <v>102</v>
      </c>
      <c r="D946" s="430">
        <v>2328.11</v>
      </c>
      <c r="E946" s="430">
        <v>13703.35</v>
      </c>
      <c r="F946" s="431">
        <v>4126.99</v>
      </c>
      <c r="G946" s="431">
        <v>354.38</v>
      </c>
      <c r="H946" s="432">
        <v>20512.829999999998</v>
      </c>
      <c r="I946" s="293"/>
      <c r="J946" s="58"/>
      <c r="BY946" s="270"/>
      <c r="BZ946" s="68"/>
      <c r="CA946" s="280"/>
      <c r="CB946" s="280"/>
      <c r="CC946" s="280"/>
      <c r="CD946" s="280"/>
      <c r="CE946" s="280"/>
      <c r="CF946" s="270"/>
      <c r="CG946" s="68"/>
      <c r="CH946" s="281"/>
      <c r="CI946" s="281"/>
      <c r="CJ946" s="281"/>
      <c r="CK946" s="281"/>
      <c r="CL946" s="281"/>
      <c r="CM946" s="282"/>
      <c r="CN946" s="282"/>
      <c r="CO946" s="282"/>
      <c r="CP946" s="282"/>
      <c r="CQ946" s="282"/>
      <c r="CR946" s="270"/>
      <c r="CS946" s="68"/>
      <c r="CT946" s="283"/>
      <c r="CU946" s="283"/>
      <c r="CV946" s="283"/>
      <c r="CW946" s="283"/>
      <c r="CX946" s="283"/>
      <c r="CY946" s="270"/>
      <c r="CZ946" s="68"/>
      <c r="DA946" s="282"/>
      <c r="DB946" s="282"/>
      <c r="DC946" s="282"/>
      <c r="DD946" s="282"/>
      <c r="DE946" s="282"/>
    </row>
    <row r="947" spans="1:109" ht="16.5" x14ac:dyDescent="0.3">
      <c r="A947" s="68">
        <v>2012</v>
      </c>
      <c r="B947" s="68" t="s">
        <v>45</v>
      </c>
      <c r="C947" s="433" t="s">
        <v>102</v>
      </c>
      <c r="D947" s="434">
        <v>2196.4</v>
      </c>
      <c r="E947" s="434">
        <v>16977.825000000001</v>
      </c>
      <c r="F947" s="435">
        <v>4744.7649999999994</v>
      </c>
      <c r="G947" s="435">
        <v>138.6</v>
      </c>
      <c r="H947" s="129">
        <v>24057.59</v>
      </c>
      <c r="I947" s="293"/>
      <c r="J947" s="58"/>
      <c r="BY947" s="270"/>
      <c r="BZ947" s="68"/>
      <c r="CA947" s="280"/>
      <c r="CB947" s="280"/>
      <c r="CC947" s="280"/>
      <c r="CD947" s="280"/>
      <c r="CE947" s="280"/>
      <c r="CF947" s="270"/>
      <c r="CG947" s="68"/>
      <c r="CH947" s="281"/>
      <c r="CI947" s="281"/>
      <c r="CJ947" s="281"/>
      <c r="CK947" s="281"/>
      <c r="CL947" s="281"/>
      <c r="CM947" s="282"/>
      <c r="CN947" s="282"/>
      <c r="CO947" s="282"/>
      <c r="CP947" s="282"/>
      <c r="CQ947" s="282"/>
      <c r="CR947" s="270"/>
      <c r="CS947" s="68"/>
      <c r="CT947" s="283"/>
      <c r="CU947" s="283"/>
      <c r="CV947" s="283"/>
      <c r="CW947" s="283"/>
      <c r="CX947" s="283"/>
      <c r="CY947" s="270"/>
      <c r="CZ947" s="68"/>
      <c r="DA947" s="282"/>
      <c r="DB947" s="282"/>
      <c r="DC947" s="282"/>
      <c r="DD947" s="282"/>
      <c r="DE947" s="282"/>
    </row>
    <row r="948" spans="1:109" ht="16.5" x14ac:dyDescent="0.3">
      <c r="A948" s="427">
        <v>2012</v>
      </c>
      <c r="B948" s="428" t="s">
        <v>33</v>
      </c>
      <c r="C948" s="429" t="s">
        <v>102</v>
      </c>
      <c r="D948" s="430">
        <v>2122.5100000000002</v>
      </c>
      <c r="E948" s="430">
        <v>13695.499999999998</v>
      </c>
      <c r="F948" s="431">
        <v>3848.52</v>
      </c>
      <c r="G948" s="431">
        <v>319.05</v>
      </c>
      <c r="H948" s="432">
        <v>19985.579999999998</v>
      </c>
      <c r="I948" s="293"/>
      <c r="J948" s="58"/>
      <c r="BY948" s="270"/>
      <c r="BZ948" s="68"/>
      <c r="CA948" s="280"/>
      <c r="CB948" s="280"/>
      <c r="CC948" s="280"/>
      <c r="CD948" s="280"/>
      <c r="CE948" s="280"/>
      <c r="CF948" s="270"/>
      <c r="CG948" s="68"/>
      <c r="CH948" s="281"/>
      <c r="CI948" s="281"/>
      <c r="CJ948" s="281"/>
      <c r="CK948" s="281"/>
      <c r="CL948" s="281"/>
      <c r="CM948" s="282"/>
      <c r="CN948" s="282"/>
      <c r="CO948" s="282"/>
      <c r="CP948" s="282"/>
      <c r="CQ948" s="282"/>
      <c r="CR948" s="270"/>
      <c r="CS948" s="68"/>
      <c r="CT948" s="283"/>
      <c r="CU948" s="283"/>
      <c r="CV948" s="283"/>
      <c r="CW948" s="283"/>
      <c r="CX948" s="283"/>
      <c r="CY948" s="270"/>
      <c r="CZ948" s="68"/>
      <c r="DA948" s="282"/>
      <c r="DB948" s="282"/>
      <c r="DC948" s="282"/>
      <c r="DD948" s="282"/>
      <c r="DE948" s="282"/>
    </row>
    <row r="949" spans="1:109" ht="16.5" x14ac:dyDescent="0.3">
      <c r="A949" s="68">
        <v>2012</v>
      </c>
      <c r="B949" s="68" t="s">
        <v>35</v>
      </c>
      <c r="C949" s="433" t="s">
        <v>102</v>
      </c>
      <c r="D949" s="434">
        <v>3690.8099999999995</v>
      </c>
      <c r="E949" s="434">
        <v>17114.449999999997</v>
      </c>
      <c r="F949" s="435">
        <v>5642.9525000000003</v>
      </c>
      <c r="G949" s="435">
        <v>321.08999999999997</v>
      </c>
      <c r="H949" s="129">
        <v>26769.302499999998</v>
      </c>
      <c r="I949" s="293"/>
      <c r="J949" s="58"/>
      <c r="BY949" s="270"/>
      <c r="BZ949" s="68"/>
      <c r="CA949" s="280"/>
      <c r="CB949" s="280"/>
      <c r="CC949" s="280"/>
      <c r="CD949" s="280"/>
      <c r="CE949" s="280"/>
      <c r="CF949" s="270"/>
      <c r="CG949" s="68"/>
      <c r="CH949" s="281"/>
      <c r="CI949" s="281"/>
      <c r="CJ949" s="281"/>
      <c r="CK949" s="281"/>
      <c r="CL949" s="281"/>
      <c r="CM949" s="282"/>
      <c r="CN949" s="282"/>
      <c r="CO949" s="282"/>
      <c r="CP949" s="282"/>
      <c r="CQ949" s="282"/>
      <c r="CR949" s="270"/>
      <c r="CS949" s="68"/>
      <c r="CT949" s="283"/>
      <c r="CU949" s="283"/>
      <c r="CV949" s="283"/>
      <c r="CW949" s="283"/>
      <c r="CX949" s="283"/>
      <c r="CY949" s="270"/>
      <c r="CZ949" s="68"/>
      <c r="DA949" s="282"/>
      <c r="DB949" s="282"/>
      <c r="DC949" s="282"/>
      <c r="DD949" s="282"/>
      <c r="DE949" s="282"/>
    </row>
    <row r="950" spans="1:109" ht="16.5" x14ac:dyDescent="0.3">
      <c r="A950" s="427">
        <v>2012</v>
      </c>
      <c r="B950" s="428" t="s">
        <v>36</v>
      </c>
      <c r="C950" s="429" t="s">
        <v>102</v>
      </c>
      <c r="D950" s="430">
        <v>3699.83</v>
      </c>
      <c r="E950" s="430">
        <v>14295.75</v>
      </c>
      <c r="F950" s="431">
        <v>6188.0575000000008</v>
      </c>
      <c r="G950" s="431">
        <v>673.48</v>
      </c>
      <c r="H950" s="432">
        <v>24857.1175</v>
      </c>
      <c r="I950" s="293"/>
      <c r="J950" s="58"/>
      <c r="BY950" s="270"/>
      <c r="BZ950" s="68"/>
      <c r="CA950" s="280"/>
      <c r="CB950" s="280"/>
      <c r="CC950" s="280"/>
      <c r="CD950" s="280"/>
      <c r="CE950" s="280"/>
      <c r="CF950" s="270"/>
      <c r="CG950" s="68"/>
      <c r="CH950" s="281"/>
      <c r="CI950" s="281"/>
      <c r="CJ950" s="281"/>
      <c r="CK950" s="281"/>
      <c r="CL950" s="281"/>
      <c r="CM950" s="282"/>
      <c r="CN950" s="282"/>
      <c r="CO950" s="282"/>
      <c r="CP950" s="282"/>
      <c r="CQ950" s="282"/>
      <c r="CR950" s="270"/>
      <c r="CS950" s="68"/>
      <c r="CT950" s="283"/>
      <c r="CU950" s="283"/>
      <c r="CV950" s="283"/>
      <c r="CW950" s="283"/>
      <c r="CX950" s="283"/>
      <c r="CY950" s="270"/>
      <c r="CZ950" s="68"/>
      <c r="DA950" s="282"/>
      <c r="DB950" s="282"/>
      <c r="DC950" s="282"/>
      <c r="DD950" s="282"/>
      <c r="DE950" s="282"/>
    </row>
    <row r="951" spans="1:109" ht="16.5" x14ac:dyDescent="0.3">
      <c r="A951" s="68">
        <v>2012</v>
      </c>
      <c r="B951" s="68" t="s">
        <v>37</v>
      </c>
      <c r="C951" s="433" t="s">
        <v>102</v>
      </c>
      <c r="D951" s="434">
        <v>3924.92</v>
      </c>
      <c r="E951" s="434">
        <v>16147.174999999999</v>
      </c>
      <c r="F951" s="435">
        <v>5766.8249999999989</v>
      </c>
      <c r="G951" s="435">
        <v>415.14</v>
      </c>
      <c r="H951" s="129">
        <v>26254.059999999998</v>
      </c>
      <c r="I951" s="293"/>
      <c r="J951" s="58"/>
      <c r="BY951" s="270"/>
      <c r="BZ951" s="68"/>
      <c r="CA951" s="280"/>
      <c r="CB951" s="280"/>
      <c r="CC951" s="280"/>
      <c r="CD951" s="280"/>
      <c r="CE951" s="280"/>
      <c r="CF951" s="270"/>
      <c r="CG951" s="68"/>
      <c r="CH951" s="281"/>
      <c r="CI951" s="281"/>
      <c r="CJ951" s="281"/>
      <c r="CK951" s="281"/>
      <c r="CL951" s="281"/>
      <c r="CM951" s="282"/>
      <c r="CN951" s="282"/>
      <c r="CO951" s="282"/>
      <c r="CP951" s="282"/>
      <c r="CQ951" s="282"/>
      <c r="CR951" s="270"/>
      <c r="CS951" s="68"/>
      <c r="CT951" s="283"/>
      <c r="CU951" s="283"/>
      <c r="CV951" s="283"/>
      <c r="CW951" s="283"/>
      <c r="CX951" s="283"/>
      <c r="CY951" s="270"/>
      <c r="CZ951" s="68"/>
      <c r="DA951" s="282"/>
      <c r="DB951" s="282"/>
      <c r="DC951" s="282"/>
      <c r="DD951" s="282"/>
      <c r="DE951" s="282"/>
    </row>
    <row r="952" spans="1:109" ht="16.5" x14ac:dyDescent="0.3">
      <c r="A952" s="427">
        <v>2012</v>
      </c>
      <c r="B952" s="428" t="s">
        <v>38</v>
      </c>
      <c r="C952" s="429" t="s">
        <v>102</v>
      </c>
      <c r="D952" s="430">
        <v>4186.9499999999989</v>
      </c>
      <c r="E952" s="430">
        <v>17862.140000000003</v>
      </c>
      <c r="F952" s="431">
        <v>6163.4824999999992</v>
      </c>
      <c r="G952" s="431">
        <v>440.38</v>
      </c>
      <c r="H952" s="432">
        <v>28652.952500000003</v>
      </c>
      <c r="I952" s="293"/>
      <c r="J952" s="58"/>
      <c r="BY952" s="270"/>
      <c r="BZ952" s="68"/>
      <c r="CA952" s="280"/>
      <c r="CB952" s="280"/>
      <c r="CC952" s="280"/>
      <c r="CD952" s="280"/>
      <c r="CE952" s="280"/>
      <c r="CF952" s="270"/>
      <c r="CG952" s="68"/>
      <c r="CH952" s="281"/>
      <c r="CI952" s="281"/>
      <c r="CJ952" s="281"/>
      <c r="CK952" s="281"/>
      <c r="CL952" s="281"/>
      <c r="CM952" s="282"/>
      <c r="CN952" s="282"/>
      <c r="CO952" s="282"/>
      <c r="CP952" s="282"/>
      <c r="CQ952" s="282"/>
      <c r="CR952" s="270"/>
      <c r="CS952" s="68"/>
      <c r="CT952" s="283"/>
      <c r="CU952" s="283"/>
      <c r="CV952" s="283"/>
      <c r="CW952" s="283"/>
      <c r="CX952" s="283"/>
      <c r="CY952" s="270"/>
      <c r="CZ952" s="68"/>
      <c r="DA952" s="282"/>
      <c r="DB952" s="282"/>
      <c r="DC952" s="282"/>
      <c r="DD952" s="282"/>
      <c r="DE952" s="282"/>
    </row>
    <row r="953" spans="1:109" ht="16.5" x14ac:dyDescent="0.3">
      <c r="A953" s="68">
        <v>2012</v>
      </c>
      <c r="B953" s="68" t="s">
        <v>39</v>
      </c>
      <c r="C953" s="433" t="s">
        <v>102</v>
      </c>
      <c r="D953" s="434">
        <v>3291.19</v>
      </c>
      <c r="E953" s="434">
        <v>16389.125</v>
      </c>
      <c r="F953" s="435">
        <v>6008.2999999999993</v>
      </c>
      <c r="G953" s="435">
        <v>406.62</v>
      </c>
      <c r="H953" s="129">
        <v>26095.235000000004</v>
      </c>
      <c r="I953" s="293"/>
      <c r="J953" s="58"/>
      <c r="BY953" s="270"/>
      <c r="BZ953" s="68"/>
      <c r="CA953" s="280"/>
      <c r="CB953" s="280"/>
      <c r="CC953" s="280"/>
      <c r="CD953" s="280"/>
      <c r="CE953" s="280"/>
      <c r="CF953" s="270"/>
      <c r="CG953" s="68"/>
      <c r="CH953" s="281"/>
      <c r="CI953" s="281"/>
      <c r="CJ953" s="281"/>
      <c r="CK953" s="281"/>
      <c r="CL953" s="281"/>
      <c r="CM953" s="282"/>
      <c r="CN953" s="282"/>
      <c r="CO953" s="282"/>
      <c r="CP953" s="282"/>
      <c r="CQ953" s="282"/>
      <c r="CR953" s="270"/>
      <c r="CS953" s="68"/>
      <c r="CT953" s="283"/>
      <c r="CU953" s="283"/>
      <c r="CV953" s="283"/>
      <c r="CW953" s="283"/>
      <c r="CX953" s="283"/>
      <c r="CY953" s="270"/>
      <c r="CZ953" s="68"/>
      <c r="DA953" s="282"/>
      <c r="DB953" s="282"/>
      <c r="DC953" s="282"/>
      <c r="DD953" s="282"/>
      <c r="DE953" s="282"/>
    </row>
    <row r="954" spans="1:109" ht="16.5" x14ac:dyDescent="0.3">
      <c r="A954" s="427">
        <v>2012</v>
      </c>
      <c r="B954" s="428" t="s">
        <v>40</v>
      </c>
      <c r="C954" s="429" t="s">
        <v>102</v>
      </c>
      <c r="D954" s="430">
        <v>3740.3</v>
      </c>
      <c r="E954" s="430">
        <v>17041.845000000001</v>
      </c>
      <c r="F954" s="431">
        <v>6039.0375000000013</v>
      </c>
      <c r="G954" s="431">
        <v>530.48749999999995</v>
      </c>
      <c r="H954" s="432">
        <v>27351.670000000002</v>
      </c>
      <c r="I954" s="293"/>
      <c r="J954" s="58"/>
      <c r="BY954" s="270"/>
      <c r="BZ954" s="68"/>
      <c r="CA954" s="280"/>
      <c r="CB954" s="280"/>
      <c r="CC954" s="280"/>
      <c r="CD954" s="280"/>
      <c r="CE954" s="280"/>
      <c r="CF954" s="270"/>
      <c r="CG954" s="68"/>
      <c r="CH954" s="281"/>
      <c r="CI954" s="281"/>
      <c r="CJ954" s="281"/>
      <c r="CK954" s="281"/>
      <c r="CL954" s="281"/>
      <c r="CM954" s="282"/>
      <c r="CN954" s="282"/>
      <c r="CO954" s="282"/>
      <c r="CP954" s="282"/>
      <c r="CQ954" s="282"/>
      <c r="CR954" s="270"/>
      <c r="CS954" s="68"/>
      <c r="CT954" s="283"/>
      <c r="CU954" s="283"/>
      <c r="CV954" s="283"/>
      <c r="CW954" s="283"/>
      <c r="CX954" s="283"/>
      <c r="CY954" s="270"/>
      <c r="CZ954" s="68"/>
      <c r="DA954" s="282"/>
      <c r="DB954" s="282"/>
      <c r="DC954" s="282"/>
      <c r="DD954" s="282"/>
      <c r="DE954" s="282"/>
    </row>
    <row r="955" spans="1:109" ht="16.5" x14ac:dyDescent="0.3">
      <c r="A955" s="68">
        <v>2012</v>
      </c>
      <c r="B955" s="68" t="s">
        <v>41</v>
      </c>
      <c r="C955" s="433" t="s">
        <v>102</v>
      </c>
      <c r="D955" s="434">
        <v>3255.1824999999999</v>
      </c>
      <c r="E955" s="434">
        <v>17749.044999999998</v>
      </c>
      <c r="F955" s="435">
        <v>7107.16</v>
      </c>
      <c r="G955" s="435">
        <v>617.51749999999993</v>
      </c>
      <c r="H955" s="129">
        <v>28728.904999999999</v>
      </c>
      <c r="I955" s="293"/>
      <c r="J955" s="58"/>
      <c r="BY955" s="270"/>
      <c r="BZ955" s="68"/>
      <c r="CA955" s="280"/>
      <c r="CB955" s="280"/>
      <c r="CC955" s="280"/>
      <c r="CD955" s="280"/>
      <c r="CE955" s="280"/>
      <c r="CF955" s="270"/>
      <c r="CG955" s="68"/>
      <c r="CH955" s="281"/>
      <c r="CI955" s="281"/>
      <c r="CJ955" s="281"/>
      <c r="CK955" s="281"/>
      <c r="CL955" s="281"/>
      <c r="CM955" s="282"/>
      <c r="CN955" s="282"/>
      <c r="CO955" s="282"/>
      <c r="CP955" s="282"/>
      <c r="CQ955" s="282"/>
      <c r="CR955" s="270"/>
      <c r="CS955" s="68"/>
      <c r="CT955" s="283"/>
      <c r="CU955" s="283"/>
      <c r="CV955" s="283"/>
      <c r="CW955" s="283"/>
      <c r="CX955" s="283"/>
      <c r="CY955" s="270"/>
      <c r="CZ955" s="68"/>
      <c r="DA955" s="282"/>
      <c r="DB955" s="282"/>
      <c r="DC955" s="282"/>
      <c r="DD955" s="282"/>
      <c r="DE955" s="282"/>
    </row>
    <row r="956" spans="1:109" ht="16.5" x14ac:dyDescent="0.3">
      <c r="A956" s="427">
        <v>2012</v>
      </c>
      <c r="B956" s="428" t="s">
        <v>42</v>
      </c>
      <c r="C956" s="429" t="s">
        <v>102</v>
      </c>
      <c r="D956" s="430">
        <v>3379.07</v>
      </c>
      <c r="E956" s="430">
        <v>15799.410000000002</v>
      </c>
      <c r="F956" s="431">
        <v>5653.5125000000007</v>
      </c>
      <c r="G956" s="431">
        <v>998.71499999999992</v>
      </c>
      <c r="H956" s="432">
        <v>25830.7075</v>
      </c>
      <c r="I956" s="293"/>
      <c r="J956" s="58"/>
      <c r="BY956" s="270"/>
      <c r="BZ956" s="68"/>
      <c r="CA956" s="280"/>
      <c r="CB956" s="280"/>
      <c r="CC956" s="280"/>
      <c r="CD956" s="280"/>
      <c r="CE956" s="280"/>
      <c r="CF956" s="270"/>
      <c r="CG956" s="68"/>
      <c r="CH956" s="281"/>
      <c r="CI956" s="281"/>
      <c r="CJ956" s="281"/>
      <c r="CK956" s="281"/>
      <c r="CL956" s="281"/>
      <c r="CM956" s="282"/>
      <c r="CN956" s="282"/>
      <c r="CO956" s="282"/>
      <c r="CP956" s="282"/>
      <c r="CQ956" s="282"/>
      <c r="CR956" s="270"/>
      <c r="CS956" s="68"/>
      <c r="CT956" s="283"/>
      <c r="CU956" s="283"/>
      <c r="CV956" s="283"/>
      <c r="CW956" s="283"/>
      <c r="CX956" s="283"/>
      <c r="CY956" s="270"/>
      <c r="CZ956" s="68"/>
      <c r="DA956" s="282"/>
      <c r="DB956" s="282"/>
      <c r="DC956" s="282"/>
      <c r="DD956" s="282"/>
      <c r="DE956" s="282"/>
    </row>
    <row r="957" spans="1:109" ht="16.5" x14ac:dyDescent="0.3">
      <c r="A957" s="68">
        <v>2013</v>
      </c>
      <c r="B957" s="68" t="s">
        <v>43</v>
      </c>
      <c r="C957" s="433" t="s">
        <v>102</v>
      </c>
      <c r="D957" s="434">
        <v>3713.8199999999997</v>
      </c>
      <c r="E957" s="434">
        <v>13667.380000000001</v>
      </c>
      <c r="F957" s="435">
        <v>6703.0974999999999</v>
      </c>
      <c r="G957" s="435">
        <v>442.9</v>
      </c>
      <c r="H957" s="129">
        <v>24527.197500000002</v>
      </c>
      <c r="I957" s="293"/>
      <c r="J957" s="58"/>
      <c r="BY957" s="270"/>
      <c r="BZ957" s="68"/>
      <c r="CA957" s="280"/>
      <c r="CB957" s="280"/>
      <c r="CC957" s="280"/>
      <c r="CD957" s="280"/>
      <c r="CE957" s="280"/>
      <c r="CF957" s="270"/>
      <c r="CG957" s="68"/>
      <c r="CH957" s="281"/>
      <c r="CI957" s="281"/>
      <c r="CJ957" s="281"/>
      <c r="CK957" s="281"/>
      <c r="CL957" s="281"/>
      <c r="CM957" s="282"/>
      <c r="CN957" s="282"/>
      <c r="CO957" s="282"/>
      <c r="CP957" s="282"/>
      <c r="CQ957" s="282"/>
      <c r="CR957" s="270"/>
      <c r="CS957" s="68"/>
      <c r="CT957" s="283"/>
      <c r="CU957" s="283"/>
      <c r="CV957" s="283"/>
      <c r="CW957" s="283"/>
      <c r="CX957" s="283"/>
      <c r="CY957" s="270"/>
      <c r="CZ957" s="68"/>
      <c r="DA957" s="282"/>
      <c r="DB957" s="282"/>
      <c r="DC957" s="282"/>
      <c r="DD957" s="282"/>
      <c r="DE957" s="282"/>
    </row>
    <row r="958" spans="1:109" ht="16.5" x14ac:dyDescent="0.3">
      <c r="A958" s="427">
        <v>2013</v>
      </c>
      <c r="B958" s="428" t="s">
        <v>44</v>
      </c>
      <c r="C958" s="429" t="s">
        <v>102</v>
      </c>
      <c r="D958" s="430">
        <v>4036.1099999999997</v>
      </c>
      <c r="E958" s="430">
        <v>14155.695</v>
      </c>
      <c r="F958" s="431">
        <v>5935.9149999999991</v>
      </c>
      <c r="G958" s="431">
        <v>488.14</v>
      </c>
      <c r="H958" s="432">
        <v>24615.859999999997</v>
      </c>
      <c r="I958" s="293"/>
      <c r="J958" s="58"/>
      <c r="BY958" s="270"/>
      <c r="BZ958" s="68"/>
      <c r="CA958" s="280"/>
      <c r="CB958" s="280"/>
      <c r="CC958" s="280"/>
      <c r="CD958" s="280"/>
      <c r="CE958" s="280"/>
      <c r="CF958" s="270"/>
      <c r="CG958" s="68"/>
      <c r="CH958" s="281"/>
      <c r="CI958" s="281"/>
      <c r="CJ958" s="281"/>
      <c r="CK958" s="281"/>
      <c r="CL958" s="281"/>
      <c r="CM958" s="282"/>
      <c r="CN958" s="282"/>
      <c r="CO958" s="282"/>
      <c r="CP958" s="282"/>
      <c r="CQ958" s="282"/>
      <c r="CR958" s="270"/>
      <c r="CS958" s="68"/>
      <c r="CT958" s="283"/>
      <c r="CU958" s="283"/>
      <c r="CV958" s="283"/>
      <c r="CW958" s="283"/>
      <c r="CX958" s="283"/>
      <c r="CY958" s="270"/>
      <c r="CZ958" s="68"/>
      <c r="DA958" s="282"/>
      <c r="DB958" s="282"/>
      <c r="DC958" s="282"/>
      <c r="DD958" s="282"/>
      <c r="DE958" s="282"/>
    </row>
    <row r="959" spans="1:109" ht="16.5" x14ac:dyDescent="0.3">
      <c r="A959" s="68">
        <v>2013</v>
      </c>
      <c r="B959" s="68" t="s">
        <v>45</v>
      </c>
      <c r="C959" s="433" t="s">
        <v>102</v>
      </c>
      <c r="D959" s="434">
        <v>3202.9724999999999</v>
      </c>
      <c r="E959" s="434">
        <v>14492.4</v>
      </c>
      <c r="F959" s="435">
        <v>4728.1475</v>
      </c>
      <c r="G959" s="435">
        <v>117.5</v>
      </c>
      <c r="H959" s="129">
        <v>22541.019999999997</v>
      </c>
      <c r="I959" s="293"/>
      <c r="J959" s="58"/>
      <c r="BY959" s="270"/>
      <c r="BZ959" s="68"/>
      <c r="CA959" s="280"/>
      <c r="CB959" s="280"/>
      <c r="CC959" s="280"/>
      <c r="CD959" s="280"/>
      <c r="CE959" s="280"/>
      <c r="CF959" s="270"/>
      <c r="CG959" s="68"/>
      <c r="CH959" s="281"/>
      <c r="CI959" s="281"/>
      <c r="CJ959" s="281"/>
      <c r="CK959" s="281"/>
      <c r="CL959" s="281"/>
      <c r="CM959" s="282"/>
      <c r="CN959" s="282"/>
      <c r="CO959" s="282"/>
      <c r="CP959" s="282"/>
      <c r="CQ959" s="282"/>
      <c r="CR959" s="270"/>
      <c r="CS959" s="68"/>
      <c r="CT959" s="283"/>
      <c r="CU959" s="283"/>
      <c r="CV959" s="283"/>
      <c r="CW959" s="283"/>
      <c r="CX959" s="283"/>
      <c r="CY959" s="270"/>
      <c r="CZ959" s="68"/>
      <c r="DA959" s="282"/>
      <c r="DB959" s="282"/>
      <c r="DC959" s="282"/>
      <c r="DD959" s="282"/>
      <c r="DE959" s="282"/>
    </row>
    <row r="960" spans="1:109" ht="16.5" x14ac:dyDescent="0.3">
      <c r="A960" s="427">
        <v>2013</v>
      </c>
      <c r="B960" s="428" t="s">
        <v>33</v>
      </c>
      <c r="C960" s="429" t="s">
        <v>102</v>
      </c>
      <c r="D960" s="430">
        <v>2634.14</v>
      </c>
      <c r="E960" s="430">
        <v>16978.514999999999</v>
      </c>
      <c r="F960" s="431">
        <v>5500.7049999999999</v>
      </c>
      <c r="G960" s="431">
        <v>451.87</v>
      </c>
      <c r="H960" s="432">
        <v>25565.229999999996</v>
      </c>
      <c r="I960" s="293"/>
      <c r="J960" s="58"/>
      <c r="BY960" s="270"/>
      <c r="BZ960" s="68"/>
      <c r="CA960" s="280"/>
      <c r="CB960" s="280"/>
      <c r="CC960" s="280"/>
      <c r="CD960" s="280"/>
      <c r="CE960" s="280"/>
      <c r="CF960" s="270"/>
      <c r="CG960" s="68"/>
      <c r="CH960" s="281"/>
      <c r="CI960" s="281"/>
      <c r="CJ960" s="281"/>
      <c r="CK960" s="281"/>
      <c r="CL960" s="281"/>
      <c r="CM960" s="282"/>
      <c r="CN960" s="282"/>
      <c r="CO960" s="282"/>
      <c r="CP960" s="282"/>
      <c r="CQ960" s="282"/>
      <c r="CR960" s="270"/>
      <c r="CS960" s="68"/>
      <c r="CT960" s="283"/>
      <c r="CU960" s="283"/>
      <c r="CV960" s="283"/>
      <c r="CW960" s="283"/>
      <c r="CX960" s="283"/>
      <c r="CY960" s="270"/>
      <c r="CZ960" s="68"/>
      <c r="DA960" s="282"/>
      <c r="DB960" s="282"/>
      <c r="DC960" s="282"/>
      <c r="DD960" s="282"/>
      <c r="DE960" s="282"/>
    </row>
    <row r="961" spans="1:109" ht="16.5" x14ac:dyDescent="0.3">
      <c r="A961" s="68">
        <v>2013</v>
      </c>
      <c r="B961" s="68" t="s">
        <v>35</v>
      </c>
      <c r="C961" s="433" t="s">
        <v>102</v>
      </c>
      <c r="D961" s="434">
        <v>2894.5199999999995</v>
      </c>
      <c r="E961" s="434">
        <v>15425.725000000006</v>
      </c>
      <c r="F961" s="435">
        <v>5660.8724999999995</v>
      </c>
      <c r="G961" s="435">
        <v>357.39000000000004</v>
      </c>
      <c r="H961" s="129">
        <v>24338.507500000003</v>
      </c>
      <c r="I961" s="293"/>
      <c r="J961" s="58"/>
      <c r="BY961" s="270"/>
      <c r="BZ961" s="68"/>
      <c r="CA961" s="280"/>
      <c r="CB961" s="280"/>
      <c r="CC961" s="280"/>
      <c r="CD961" s="280"/>
      <c r="CE961" s="280"/>
      <c r="CF961" s="270"/>
      <c r="CG961" s="68"/>
      <c r="CH961" s="281"/>
      <c r="CI961" s="281"/>
      <c r="CJ961" s="281"/>
      <c r="CK961" s="281"/>
      <c r="CL961" s="281"/>
      <c r="CM961" s="282"/>
      <c r="CN961" s="282"/>
      <c r="CO961" s="282"/>
      <c r="CP961" s="282"/>
      <c r="CQ961" s="282"/>
      <c r="CR961" s="270"/>
      <c r="CS961" s="68"/>
      <c r="CT961" s="283"/>
      <c r="CU961" s="283"/>
      <c r="CV961" s="283"/>
      <c r="CW961" s="283"/>
      <c r="CX961" s="283"/>
      <c r="CY961" s="270"/>
      <c r="CZ961" s="68"/>
      <c r="DA961" s="282"/>
      <c r="DB961" s="282"/>
      <c r="DC961" s="282"/>
      <c r="DD961" s="282"/>
      <c r="DE961" s="282"/>
    </row>
    <row r="962" spans="1:109" ht="16.5" x14ac:dyDescent="0.3">
      <c r="A962" s="427">
        <v>2013</v>
      </c>
      <c r="B962" s="428" t="s">
        <v>36</v>
      </c>
      <c r="C962" s="429" t="s">
        <v>102</v>
      </c>
      <c r="D962" s="430">
        <v>3170.5149999999999</v>
      </c>
      <c r="E962" s="430">
        <v>16053.694999999998</v>
      </c>
      <c r="F962" s="431">
        <v>4975.3774999999996</v>
      </c>
      <c r="G962" s="431">
        <v>628.32000000000005</v>
      </c>
      <c r="H962" s="432">
        <v>24827.907499999998</v>
      </c>
      <c r="I962" s="293"/>
      <c r="J962" s="58"/>
      <c r="BY962" s="270"/>
      <c r="BZ962" s="68"/>
      <c r="CA962" s="280"/>
      <c r="CB962" s="280"/>
      <c r="CC962" s="280"/>
      <c r="CD962" s="280"/>
      <c r="CE962" s="280"/>
      <c r="CF962" s="270"/>
      <c r="CG962" s="68"/>
      <c r="CH962" s="281"/>
      <c r="CI962" s="281"/>
      <c r="CJ962" s="281"/>
      <c r="CK962" s="281"/>
      <c r="CL962" s="281"/>
      <c r="CM962" s="282"/>
      <c r="CN962" s="282"/>
      <c r="CO962" s="282"/>
      <c r="CP962" s="282"/>
      <c r="CQ962" s="282"/>
      <c r="CR962" s="270"/>
      <c r="CS962" s="68"/>
      <c r="CT962" s="283"/>
      <c r="CU962" s="283"/>
      <c r="CV962" s="283"/>
      <c r="CW962" s="283"/>
      <c r="CX962" s="283"/>
      <c r="CY962" s="270"/>
      <c r="CZ962" s="68"/>
      <c r="DA962" s="282"/>
      <c r="DB962" s="282"/>
      <c r="DC962" s="282"/>
      <c r="DD962" s="282"/>
      <c r="DE962" s="282"/>
    </row>
    <row r="963" spans="1:109" ht="16.5" x14ac:dyDescent="0.3">
      <c r="A963" s="68">
        <v>2013</v>
      </c>
      <c r="B963" s="68" t="s">
        <v>37</v>
      </c>
      <c r="C963" s="433" t="s">
        <v>102</v>
      </c>
      <c r="D963" s="434">
        <v>3534.9375</v>
      </c>
      <c r="E963" s="434">
        <v>17552.830000000002</v>
      </c>
      <c r="F963" s="435">
        <v>6301.8225000000002</v>
      </c>
      <c r="G963" s="435">
        <v>466.91</v>
      </c>
      <c r="H963" s="129">
        <v>27856.5</v>
      </c>
      <c r="I963" s="293"/>
      <c r="J963" s="58"/>
      <c r="BY963" s="270"/>
      <c r="BZ963" s="68"/>
      <c r="CA963" s="280"/>
      <c r="CB963" s="280"/>
      <c r="CC963" s="280"/>
      <c r="CD963" s="280"/>
      <c r="CE963" s="280"/>
      <c r="CF963" s="270"/>
      <c r="CG963" s="68"/>
      <c r="CH963" s="281"/>
      <c r="CI963" s="281"/>
      <c r="CJ963" s="281"/>
      <c r="CK963" s="281"/>
      <c r="CL963" s="281"/>
      <c r="CM963" s="282"/>
      <c r="CN963" s="282"/>
      <c r="CO963" s="282"/>
      <c r="CP963" s="282"/>
      <c r="CQ963" s="282"/>
      <c r="CR963" s="270"/>
      <c r="CS963" s="68"/>
      <c r="CT963" s="283"/>
      <c r="CU963" s="283"/>
      <c r="CV963" s="283"/>
      <c r="CW963" s="283"/>
      <c r="CX963" s="283"/>
      <c r="CY963" s="270"/>
      <c r="CZ963" s="68"/>
      <c r="DA963" s="282"/>
      <c r="DB963" s="282"/>
      <c r="DC963" s="282"/>
      <c r="DD963" s="282"/>
      <c r="DE963" s="282"/>
    </row>
    <row r="964" spans="1:109" ht="16.5" x14ac:dyDescent="0.3">
      <c r="A964" s="427">
        <v>2013</v>
      </c>
      <c r="B964" s="428" t="s">
        <v>38</v>
      </c>
      <c r="C964" s="429" t="s">
        <v>102</v>
      </c>
      <c r="D964" s="430">
        <v>3639.46</v>
      </c>
      <c r="E964" s="430">
        <v>18742.605</v>
      </c>
      <c r="F964" s="431">
        <v>5725.9825000000001</v>
      </c>
      <c r="G964" s="431">
        <v>353.92999999999995</v>
      </c>
      <c r="H964" s="432">
        <v>28461.977500000001</v>
      </c>
      <c r="I964" s="293"/>
      <c r="J964" s="58"/>
      <c r="BY964" s="270"/>
      <c r="BZ964" s="68"/>
      <c r="CA964" s="280"/>
      <c r="CB964" s="280"/>
      <c r="CC964" s="280"/>
      <c r="CD964" s="280"/>
      <c r="CE964" s="280"/>
      <c r="CF964" s="270"/>
      <c r="CG964" s="68"/>
      <c r="CH964" s="281"/>
      <c r="CI964" s="281"/>
      <c r="CJ964" s="281"/>
      <c r="CK964" s="281"/>
      <c r="CL964" s="281"/>
      <c r="CM964" s="282"/>
      <c r="CN964" s="282"/>
      <c r="CO964" s="282"/>
      <c r="CP964" s="282"/>
      <c r="CQ964" s="282"/>
      <c r="CR964" s="270"/>
      <c r="CS964" s="68"/>
      <c r="CT964" s="283"/>
      <c r="CU964" s="283"/>
      <c r="CV964" s="283"/>
      <c r="CW964" s="283"/>
      <c r="CX964" s="283"/>
      <c r="CY964" s="270"/>
      <c r="CZ964" s="68"/>
      <c r="DA964" s="282"/>
      <c r="DB964" s="282"/>
      <c r="DC964" s="282"/>
      <c r="DD964" s="282"/>
      <c r="DE964" s="282"/>
    </row>
    <row r="965" spans="1:109" ht="16.5" x14ac:dyDescent="0.3">
      <c r="A965" s="68">
        <v>2013</v>
      </c>
      <c r="B965" s="68" t="s">
        <v>39</v>
      </c>
      <c r="C965" s="433" t="s">
        <v>102</v>
      </c>
      <c r="D965" s="434">
        <v>3862.9400000000005</v>
      </c>
      <c r="E965" s="434">
        <v>18464.533000000003</v>
      </c>
      <c r="F965" s="435">
        <v>8087.5625000000009</v>
      </c>
      <c r="G965" s="435">
        <v>217.29000000000002</v>
      </c>
      <c r="H965" s="129">
        <v>30632.325499999999</v>
      </c>
      <c r="I965" s="293"/>
      <c r="J965" s="58"/>
      <c r="BY965" s="270"/>
      <c r="BZ965" s="68"/>
      <c r="CA965" s="280"/>
      <c r="CB965" s="280"/>
      <c r="CC965" s="280"/>
      <c r="CD965" s="280"/>
      <c r="CE965" s="280"/>
      <c r="CF965" s="270"/>
      <c r="CG965" s="68"/>
      <c r="CH965" s="281"/>
      <c r="CI965" s="281"/>
      <c r="CJ965" s="281"/>
      <c r="CK965" s="281"/>
      <c r="CL965" s="281"/>
      <c r="CM965" s="282"/>
      <c r="CN965" s="282"/>
      <c r="CO965" s="282"/>
      <c r="CP965" s="282"/>
      <c r="CQ965" s="282"/>
      <c r="CR965" s="270"/>
      <c r="CS965" s="68"/>
      <c r="CT965" s="283"/>
      <c r="CU965" s="283"/>
      <c r="CV965" s="283"/>
      <c r="CW965" s="283"/>
      <c r="CX965" s="283"/>
      <c r="CY965" s="270"/>
      <c r="CZ965" s="68"/>
      <c r="DA965" s="282"/>
      <c r="DB965" s="282"/>
      <c r="DC965" s="282"/>
      <c r="DD965" s="282"/>
      <c r="DE965" s="282"/>
    </row>
    <row r="966" spans="1:109" ht="16.5" x14ac:dyDescent="0.3">
      <c r="A966" s="427">
        <v>2013</v>
      </c>
      <c r="B966" s="428" t="s">
        <v>40</v>
      </c>
      <c r="C966" s="429" t="s">
        <v>102</v>
      </c>
      <c r="D966" s="430">
        <v>6173.3474999999999</v>
      </c>
      <c r="E966" s="430">
        <v>19896.009999999998</v>
      </c>
      <c r="F966" s="431">
        <v>6711.3575000000001</v>
      </c>
      <c r="G966" s="431">
        <v>232.12</v>
      </c>
      <c r="H966" s="432">
        <v>33012.834999999992</v>
      </c>
      <c r="I966" s="293"/>
      <c r="J966" s="58"/>
      <c r="BY966" s="270"/>
      <c r="BZ966" s="68"/>
      <c r="CA966" s="280"/>
      <c r="CB966" s="280"/>
      <c r="CC966" s="280"/>
      <c r="CD966" s="280"/>
      <c r="CE966" s="280"/>
      <c r="CF966" s="270"/>
      <c r="CG966" s="68"/>
      <c r="CH966" s="281"/>
      <c r="CI966" s="281"/>
      <c r="CJ966" s="281"/>
      <c r="CK966" s="281"/>
      <c r="CL966" s="281"/>
      <c r="CM966" s="282"/>
      <c r="CN966" s="282"/>
      <c r="CO966" s="282"/>
      <c r="CP966" s="282"/>
      <c r="CQ966" s="282"/>
      <c r="CR966" s="270"/>
      <c r="CS966" s="68"/>
      <c r="CT966" s="283"/>
      <c r="CU966" s="283"/>
      <c r="CV966" s="283"/>
      <c r="CW966" s="283"/>
      <c r="CX966" s="283"/>
      <c r="CY966" s="270"/>
      <c r="CZ966" s="68"/>
      <c r="DA966" s="282"/>
      <c r="DB966" s="282"/>
      <c r="DC966" s="282"/>
      <c r="DD966" s="282"/>
      <c r="DE966" s="282"/>
    </row>
    <row r="967" spans="1:109" ht="16.5" x14ac:dyDescent="0.3">
      <c r="A967" s="68">
        <v>2013</v>
      </c>
      <c r="B967" s="68" t="s">
        <v>41</v>
      </c>
      <c r="C967" s="433" t="s">
        <v>102</v>
      </c>
      <c r="D967" s="434">
        <v>4830.2224999999999</v>
      </c>
      <c r="E967" s="434">
        <v>19525.794999999998</v>
      </c>
      <c r="F967" s="435">
        <v>6100.8099999999995</v>
      </c>
      <c r="G967" s="435">
        <v>173</v>
      </c>
      <c r="H967" s="129">
        <v>30629.827499999999</v>
      </c>
      <c r="I967" s="293"/>
      <c r="J967" s="58"/>
      <c r="BY967" s="270"/>
      <c r="BZ967" s="68"/>
      <c r="CA967" s="280"/>
      <c r="CB967" s="280"/>
      <c r="CC967" s="280"/>
      <c r="CD967" s="280"/>
      <c r="CE967" s="280"/>
      <c r="CF967" s="270"/>
      <c r="CG967" s="68"/>
      <c r="CH967" s="281"/>
      <c r="CI967" s="281"/>
      <c r="CJ967" s="281"/>
      <c r="CK967" s="281"/>
      <c r="CL967" s="281"/>
      <c r="CM967" s="282"/>
      <c r="CN967" s="282"/>
      <c r="CO967" s="282"/>
      <c r="CP967" s="282"/>
      <c r="CQ967" s="282"/>
      <c r="CR967" s="270"/>
      <c r="CS967" s="68"/>
      <c r="CT967" s="283"/>
      <c r="CU967" s="283"/>
      <c r="CV967" s="283"/>
      <c r="CW967" s="283"/>
      <c r="CX967" s="283"/>
      <c r="CY967" s="270"/>
      <c r="CZ967" s="68"/>
      <c r="DA967" s="282"/>
      <c r="DB967" s="282"/>
      <c r="DC967" s="282"/>
      <c r="DD967" s="282"/>
      <c r="DE967" s="282"/>
    </row>
    <row r="968" spans="1:109" ht="16.5" x14ac:dyDescent="0.3">
      <c r="A968" s="427">
        <v>2013</v>
      </c>
      <c r="B968" s="428" t="s">
        <v>42</v>
      </c>
      <c r="C968" s="429" t="s">
        <v>102</v>
      </c>
      <c r="D968" s="430">
        <v>4787.6549999999997</v>
      </c>
      <c r="E968" s="430">
        <v>17955.63</v>
      </c>
      <c r="F968" s="431">
        <v>7432.1750000000002</v>
      </c>
      <c r="G968" s="431">
        <v>187.88</v>
      </c>
      <c r="H968" s="432">
        <v>30363.340000000004</v>
      </c>
      <c r="I968" s="293"/>
      <c r="J968" s="58"/>
      <c r="BY968" s="270"/>
      <c r="BZ968" s="68"/>
      <c r="CA968" s="280"/>
      <c r="CB968" s="280"/>
      <c r="CC968" s="280"/>
      <c r="CD968" s="280"/>
      <c r="CE968" s="280"/>
      <c r="CF968" s="270"/>
      <c r="CG968" s="68"/>
      <c r="CH968" s="281"/>
      <c r="CI968" s="281"/>
      <c r="CJ968" s="281"/>
      <c r="CK968" s="281"/>
      <c r="CL968" s="281"/>
      <c r="CM968" s="282"/>
      <c r="CN968" s="282"/>
      <c r="CO968" s="282"/>
      <c r="CP968" s="282"/>
      <c r="CQ968" s="282"/>
      <c r="CR968" s="270"/>
      <c r="CS968" s="68"/>
      <c r="CT968" s="283"/>
      <c r="CU968" s="283"/>
      <c r="CV968" s="283"/>
      <c r="CW968" s="283"/>
      <c r="CX968" s="283"/>
      <c r="CY968" s="270"/>
      <c r="CZ968" s="68"/>
      <c r="DA968" s="282"/>
      <c r="DB968" s="282"/>
      <c r="DC968" s="282"/>
      <c r="DD968" s="282"/>
      <c r="DE968" s="282"/>
    </row>
    <row r="969" spans="1:109" ht="16.5" x14ac:dyDescent="0.3">
      <c r="A969" s="68">
        <v>2014</v>
      </c>
      <c r="B969" s="68" t="s">
        <v>43</v>
      </c>
      <c r="C969" s="433" t="s">
        <v>102</v>
      </c>
      <c r="D969" s="434">
        <v>5478.8700000000008</v>
      </c>
      <c r="E969" s="434">
        <v>15495.129999999997</v>
      </c>
      <c r="F969" s="435">
        <v>7417.9525000000003</v>
      </c>
      <c r="G969" s="435">
        <v>132.19</v>
      </c>
      <c r="H969" s="129">
        <v>28524.142500000002</v>
      </c>
      <c r="I969" s="293"/>
      <c r="J969" s="58"/>
      <c r="BY969" s="270"/>
      <c r="BZ969" s="68"/>
      <c r="CA969" s="280"/>
      <c r="CB969" s="280"/>
      <c r="CC969" s="280"/>
      <c r="CD969" s="280"/>
      <c r="CE969" s="280"/>
      <c r="CF969" s="270"/>
      <c r="CG969" s="68"/>
      <c r="CH969" s="281"/>
      <c r="CI969" s="281"/>
      <c r="CJ969" s="281"/>
      <c r="CK969" s="281"/>
      <c r="CL969" s="281"/>
      <c r="CM969" s="282"/>
      <c r="CN969" s="282"/>
      <c r="CO969" s="282"/>
      <c r="CP969" s="282"/>
      <c r="CQ969" s="282"/>
      <c r="CR969" s="270"/>
      <c r="CS969" s="68"/>
      <c r="CT969" s="283"/>
      <c r="CU969" s="283"/>
      <c r="CV969" s="283"/>
      <c r="CW969" s="283"/>
      <c r="CX969" s="283"/>
      <c r="CY969" s="270"/>
      <c r="CZ969" s="68"/>
      <c r="DA969" s="282"/>
      <c r="DB969" s="282"/>
      <c r="DC969" s="282"/>
      <c r="DD969" s="282"/>
      <c r="DE969" s="282"/>
    </row>
    <row r="970" spans="1:109" ht="16.5" x14ac:dyDescent="0.3">
      <c r="A970" s="427">
        <v>2014</v>
      </c>
      <c r="B970" s="428" t="s">
        <v>44</v>
      </c>
      <c r="C970" s="429" t="s">
        <v>102</v>
      </c>
      <c r="D970" s="430">
        <v>5818.38</v>
      </c>
      <c r="E970" s="430">
        <v>16749.595000000005</v>
      </c>
      <c r="F970" s="431">
        <v>7048.4349999999995</v>
      </c>
      <c r="G970" s="431">
        <v>205.95</v>
      </c>
      <c r="H970" s="432">
        <v>29822.360000000008</v>
      </c>
      <c r="I970" s="293"/>
      <c r="J970" s="58"/>
      <c r="BY970" s="270"/>
      <c r="BZ970" s="68"/>
      <c r="CA970" s="280"/>
      <c r="CB970" s="280"/>
      <c r="CC970" s="280"/>
      <c r="CD970" s="280"/>
      <c r="CE970" s="280"/>
      <c r="CF970" s="270"/>
      <c r="CG970" s="68"/>
      <c r="CH970" s="281"/>
      <c r="CI970" s="281"/>
      <c r="CJ970" s="281"/>
      <c r="CK970" s="281"/>
      <c r="CL970" s="281"/>
      <c r="CM970" s="282"/>
      <c r="CN970" s="282"/>
      <c r="CO970" s="282"/>
      <c r="CP970" s="282"/>
      <c r="CQ970" s="282"/>
      <c r="CR970" s="270"/>
      <c r="CS970" s="68"/>
      <c r="CT970" s="283"/>
      <c r="CU970" s="283"/>
      <c r="CV970" s="283"/>
      <c r="CW970" s="283"/>
      <c r="CX970" s="283"/>
      <c r="CY970" s="270"/>
      <c r="CZ970" s="68"/>
      <c r="DA970" s="282"/>
      <c r="DB970" s="282"/>
      <c r="DC970" s="282"/>
      <c r="DD970" s="282"/>
      <c r="DE970" s="282"/>
    </row>
    <row r="971" spans="1:109" ht="16.5" x14ac:dyDescent="0.3">
      <c r="A971" s="68">
        <v>2014</v>
      </c>
      <c r="B971" s="68" t="s">
        <v>45</v>
      </c>
      <c r="C971" s="433" t="s">
        <v>102</v>
      </c>
      <c r="D971" s="434">
        <v>6032.52</v>
      </c>
      <c r="E971" s="434">
        <v>18382.576999999997</v>
      </c>
      <c r="F971" s="435">
        <v>7148.01</v>
      </c>
      <c r="G971" s="435">
        <v>141.06</v>
      </c>
      <c r="H971" s="129">
        <v>31704.167000000001</v>
      </c>
      <c r="I971" s="293"/>
      <c r="J971" s="58"/>
      <c r="BY971" s="270"/>
      <c r="BZ971" s="68"/>
      <c r="CA971" s="280"/>
      <c r="CB971" s="280"/>
      <c r="CC971" s="280"/>
      <c r="CD971" s="280"/>
      <c r="CE971" s="280"/>
      <c r="CF971" s="270"/>
      <c r="CG971" s="68"/>
      <c r="CH971" s="281"/>
      <c r="CI971" s="281"/>
      <c r="CJ971" s="281"/>
      <c r="CK971" s="281"/>
      <c r="CL971" s="281"/>
      <c r="CM971" s="282"/>
      <c r="CN971" s="282"/>
      <c r="CO971" s="282"/>
      <c r="CP971" s="282"/>
      <c r="CQ971" s="282"/>
      <c r="CR971" s="270"/>
      <c r="CS971" s="68"/>
      <c r="CT971" s="283"/>
      <c r="CU971" s="283"/>
      <c r="CV971" s="283"/>
      <c r="CW971" s="283"/>
      <c r="CX971" s="283"/>
      <c r="CY971" s="270"/>
      <c r="CZ971" s="68"/>
      <c r="DA971" s="282"/>
      <c r="DB971" s="282"/>
      <c r="DC971" s="282"/>
      <c r="DD971" s="282"/>
      <c r="DE971" s="282"/>
    </row>
    <row r="972" spans="1:109" ht="16.5" x14ac:dyDescent="0.3">
      <c r="A972" s="427">
        <v>2014</v>
      </c>
      <c r="B972" s="428" t="s">
        <v>33</v>
      </c>
      <c r="C972" s="429" t="s">
        <v>102</v>
      </c>
      <c r="D972" s="430">
        <v>4030.02</v>
      </c>
      <c r="E972" s="430">
        <v>16928.434000000001</v>
      </c>
      <c r="F972" s="431">
        <v>6606.51</v>
      </c>
      <c r="G972" s="431">
        <v>161.30000000000001</v>
      </c>
      <c r="H972" s="432">
        <v>27726.263999999996</v>
      </c>
      <c r="I972" s="293"/>
      <c r="J972" s="58"/>
      <c r="BY972" s="270"/>
      <c r="BZ972" s="68"/>
      <c r="CA972" s="280"/>
      <c r="CB972" s="280"/>
      <c r="CC972" s="280"/>
      <c r="CD972" s="280"/>
      <c r="CE972" s="280"/>
      <c r="CF972" s="270"/>
      <c r="CG972" s="68"/>
      <c r="CH972" s="281"/>
      <c r="CI972" s="281"/>
      <c r="CJ972" s="281"/>
      <c r="CK972" s="281"/>
      <c r="CL972" s="281"/>
      <c r="CM972" s="282"/>
      <c r="CN972" s="282"/>
      <c r="CO972" s="282"/>
      <c r="CP972" s="282"/>
      <c r="CQ972" s="282"/>
      <c r="CR972" s="270"/>
      <c r="CS972" s="68"/>
      <c r="CT972" s="283"/>
      <c r="CU972" s="283"/>
      <c r="CV972" s="283"/>
      <c r="CW972" s="283"/>
      <c r="CX972" s="283"/>
      <c r="CY972" s="270"/>
      <c r="CZ972" s="68"/>
      <c r="DA972" s="282"/>
      <c r="DB972" s="282"/>
      <c r="DC972" s="282"/>
      <c r="DD972" s="282"/>
      <c r="DE972" s="282"/>
    </row>
    <row r="973" spans="1:109" ht="16.5" x14ac:dyDescent="0.3">
      <c r="A973" s="68">
        <v>2014</v>
      </c>
      <c r="B973" s="68" t="s">
        <v>35</v>
      </c>
      <c r="C973" s="433" t="s">
        <v>102</v>
      </c>
      <c r="D973" s="434">
        <v>4053.14</v>
      </c>
      <c r="E973" s="434">
        <v>17033.096000000005</v>
      </c>
      <c r="F973" s="435">
        <v>7286.3024999999998</v>
      </c>
      <c r="G973" s="435">
        <v>120.15</v>
      </c>
      <c r="H973" s="129">
        <v>28492.688500000004</v>
      </c>
      <c r="I973" s="293"/>
      <c r="J973" s="58"/>
      <c r="BY973" s="270"/>
      <c r="BZ973" s="68"/>
      <c r="CA973" s="280"/>
      <c r="CB973" s="280"/>
      <c r="CC973" s="280"/>
      <c r="CD973" s="280"/>
      <c r="CE973" s="280"/>
      <c r="CF973" s="270"/>
      <c r="CG973" s="68"/>
      <c r="CH973" s="281"/>
      <c r="CI973" s="281"/>
      <c r="CJ973" s="281"/>
      <c r="CK973" s="281"/>
      <c r="CL973" s="281"/>
      <c r="CM973" s="282"/>
      <c r="CN973" s="282"/>
      <c r="CO973" s="282"/>
      <c r="CP973" s="282"/>
      <c r="CQ973" s="282"/>
      <c r="CR973" s="270"/>
      <c r="CS973" s="68"/>
      <c r="CT973" s="283"/>
      <c r="CU973" s="283"/>
      <c r="CV973" s="283"/>
      <c r="CW973" s="283"/>
      <c r="CX973" s="283"/>
      <c r="CY973" s="270"/>
      <c r="CZ973" s="68"/>
      <c r="DA973" s="282"/>
      <c r="DB973" s="282"/>
      <c r="DC973" s="282"/>
      <c r="DD973" s="282"/>
      <c r="DE973" s="282"/>
    </row>
    <row r="974" spans="1:109" ht="16.5" x14ac:dyDescent="0.3">
      <c r="A974" s="427">
        <v>2014</v>
      </c>
      <c r="B974" s="428" t="s">
        <v>36</v>
      </c>
      <c r="C974" s="429" t="s">
        <v>102</v>
      </c>
      <c r="D974" s="430">
        <v>4418.5225</v>
      </c>
      <c r="E974" s="430">
        <v>14477.719000000001</v>
      </c>
      <c r="F974" s="431">
        <v>6570.2224999999999</v>
      </c>
      <c r="G974" s="431">
        <v>246.01</v>
      </c>
      <c r="H974" s="432">
        <v>25712.474000000002</v>
      </c>
      <c r="I974" s="293"/>
      <c r="J974" s="58"/>
      <c r="BY974" s="270"/>
      <c r="BZ974" s="68"/>
      <c r="CA974" s="280"/>
      <c r="CB974" s="280"/>
      <c r="CC974" s="280"/>
      <c r="CD974" s="280"/>
      <c r="CE974" s="280"/>
      <c r="CF974" s="270"/>
      <c r="CG974" s="68"/>
      <c r="CH974" s="281"/>
      <c r="CI974" s="281"/>
      <c r="CJ974" s="281"/>
      <c r="CK974" s="281"/>
      <c r="CL974" s="281"/>
      <c r="CM974" s="282"/>
      <c r="CN974" s="282"/>
      <c r="CO974" s="282"/>
      <c r="CP974" s="282"/>
      <c r="CQ974" s="282"/>
      <c r="CR974" s="270"/>
      <c r="CS974" s="68"/>
      <c r="CT974" s="283"/>
      <c r="CU974" s="283"/>
      <c r="CV974" s="283"/>
      <c r="CW974" s="283"/>
      <c r="CX974" s="283"/>
      <c r="CY974" s="270"/>
      <c r="CZ974" s="68"/>
      <c r="DA974" s="282"/>
      <c r="DB974" s="282"/>
      <c r="DC974" s="282"/>
      <c r="DD974" s="282"/>
      <c r="DE974" s="282"/>
    </row>
    <row r="975" spans="1:109" ht="16.5" x14ac:dyDescent="0.3">
      <c r="A975" s="68">
        <v>2014</v>
      </c>
      <c r="B975" s="68" t="s">
        <v>37</v>
      </c>
      <c r="C975" s="433" t="s">
        <v>102</v>
      </c>
      <c r="D975" s="434">
        <v>4319.3675000000003</v>
      </c>
      <c r="E975" s="434">
        <v>18653.425000000003</v>
      </c>
      <c r="F975" s="435">
        <v>7263.5050000000001</v>
      </c>
      <c r="G975" s="435">
        <v>204.2</v>
      </c>
      <c r="H975" s="129">
        <v>30440.497500000005</v>
      </c>
      <c r="I975" s="293"/>
      <c r="J975" s="58"/>
      <c r="BY975" s="270"/>
      <c r="BZ975" s="68"/>
      <c r="CA975" s="280"/>
      <c r="CB975" s="280"/>
      <c r="CC975" s="280"/>
      <c r="CD975" s="280"/>
      <c r="CE975" s="280"/>
      <c r="CF975" s="270"/>
      <c r="CG975" s="68"/>
      <c r="CH975" s="281"/>
      <c r="CI975" s="281"/>
      <c r="CJ975" s="281"/>
      <c r="CK975" s="281"/>
      <c r="CL975" s="281"/>
      <c r="CM975" s="282"/>
      <c r="CN975" s="282"/>
      <c r="CO975" s="282"/>
      <c r="CP975" s="282"/>
      <c r="CQ975" s="282"/>
      <c r="CR975" s="270"/>
      <c r="CS975" s="68"/>
      <c r="CT975" s="283"/>
      <c r="CU975" s="283"/>
      <c r="CV975" s="283"/>
      <c r="CW975" s="283"/>
      <c r="CX975" s="283"/>
      <c r="CY975" s="270"/>
      <c r="CZ975" s="68"/>
      <c r="DA975" s="282"/>
      <c r="DB975" s="282"/>
      <c r="DC975" s="282"/>
      <c r="DD975" s="282"/>
      <c r="DE975" s="282"/>
    </row>
    <row r="976" spans="1:109" ht="16.5" x14ac:dyDescent="0.3">
      <c r="A976" s="427">
        <v>2014</v>
      </c>
      <c r="B976" s="428" t="s">
        <v>38</v>
      </c>
      <c r="C976" s="429" t="s">
        <v>102</v>
      </c>
      <c r="D976" s="430">
        <v>4399.7000000000007</v>
      </c>
      <c r="E976" s="430">
        <v>16374.122000000001</v>
      </c>
      <c r="F976" s="431">
        <v>7088.9974999999995</v>
      </c>
      <c r="G976" s="431">
        <v>231.96</v>
      </c>
      <c r="H976" s="432">
        <v>28094.779500000001</v>
      </c>
      <c r="I976" s="293"/>
      <c r="J976" s="58"/>
      <c r="BY976" s="270"/>
      <c r="BZ976" s="68"/>
      <c r="CA976" s="280"/>
      <c r="CB976" s="280"/>
      <c r="CC976" s="280"/>
      <c r="CD976" s="280"/>
      <c r="CE976" s="280"/>
      <c r="CF976" s="270"/>
      <c r="CG976" s="68"/>
      <c r="CH976" s="281"/>
      <c r="CI976" s="281"/>
      <c r="CJ976" s="281"/>
      <c r="CK976" s="281"/>
      <c r="CL976" s="281"/>
      <c r="CM976" s="282"/>
      <c r="CN976" s="282"/>
      <c r="CO976" s="282"/>
      <c r="CP976" s="282"/>
      <c r="CQ976" s="282"/>
      <c r="CR976" s="270"/>
      <c r="CS976" s="68"/>
      <c r="CT976" s="283"/>
      <c r="CU976" s="283"/>
      <c r="CV976" s="283"/>
      <c r="CW976" s="283"/>
      <c r="CX976" s="283"/>
      <c r="CY976" s="270"/>
      <c r="CZ976" s="68"/>
      <c r="DA976" s="282"/>
      <c r="DB976" s="282"/>
      <c r="DC976" s="282"/>
      <c r="DD976" s="282"/>
      <c r="DE976" s="282"/>
    </row>
    <row r="977" spans="1:109" ht="16.5" x14ac:dyDescent="0.3">
      <c r="A977" s="68">
        <v>2014</v>
      </c>
      <c r="B977" s="68" t="s">
        <v>39</v>
      </c>
      <c r="C977" s="433" t="s">
        <v>102</v>
      </c>
      <c r="D977" s="434">
        <v>4499.32</v>
      </c>
      <c r="E977" s="434">
        <v>16847.936000000002</v>
      </c>
      <c r="F977" s="435">
        <v>6675.494999999999</v>
      </c>
      <c r="G977" s="435">
        <v>426.46999999999997</v>
      </c>
      <c r="H977" s="129">
        <v>28449.221000000005</v>
      </c>
      <c r="I977" s="293"/>
      <c r="J977" s="58"/>
      <c r="BY977" s="270"/>
      <c r="BZ977" s="68"/>
      <c r="CA977" s="280"/>
      <c r="CB977" s="280"/>
      <c r="CC977" s="280"/>
      <c r="CD977" s="280"/>
      <c r="CE977" s="280"/>
      <c r="CF977" s="270"/>
      <c r="CG977" s="68"/>
      <c r="CH977" s="281"/>
      <c r="CI977" s="281"/>
      <c r="CJ977" s="281"/>
      <c r="CK977" s="281"/>
      <c r="CL977" s="281"/>
      <c r="CM977" s="282"/>
      <c r="CN977" s="282"/>
      <c r="CO977" s="282"/>
      <c r="CP977" s="282"/>
      <c r="CQ977" s="282"/>
      <c r="CR977" s="270"/>
      <c r="CS977" s="68"/>
      <c r="CT977" s="283"/>
      <c r="CU977" s="283"/>
      <c r="CV977" s="283"/>
      <c r="CW977" s="283"/>
      <c r="CX977" s="283"/>
      <c r="CY977" s="270"/>
      <c r="CZ977" s="68"/>
      <c r="DA977" s="282"/>
      <c r="DB977" s="282"/>
      <c r="DC977" s="282"/>
      <c r="DD977" s="282"/>
      <c r="DE977" s="282"/>
    </row>
    <row r="978" spans="1:109" ht="16.5" x14ac:dyDescent="0.3">
      <c r="A978" s="427">
        <v>2014</v>
      </c>
      <c r="B978" s="428" t="s">
        <v>40</v>
      </c>
      <c r="C978" s="429" t="s">
        <v>102</v>
      </c>
      <c r="D978" s="430">
        <v>4819.13</v>
      </c>
      <c r="E978" s="430">
        <v>16454.472999999998</v>
      </c>
      <c r="F978" s="431">
        <v>7879.1999999999989</v>
      </c>
      <c r="G978" s="431">
        <v>270.60999999999996</v>
      </c>
      <c r="H978" s="432">
        <v>29423.413</v>
      </c>
      <c r="I978" s="293"/>
      <c r="J978" s="58"/>
      <c r="BY978" s="270"/>
      <c r="BZ978" s="68"/>
      <c r="CA978" s="280"/>
      <c r="CB978" s="280"/>
      <c r="CC978" s="280"/>
      <c r="CD978" s="280"/>
      <c r="CE978" s="280"/>
      <c r="CF978" s="270"/>
      <c r="CG978" s="68"/>
      <c r="CH978" s="281"/>
      <c r="CI978" s="281"/>
      <c r="CJ978" s="281"/>
      <c r="CK978" s="281"/>
      <c r="CL978" s="281"/>
      <c r="CM978" s="282"/>
      <c r="CN978" s="282"/>
      <c r="CO978" s="282"/>
      <c r="CP978" s="282"/>
      <c r="CQ978" s="282"/>
      <c r="CR978" s="270"/>
      <c r="CS978" s="68"/>
      <c r="CT978" s="283"/>
      <c r="CU978" s="283"/>
      <c r="CV978" s="283"/>
      <c r="CW978" s="283"/>
      <c r="CX978" s="283"/>
      <c r="CY978" s="270"/>
      <c r="CZ978" s="68"/>
      <c r="DA978" s="282"/>
      <c r="DB978" s="282"/>
      <c r="DC978" s="282"/>
      <c r="DD978" s="282"/>
      <c r="DE978" s="282"/>
    </row>
    <row r="979" spans="1:109" ht="16.5" x14ac:dyDescent="0.3">
      <c r="A979" s="68">
        <v>2014</v>
      </c>
      <c r="B979" s="68" t="s">
        <v>41</v>
      </c>
      <c r="C979" s="433" t="s">
        <v>102</v>
      </c>
      <c r="D979" s="434">
        <v>5063.1900000000005</v>
      </c>
      <c r="E979" s="434">
        <v>17681.293999999998</v>
      </c>
      <c r="F979" s="435">
        <v>5974.8675000000003</v>
      </c>
      <c r="G979" s="435">
        <v>152.86000000000001</v>
      </c>
      <c r="H979" s="129">
        <v>28872.211499999998</v>
      </c>
      <c r="I979" s="293"/>
      <c r="J979" s="58"/>
      <c r="BY979" s="270"/>
      <c r="BZ979" s="68"/>
      <c r="CA979" s="280"/>
      <c r="CB979" s="280"/>
      <c r="CC979" s="280"/>
      <c r="CD979" s="280"/>
      <c r="CE979" s="280"/>
      <c r="CF979" s="270"/>
      <c r="CG979" s="68"/>
      <c r="CH979" s="281"/>
      <c r="CI979" s="281"/>
      <c r="CJ979" s="281"/>
      <c r="CK979" s="281"/>
      <c r="CL979" s="281"/>
      <c r="CM979" s="282"/>
      <c r="CN979" s="282"/>
      <c r="CO979" s="282"/>
      <c r="CP979" s="282"/>
      <c r="CQ979" s="282"/>
      <c r="CR979" s="270"/>
      <c r="CS979" s="68"/>
      <c r="CT979" s="283"/>
      <c r="CU979" s="283"/>
      <c r="CV979" s="283"/>
      <c r="CW979" s="283"/>
      <c r="CX979" s="283"/>
      <c r="CY979" s="270"/>
      <c r="CZ979" s="68"/>
      <c r="DA979" s="282"/>
      <c r="DB979" s="282"/>
      <c r="DC979" s="282"/>
      <c r="DD979" s="282"/>
      <c r="DE979" s="282"/>
    </row>
    <row r="980" spans="1:109" ht="16.5" x14ac:dyDescent="0.3">
      <c r="A980" s="427">
        <v>2014</v>
      </c>
      <c r="B980" s="428" t="s">
        <v>42</v>
      </c>
      <c r="C980" s="429" t="s">
        <v>102</v>
      </c>
      <c r="D980" s="430">
        <v>3717.8</v>
      </c>
      <c r="E980" s="430">
        <v>15484.720999999998</v>
      </c>
      <c r="F980" s="431">
        <v>5872.42</v>
      </c>
      <c r="G980" s="431">
        <v>380.94</v>
      </c>
      <c r="H980" s="432">
        <v>25455.880999999994</v>
      </c>
      <c r="I980" s="293"/>
      <c r="J980" s="58"/>
      <c r="BY980" s="270"/>
      <c r="BZ980" s="68"/>
      <c r="CA980" s="280"/>
      <c r="CB980" s="280"/>
      <c r="CC980" s="280"/>
      <c r="CD980" s="280"/>
      <c r="CE980" s="280"/>
      <c r="CF980" s="270"/>
      <c r="CG980" s="68"/>
      <c r="CH980" s="281"/>
      <c r="CI980" s="281"/>
      <c r="CJ980" s="281"/>
      <c r="CK980" s="281"/>
      <c r="CL980" s="281"/>
      <c r="CM980" s="282"/>
      <c r="CN980" s="282"/>
      <c r="CO980" s="282"/>
      <c r="CP980" s="282"/>
      <c r="CQ980" s="282"/>
      <c r="CR980" s="270"/>
      <c r="CS980" s="68"/>
      <c r="CT980" s="283"/>
      <c r="CU980" s="283"/>
      <c r="CV980" s="283"/>
      <c r="CW980" s="283"/>
      <c r="CX980" s="283"/>
      <c r="CY980" s="270"/>
      <c r="CZ980" s="68"/>
      <c r="DA980" s="282"/>
      <c r="DB980" s="282"/>
      <c r="DC980" s="282"/>
      <c r="DD980" s="282"/>
      <c r="DE980" s="282"/>
    </row>
    <row r="981" spans="1:109" ht="16.5" x14ac:dyDescent="0.3">
      <c r="A981" s="68">
        <v>2015</v>
      </c>
      <c r="B981" s="68" t="s">
        <v>43</v>
      </c>
      <c r="C981" s="433" t="s">
        <v>102</v>
      </c>
      <c r="D981" s="434">
        <v>3862.8575000000001</v>
      </c>
      <c r="E981" s="434">
        <v>12413.572</v>
      </c>
      <c r="F981" s="435">
        <v>6305.5625</v>
      </c>
      <c r="G981" s="435">
        <v>378.97</v>
      </c>
      <c r="H981" s="129">
        <v>22960.962</v>
      </c>
      <c r="I981" s="293"/>
      <c r="J981" s="58"/>
      <c r="BY981" s="270"/>
      <c r="BZ981" s="68"/>
      <c r="CA981" s="280"/>
      <c r="CB981" s="280"/>
      <c r="CC981" s="280"/>
      <c r="CD981" s="280"/>
      <c r="CE981" s="280"/>
      <c r="CF981" s="270"/>
      <c r="CG981" s="68"/>
      <c r="CH981" s="281"/>
      <c r="CI981" s="281"/>
      <c r="CJ981" s="281"/>
      <c r="CK981" s="281"/>
      <c r="CL981" s="281"/>
      <c r="CM981" s="282"/>
      <c r="CN981" s="282"/>
      <c r="CO981" s="282"/>
      <c r="CP981" s="282"/>
      <c r="CQ981" s="282"/>
      <c r="CR981" s="270"/>
      <c r="CS981" s="68"/>
      <c r="CT981" s="283"/>
      <c r="CU981" s="283"/>
      <c r="CV981" s="283"/>
      <c r="CW981" s="283"/>
      <c r="CX981" s="283"/>
      <c r="CY981" s="270"/>
      <c r="CZ981" s="68"/>
      <c r="DA981" s="282"/>
      <c r="DB981" s="282"/>
      <c r="DC981" s="282"/>
      <c r="DD981" s="282"/>
      <c r="DE981" s="282"/>
    </row>
    <row r="982" spans="1:109" ht="16.5" x14ac:dyDescent="0.3">
      <c r="A982" s="427">
        <v>2015</v>
      </c>
      <c r="B982" s="428" t="s">
        <v>44</v>
      </c>
      <c r="C982" s="429" t="s">
        <v>102</v>
      </c>
      <c r="D982" s="430">
        <v>4707.5774999999994</v>
      </c>
      <c r="E982" s="430">
        <v>12017.768999999998</v>
      </c>
      <c r="F982" s="431">
        <v>6910.1124999999993</v>
      </c>
      <c r="G982" s="431">
        <v>571.75</v>
      </c>
      <c r="H982" s="432">
        <v>24207.208999999999</v>
      </c>
      <c r="I982" s="293"/>
      <c r="J982" s="58"/>
      <c r="BY982" s="270"/>
      <c r="BZ982" s="68"/>
      <c r="CA982" s="280"/>
      <c r="CB982" s="280"/>
      <c r="CC982" s="280"/>
      <c r="CD982" s="280"/>
      <c r="CE982" s="280"/>
      <c r="CF982" s="270"/>
      <c r="CG982" s="68"/>
      <c r="CH982" s="281"/>
      <c r="CI982" s="281"/>
      <c r="CJ982" s="281"/>
      <c r="CK982" s="281"/>
      <c r="CL982" s="281"/>
      <c r="CM982" s="282"/>
      <c r="CN982" s="282"/>
      <c r="CO982" s="282"/>
      <c r="CP982" s="282"/>
      <c r="CQ982" s="282"/>
      <c r="CR982" s="270"/>
      <c r="CS982" s="68"/>
      <c r="CT982" s="283"/>
      <c r="CU982" s="283"/>
      <c r="CV982" s="283"/>
      <c r="CW982" s="283"/>
      <c r="CX982" s="283"/>
      <c r="CY982" s="270"/>
      <c r="CZ982" s="68"/>
      <c r="DA982" s="282"/>
      <c r="DB982" s="282"/>
      <c r="DC982" s="282"/>
      <c r="DD982" s="282"/>
      <c r="DE982" s="282"/>
    </row>
    <row r="983" spans="1:109" ht="16.5" x14ac:dyDescent="0.3">
      <c r="A983" s="68">
        <v>2015</v>
      </c>
      <c r="B983" s="68" t="s">
        <v>45</v>
      </c>
      <c r="C983" s="433" t="s">
        <v>102</v>
      </c>
      <c r="D983" s="434">
        <v>5452.91</v>
      </c>
      <c r="E983" s="434">
        <v>14408.944</v>
      </c>
      <c r="F983" s="435">
        <v>6369.3849999999993</v>
      </c>
      <c r="G983" s="435">
        <v>130</v>
      </c>
      <c r="H983" s="129">
        <v>26361.239000000001</v>
      </c>
      <c r="I983" s="293"/>
      <c r="J983" s="58"/>
      <c r="BY983" s="270"/>
      <c r="BZ983" s="68"/>
      <c r="CA983" s="280"/>
      <c r="CB983" s="280"/>
      <c r="CC983" s="280"/>
      <c r="CD983" s="280"/>
      <c r="CE983" s="280"/>
      <c r="CF983" s="270"/>
      <c r="CG983" s="68"/>
      <c r="CH983" s="281"/>
      <c r="CI983" s="281"/>
      <c r="CJ983" s="281"/>
      <c r="CK983" s="281"/>
      <c r="CL983" s="281"/>
      <c r="CM983" s="282"/>
      <c r="CN983" s="282"/>
      <c r="CO983" s="282"/>
      <c r="CP983" s="282"/>
      <c r="CQ983" s="282"/>
      <c r="CR983" s="270"/>
      <c r="CS983" s="68"/>
      <c r="CT983" s="283"/>
      <c r="CU983" s="283"/>
      <c r="CV983" s="283"/>
      <c r="CW983" s="283"/>
      <c r="CX983" s="283"/>
      <c r="CY983" s="270"/>
      <c r="CZ983" s="68"/>
      <c r="DA983" s="282"/>
      <c r="DB983" s="282"/>
      <c r="DC983" s="282"/>
      <c r="DD983" s="282"/>
      <c r="DE983" s="282"/>
    </row>
    <row r="984" spans="1:109" ht="16.5" x14ac:dyDescent="0.3">
      <c r="A984" s="427">
        <v>2015</v>
      </c>
      <c r="B984" s="428" t="s">
        <v>33</v>
      </c>
      <c r="C984" s="429" t="s">
        <v>102</v>
      </c>
      <c r="D984" s="430">
        <v>5726.2</v>
      </c>
      <c r="E984" s="430">
        <v>14473.764999999998</v>
      </c>
      <c r="F984" s="431">
        <v>5212.4724999999999</v>
      </c>
      <c r="G984" s="431">
        <v>101.25</v>
      </c>
      <c r="H984" s="432">
        <v>25513.6875</v>
      </c>
      <c r="I984" s="293"/>
      <c r="J984" s="58"/>
      <c r="BY984" s="270"/>
      <c r="BZ984" s="68"/>
      <c r="CA984" s="280"/>
      <c r="CB984" s="280"/>
      <c r="CC984" s="280"/>
      <c r="CD984" s="280"/>
      <c r="CE984" s="280"/>
      <c r="CF984" s="270"/>
      <c r="CG984" s="68"/>
      <c r="CH984" s="281"/>
      <c r="CI984" s="281"/>
      <c r="CJ984" s="281"/>
      <c r="CK984" s="281"/>
      <c r="CL984" s="281"/>
      <c r="CM984" s="282"/>
      <c r="CN984" s="282"/>
      <c r="CO984" s="282"/>
      <c r="CP984" s="282"/>
      <c r="CQ984" s="282"/>
      <c r="CR984" s="270"/>
      <c r="CS984" s="68"/>
      <c r="CT984" s="283"/>
      <c r="CU984" s="283"/>
      <c r="CV984" s="283"/>
      <c r="CW984" s="283"/>
      <c r="CX984" s="283"/>
      <c r="CY984" s="270"/>
      <c r="CZ984" s="68"/>
      <c r="DA984" s="282"/>
      <c r="DB984" s="282"/>
      <c r="DC984" s="282"/>
      <c r="DD984" s="282"/>
      <c r="DE984" s="282"/>
    </row>
    <row r="985" spans="1:109" ht="16.5" x14ac:dyDescent="0.3">
      <c r="A985" s="68">
        <v>2015</v>
      </c>
      <c r="B985" s="68" t="s">
        <v>35</v>
      </c>
      <c r="C985" s="433" t="s">
        <v>102</v>
      </c>
      <c r="D985" s="434">
        <v>7268.87</v>
      </c>
      <c r="E985" s="434">
        <v>14778.163999999999</v>
      </c>
      <c r="F985" s="435">
        <v>6723.0299999999988</v>
      </c>
      <c r="G985" s="435">
        <v>184.55</v>
      </c>
      <c r="H985" s="129">
        <v>28954.613999999994</v>
      </c>
      <c r="I985" s="293"/>
      <c r="J985" s="58"/>
      <c r="BY985" s="270"/>
      <c r="BZ985" s="68"/>
      <c r="CA985" s="280"/>
      <c r="CB985" s="280"/>
      <c r="CC985" s="280"/>
      <c r="CD985" s="280"/>
      <c r="CE985" s="280"/>
      <c r="CF985" s="270"/>
      <c r="CG985" s="68"/>
      <c r="CH985" s="281"/>
      <c r="CI985" s="281"/>
      <c r="CJ985" s="281"/>
      <c r="CK985" s="281"/>
      <c r="CL985" s="281"/>
      <c r="CM985" s="282"/>
      <c r="CN985" s="282"/>
      <c r="CO985" s="282"/>
      <c r="CP985" s="282"/>
      <c r="CQ985" s="282"/>
      <c r="CR985" s="270"/>
      <c r="CS985" s="68"/>
      <c r="CT985" s="283"/>
      <c r="CU985" s="283"/>
      <c r="CV985" s="283"/>
      <c r="CW985" s="283"/>
      <c r="CX985" s="283"/>
      <c r="CY985" s="270"/>
      <c r="CZ985" s="68"/>
      <c r="DA985" s="282"/>
      <c r="DB985" s="282"/>
      <c r="DC985" s="282"/>
      <c r="DD985" s="282"/>
      <c r="DE985" s="282"/>
    </row>
    <row r="986" spans="1:109" ht="16.5" x14ac:dyDescent="0.3">
      <c r="A986" s="427">
        <v>2015</v>
      </c>
      <c r="B986" s="428" t="s">
        <v>36</v>
      </c>
      <c r="C986" s="429" t="s">
        <v>102</v>
      </c>
      <c r="D986" s="430">
        <v>7991.88</v>
      </c>
      <c r="E986" s="430">
        <v>14052.179999999998</v>
      </c>
      <c r="F986" s="431">
        <v>5624.8249999999989</v>
      </c>
      <c r="G986" s="431">
        <v>298.56</v>
      </c>
      <c r="H986" s="432">
        <v>27967.444999999996</v>
      </c>
      <c r="I986" s="293"/>
      <c r="J986" s="58"/>
      <c r="BY986" s="270"/>
      <c r="BZ986" s="68"/>
      <c r="CA986" s="280"/>
      <c r="CB986" s="280"/>
      <c r="CC986" s="280"/>
      <c r="CD986" s="280"/>
      <c r="CE986" s="280"/>
      <c r="CF986" s="270"/>
      <c r="CG986" s="68"/>
      <c r="CH986" s="281"/>
      <c r="CI986" s="281"/>
      <c r="CJ986" s="281"/>
      <c r="CK986" s="281"/>
      <c r="CL986" s="281"/>
      <c r="CM986" s="282"/>
      <c r="CN986" s="282"/>
      <c r="CO986" s="282"/>
      <c r="CP986" s="282"/>
      <c r="CQ986" s="282"/>
      <c r="CR986" s="270"/>
      <c r="CS986" s="68"/>
      <c r="CT986" s="283"/>
      <c r="CU986" s="283"/>
      <c r="CV986" s="283"/>
      <c r="CW986" s="283"/>
      <c r="CX986" s="283"/>
      <c r="CY986" s="270"/>
      <c r="CZ986" s="68"/>
      <c r="DA986" s="282"/>
      <c r="DB986" s="282"/>
      <c r="DC986" s="282"/>
      <c r="DD986" s="282"/>
      <c r="DE986" s="282"/>
    </row>
    <row r="987" spans="1:109" ht="16.5" x14ac:dyDescent="0.3">
      <c r="A987" s="68">
        <v>2015</v>
      </c>
      <c r="B987" s="68" t="s">
        <v>37</v>
      </c>
      <c r="C987" s="433" t="s">
        <v>102</v>
      </c>
      <c r="D987" s="434">
        <v>7623.2375000000002</v>
      </c>
      <c r="E987" s="434">
        <v>15524.796000000002</v>
      </c>
      <c r="F987" s="435">
        <v>6924.4925000000003</v>
      </c>
      <c r="G987" s="435">
        <v>285.06</v>
      </c>
      <c r="H987" s="129">
        <v>30357.585999999999</v>
      </c>
      <c r="I987" s="293"/>
      <c r="J987" s="58"/>
      <c r="BY987" s="270"/>
      <c r="BZ987" s="68"/>
      <c r="CA987" s="280"/>
      <c r="CB987" s="280"/>
      <c r="CC987" s="280"/>
      <c r="CD987" s="280"/>
      <c r="CE987" s="280"/>
      <c r="CF987" s="270"/>
      <c r="CG987" s="68"/>
      <c r="CH987" s="281"/>
      <c r="CI987" s="281"/>
      <c r="CJ987" s="281"/>
      <c r="CK987" s="281"/>
      <c r="CL987" s="281"/>
      <c r="CM987" s="282"/>
      <c r="CN987" s="282"/>
      <c r="CO987" s="282"/>
      <c r="CP987" s="282"/>
      <c r="CQ987" s="282"/>
      <c r="CR987" s="270"/>
      <c r="CS987" s="68"/>
      <c r="CT987" s="283"/>
      <c r="CU987" s="283"/>
      <c r="CV987" s="283"/>
      <c r="CW987" s="283"/>
      <c r="CX987" s="283"/>
      <c r="CY987" s="270"/>
      <c r="CZ987" s="68"/>
      <c r="DA987" s="282"/>
      <c r="DB987" s="282"/>
      <c r="DC987" s="282"/>
      <c r="DD987" s="282"/>
      <c r="DE987" s="282"/>
    </row>
    <row r="988" spans="1:109" ht="16.5" x14ac:dyDescent="0.3">
      <c r="A988" s="427">
        <v>2015</v>
      </c>
      <c r="B988" s="428" t="s">
        <v>38</v>
      </c>
      <c r="C988" s="429" t="s">
        <v>102</v>
      </c>
      <c r="D988" s="430">
        <v>6892.1674999999996</v>
      </c>
      <c r="E988" s="430">
        <v>18106.0965</v>
      </c>
      <c r="F988" s="431">
        <v>7450.3524999999991</v>
      </c>
      <c r="G988" s="431">
        <v>124.5</v>
      </c>
      <c r="H988" s="432">
        <v>32573.116500000004</v>
      </c>
      <c r="I988" s="293"/>
      <c r="J988" s="58"/>
      <c r="BY988" s="270"/>
      <c r="BZ988" s="68"/>
      <c r="CA988" s="280"/>
      <c r="CB988" s="280"/>
      <c r="CC988" s="280"/>
      <c r="CD988" s="280"/>
      <c r="CE988" s="280"/>
      <c r="CF988" s="270"/>
      <c r="CG988" s="68"/>
      <c r="CH988" s="281"/>
      <c r="CI988" s="281"/>
      <c r="CJ988" s="281"/>
      <c r="CK988" s="281"/>
      <c r="CL988" s="281"/>
      <c r="CM988" s="282"/>
      <c r="CN988" s="282"/>
      <c r="CO988" s="282"/>
      <c r="CP988" s="282"/>
      <c r="CQ988" s="282"/>
      <c r="CR988" s="270"/>
      <c r="CS988" s="68"/>
      <c r="CT988" s="283"/>
      <c r="CU988" s="283"/>
      <c r="CV988" s="283"/>
      <c r="CW988" s="283"/>
      <c r="CX988" s="283"/>
      <c r="CY988" s="270"/>
      <c r="CZ988" s="68"/>
      <c r="DA988" s="282"/>
      <c r="DB988" s="282"/>
      <c r="DC988" s="282"/>
      <c r="DD988" s="282"/>
      <c r="DE988" s="282"/>
    </row>
    <row r="989" spans="1:109" ht="16.5" x14ac:dyDescent="0.3">
      <c r="A989" s="68">
        <v>2015</v>
      </c>
      <c r="B989" s="68" t="s">
        <v>39</v>
      </c>
      <c r="C989" s="433" t="s">
        <v>102</v>
      </c>
      <c r="D989" s="434">
        <v>7242.5874999999996</v>
      </c>
      <c r="E989" s="434">
        <v>16836.088</v>
      </c>
      <c r="F989" s="435">
        <v>8102.7100000000009</v>
      </c>
      <c r="G989" s="435">
        <v>262.72749999999996</v>
      </c>
      <c r="H989" s="129">
        <v>32444.113000000005</v>
      </c>
      <c r="I989" s="293"/>
      <c r="J989" s="58"/>
      <c r="BY989" s="270"/>
      <c r="BZ989" s="68"/>
      <c r="CA989" s="280"/>
      <c r="CB989" s="280"/>
      <c r="CC989" s="280"/>
      <c r="CD989" s="280"/>
      <c r="CE989" s="280"/>
      <c r="CF989" s="270"/>
      <c r="CG989" s="68"/>
      <c r="CH989" s="281"/>
      <c r="CI989" s="281"/>
      <c r="CJ989" s="281"/>
      <c r="CK989" s="281"/>
      <c r="CL989" s="281"/>
      <c r="CM989" s="282"/>
      <c r="CN989" s="282"/>
      <c r="CO989" s="282"/>
      <c r="CP989" s="282"/>
      <c r="CQ989" s="282"/>
      <c r="CR989" s="270"/>
      <c r="CS989" s="68"/>
      <c r="CT989" s="283"/>
      <c r="CU989" s="283"/>
      <c r="CV989" s="283"/>
      <c r="CW989" s="283"/>
      <c r="CX989" s="283"/>
      <c r="CY989" s="270"/>
      <c r="CZ989" s="68"/>
      <c r="DA989" s="282"/>
      <c r="DB989" s="282"/>
      <c r="DC989" s="282"/>
      <c r="DD989" s="282"/>
      <c r="DE989" s="282"/>
    </row>
    <row r="990" spans="1:109" ht="16.5" x14ac:dyDescent="0.3">
      <c r="A990" s="427">
        <v>2015</v>
      </c>
      <c r="B990" s="428" t="s">
        <v>40</v>
      </c>
      <c r="C990" s="429" t="s">
        <v>102</v>
      </c>
      <c r="D990" s="430">
        <v>7527.17</v>
      </c>
      <c r="E990" s="430">
        <v>16470.936000000002</v>
      </c>
      <c r="F990" s="431">
        <v>8188.8050000000003</v>
      </c>
      <c r="G990" s="431">
        <v>369.98750000000001</v>
      </c>
      <c r="H990" s="432">
        <v>32556.898500000003</v>
      </c>
      <c r="I990" s="293"/>
      <c r="J990" s="58"/>
      <c r="BY990" s="270"/>
      <c r="BZ990" s="68"/>
      <c r="CA990" s="280"/>
      <c r="CB990" s="280"/>
      <c r="CC990" s="280"/>
      <c r="CD990" s="280"/>
      <c r="CE990" s="280"/>
      <c r="CF990" s="270"/>
      <c r="CG990" s="68"/>
      <c r="CH990" s="281"/>
      <c r="CI990" s="281"/>
      <c r="CJ990" s="281"/>
      <c r="CK990" s="281"/>
      <c r="CL990" s="281"/>
      <c r="CM990" s="282"/>
      <c r="CN990" s="282"/>
      <c r="CO990" s="282"/>
      <c r="CP990" s="282"/>
      <c r="CQ990" s="282"/>
      <c r="CR990" s="270"/>
      <c r="CS990" s="68"/>
      <c r="CT990" s="283"/>
      <c r="CU990" s="283"/>
      <c r="CV990" s="283"/>
      <c r="CW990" s="283"/>
      <c r="CX990" s="283"/>
      <c r="CY990" s="270"/>
      <c r="CZ990" s="68"/>
      <c r="DA990" s="282"/>
      <c r="DB990" s="282"/>
      <c r="DC990" s="282"/>
      <c r="DD990" s="282"/>
      <c r="DE990" s="282"/>
    </row>
    <row r="991" spans="1:109" ht="16.5" x14ac:dyDescent="0.3">
      <c r="A991" s="68">
        <v>2015</v>
      </c>
      <c r="B991" s="68" t="s">
        <v>41</v>
      </c>
      <c r="C991" s="433" t="s">
        <v>102</v>
      </c>
      <c r="D991" s="434">
        <v>6258.5939999999991</v>
      </c>
      <c r="E991" s="434">
        <v>15209.186999999996</v>
      </c>
      <c r="F991" s="435">
        <v>7649.88</v>
      </c>
      <c r="G991" s="435">
        <v>165.85</v>
      </c>
      <c r="H991" s="129">
        <v>29283.510999999999</v>
      </c>
      <c r="I991" s="293"/>
      <c r="J991" s="58"/>
      <c r="BY991" s="270"/>
      <c r="BZ991" s="68"/>
      <c r="CA991" s="280"/>
      <c r="CB991" s="280"/>
      <c r="CC991" s="280"/>
      <c r="CD991" s="280"/>
      <c r="CE991" s="280"/>
      <c r="CF991" s="270"/>
      <c r="CG991" s="68"/>
      <c r="CH991" s="281"/>
      <c r="CI991" s="281"/>
      <c r="CJ991" s="281"/>
      <c r="CK991" s="281"/>
      <c r="CL991" s="281"/>
      <c r="CM991" s="282"/>
      <c r="CN991" s="282"/>
      <c r="CO991" s="282"/>
      <c r="CP991" s="282"/>
      <c r="CQ991" s="282"/>
      <c r="CR991" s="270"/>
      <c r="CS991" s="68"/>
      <c r="CT991" s="283"/>
      <c r="CU991" s="283"/>
      <c r="CV991" s="283"/>
      <c r="CW991" s="283"/>
      <c r="CX991" s="283"/>
      <c r="CY991" s="270"/>
      <c r="CZ991" s="68"/>
      <c r="DA991" s="282"/>
      <c r="DB991" s="282"/>
      <c r="DC991" s="282"/>
      <c r="DD991" s="282"/>
      <c r="DE991" s="282"/>
    </row>
    <row r="992" spans="1:109" ht="16.5" x14ac:dyDescent="0.3">
      <c r="A992" s="427">
        <v>2015</v>
      </c>
      <c r="B992" s="428" t="s">
        <v>42</v>
      </c>
      <c r="C992" s="429" t="s">
        <v>102</v>
      </c>
      <c r="D992" s="430">
        <v>6056.6</v>
      </c>
      <c r="E992" s="430">
        <v>17424.863999999998</v>
      </c>
      <c r="F992" s="431">
        <v>8046.3574999999992</v>
      </c>
      <c r="G992" s="431">
        <v>150.20999999999998</v>
      </c>
      <c r="H992" s="432">
        <v>31678.031499999997</v>
      </c>
      <c r="I992" s="293"/>
      <c r="J992" s="58"/>
      <c r="BY992" s="270"/>
      <c r="BZ992" s="68"/>
      <c r="CA992" s="280"/>
      <c r="CB992" s="280"/>
      <c r="CC992" s="280"/>
      <c r="CD992" s="280"/>
      <c r="CE992" s="280"/>
      <c r="CF992" s="270"/>
      <c r="CG992" s="68"/>
      <c r="CH992" s="281"/>
      <c r="CI992" s="281"/>
      <c r="CJ992" s="281"/>
      <c r="CK992" s="281"/>
      <c r="CL992" s="281"/>
      <c r="CM992" s="282"/>
      <c r="CN992" s="282"/>
      <c r="CO992" s="282"/>
      <c r="CP992" s="282"/>
      <c r="CQ992" s="282"/>
      <c r="CR992" s="270"/>
      <c r="CS992" s="68"/>
      <c r="CT992" s="283"/>
      <c r="CU992" s="283"/>
      <c r="CV992" s="283"/>
      <c r="CW992" s="283"/>
      <c r="CX992" s="283"/>
      <c r="CY992" s="270"/>
      <c r="CZ992" s="68"/>
      <c r="DA992" s="282"/>
      <c r="DB992" s="282"/>
      <c r="DC992" s="282"/>
      <c r="DD992" s="282"/>
      <c r="DE992" s="282"/>
    </row>
    <row r="993" spans="1:109" ht="16.5" x14ac:dyDescent="0.3">
      <c r="A993" s="68">
        <v>2016</v>
      </c>
      <c r="B993" s="68" t="s">
        <v>43</v>
      </c>
      <c r="C993" s="433" t="s">
        <v>102</v>
      </c>
      <c r="D993" s="434">
        <v>2939.36</v>
      </c>
      <c r="E993" s="434">
        <v>13572.075999999999</v>
      </c>
      <c r="F993" s="435">
        <v>6963.5175000000008</v>
      </c>
      <c r="G993" s="435">
        <v>107.25</v>
      </c>
      <c r="H993" s="129">
        <v>23582.203500000003</v>
      </c>
      <c r="I993" s="293"/>
      <c r="J993" s="58"/>
      <c r="BY993" s="270"/>
      <c r="BZ993" s="68"/>
      <c r="CA993" s="280"/>
      <c r="CB993" s="280"/>
      <c r="CC993" s="280"/>
      <c r="CD993" s="280"/>
      <c r="CE993" s="280"/>
      <c r="CF993" s="270"/>
      <c r="CG993" s="68"/>
      <c r="CH993" s="281"/>
      <c r="CI993" s="281"/>
      <c r="CJ993" s="281"/>
      <c r="CK993" s="281"/>
      <c r="CL993" s="281"/>
      <c r="CM993" s="282"/>
      <c r="CN993" s="282"/>
      <c r="CO993" s="282"/>
      <c r="CP993" s="282"/>
      <c r="CQ993" s="282"/>
      <c r="CR993" s="270"/>
      <c r="CS993" s="68"/>
      <c r="CT993" s="283"/>
      <c r="CU993" s="283"/>
      <c r="CV993" s="283"/>
      <c r="CW993" s="283"/>
      <c r="CX993" s="283"/>
      <c r="CY993" s="270"/>
      <c r="CZ993" s="68"/>
      <c r="DA993" s="282"/>
      <c r="DB993" s="282"/>
      <c r="DC993" s="282"/>
      <c r="DD993" s="282"/>
      <c r="DE993" s="282"/>
    </row>
    <row r="994" spans="1:109" ht="16.5" x14ac:dyDescent="0.3">
      <c r="A994" s="427">
        <v>2016</v>
      </c>
      <c r="B994" s="428" t="s">
        <v>44</v>
      </c>
      <c r="C994" s="429" t="s">
        <v>102</v>
      </c>
      <c r="D994" s="430">
        <v>3869.04</v>
      </c>
      <c r="E994" s="430">
        <v>14764.618999999999</v>
      </c>
      <c r="F994" s="431">
        <v>8969.505000000001</v>
      </c>
      <c r="G994" s="431">
        <v>248.70999999999998</v>
      </c>
      <c r="H994" s="432">
        <v>27851.874</v>
      </c>
      <c r="I994" s="293"/>
      <c r="J994" s="58"/>
      <c r="BY994" s="270"/>
      <c r="BZ994" s="68"/>
      <c r="CA994" s="280"/>
      <c r="CB994" s="280"/>
      <c r="CC994" s="280"/>
      <c r="CD994" s="280"/>
      <c r="CE994" s="280"/>
      <c r="CF994" s="270"/>
      <c r="CG994" s="68"/>
      <c r="CH994" s="281"/>
      <c r="CI994" s="281"/>
      <c r="CJ994" s="281"/>
      <c r="CK994" s="281"/>
      <c r="CL994" s="281"/>
      <c r="CM994" s="282"/>
      <c r="CN994" s="282"/>
      <c r="CO994" s="282"/>
      <c r="CP994" s="282"/>
      <c r="CQ994" s="282"/>
      <c r="CR994" s="270"/>
      <c r="CS994" s="68"/>
      <c r="CT994" s="283"/>
      <c r="CU994" s="283"/>
      <c r="CV994" s="283"/>
      <c r="CW994" s="283"/>
      <c r="CX994" s="283"/>
      <c r="CY994" s="270"/>
      <c r="CZ994" s="68"/>
      <c r="DA994" s="282"/>
      <c r="DB994" s="282"/>
      <c r="DC994" s="282"/>
      <c r="DD994" s="282"/>
      <c r="DE994" s="282"/>
    </row>
    <row r="995" spans="1:109" ht="16.5" x14ac:dyDescent="0.3">
      <c r="A995" s="68">
        <v>2016</v>
      </c>
      <c r="B995" s="68" t="s">
        <v>45</v>
      </c>
      <c r="C995" s="433" t="s">
        <v>102</v>
      </c>
      <c r="D995" s="434">
        <v>4347.5599999999995</v>
      </c>
      <c r="E995" s="434">
        <v>14374.825000000001</v>
      </c>
      <c r="F995" s="435">
        <v>8564.6274999999987</v>
      </c>
      <c r="G995" s="435">
        <v>140.85</v>
      </c>
      <c r="H995" s="129">
        <v>27427.862499999999</v>
      </c>
      <c r="I995" s="293"/>
      <c r="J995" s="58"/>
      <c r="BY995" s="270"/>
      <c r="BZ995" s="68"/>
      <c r="CA995" s="280"/>
      <c r="CB995" s="280"/>
      <c r="CC995" s="280"/>
      <c r="CD995" s="280"/>
      <c r="CE995" s="280"/>
      <c r="CF995" s="270"/>
      <c r="CG995" s="68"/>
      <c r="CH995" s="281"/>
      <c r="CI995" s="281"/>
      <c r="CJ995" s="281"/>
      <c r="CK995" s="281"/>
      <c r="CL995" s="281"/>
      <c r="CM995" s="282"/>
      <c r="CN995" s="282"/>
      <c r="CO995" s="282"/>
      <c r="CP995" s="282"/>
      <c r="CQ995" s="282"/>
      <c r="CR995" s="270"/>
      <c r="CS995" s="68"/>
      <c r="CT995" s="283"/>
      <c r="CU995" s="283"/>
      <c r="CV995" s="283"/>
      <c r="CW995" s="283"/>
      <c r="CX995" s="283"/>
      <c r="CY995" s="270"/>
      <c r="CZ995" s="68"/>
      <c r="DA995" s="282"/>
      <c r="DB995" s="282"/>
      <c r="DC995" s="282"/>
      <c r="DD995" s="282"/>
      <c r="DE995" s="282"/>
    </row>
    <row r="996" spans="1:109" ht="16.5" x14ac:dyDescent="0.3">
      <c r="A996" s="427">
        <v>2016</v>
      </c>
      <c r="B996" s="428" t="s">
        <v>33</v>
      </c>
      <c r="C996" s="429" t="s">
        <v>102</v>
      </c>
      <c r="D996" s="430">
        <v>5280.81</v>
      </c>
      <c r="E996" s="430">
        <v>14760.619000000001</v>
      </c>
      <c r="F996" s="431">
        <v>7896.0749999999989</v>
      </c>
      <c r="G996" s="431">
        <v>108.1</v>
      </c>
      <c r="H996" s="432">
        <v>28045.603999999999</v>
      </c>
      <c r="I996" s="293"/>
      <c r="J996" s="58"/>
      <c r="BY996" s="270"/>
      <c r="BZ996" s="68"/>
      <c r="CA996" s="280"/>
      <c r="CB996" s="280"/>
      <c r="CC996" s="280"/>
      <c r="CD996" s="280"/>
      <c r="CE996" s="280"/>
      <c r="CF996" s="270"/>
      <c r="CG996" s="68"/>
      <c r="CH996" s="281"/>
      <c r="CI996" s="281"/>
      <c r="CJ996" s="281"/>
      <c r="CK996" s="281"/>
      <c r="CL996" s="281"/>
      <c r="CM996" s="282"/>
      <c r="CN996" s="282"/>
      <c r="CO996" s="282"/>
      <c r="CP996" s="282"/>
      <c r="CQ996" s="282"/>
      <c r="CR996" s="270"/>
      <c r="CS996" s="68"/>
      <c r="CT996" s="283"/>
      <c r="CU996" s="283"/>
      <c r="CV996" s="283"/>
      <c r="CW996" s="283"/>
      <c r="CX996" s="283"/>
      <c r="CY996" s="270"/>
      <c r="CZ996" s="68"/>
      <c r="DA996" s="282"/>
      <c r="DB996" s="282"/>
      <c r="DC996" s="282"/>
      <c r="DD996" s="282"/>
      <c r="DE996" s="282"/>
    </row>
    <row r="997" spans="1:109" ht="16.5" x14ac:dyDescent="0.3">
      <c r="A997" s="68">
        <v>2016</v>
      </c>
      <c r="B997" s="68" t="s">
        <v>35</v>
      </c>
      <c r="C997" s="433" t="s">
        <v>102</v>
      </c>
      <c r="D997" s="434">
        <v>6928.5599999999995</v>
      </c>
      <c r="E997" s="434">
        <v>13144.710999999998</v>
      </c>
      <c r="F997" s="435">
        <v>8518.5400000000009</v>
      </c>
      <c r="G997" s="435">
        <v>175.22</v>
      </c>
      <c r="H997" s="129">
        <v>28767.030999999999</v>
      </c>
      <c r="I997" s="293"/>
      <c r="J997" s="58"/>
      <c r="BY997" s="270"/>
      <c r="BZ997" s="68"/>
      <c r="CA997" s="280"/>
      <c r="CB997" s="280"/>
      <c r="CC997" s="280"/>
      <c r="CD997" s="280"/>
      <c r="CE997" s="280"/>
      <c r="CF997" s="270"/>
      <c r="CG997" s="68"/>
      <c r="CH997" s="281"/>
      <c r="CI997" s="281"/>
      <c r="CJ997" s="281"/>
      <c r="CK997" s="281"/>
      <c r="CL997" s="281"/>
      <c r="CM997" s="282"/>
      <c r="CN997" s="282"/>
      <c r="CO997" s="282"/>
      <c r="CP997" s="282"/>
      <c r="CQ997" s="282"/>
      <c r="CR997" s="270"/>
      <c r="CS997" s="68"/>
      <c r="CT997" s="283"/>
      <c r="CU997" s="283"/>
      <c r="CV997" s="283"/>
      <c r="CW997" s="283"/>
      <c r="CX997" s="283"/>
      <c r="CY997" s="270"/>
      <c r="CZ997" s="68"/>
      <c r="DA997" s="282"/>
      <c r="DB997" s="282"/>
      <c r="DC997" s="282"/>
      <c r="DD997" s="282"/>
      <c r="DE997" s="282"/>
    </row>
    <row r="998" spans="1:109" ht="16.5" x14ac:dyDescent="0.3">
      <c r="A998" s="427">
        <v>2016</v>
      </c>
      <c r="B998" s="428" t="s">
        <v>36</v>
      </c>
      <c r="C998" s="429" t="s">
        <v>102</v>
      </c>
      <c r="D998" s="430">
        <v>6741.03</v>
      </c>
      <c r="E998" s="430">
        <v>15408.845500000001</v>
      </c>
      <c r="F998" s="431">
        <v>9168.2425000000003</v>
      </c>
      <c r="G998" s="431">
        <v>107.24999999999977</v>
      </c>
      <c r="H998" s="432">
        <v>31425.368000000002</v>
      </c>
      <c r="I998" s="293"/>
      <c r="J998" s="58"/>
      <c r="BY998" s="270"/>
      <c r="BZ998" s="68"/>
      <c r="CA998" s="280"/>
      <c r="CB998" s="280"/>
      <c r="CC998" s="280"/>
      <c r="CD998" s="280"/>
      <c r="CE998" s="280"/>
      <c r="CF998" s="270"/>
      <c r="CG998" s="68"/>
      <c r="CH998" s="281"/>
      <c r="CI998" s="281"/>
      <c r="CJ998" s="281"/>
      <c r="CK998" s="281"/>
      <c r="CL998" s="281"/>
      <c r="CM998" s="282"/>
      <c r="CN998" s="282"/>
      <c r="CO998" s="282"/>
      <c r="CP998" s="282"/>
      <c r="CQ998" s="282"/>
      <c r="CR998" s="270"/>
      <c r="CS998" s="68"/>
      <c r="CT998" s="283"/>
      <c r="CU998" s="283"/>
      <c r="CV998" s="283"/>
      <c r="CW998" s="283"/>
      <c r="CX998" s="283"/>
      <c r="CY998" s="270"/>
      <c r="CZ998" s="68"/>
      <c r="DA998" s="282"/>
      <c r="DB998" s="282"/>
      <c r="DC998" s="282"/>
      <c r="DD998" s="282"/>
      <c r="DE998" s="282"/>
    </row>
    <row r="999" spans="1:109" ht="16.5" x14ac:dyDescent="0.3">
      <c r="A999" s="68">
        <v>2016</v>
      </c>
      <c r="B999" s="68" t="s">
        <v>37</v>
      </c>
      <c r="C999" s="433" t="s">
        <v>102</v>
      </c>
      <c r="D999" s="434">
        <v>4751.25</v>
      </c>
      <c r="E999" s="434">
        <v>16494.708500000001</v>
      </c>
      <c r="F999" s="435">
        <v>6864.1849999999995</v>
      </c>
      <c r="G999" s="435">
        <v>121.97</v>
      </c>
      <c r="H999" s="129">
        <v>28232.113499999999</v>
      </c>
      <c r="I999" s="293"/>
      <c r="J999" s="58"/>
      <c r="BY999" s="270"/>
      <c r="BZ999" s="68"/>
      <c r="CA999" s="280"/>
      <c r="CB999" s="280"/>
      <c r="CC999" s="280"/>
      <c r="CD999" s="280"/>
      <c r="CE999" s="280"/>
      <c r="CF999" s="270"/>
      <c r="CG999" s="68"/>
      <c r="CH999" s="281"/>
      <c r="CI999" s="281"/>
      <c r="CJ999" s="281"/>
      <c r="CK999" s="281"/>
      <c r="CL999" s="281"/>
      <c r="CM999" s="282"/>
      <c r="CN999" s="282"/>
      <c r="CO999" s="282"/>
      <c r="CP999" s="282"/>
      <c r="CQ999" s="282"/>
      <c r="CR999" s="270"/>
      <c r="CS999" s="68"/>
      <c r="CT999" s="283"/>
      <c r="CU999" s="283"/>
      <c r="CV999" s="283"/>
      <c r="CW999" s="283"/>
      <c r="CX999" s="283"/>
      <c r="CY999" s="270"/>
      <c r="CZ999" s="68"/>
      <c r="DA999" s="282"/>
      <c r="DB999" s="282"/>
      <c r="DC999" s="282"/>
      <c r="DD999" s="282"/>
      <c r="DE999" s="282"/>
    </row>
    <row r="1000" spans="1:109" ht="16.5" x14ac:dyDescent="0.3">
      <c r="A1000" s="427">
        <v>2016</v>
      </c>
      <c r="B1000" s="428" t="s">
        <v>38</v>
      </c>
      <c r="C1000" s="429" t="s">
        <v>102</v>
      </c>
      <c r="D1000" s="430">
        <v>4878.43</v>
      </c>
      <c r="E1000" s="430">
        <v>18731.280999999999</v>
      </c>
      <c r="F1000" s="431">
        <v>11755.29</v>
      </c>
      <c r="G1000" s="431">
        <v>219.14749999999995</v>
      </c>
      <c r="H1000" s="432">
        <v>35584.148500000003</v>
      </c>
      <c r="I1000" s="293"/>
      <c r="J1000" s="58"/>
      <c r="BY1000" s="270"/>
      <c r="BZ1000" s="68"/>
      <c r="CA1000" s="280"/>
      <c r="CB1000" s="280"/>
      <c r="CC1000" s="280"/>
      <c r="CD1000" s="280"/>
      <c r="CE1000" s="280"/>
      <c r="CF1000" s="270"/>
      <c r="CG1000" s="68"/>
      <c r="CH1000" s="281"/>
      <c r="CI1000" s="281"/>
      <c r="CJ1000" s="281"/>
      <c r="CK1000" s="281"/>
      <c r="CL1000" s="281"/>
      <c r="CM1000" s="282"/>
      <c r="CN1000" s="282"/>
      <c r="CO1000" s="282"/>
      <c r="CP1000" s="282"/>
      <c r="CQ1000" s="282"/>
      <c r="CR1000" s="270"/>
      <c r="CS1000" s="68"/>
      <c r="CT1000" s="283"/>
      <c r="CU1000" s="283"/>
      <c r="CV1000" s="283"/>
      <c r="CW1000" s="283"/>
      <c r="CX1000" s="283"/>
      <c r="CY1000" s="270"/>
      <c r="CZ1000" s="68"/>
      <c r="DA1000" s="282"/>
      <c r="DB1000" s="282"/>
      <c r="DC1000" s="282"/>
      <c r="DD1000" s="282"/>
      <c r="DE1000" s="282"/>
    </row>
    <row r="1001" spans="1:109" ht="16.5" x14ac:dyDescent="0.3">
      <c r="A1001" s="68">
        <v>2016</v>
      </c>
      <c r="B1001" s="68" t="s">
        <v>39</v>
      </c>
      <c r="C1001" s="433" t="s">
        <v>102</v>
      </c>
      <c r="D1001" s="434">
        <v>5110.34</v>
      </c>
      <c r="E1001" s="434">
        <v>16048.783499999998</v>
      </c>
      <c r="F1001" s="435">
        <v>11403.455</v>
      </c>
      <c r="G1001" s="435">
        <v>238.27999999999997</v>
      </c>
      <c r="H1001" s="129">
        <v>32800.858500000002</v>
      </c>
      <c r="I1001" s="293"/>
      <c r="J1001" s="58"/>
      <c r="BY1001" s="270"/>
      <c r="BZ1001" s="68"/>
      <c r="CA1001" s="280"/>
      <c r="CB1001" s="280"/>
      <c r="CC1001" s="280"/>
      <c r="CD1001" s="280"/>
      <c r="CE1001" s="280"/>
      <c r="CF1001" s="270"/>
      <c r="CG1001" s="68"/>
      <c r="CH1001" s="281"/>
      <c r="CI1001" s="281"/>
      <c r="CJ1001" s="281"/>
      <c r="CK1001" s="281"/>
      <c r="CL1001" s="281"/>
      <c r="CM1001" s="282"/>
      <c r="CN1001" s="282"/>
      <c r="CO1001" s="282"/>
      <c r="CP1001" s="282"/>
      <c r="CQ1001" s="282"/>
      <c r="CR1001" s="270"/>
      <c r="CS1001" s="68"/>
      <c r="CT1001" s="283"/>
      <c r="CU1001" s="283"/>
      <c r="CV1001" s="283"/>
      <c r="CW1001" s="283"/>
      <c r="CX1001" s="283"/>
      <c r="CY1001" s="270"/>
      <c r="CZ1001" s="68"/>
      <c r="DA1001" s="282"/>
      <c r="DB1001" s="282"/>
      <c r="DC1001" s="282"/>
      <c r="DD1001" s="282"/>
      <c r="DE1001" s="282"/>
    </row>
    <row r="1002" spans="1:109" ht="16.5" x14ac:dyDescent="0.3">
      <c r="A1002" s="427">
        <v>2016</v>
      </c>
      <c r="B1002" s="428" t="s">
        <v>40</v>
      </c>
      <c r="C1002" s="429" t="s">
        <v>102</v>
      </c>
      <c r="D1002" s="430">
        <v>6272.1150000000007</v>
      </c>
      <c r="E1002" s="430">
        <v>16474.413</v>
      </c>
      <c r="F1002" s="431">
        <v>10579.21</v>
      </c>
      <c r="G1002" s="431">
        <v>625.04499999999996</v>
      </c>
      <c r="H1002" s="432">
        <v>33950.783000000003</v>
      </c>
      <c r="I1002" s="293"/>
      <c r="J1002" s="58"/>
      <c r="BY1002" s="270"/>
      <c r="BZ1002" s="68"/>
      <c r="CA1002" s="280"/>
      <c r="CB1002" s="280"/>
      <c r="CC1002" s="280"/>
      <c r="CD1002" s="280"/>
      <c r="CE1002" s="280"/>
      <c r="CF1002" s="270"/>
      <c r="CG1002" s="68"/>
      <c r="CH1002" s="281"/>
      <c r="CI1002" s="281"/>
      <c r="CJ1002" s="281"/>
      <c r="CK1002" s="281"/>
      <c r="CL1002" s="281"/>
      <c r="CM1002" s="282"/>
      <c r="CN1002" s="282"/>
      <c r="CO1002" s="282"/>
      <c r="CP1002" s="282"/>
      <c r="CQ1002" s="282"/>
      <c r="CR1002" s="270"/>
      <c r="CS1002" s="68"/>
      <c r="CT1002" s="283"/>
      <c r="CU1002" s="283"/>
      <c r="CV1002" s="283"/>
      <c r="CW1002" s="283"/>
      <c r="CX1002" s="283"/>
      <c r="CY1002" s="270"/>
      <c r="CZ1002" s="68"/>
      <c r="DA1002" s="282"/>
      <c r="DB1002" s="282"/>
      <c r="DC1002" s="282"/>
      <c r="DD1002" s="282"/>
      <c r="DE1002" s="282"/>
    </row>
    <row r="1003" spans="1:109" ht="16.5" x14ac:dyDescent="0.3">
      <c r="A1003" s="68">
        <v>2016</v>
      </c>
      <c r="B1003" s="68" t="s">
        <v>41</v>
      </c>
      <c r="C1003" s="433" t="s">
        <v>102</v>
      </c>
      <c r="D1003" s="434">
        <v>4760.3599999999997</v>
      </c>
      <c r="E1003" s="434">
        <v>16873.978000000003</v>
      </c>
      <c r="F1003" s="435">
        <v>10949.8575</v>
      </c>
      <c r="G1003" s="435">
        <v>358.17750000000001</v>
      </c>
      <c r="H1003" s="129">
        <v>32942.373</v>
      </c>
      <c r="I1003" s="293"/>
      <c r="J1003" s="58"/>
      <c r="BY1003" s="270"/>
      <c r="BZ1003" s="68"/>
      <c r="CA1003" s="280"/>
      <c r="CB1003" s="280"/>
      <c r="CC1003" s="280"/>
      <c r="CD1003" s="280"/>
      <c r="CE1003" s="280"/>
      <c r="CF1003" s="270"/>
      <c r="CG1003" s="68"/>
      <c r="CH1003" s="281"/>
      <c r="CI1003" s="281"/>
      <c r="CJ1003" s="281"/>
      <c r="CK1003" s="281"/>
      <c r="CL1003" s="281"/>
      <c r="CM1003" s="282"/>
      <c r="CN1003" s="282"/>
      <c r="CO1003" s="282"/>
      <c r="CP1003" s="282"/>
      <c r="CQ1003" s="282"/>
      <c r="CR1003" s="270"/>
      <c r="CS1003" s="68"/>
      <c r="CT1003" s="283"/>
      <c r="CU1003" s="283"/>
      <c r="CV1003" s="283"/>
      <c r="CW1003" s="283"/>
      <c r="CX1003" s="283"/>
      <c r="CY1003" s="270"/>
      <c r="CZ1003" s="68"/>
      <c r="DA1003" s="282"/>
      <c r="DB1003" s="282"/>
      <c r="DC1003" s="282"/>
      <c r="DD1003" s="282"/>
      <c r="DE1003" s="282"/>
    </row>
    <row r="1004" spans="1:109" ht="16.5" x14ac:dyDescent="0.3">
      <c r="A1004" s="427">
        <v>2016</v>
      </c>
      <c r="B1004" s="428" t="s">
        <v>42</v>
      </c>
      <c r="C1004" s="429" t="s">
        <v>102</v>
      </c>
      <c r="D1004" s="430">
        <v>3957.88</v>
      </c>
      <c r="E1004" s="430">
        <v>14129.0275</v>
      </c>
      <c r="F1004" s="431">
        <v>6996.3895000000002</v>
      </c>
      <c r="G1004" s="431">
        <v>419.16999999999996</v>
      </c>
      <c r="H1004" s="432">
        <v>25502.467000000001</v>
      </c>
      <c r="I1004" s="293"/>
      <c r="J1004" s="58"/>
      <c r="BY1004" s="270"/>
      <c r="BZ1004" s="68"/>
      <c r="CA1004" s="280"/>
      <c r="CB1004" s="280"/>
      <c r="CC1004" s="280"/>
      <c r="CD1004" s="280"/>
      <c r="CE1004" s="280"/>
      <c r="CF1004" s="270"/>
      <c r="CG1004" s="68"/>
      <c r="CH1004" s="281"/>
      <c r="CI1004" s="281"/>
      <c r="CJ1004" s="281"/>
      <c r="CK1004" s="281"/>
      <c r="CL1004" s="281"/>
      <c r="CM1004" s="282"/>
      <c r="CN1004" s="282"/>
      <c r="CO1004" s="282"/>
      <c r="CP1004" s="282"/>
      <c r="CQ1004" s="282"/>
      <c r="CR1004" s="270"/>
      <c r="CS1004" s="68"/>
      <c r="CT1004" s="283"/>
      <c r="CU1004" s="283"/>
      <c r="CV1004" s="283"/>
      <c r="CW1004" s="283"/>
      <c r="CX1004" s="283"/>
      <c r="CY1004" s="270"/>
      <c r="CZ1004" s="68"/>
      <c r="DA1004" s="282"/>
      <c r="DB1004" s="282"/>
      <c r="DC1004" s="282"/>
      <c r="DD1004" s="282"/>
      <c r="DE1004" s="282"/>
    </row>
    <row r="1005" spans="1:109" ht="16.5" x14ac:dyDescent="0.3">
      <c r="A1005" s="68">
        <v>2017</v>
      </c>
      <c r="B1005" s="68" t="s">
        <v>43</v>
      </c>
      <c r="C1005" s="433" t="s">
        <v>102</v>
      </c>
      <c r="D1005" s="434">
        <v>3499.1099999999997</v>
      </c>
      <c r="E1005" s="434">
        <v>13677.6985</v>
      </c>
      <c r="F1005" s="435">
        <v>7365.2649999999994</v>
      </c>
      <c r="G1005" s="435">
        <v>244.33499999999998</v>
      </c>
      <c r="H1005" s="129">
        <v>24786.408499999998</v>
      </c>
      <c r="I1005" s="293"/>
      <c r="J1005" s="58"/>
      <c r="BY1005" s="270"/>
      <c r="BZ1005" s="68"/>
      <c r="CA1005" s="280"/>
      <c r="CB1005" s="280"/>
      <c r="CC1005" s="280"/>
      <c r="CD1005" s="280"/>
      <c r="CE1005" s="280"/>
      <c r="CF1005" s="270"/>
      <c r="CG1005" s="68"/>
      <c r="CH1005" s="281"/>
      <c r="CI1005" s="281"/>
      <c r="CJ1005" s="281"/>
      <c r="CK1005" s="281"/>
      <c r="CL1005" s="281"/>
      <c r="CM1005" s="282"/>
      <c r="CN1005" s="282"/>
      <c r="CO1005" s="282"/>
      <c r="CP1005" s="282"/>
      <c r="CQ1005" s="282"/>
      <c r="CR1005" s="270"/>
      <c r="CS1005" s="68"/>
      <c r="CT1005" s="283"/>
      <c r="CU1005" s="283"/>
      <c r="CV1005" s="283"/>
      <c r="CW1005" s="283"/>
      <c r="CX1005" s="283"/>
      <c r="CY1005" s="270"/>
      <c r="CZ1005" s="68"/>
      <c r="DA1005" s="282"/>
      <c r="DB1005" s="282"/>
      <c r="DC1005" s="282"/>
      <c r="DD1005" s="282"/>
      <c r="DE1005" s="282"/>
    </row>
    <row r="1006" spans="1:109" ht="16.5" x14ac:dyDescent="0.3">
      <c r="A1006" s="427">
        <v>2017</v>
      </c>
      <c r="B1006" s="428" t="s">
        <v>44</v>
      </c>
      <c r="C1006" s="429" t="s">
        <v>102</v>
      </c>
      <c r="D1006" s="430">
        <v>4244.7</v>
      </c>
      <c r="E1006" s="430">
        <v>13810.788499999999</v>
      </c>
      <c r="F1006" s="431">
        <v>9663.072500000002</v>
      </c>
      <c r="G1006" s="431">
        <v>310.61</v>
      </c>
      <c r="H1006" s="432">
        <v>28029.170999999998</v>
      </c>
      <c r="I1006" s="293"/>
      <c r="J1006" s="58"/>
      <c r="BY1006" s="270"/>
      <c r="BZ1006" s="68"/>
      <c r="CA1006" s="280"/>
      <c r="CB1006" s="280"/>
      <c r="CC1006" s="280"/>
      <c r="CD1006" s="280"/>
      <c r="CE1006" s="280"/>
      <c r="CF1006" s="270"/>
      <c r="CG1006" s="68"/>
      <c r="CH1006" s="281"/>
      <c r="CI1006" s="281"/>
      <c r="CJ1006" s="281"/>
      <c r="CK1006" s="281"/>
      <c r="CL1006" s="281"/>
      <c r="CM1006" s="282"/>
      <c r="CN1006" s="282"/>
      <c r="CO1006" s="282"/>
      <c r="CP1006" s="282"/>
      <c r="CQ1006" s="282"/>
      <c r="CR1006" s="270"/>
      <c r="CS1006" s="68"/>
      <c r="CT1006" s="283"/>
      <c r="CU1006" s="283"/>
      <c r="CV1006" s="283"/>
      <c r="CW1006" s="283"/>
      <c r="CX1006" s="283"/>
      <c r="CY1006" s="270"/>
      <c r="CZ1006" s="68"/>
      <c r="DA1006" s="282"/>
      <c r="DB1006" s="282"/>
      <c r="DC1006" s="282"/>
      <c r="DD1006" s="282"/>
      <c r="DE1006" s="282"/>
    </row>
    <row r="1007" spans="1:109" ht="16.5" x14ac:dyDescent="0.3">
      <c r="A1007" s="68">
        <v>2017</v>
      </c>
      <c r="B1007" s="68" t="s">
        <v>45</v>
      </c>
      <c r="C1007" s="433" t="s">
        <v>102</v>
      </c>
      <c r="D1007" s="434">
        <v>5552.28</v>
      </c>
      <c r="E1007" s="434">
        <v>14475.211000000001</v>
      </c>
      <c r="F1007" s="435">
        <v>8532.2825000000012</v>
      </c>
      <c r="G1007" s="435">
        <v>173.72</v>
      </c>
      <c r="H1007" s="129">
        <v>28733.4935</v>
      </c>
      <c r="I1007" s="293"/>
      <c r="J1007" s="58"/>
      <c r="BY1007" s="270"/>
      <c r="BZ1007" s="68"/>
      <c r="CA1007" s="280"/>
      <c r="CB1007" s="280"/>
      <c r="CC1007" s="280"/>
      <c r="CD1007" s="280"/>
      <c r="CE1007" s="280"/>
      <c r="CF1007" s="270"/>
      <c r="CG1007" s="68"/>
      <c r="CH1007" s="281"/>
      <c r="CI1007" s="281"/>
      <c r="CJ1007" s="281"/>
      <c r="CK1007" s="281"/>
      <c r="CL1007" s="281"/>
      <c r="CM1007" s="282"/>
      <c r="CN1007" s="282"/>
      <c r="CO1007" s="282"/>
      <c r="CP1007" s="282"/>
      <c r="CQ1007" s="282"/>
      <c r="CR1007" s="270"/>
      <c r="CS1007" s="68"/>
      <c r="CT1007" s="283"/>
      <c r="CU1007" s="283"/>
      <c r="CV1007" s="283"/>
      <c r="CW1007" s="283"/>
      <c r="CX1007" s="283"/>
      <c r="CY1007" s="270"/>
      <c r="CZ1007" s="68"/>
      <c r="DA1007" s="282"/>
      <c r="DB1007" s="282"/>
      <c r="DC1007" s="282"/>
      <c r="DD1007" s="282"/>
      <c r="DE1007" s="282"/>
    </row>
    <row r="1008" spans="1:109" ht="16.5" x14ac:dyDescent="0.3">
      <c r="A1008" s="427">
        <v>2017</v>
      </c>
      <c r="B1008" s="428" t="s">
        <v>33</v>
      </c>
      <c r="C1008" s="429" t="s">
        <v>102</v>
      </c>
      <c r="D1008" s="430">
        <v>4954.76</v>
      </c>
      <c r="E1008" s="430">
        <v>12649.626499999998</v>
      </c>
      <c r="F1008" s="431">
        <v>6557.9949999999999</v>
      </c>
      <c r="G1008" s="431">
        <v>129.53</v>
      </c>
      <c r="H1008" s="432">
        <v>24291.911500000002</v>
      </c>
      <c r="I1008" s="293"/>
      <c r="J1008" s="58"/>
      <c r="BY1008" s="270"/>
      <c r="BZ1008" s="68"/>
      <c r="CA1008" s="280"/>
      <c r="CB1008" s="280"/>
      <c r="CC1008" s="280"/>
      <c r="CD1008" s="280"/>
      <c r="CE1008" s="280"/>
      <c r="CF1008" s="270"/>
      <c r="CG1008" s="68"/>
      <c r="CH1008" s="281"/>
      <c r="CI1008" s="281"/>
      <c r="CJ1008" s="281"/>
      <c r="CK1008" s="281"/>
      <c r="CL1008" s="281"/>
      <c r="CM1008" s="282"/>
      <c r="CN1008" s="282"/>
      <c r="CO1008" s="282"/>
      <c r="CP1008" s="282"/>
      <c r="CQ1008" s="282"/>
      <c r="CR1008" s="270"/>
      <c r="CS1008" s="68"/>
      <c r="CT1008" s="283"/>
      <c r="CU1008" s="283"/>
      <c r="CV1008" s="283"/>
      <c r="CW1008" s="283"/>
      <c r="CX1008" s="283"/>
      <c r="CY1008" s="270"/>
      <c r="CZ1008" s="68"/>
      <c r="DA1008" s="282"/>
      <c r="DB1008" s="282"/>
      <c r="DC1008" s="282"/>
      <c r="DD1008" s="282"/>
      <c r="DE1008" s="282"/>
    </row>
    <row r="1009" spans="1:109" ht="16.5" x14ac:dyDescent="0.3">
      <c r="A1009" s="68">
        <v>2017</v>
      </c>
      <c r="B1009" s="68" t="s">
        <v>35</v>
      </c>
      <c r="C1009" s="433" t="s">
        <v>102</v>
      </c>
      <c r="D1009" s="434">
        <v>5525.2000000000007</v>
      </c>
      <c r="E1009" s="434">
        <v>14168.719499999999</v>
      </c>
      <c r="F1009" s="435">
        <v>6948.4825000000001</v>
      </c>
      <c r="G1009" s="435">
        <v>119.49</v>
      </c>
      <c r="H1009" s="129">
        <v>26761.892</v>
      </c>
      <c r="I1009" s="293"/>
      <c r="J1009" s="58"/>
      <c r="BY1009" s="270"/>
      <c r="BZ1009" s="68"/>
      <c r="CA1009" s="280"/>
      <c r="CB1009" s="280"/>
      <c r="CC1009" s="280"/>
      <c r="CD1009" s="280"/>
      <c r="CE1009" s="280"/>
      <c r="CF1009" s="270"/>
      <c r="CG1009" s="68"/>
      <c r="CH1009" s="281"/>
      <c r="CI1009" s="281"/>
      <c r="CJ1009" s="281"/>
      <c r="CK1009" s="281"/>
      <c r="CL1009" s="281"/>
      <c r="CM1009" s="282"/>
      <c r="CN1009" s="282"/>
      <c r="CO1009" s="282"/>
      <c r="CP1009" s="282"/>
      <c r="CQ1009" s="282"/>
      <c r="CR1009" s="270"/>
      <c r="CS1009" s="68"/>
      <c r="CT1009" s="283"/>
      <c r="CU1009" s="283"/>
      <c r="CV1009" s="283"/>
      <c r="CW1009" s="283"/>
      <c r="CX1009" s="283"/>
      <c r="CY1009" s="270"/>
      <c r="CZ1009" s="68"/>
      <c r="DA1009" s="282"/>
      <c r="DB1009" s="282"/>
      <c r="DC1009" s="282"/>
      <c r="DD1009" s="282"/>
      <c r="DE1009" s="282"/>
    </row>
    <row r="1010" spans="1:109" ht="16.5" x14ac:dyDescent="0.3">
      <c r="A1010" s="427">
        <v>2017</v>
      </c>
      <c r="B1010" s="428" t="s">
        <v>36</v>
      </c>
      <c r="C1010" s="429" t="s">
        <v>102</v>
      </c>
      <c r="D1010" s="430">
        <v>5371.9850000000006</v>
      </c>
      <c r="E1010" s="430">
        <v>14755.688</v>
      </c>
      <c r="F1010" s="431">
        <v>6886.2850000000008</v>
      </c>
      <c r="G1010" s="431">
        <v>83.74499999999999</v>
      </c>
      <c r="H1010" s="432">
        <v>27097.703000000001</v>
      </c>
      <c r="I1010" s="293"/>
      <c r="J1010" s="58"/>
      <c r="BY1010" s="270"/>
      <c r="BZ1010" s="68"/>
      <c r="CA1010" s="280"/>
      <c r="CB1010" s="280"/>
      <c r="CC1010" s="280"/>
      <c r="CD1010" s="280"/>
      <c r="CE1010" s="280"/>
      <c r="CF1010" s="270"/>
      <c r="CG1010" s="68"/>
      <c r="CH1010" s="281"/>
      <c r="CI1010" s="281"/>
      <c r="CJ1010" s="281"/>
      <c r="CK1010" s="281"/>
      <c r="CL1010" s="281"/>
      <c r="CM1010" s="282"/>
      <c r="CN1010" s="282"/>
      <c r="CO1010" s="282"/>
      <c r="CP1010" s="282"/>
      <c r="CQ1010" s="282"/>
      <c r="CR1010" s="270"/>
      <c r="CS1010" s="68"/>
      <c r="CT1010" s="283"/>
      <c r="CU1010" s="283"/>
      <c r="CV1010" s="283"/>
      <c r="CW1010" s="283"/>
      <c r="CX1010" s="283"/>
      <c r="CY1010" s="270"/>
      <c r="CZ1010" s="68"/>
      <c r="DA1010" s="282"/>
      <c r="DB1010" s="282"/>
      <c r="DC1010" s="282"/>
      <c r="DD1010" s="282"/>
      <c r="DE1010" s="282"/>
    </row>
    <row r="1011" spans="1:109" ht="16.5" x14ac:dyDescent="0.3">
      <c r="A1011" s="68">
        <v>2017</v>
      </c>
      <c r="B1011" s="68" t="s">
        <v>37</v>
      </c>
      <c r="C1011" s="433" t="s">
        <v>102</v>
      </c>
      <c r="D1011" s="434">
        <v>5628.59</v>
      </c>
      <c r="E1011" s="434">
        <v>18531.7435</v>
      </c>
      <c r="F1011" s="435">
        <v>7614.2375000000002</v>
      </c>
      <c r="G1011" s="435">
        <v>146.23000000000002</v>
      </c>
      <c r="H1011" s="129">
        <v>31920.801000000003</v>
      </c>
      <c r="I1011" s="293"/>
      <c r="J1011" s="58"/>
      <c r="BY1011" s="270"/>
      <c r="BZ1011" s="68"/>
      <c r="CA1011" s="280"/>
      <c r="CB1011" s="280"/>
      <c r="CC1011" s="280"/>
      <c r="CD1011" s="280"/>
      <c r="CE1011" s="280"/>
      <c r="CF1011" s="270"/>
      <c r="CG1011" s="68"/>
      <c r="CH1011" s="281"/>
      <c r="CI1011" s="281"/>
      <c r="CJ1011" s="281"/>
      <c r="CK1011" s="281"/>
      <c r="CL1011" s="281"/>
      <c r="CM1011" s="282"/>
      <c r="CN1011" s="282"/>
      <c r="CO1011" s="282"/>
      <c r="CP1011" s="282"/>
      <c r="CQ1011" s="282"/>
      <c r="CR1011" s="270"/>
      <c r="CS1011" s="68"/>
      <c r="CT1011" s="283"/>
      <c r="CU1011" s="283"/>
      <c r="CV1011" s="283"/>
      <c r="CW1011" s="283"/>
      <c r="CX1011" s="283"/>
      <c r="CY1011" s="270"/>
      <c r="CZ1011" s="68"/>
      <c r="DA1011" s="282"/>
      <c r="DB1011" s="282"/>
      <c r="DC1011" s="282"/>
      <c r="DD1011" s="282"/>
      <c r="DE1011" s="282"/>
    </row>
    <row r="1012" spans="1:109" ht="16.5" x14ac:dyDescent="0.3">
      <c r="A1012" s="427">
        <v>2017</v>
      </c>
      <c r="B1012" s="428" t="s">
        <v>38</v>
      </c>
      <c r="C1012" s="429" t="s">
        <v>102</v>
      </c>
      <c r="D1012" s="430">
        <v>5900.5300000000007</v>
      </c>
      <c r="E1012" s="430">
        <v>16807.4575</v>
      </c>
      <c r="F1012" s="431">
        <v>7019.79</v>
      </c>
      <c r="G1012" s="431">
        <v>69.085000000000008</v>
      </c>
      <c r="H1012" s="432">
        <v>29796.862500000003</v>
      </c>
      <c r="I1012" s="293"/>
      <c r="J1012" s="58"/>
      <c r="BY1012" s="270"/>
      <c r="BZ1012" s="68"/>
      <c r="CA1012" s="280"/>
      <c r="CB1012" s="280"/>
      <c r="CC1012" s="280"/>
      <c r="CD1012" s="280"/>
      <c r="CE1012" s="280"/>
      <c r="CF1012" s="270"/>
      <c r="CG1012" s="68"/>
      <c r="CH1012" s="281"/>
      <c r="CI1012" s="281"/>
      <c r="CJ1012" s="281"/>
      <c r="CK1012" s="281"/>
      <c r="CL1012" s="281"/>
      <c r="CM1012" s="282"/>
      <c r="CN1012" s="282"/>
      <c r="CO1012" s="282"/>
      <c r="CP1012" s="282"/>
      <c r="CQ1012" s="282"/>
      <c r="CR1012" s="270"/>
      <c r="CS1012" s="68"/>
      <c r="CT1012" s="283"/>
      <c r="CU1012" s="283"/>
      <c r="CV1012" s="283"/>
      <c r="CW1012" s="283"/>
      <c r="CX1012" s="283"/>
      <c r="CY1012" s="270"/>
      <c r="CZ1012" s="68"/>
      <c r="DA1012" s="282"/>
      <c r="DB1012" s="282"/>
      <c r="DC1012" s="282"/>
      <c r="DD1012" s="282"/>
      <c r="DE1012" s="282"/>
    </row>
    <row r="1013" spans="1:109" ht="16.5" x14ac:dyDescent="0.3">
      <c r="A1013" s="68">
        <v>2017</v>
      </c>
      <c r="B1013" s="68" t="s">
        <v>39</v>
      </c>
      <c r="C1013" s="433" t="s">
        <v>102</v>
      </c>
      <c r="D1013" s="434">
        <v>4202.2999999999993</v>
      </c>
      <c r="E1013" s="434">
        <v>16683.4925</v>
      </c>
      <c r="F1013" s="435">
        <v>9011.1474999999991</v>
      </c>
      <c r="G1013" s="435">
        <v>149.42499999999998</v>
      </c>
      <c r="H1013" s="129">
        <v>30046.365000000005</v>
      </c>
      <c r="I1013" s="293"/>
      <c r="J1013" s="58"/>
      <c r="BY1013" s="270"/>
      <c r="BZ1013" s="68"/>
      <c r="CA1013" s="280"/>
      <c r="CB1013" s="280"/>
      <c r="CC1013" s="280"/>
      <c r="CD1013" s="280"/>
      <c r="CE1013" s="280"/>
      <c r="CF1013" s="270"/>
      <c r="CG1013" s="68"/>
      <c r="CH1013" s="281"/>
      <c r="CI1013" s="281"/>
      <c r="CJ1013" s="281"/>
      <c r="CK1013" s="281"/>
      <c r="CL1013" s="281"/>
      <c r="CM1013" s="282"/>
      <c r="CN1013" s="282"/>
      <c r="CO1013" s="282"/>
      <c r="CP1013" s="282"/>
      <c r="CQ1013" s="282"/>
      <c r="CR1013" s="270"/>
      <c r="CS1013" s="68"/>
      <c r="CT1013" s="283"/>
      <c r="CU1013" s="283"/>
      <c r="CV1013" s="283"/>
      <c r="CW1013" s="283"/>
      <c r="CX1013" s="283"/>
      <c r="CY1013" s="270"/>
      <c r="CZ1013" s="68"/>
      <c r="DA1013" s="282"/>
      <c r="DB1013" s="282"/>
      <c r="DC1013" s="282"/>
      <c r="DD1013" s="282"/>
      <c r="DE1013" s="282"/>
    </row>
    <row r="1014" spans="1:109" ht="16.5" x14ac:dyDescent="0.3">
      <c r="A1014" s="427">
        <v>2017</v>
      </c>
      <c r="B1014" s="428" t="s">
        <v>40</v>
      </c>
      <c r="C1014" s="429" t="s">
        <v>102</v>
      </c>
      <c r="D1014" s="430">
        <v>4008.37</v>
      </c>
      <c r="E1014" s="430">
        <v>16825.001999999997</v>
      </c>
      <c r="F1014" s="431">
        <v>8666.7574999999997</v>
      </c>
      <c r="G1014" s="431">
        <v>197.20000000000002</v>
      </c>
      <c r="H1014" s="432">
        <v>29697.329499999996</v>
      </c>
      <c r="I1014" s="293"/>
      <c r="J1014" s="58"/>
      <c r="BY1014" s="270"/>
      <c r="BZ1014" s="68"/>
      <c r="CA1014" s="280"/>
      <c r="CB1014" s="280"/>
      <c r="CC1014" s="280"/>
      <c r="CD1014" s="280"/>
      <c r="CE1014" s="280"/>
      <c r="CF1014" s="270"/>
      <c r="CG1014" s="68"/>
      <c r="CH1014" s="281"/>
      <c r="CI1014" s="281"/>
      <c r="CJ1014" s="281"/>
      <c r="CK1014" s="281"/>
      <c r="CL1014" s="281"/>
      <c r="CM1014" s="282"/>
      <c r="CN1014" s="282"/>
      <c r="CO1014" s="282"/>
      <c r="CP1014" s="282"/>
      <c r="CQ1014" s="282"/>
      <c r="CR1014" s="270"/>
      <c r="CS1014" s="68"/>
      <c r="CT1014" s="283"/>
      <c r="CU1014" s="283"/>
      <c r="CV1014" s="283"/>
      <c r="CW1014" s="283"/>
      <c r="CX1014" s="283"/>
      <c r="CY1014" s="270"/>
      <c r="CZ1014" s="68"/>
      <c r="DA1014" s="282"/>
      <c r="DB1014" s="282"/>
      <c r="DC1014" s="282"/>
      <c r="DD1014" s="282"/>
      <c r="DE1014" s="282"/>
    </row>
    <row r="1015" spans="1:109" ht="16.5" x14ac:dyDescent="0.3">
      <c r="A1015" s="68">
        <v>2017</v>
      </c>
      <c r="B1015" s="68" t="s">
        <v>41</v>
      </c>
      <c r="C1015" s="433" t="s">
        <v>102</v>
      </c>
      <c r="D1015" s="434">
        <v>5990.3549999999987</v>
      </c>
      <c r="E1015" s="434">
        <v>17313.833999999999</v>
      </c>
      <c r="F1015" s="435">
        <v>6098.6450000000004</v>
      </c>
      <c r="G1015" s="435">
        <v>180.24250000000001</v>
      </c>
      <c r="H1015" s="129">
        <v>29583.076499999996</v>
      </c>
      <c r="I1015" s="293"/>
      <c r="J1015" s="58"/>
      <c r="BY1015" s="270"/>
      <c r="BZ1015" s="68"/>
      <c r="CA1015" s="280"/>
      <c r="CB1015" s="280"/>
      <c r="CC1015" s="280"/>
      <c r="CD1015" s="280"/>
      <c r="CE1015" s="280"/>
      <c r="CF1015" s="270"/>
      <c r="CG1015" s="68"/>
      <c r="CH1015" s="281"/>
      <c r="CI1015" s="281"/>
      <c r="CJ1015" s="281"/>
      <c r="CK1015" s="281"/>
      <c r="CL1015" s="281"/>
      <c r="CM1015" s="282"/>
      <c r="CN1015" s="282"/>
      <c r="CO1015" s="282"/>
      <c r="CP1015" s="282"/>
      <c r="CQ1015" s="282"/>
      <c r="CR1015" s="270"/>
      <c r="CS1015" s="68"/>
      <c r="CT1015" s="283"/>
      <c r="CU1015" s="283"/>
      <c r="CV1015" s="283"/>
      <c r="CW1015" s="283"/>
      <c r="CX1015" s="283"/>
      <c r="CY1015" s="270"/>
      <c r="CZ1015" s="68"/>
      <c r="DA1015" s="282"/>
      <c r="DB1015" s="282"/>
      <c r="DC1015" s="282"/>
      <c r="DD1015" s="282"/>
      <c r="DE1015" s="282"/>
    </row>
    <row r="1016" spans="1:109" ht="16.5" x14ac:dyDescent="0.3">
      <c r="A1016" s="427">
        <v>2017</v>
      </c>
      <c r="B1016" s="428" t="s">
        <v>42</v>
      </c>
      <c r="C1016" s="429" t="s">
        <v>102</v>
      </c>
      <c r="D1016" s="430">
        <v>7683.7325000000001</v>
      </c>
      <c r="E1016" s="430">
        <v>16804.02</v>
      </c>
      <c r="F1016" s="431">
        <v>4669.38</v>
      </c>
      <c r="G1016" s="431">
        <v>236.505</v>
      </c>
      <c r="H1016" s="432">
        <v>29393.637499999997</v>
      </c>
      <c r="I1016" s="293"/>
      <c r="J1016" s="58"/>
      <c r="BY1016" s="270"/>
      <c r="BZ1016" s="68"/>
      <c r="CA1016" s="280"/>
      <c r="CB1016" s="280"/>
      <c r="CC1016" s="280"/>
      <c r="CD1016" s="280"/>
      <c r="CE1016" s="280"/>
      <c r="CF1016" s="270"/>
      <c r="CG1016" s="68"/>
      <c r="CH1016" s="281"/>
      <c r="CI1016" s="281"/>
      <c r="CJ1016" s="281"/>
      <c r="CK1016" s="281"/>
      <c r="CL1016" s="281"/>
      <c r="CM1016" s="282"/>
      <c r="CN1016" s="282"/>
      <c r="CO1016" s="282"/>
      <c r="CP1016" s="282"/>
      <c r="CQ1016" s="282"/>
      <c r="CR1016" s="270"/>
      <c r="CS1016" s="68"/>
      <c r="CT1016" s="283"/>
      <c r="CU1016" s="283"/>
      <c r="CV1016" s="283"/>
      <c r="CW1016" s="283"/>
      <c r="CX1016" s="283"/>
      <c r="CY1016" s="270"/>
      <c r="CZ1016" s="68"/>
      <c r="DA1016" s="282"/>
      <c r="DB1016" s="282"/>
      <c r="DC1016" s="282"/>
      <c r="DD1016" s="282"/>
      <c r="DE1016" s="282"/>
    </row>
    <row r="1017" spans="1:109" ht="16.5" x14ac:dyDescent="0.3">
      <c r="A1017" s="68">
        <v>2018</v>
      </c>
      <c r="B1017" s="68" t="s">
        <v>43</v>
      </c>
      <c r="C1017" s="433" t="s">
        <v>102</v>
      </c>
      <c r="D1017" s="434">
        <v>6280.6674999999996</v>
      </c>
      <c r="E1017" s="434">
        <v>15719.6805</v>
      </c>
      <c r="F1017" s="435">
        <v>3894.9375</v>
      </c>
      <c r="G1017" s="435">
        <v>282.01249999999999</v>
      </c>
      <c r="H1017" s="129">
        <v>26177.298000000003</v>
      </c>
      <c r="I1017" s="293"/>
      <c r="J1017" s="58"/>
      <c r="BY1017" s="270"/>
      <c r="BZ1017" s="68"/>
      <c r="CA1017" s="280"/>
      <c r="CB1017" s="280"/>
      <c r="CC1017" s="280"/>
      <c r="CD1017" s="280"/>
      <c r="CE1017" s="280"/>
      <c r="CF1017" s="270"/>
      <c r="CG1017" s="68"/>
      <c r="CH1017" s="281"/>
      <c r="CI1017" s="281"/>
      <c r="CJ1017" s="281"/>
      <c r="CK1017" s="281"/>
      <c r="CL1017" s="281"/>
      <c r="CM1017" s="282"/>
      <c r="CN1017" s="282"/>
      <c r="CO1017" s="282"/>
      <c r="CP1017" s="282"/>
      <c r="CQ1017" s="282"/>
      <c r="CR1017" s="270"/>
      <c r="CS1017" s="68"/>
      <c r="CT1017" s="283"/>
      <c r="CU1017" s="283"/>
      <c r="CV1017" s="283"/>
      <c r="CW1017" s="283"/>
      <c r="CX1017" s="283"/>
      <c r="CY1017" s="270"/>
      <c r="CZ1017" s="68"/>
      <c r="DA1017" s="282"/>
      <c r="DB1017" s="282"/>
      <c r="DC1017" s="282"/>
      <c r="DD1017" s="282"/>
      <c r="DE1017" s="282"/>
    </row>
    <row r="1018" spans="1:109" ht="16.5" x14ac:dyDescent="0.3">
      <c r="A1018" s="427">
        <v>2018</v>
      </c>
      <c r="B1018" s="428" t="s">
        <v>44</v>
      </c>
      <c r="C1018" s="429" t="s">
        <v>102</v>
      </c>
      <c r="D1018" s="430">
        <v>6227.0625</v>
      </c>
      <c r="E1018" s="430">
        <v>14583.387999999999</v>
      </c>
      <c r="F1018" s="431">
        <v>5610.6299999999992</v>
      </c>
      <c r="G1018" s="431">
        <v>215.905</v>
      </c>
      <c r="H1018" s="432">
        <v>26636.985500000003</v>
      </c>
      <c r="I1018" s="293"/>
      <c r="J1018" s="58"/>
      <c r="BY1018" s="270"/>
      <c r="BZ1018" s="68"/>
      <c r="CA1018" s="280"/>
      <c r="CB1018" s="280"/>
      <c r="CC1018" s="280"/>
      <c r="CD1018" s="280"/>
      <c r="CE1018" s="280"/>
      <c r="CF1018" s="270"/>
      <c r="CG1018" s="68"/>
      <c r="CH1018" s="281"/>
      <c r="CI1018" s="281"/>
      <c r="CJ1018" s="281"/>
      <c r="CK1018" s="281"/>
      <c r="CL1018" s="281"/>
      <c r="CM1018" s="282"/>
      <c r="CN1018" s="282"/>
      <c r="CO1018" s="282"/>
      <c r="CP1018" s="282"/>
      <c r="CQ1018" s="282"/>
      <c r="CR1018" s="270"/>
      <c r="CS1018" s="68"/>
      <c r="CT1018" s="283"/>
      <c r="CU1018" s="283"/>
      <c r="CV1018" s="283"/>
      <c r="CW1018" s="283"/>
      <c r="CX1018" s="283"/>
      <c r="CY1018" s="270"/>
      <c r="CZ1018" s="68"/>
      <c r="DA1018" s="282"/>
      <c r="DB1018" s="282"/>
      <c r="DC1018" s="282"/>
      <c r="DD1018" s="282"/>
      <c r="DE1018" s="282"/>
    </row>
    <row r="1019" spans="1:109" ht="16.5" x14ac:dyDescent="0.3">
      <c r="A1019" s="68">
        <v>2018</v>
      </c>
      <c r="B1019" s="68" t="s">
        <v>45</v>
      </c>
      <c r="C1019" s="433" t="s">
        <v>102</v>
      </c>
      <c r="D1019" s="434">
        <v>6332.75</v>
      </c>
      <c r="E1019" s="434">
        <v>15040.760999999999</v>
      </c>
      <c r="F1019" s="435">
        <v>4627.5974999999999</v>
      </c>
      <c r="G1019" s="435">
        <v>357.66250000000002</v>
      </c>
      <c r="H1019" s="129">
        <v>26358.770999999997</v>
      </c>
      <c r="I1019" s="293"/>
      <c r="J1019" s="58"/>
      <c r="BY1019" s="270"/>
      <c r="BZ1019" s="68"/>
      <c r="CA1019" s="280"/>
      <c r="CB1019" s="280"/>
      <c r="CC1019" s="280"/>
      <c r="CD1019" s="280"/>
      <c r="CE1019" s="280"/>
      <c r="CF1019" s="270"/>
      <c r="CG1019" s="68"/>
      <c r="CH1019" s="281"/>
      <c r="CI1019" s="281"/>
      <c r="CJ1019" s="281"/>
      <c r="CK1019" s="281"/>
      <c r="CL1019" s="281"/>
      <c r="CM1019" s="282"/>
      <c r="CN1019" s="282"/>
      <c r="CO1019" s="282"/>
      <c r="CP1019" s="282"/>
      <c r="CQ1019" s="282"/>
      <c r="CR1019" s="270"/>
      <c r="CS1019" s="68"/>
      <c r="CT1019" s="283"/>
      <c r="CU1019" s="283"/>
      <c r="CV1019" s="283"/>
      <c r="CW1019" s="283"/>
      <c r="CX1019" s="283"/>
      <c r="CY1019" s="270"/>
      <c r="CZ1019" s="68"/>
      <c r="DA1019" s="282"/>
      <c r="DB1019" s="282"/>
      <c r="DC1019" s="282"/>
      <c r="DD1019" s="282"/>
      <c r="DE1019" s="282"/>
    </row>
    <row r="1020" spans="1:109" ht="16.5" x14ac:dyDescent="0.3">
      <c r="A1020" s="427">
        <v>2018</v>
      </c>
      <c r="B1020" s="428" t="s">
        <v>33</v>
      </c>
      <c r="C1020" s="429" t="s">
        <v>102</v>
      </c>
      <c r="D1020" s="430">
        <v>6730.0499999999993</v>
      </c>
      <c r="E1020" s="430">
        <v>15824.033000000001</v>
      </c>
      <c r="F1020" s="431">
        <v>4802.7175000000007</v>
      </c>
      <c r="G1020" s="431">
        <v>223.23899999999998</v>
      </c>
      <c r="H1020" s="432">
        <v>27580.039499999999</v>
      </c>
      <c r="I1020" s="293"/>
      <c r="J1020" s="58"/>
      <c r="BY1020" s="270"/>
      <c r="BZ1020" s="68"/>
      <c r="CA1020" s="280"/>
      <c r="CB1020" s="280"/>
      <c r="CC1020" s="280"/>
      <c r="CD1020" s="280"/>
      <c r="CE1020" s="280"/>
      <c r="CF1020" s="270"/>
      <c r="CG1020" s="68"/>
      <c r="CH1020" s="281"/>
      <c r="CI1020" s="281"/>
      <c r="CJ1020" s="281"/>
      <c r="CK1020" s="281"/>
      <c r="CL1020" s="281"/>
      <c r="CM1020" s="282"/>
      <c r="CN1020" s="282"/>
      <c r="CO1020" s="282"/>
      <c r="CP1020" s="282"/>
      <c r="CQ1020" s="282"/>
      <c r="CR1020" s="270"/>
      <c r="CS1020" s="68"/>
      <c r="CT1020" s="283"/>
      <c r="CU1020" s="283"/>
      <c r="CV1020" s="283"/>
      <c r="CW1020" s="283"/>
      <c r="CX1020" s="283"/>
      <c r="CY1020" s="270"/>
      <c r="CZ1020" s="68"/>
      <c r="DA1020" s="282"/>
      <c r="DB1020" s="282"/>
      <c r="DC1020" s="282"/>
      <c r="DD1020" s="282"/>
      <c r="DE1020" s="282"/>
    </row>
    <row r="1021" spans="1:109" ht="16.5" x14ac:dyDescent="0.3">
      <c r="A1021" s="68">
        <v>2018</v>
      </c>
      <c r="B1021" s="68" t="s">
        <v>35</v>
      </c>
      <c r="C1021" s="433" t="s">
        <v>102</v>
      </c>
      <c r="D1021" s="434">
        <v>7198.73</v>
      </c>
      <c r="E1021" s="434">
        <v>14113.252</v>
      </c>
      <c r="F1021" s="435">
        <v>5224.4014999999999</v>
      </c>
      <c r="G1021" s="435">
        <v>320.99849999999998</v>
      </c>
      <c r="H1021" s="129">
        <v>26857.381999999998</v>
      </c>
      <c r="I1021" s="293"/>
      <c r="J1021" s="58"/>
      <c r="BY1021" s="270"/>
      <c r="BZ1021" s="68"/>
      <c r="CA1021" s="280"/>
      <c r="CB1021" s="280"/>
      <c r="CC1021" s="280"/>
      <c r="CD1021" s="280"/>
      <c r="CE1021" s="280"/>
      <c r="CF1021" s="270"/>
      <c r="CG1021" s="68"/>
      <c r="CH1021" s="281"/>
      <c r="CI1021" s="281"/>
      <c r="CJ1021" s="281"/>
      <c r="CK1021" s="281"/>
      <c r="CL1021" s="281"/>
      <c r="CM1021" s="282"/>
      <c r="CN1021" s="282"/>
      <c r="CO1021" s="282"/>
      <c r="CP1021" s="282"/>
      <c r="CQ1021" s="282"/>
      <c r="CR1021" s="270"/>
      <c r="CS1021" s="68"/>
      <c r="CT1021" s="283"/>
      <c r="CU1021" s="283"/>
      <c r="CV1021" s="283"/>
      <c r="CW1021" s="283"/>
      <c r="CX1021" s="283"/>
      <c r="CY1021" s="270"/>
      <c r="CZ1021" s="68"/>
      <c r="DA1021" s="282"/>
      <c r="DB1021" s="282"/>
      <c r="DC1021" s="282"/>
      <c r="DD1021" s="282"/>
      <c r="DE1021" s="282"/>
    </row>
    <row r="1022" spans="1:109" ht="16.5" x14ac:dyDescent="0.3">
      <c r="A1022" s="427">
        <v>2018</v>
      </c>
      <c r="B1022" s="428" t="s">
        <v>36</v>
      </c>
      <c r="C1022" s="429" t="s">
        <v>102</v>
      </c>
      <c r="D1022" s="430">
        <v>7464.77</v>
      </c>
      <c r="E1022" s="430">
        <v>13331.782999999999</v>
      </c>
      <c r="F1022" s="431">
        <v>4138.2649999999994</v>
      </c>
      <c r="G1022" s="431">
        <v>202.25749999999999</v>
      </c>
      <c r="H1022" s="432">
        <v>25137.075499999999</v>
      </c>
      <c r="I1022" s="293"/>
      <c r="J1022" s="58"/>
      <c r="BY1022" s="270"/>
      <c r="BZ1022" s="68"/>
      <c r="CA1022" s="280"/>
      <c r="CB1022" s="280"/>
      <c r="CC1022" s="280"/>
      <c r="CD1022" s="280"/>
      <c r="CE1022" s="280"/>
      <c r="CF1022" s="270"/>
      <c r="CG1022" s="68"/>
      <c r="CH1022" s="281"/>
      <c r="CI1022" s="281"/>
      <c r="CJ1022" s="281"/>
      <c r="CK1022" s="281"/>
      <c r="CL1022" s="281"/>
      <c r="CM1022" s="282"/>
      <c r="CN1022" s="282"/>
      <c r="CO1022" s="282"/>
      <c r="CP1022" s="282"/>
      <c r="CQ1022" s="282"/>
      <c r="CR1022" s="270"/>
      <c r="CS1022" s="68"/>
      <c r="CT1022" s="283"/>
      <c r="CU1022" s="283"/>
      <c r="CV1022" s="283"/>
      <c r="CW1022" s="283"/>
      <c r="CX1022" s="283"/>
      <c r="CY1022" s="270"/>
      <c r="CZ1022" s="68"/>
      <c r="DA1022" s="282"/>
      <c r="DB1022" s="282"/>
      <c r="DC1022" s="282"/>
      <c r="DD1022" s="282"/>
      <c r="DE1022" s="282"/>
    </row>
    <row r="1023" spans="1:109" ht="16.5" x14ac:dyDescent="0.3">
      <c r="A1023" s="68">
        <v>2018</v>
      </c>
      <c r="B1023" s="68" t="s">
        <v>37</v>
      </c>
      <c r="C1023" s="433" t="s">
        <v>102</v>
      </c>
      <c r="D1023" s="434">
        <v>6948.4699999999993</v>
      </c>
      <c r="E1023" s="434">
        <v>16698.800500000001</v>
      </c>
      <c r="F1023" s="435">
        <v>5435.0174999999999</v>
      </c>
      <c r="G1023" s="435">
        <v>179.27</v>
      </c>
      <c r="H1023" s="129">
        <v>29261.558000000005</v>
      </c>
      <c r="I1023" s="293"/>
      <c r="J1023" s="58"/>
      <c r="BY1023" s="270"/>
      <c r="BZ1023" s="68"/>
      <c r="CA1023" s="280"/>
      <c r="CB1023" s="280"/>
      <c r="CC1023" s="280"/>
      <c r="CD1023" s="280"/>
      <c r="CE1023" s="280"/>
      <c r="CF1023" s="270"/>
      <c r="CG1023" s="68"/>
      <c r="CH1023" s="281"/>
      <c r="CI1023" s="281"/>
      <c r="CJ1023" s="281"/>
      <c r="CK1023" s="281"/>
      <c r="CL1023" s="281"/>
      <c r="CM1023" s="282"/>
      <c r="CN1023" s="282"/>
      <c r="CO1023" s="282"/>
      <c r="CP1023" s="282"/>
      <c r="CQ1023" s="282"/>
      <c r="CR1023" s="270"/>
      <c r="CS1023" s="68"/>
      <c r="CT1023" s="283"/>
      <c r="CU1023" s="283"/>
      <c r="CV1023" s="283"/>
      <c r="CW1023" s="283"/>
      <c r="CX1023" s="283"/>
      <c r="CY1023" s="270"/>
      <c r="CZ1023" s="68"/>
      <c r="DA1023" s="282"/>
      <c r="DB1023" s="282"/>
      <c r="DC1023" s="282"/>
      <c r="DD1023" s="282"/>
      <c r="DE1023" s="282"/>
    </row>
    <row r="1024" spans="1:109" ht="16.5" x14ac:dyDescent="0.3">
      <c r="A1024" s="427">
        <v>2018</v>
      </c>
      <c r="B1024" s="428" t="s">
        <v>38</v>
      </c>
      <c r="C1024" s="429" t="s">
        <v>102</v>
      </c>
      <c r="D1024" s="430">
        <v>7697.28</v>
      </c>
      <c r="E1024" s="430">
        <v>17112.333000000002</v>
      </c>
      <c r="F1024" s="431">
        <v>5773.9225000000015</v>
      </c>
      <c r="G1024" s="431">
        <v>309.26750000000004</v>
      </c>
      <c r="H1024" s="432">
        <v>30892.803000000004</v>
      </c>
      <c r="I1024" s="293"/>
      <c r="J1024" s="58"/>
      <c r="BY1024" s="270"/>
      <c r="BZ1024" s="68"/>
      <c r="CA1024" s="280"/>
      <c r="CB1024" s="280"/>
      <c r="CC1024" s="280"/>
      <c r="CD1024" s="280"/>
      <c r="CE1024" s="280"/>
      <c r="CF1024" s="270"/>
      <c r="CG1024" s="68"/>
      <c r="CH1024" s="281"/>
      <c r="CI1024" s="281"/>
      <c r="CJ1024" s="281"/>
      <c r="CK1024" s="281"/>
      <c r="CL1024" s="281"/>
      <c r="CM1024" s="282"/>
      <c r="CN1024" s="282"/>
      <c r="CO1024" s="282"/>
      <c r="CP1024" s="282"/>
      <c r="CQ1024" s="282"/>
      <c r="CR1024" s="270"/>
      <c r="CS1024" s="68"/>
      <c r="CT1024" s="283"/>
      <c r="CU1024" s="283"/>
      <c r="CV1024" s="283"/>
      <c r="CW1024" s="283"/>
      <c r="CX1024" s="283"/>
      <c r="CY1024" s="270"/>
      <c r="CZ1024" s="68"/>
      <c r="DA1024" s="282"/>
      <c r="DB1024" s="282"/>
      <c r="DC1024" s="282"/>
      <c r="DD1024" s="282"/>
      <c r="DE1024" s="282"/>
    </row>
    <row r="1025" spans="1:109" ht="16.5" x14ac:dyDescent="0.3">
      <c r="A1025" s="68">
        <v>2018</v>
      </c>
      <c r="B1025" s="68" t="s">
        <v>39</v>
      </c>
      <c r="C1025" s="433" t="s">
        <v>102</v>
      </c>
      <c r="D1025" s="434">
        <v>7433.8300000000008</v>
      </c>
      <c r="E1025" s="434">
        <v>16497.525999999998</v>
      </c>
      <c r="F1025" s="435">
        <v>4908.9124999999995</v>
      </c>
      <c r="G1025" s="435">
        <v>291.02749999999997</v>
      </c>
      <c r="H1025" s="129">
        <v>29131.295999999998</v>
      </c>
      <c r="I1025" s="293"/>
      <c r="J1025" s="58"/>
      <c r="BY1025" s="270"/>
      <c r="BZ1025" s="68"/>
      <c r="CA1025" s="280"/>
      <c r="CB1025" s="280"/>
      <c r="CC1025" s="280"/>
      <c r="CD1025" s="280"/>
      <c r="CE1025" s="280"/>
      <c r="CF1025" s="270"/>
      <c r="CG1025" s="68"/>
      <c r="CH1025" s="281"/>
      <c r="CI1025" s="281"/>
      <c r="CJ1025" s="281"/>
      <c r="CK1025" s="281"/>
      <c r="CL1025" s="281"/>
      <c r="CM1025" s="282"/>
      <c r="CN1025" s="282"/>
      <c r="CO1025" s="282"/>
      <c r="CP1025" s="282"/>
      <c r="CQ1025" s="282"/>
      <c r="CR1025" s="270"/>
      <c r="CS1025" s="68"/>
      <c r="CT1025" s="283"/>
      <c r="CU1025" s="283"/>
      <c r="CV1025" s="283"/>
      <c r="CW1025" s="283"/>
      <c r="CX1025" s="283"/>
      <c r="CY1025" s="270"/>
      <c r="CZ1025" s="68"/>
      <c r="DA1025" s="282"/>
      <c r="DB1025" s="282"/>
      <c r="DC1025" s="282"/>
      <c r="DD1025" s="282"/>
      <c r="DE1025" s="282"/>
    </row>
    <row r="1026" spans="1:109" ht="16.5" x14ac:dyDescent="0.3">
      <c r="A1026" s="427">
        <v>2018</v>
      </c>
      <c r="B1026" s="428" t="s">
        <v>40</v>
      </c>
      <c r="C1026" s="429" t="s">
        <v>102</v>
      </c>
      <c r="D1026" s="430">
        <v>7199.09</v>
      </c>
      <c r="E1026" s="430">
        <v>16567.252</v>
      </c>
      <c r="F1026" s="431">
        <v>5914.7499999999991</v>
      </c>
      <c r="G1026" s="431">
        <v>177.60499999999999</v>
      </c>
      <c r="H1026" s="432">
        <v>29858.696999999996</v>
      </c>
      <c r="I1026" s="293"/>
      <c r="J1026" s="58"/>
      <c r="BY1026" s="270"/>
      <c r="BZ1026" s="68"/>
      <c r="CA1026" s="280"/>
      <c r="CB1026" s="280"/>
      <c r="CC1026" s="280"/>
      <c r="CD1026" s="280"/>
      <c r="CE1026" s="280"/>
      <c r="CF1026" s="270"/>
      <c r="CG1026" s="68"/>
      <c r="CH1026" s="281"/>
      <c r="CI1026" s="281"/>
      <c r="CJ1026" s="281"/>
      <c r="CK1026" s="281"/>
      <c r="CL1026" s="281"/>
      <c r="CM1026" s="282"/>
      <c r="CN1026" s="282"/>
      <c r="CO1026" s="282"/>
      <c r="CP1026" s="282"/>
      <c r="CQ1026" s="282"/>
      <c r="CR1026" s="270"/>
      <c r="CS1026" s="68"/>
      <c r="CT1026" s="283"/>
      <c r="CU1026" s="283"/>
      <c r="CV1026" s="283"/>
      <c r="CW1026" s="283"/>
      <c r="CX1026" s="283"/>
      <c r="CY1026" s="270"/>
      <c r="CZ1026" s="68"/>
      <c r="DA1026" s="282"/>
      <c r="DB1026" s="282"/>
      <c r="DC1026" s="282"/>
      <c r="DD1026" s="282"/>
      <c r="DE1026" s="282"/>
    </row>
    <row r="1027" spans="1:109" ht="16.5" x14ac:dyDescent="0.3">
      <c r="A1027" s="68">
        <v>2018</v>
      </c>
      <c r="B1027" s="68" t="s">
        <v>41</v>
      </c>
      <c r="C1027" s="433" t="s">
        <v>102</v>
      </c>
      <c r="D1027" s="434">
        <v>7391.7500000000009</v>
      </c>
      <c r="E1027" s="434">
        <v>17118.91</v>
      </c>
      <c r="F1027" s="435">
        <v>6321.1975000000002</v>
      </c>
      <c r="G1027" s="435">
        <v>282.04000000000002</v>
      </c>
      <c r="H1027" s="129">
        <v>31113.897499999999</v>
      </c>
      <c r="I1027" s="293"/>
      <c r="J1027" s="58"/>
      <c r="BY1027" s="270"/>
      <c r="BZ1027" s="68"/>
      <c r="CA1027" s="280"/>
      <c r="CB1027" s="280"/>
      <c r="CC1027" s="280"/>
      <c r="CD1027" s="280"/>
      <c r="CE1027" s="280"/>
      <c r="CF1027" s="270"/>
      <c r="CG1027" s="68"/>
      <c r="CH1027" s="281"/>
      <c r="CI1027" s="281"/>
      <c r="CJ1027" s="281"/>
      <c r="CK1027" s="281"/>
      <c r="CL1027" s="281"/>
      <c r="CM1027" s="282"/>
      <c r="CN1027" s="282"/>
      <c r="CO1027" s="282"/>
      <c r="CP1027" s="282"/>
      <c r="CQ1027" s="282"/>
      <c r="CR1027" s="270"/>
      <c r="CS1027" s="68"/>
      <c r="CT1027" s="283"/>
      <c r="CU1027" s="283"/>
      <c r="CV1027" s="283"/>
      <c r="CW1027" s="283"/>
      <c r="CX1027" s="283"/>
      <c r="CY1027" s="270"/>
      <c r="CZ1027" s="68"/>
      <c r="DA1027" s="282"/>
      <c r="DB1027" s="282"/>
      <c r="DC1027" s="282"/>
      <c r="DD1027" s="282"/>
      <c r="DE1027" s="282"/>
    </row>
    <row r="1028" spans="1:109" ht="16.5" x14ac:dyDescent="0.3">
      <c r="A1028" s="427">
        <v>2018</v>
      </c>
      <c r="B1028" s="428" t="s">
        <v>42</v>
      </c>
      <c r="C1028" s="429" t="s">
        <v>102</v>
      </c>
      <c r="D1028" s="430">
        <v>4334.07</v>
      </c>
      <c r="E1028" s="430">
        <v>13681.9725</v>
      </c>
      <c r="F1028" s="431">
        <v>4201.9025000000001</v>
      </c>
      <c r="G1028" s="431">
        <v>135.69499999999999</v>
      </c>
      <c r="H1028" s="432">
        <v>22353.64</v>
      </c>
      <c r="I1028" s="293"/>
      <c r="J1028" s="58"/>
      <c r="BY1028" s="270"/>
      <c r="BZ1028" s="68"/>
      <c r="CA1028" s="280"/>
      <c r="CB1028" s="280"/>
      <c r="CC1028" s="280"/>
      <c r="CD1028" s="280"/>
      <c r="CE1028" s="280"/>
      <c r="CF1028" s="270"/>
      <c r="CG1028" s="68"/>
      <c r="CH1028" s="281"/>
      <c r="CI1028" s="281"/>
      <c r="CJ1028" s="281"/>
      <c r="CK1028" s="281"/>
      <c r="CL1028" s="281"/>
      <c r="CM1028" s="282"/>
      <c r="CN1028" s="282"/>
      <c r="CO1028" s="282"/>
      <c r="CP1028" s="282"/>
      <c r="CQ1028" s="282"/>
      <c r="CR1028" s="270"/>
      <c r="CS1028" s="68"/>
      <c r="CT1028" s="283"/>
      <c r="CU1028" s="283"/>
      <c r="CV1028" s="283"/>
      <c r="CW1028" s="283"/>
      <c r="CX1028" s="283"/>
      <c r="CY1028" s="270"/>
      <c r="CZ1028" s="68"/>
      <c r="DA1028" s="282"/>
      <c r="DB1028" s="282"/>
      <c r="DC1028" s="282"/>
      <c r="DD1028" s="282"/>
      <c r="DE1028" s="282"/>
    </row>
    <row r="1029" spans="1:109" ht="16.5" x14ac:dyDescent="0.3">
      <c r="A1029" s="68">
        <v>2019</v>
      </c>
      <c r="B1029" s="68" t="s">
        <v>43</v>
      </c>
      <c r="C1029" s="433" t="s">
        <v>102</v>
      </c>
      <c r="D1029" s="434">
        <v>3418.9</v>
      </c>
      <c r="E1029" s="434">
        <v>14205.162999999997</v>
      </c>
      <c r="F1029" s="435">
        <v>4439.37</v>
      </c>
      <c r="G1029" s="435">
        <v>386.90999999999997</v>
      </c>
      <c r="H1029" s="129">
        <v>22450.343000000001</v>
      </c>
      <c r="I1029" s="293"/>
      <c r="J1029" s="58"/>
      <c r="BY1029" s="270"/>
      <c r="BZ1029" s="68"/>
      <c r="CA1029" s="280"/>
      <c r="CB1029" s="280"/>
      <c r="CC1029" s="280"/>
      <c r="CD1029" s="280"/>
      <c r="CE1029" s="280"/>
      <c r="CF1029" s="270"/>
      <c r="CG1029" s="68"/>
      <c r="CH1029" s="281"/>
      <c r="CI1029" s="281"/>
      <c r="CJ1029" s="281"/>
      <c r="CK1029" s="281"/>
      <c r="CL1029" s="281"/>
      <c r="CM1029" s="282"/>
      <c r="CN1029" s="282"/>
      <c r="CO1029" s="282"/>
      <c r="CP1029" s="282"/>
      <c r="CQ1029" s="282"/>
      <c r="CR1029" s="270"/>
      <c r="CS1029" s="68"/>
      <c r="CT1029" s="283"/>
      <c r="CU1029" s="283"/>
      <c r="CV1029" s="283"/>
      <c r="CW1029" s="283"/>
      <c r="CX1029" s="283"/>
      <c r="CY1029" s="270"/>
      <c r="CZ1029" s="68"/>
      <c r="DA1029" s="282"/>
      <c r="DB1029" s="282"/>
      <c r="DC1029" s="282"/>
      <c r="DD1029" s="282"/>
      <c r="DE1029" s="282"/>
    </row>
    <row r="1030" spans="1:109" ht="16.5" x14ac:dyDescent="0.3">
      <c r="A1030" s="427">
        <v>2019</v>
      </c>
      <c r="B1030" s="428" t="s">
        <v>44</v>
      </c>
      <c r="C1030" s="429" t="s">
        <v>102</v>
      </c>
      <c r="D1030" s="430">
        <v>5877.9449999999997</v>
      </c>
      <c r="E1030" s="430">
        <v>12849.388999999999</v>
      </c>
      <c r="F1030" s="431">
        <v>4497.5549999999994</v>
      </c>
      <c r="G1030" s="431">
        <v>297.23</v>
      </c>
      <c r="H1030" s="432">
        <v>23522.118999999999</v>
      </c>
      <c r="I1030" s="293"/>
      <c r="J1030" s="58"/>
      <c r="BY1030" s="270"/>
      <c r="BZ1030" s="68"/>
      <c r="CA1030" s="280"/>
      <c r="CB1030" s="280"/>
      <c r="CC1030" s="280"/>
      <c r="CD1030" s="280"/>
      <c r="CE1030" s="280"/>
      <c r="CF1030" s="270"/>
      <c r="CG1030" s="68"/>
      <c r="CH1030" s="281"/>
      <c r="CI1030" s="281"/>
      <c r="CJ1030" s="281"/>
      <c r="CK1030" s="281"/>
      <c r="CL1030" s="281"/>
      <c r="CM1030" s="282"/>
      <c r="CN1030" s="282"/>
      <c r="CO1030" s="282"/>
      <c r="CP1030" s="282"/>
      <c r="CQ1030" s="282"/>
      <c r="CR1030" s="270"/>
      <c r="CS1030" s="68"/>
      <c r="CT1030" s="283"/>
      <c r="CU1030" s="283"/>
      <c r="CV1030" s="283"/>
      <c r="CW1030" s="283"/>
      <c r="CX1030" s="283"/>
      <c r="CY1030" s="270"/>
      <c r="CZ1030" s="68"/>
      <c r="DA1030" s="282"/>
      <c r="DB1030" s="282"/>
      <c r="DC1030" s="282"/>
      <c r="DD1030" s="282"/>
      <c r="DE1030" s="282"/>
    </row>
    <row r="1031" spans="1:109" ht="16.5" x14ac:dyDescent="0.3">
      <c r="A1031" s="68">
        <v>2019</v>
      </c>
      <c r="B1031" s="68" t="s">
        <v>45</v>
      </c>
      <c r="C1031" s="433" t="s">
        <v>102</v>
      </c>
      <c r="D1031" s="434">
        <v>7436.1650000000018</v>
      </c>
      <c r="E1031" s="434">
        <v>13248.12</v>
      </c>
      <c r="F1031" s="435">
        <v>5080.0950000000021</v>
      </c>
      <c r="G1031" s="435">
        <v>542.93499999999995</v>
      </c>
      <c r="H1031" s="129">
        <v>26307.315000000002</v>
      </c>
      <c r="I1031" s="293"/>
      <c r="J1031" s="58"/>
      <c r="BY1031" s="270"/>
      <c r="BZ1031" s="68"/>
      <c r="CA1031" s="280"/>
      <c r="CB1031" s="280"/>
      <c r="CC1031" s="280"/>
      <c r="CD1031" s="280"/>
      <c r="CE1031" s="280"/>
      <c r="CF1031" s="270"/>
      <c r="CG1031" s="68"/>
      <c r="CH1031" s="281"/>
      <c r="CI1031" s="281"/>
      <c r="CJ1031" s="281"/>
      <c r="CK1031" s="281"/>
      <c r="CL1031" s="281"/>
      <c r="CM1031" s="282"/>
      <c r="CN1031" s="282"/>
      <c r="CO1031" s="282"/>
      <c r="CP1031" s="282"/>
      <c r="CQ1031" s="282"/>
      <c r="CR1031" s="270"/>
      <c r="CS1031" s="68"/>
      <c r="CT1031" s="283"/>
      <c r="CU1031" s="283"/>
      <c r="CV1031" s="283"/>
      <c r="CW1031" s="283"/>
      <c r="CX1031" s="283"/>
      <c r="CY1031" s="270"/>
      <c r="CZ1031" s="68"/>
      <c r="DA1031" s="282"/>
      <c r="DB1031" s="282"/>
      <c r="DC1031" s="282"/>
      <c r="DD1031" s="282"/>
      <c r="DE1031" s="282"/>
    </row>
    <row r="1032" spans="1:109" ht="16.5" x14ac:dyDescent="0.3">
      <c r="A1032" s="427">
        <v>2019</v>
      </c>
      <c r="B1032" s="428" t="s">
        <v>33</v>
      </c>
      <c r="C1032" s="429" t="s">
        <v>102</v>
      </c>
      <c r="D1032" s="430">
        <v>7430.6150000000007</v>
      </c>
      <c r="E1032" s="430">
        <v>14132.3835</v>
      </c>
      <c r="F1032" s="431">
        <v>4321.7174999999997</v>
      </c>
      <c r="G1032" s="431">
        <v>423.39</v>
      </c>
      <c r="H1032" s="432">
        <v>26308.106</v>
      </c>
      <c r="I1032" s="293"/>
      <c r="J1032" s="58"/>
      <c r="BY1032" s="270"/>
      <c r="BZ1032" s="68"/>
      <c r="CA1032" s="280"/>
      <c r="CB1032" s="280"/>
      <c r="CC1032" s="280"/>
      <c r="CD1032" s="280"/>
      <c r="CE1032" s="280"/>
      <c r="CF1032" s="270"/>
      <c r="CG1032" s="68"/>
      <c r="CH1032" s="281"/>
      <c r="CI1032" s="281"/>
      <c r="CJ1032" s="281"/>
      <c r="CK1032" s="281"/>
      <c r="CL1032" s="281"/>
      <c r="CM1032" s="282"/>
      <c r="CN1032" s="282"/>
      <c r="CO1032" s="282"/>
      <c r="CP1032" s="282"/>
      <c r="CQ1032" s="282"/>
      <c r="CR1032" s="270"/>
      <c r="CS1032" s="68"/>
      <c r="CT1032" s="283"/>
      <c r="CU1032" s="283"/>
      <c r="CV1032" s="283"/>
      <c r="CW1032" s="283"/>
      <c r="CX1032" s="283"/>
      <c r="CY1032" s="270"/>
      <c r="CZ1032" s="68"/>
      <c r="DA1032" s="282"/>
      <c r="DB1032" s="282"/>
      <c r="DC1032" s="282"/>
      <c r="DD1032" s="282"/>
      <c r="DE1032" s="282"/>
    </row>
    <row r="1033" spans="1:109" ht="16.5" x14ac:dyDescent="0.3">
      <c r="A1033" s="68">
        <v>2019</v>
      </c>
      <c r="B1033" s="68" t="s">
        <v>35</v>
      </c>
      <c r="C1033" s="433" t="s">
        <v>102</v>
      </c>
      <c r="D1033" s="434">
        <v>6305.5849999999991</v>
      </c>
      <c r="E1033" s="434">
        <v>15786.187999999996</v>
      </c>
      <c r="F1033" s="435">
        <v>5307.4349999999995</v>
      </c>
      <c r="G1033" s="435">
        <v>507.84500000000003</v>
      </c>
      <c r="H1033" s="129">
        <v>27907.052999999996</v>
      </c>
      <c r="I1033" s="293"/>
      <c r="J1033" s="58"/>
      <c r="BY1033" s="270"/>
      <c r="BZ1033" s="68"/>
      <c r="CA1033" s="280"/>
      <c r="CB1033" s="280"/>
      <c r="CC1033" s="280"/>
      <c r="CD1033" s="280"/>
      <c r="CE1033" s="280"/>
      <c r="CF1033" s="270"/>
      <c r="CG1033" s="68"/>
      <c r="CH1033" s="281"/>
      <c r="CI1033" s="281"/>
      <c r="CJ1033" s="281"/>
      <c r="CK1033" s="281"/>
      <c r="CL1033" s="281"/>
      <c r="CM1033" s="282"/>
      <c r="CN1033" s="282"/>
      <c r="CO1033" s="282"/>
      <c r="CP1033" s="282"/>
      <c r="CQ1033" s="282"/>
      <c r="CR1033" s="270"/>
      <c r="CS1033" s="68"/>
      <c r="CT1033" s="283"/>
      <c r="CU1033" s="283"/>
      <c r="CV1033" s="283"/>
      <c r="CW1033" s="283"/>
      <c r="CX1033" s="283"/>
      <c r="CY1033" s="270"/>
      <c r="CZ1033" s="68"/>
      <c r="DA1033" s="282"/>
      <c r="DB1033" s="282"/>
      <c r="DC1033" s="282"/>
      <c r="DD1033" s="282"/>
      <c r="DE1033" s="282"/>
    </row>
    <row r="1034" spans="1:109" ht="16.5" x14ac:dyDescent="0.3">
      <c r="A1034" s="427">
        <v>2019</v>
      </c>
      <c r="B1034" s="428" t="s">
        <v>36</v>
      </c>
      <c r="C1034" s="429" t="s">
        <v>102</v>
      </c>
      <c r="D1034" s="430">
        <v>5502.5499999999993</v>
      </c>
      <c r="E1034" s="430">
        <v>14233.766000000001</v>
      </c>
      <c r="F1034" s="431">
        <v>4647.3399999999992</v>
      </c>
      <c r="G1034" s="431">
        <v>135.08000000000001</v>
      </c>
      <c r="H1034" s="432">
        <v>24518.736000000004</v>
      </c>
      <c r="I1034" s="293"/>
      <c r="J1034" s="58"/>
      <c r="BY1034" s="270"/>
      <c r="BZ1034" s="68"/>
      <c r="CA1034" s="280"/>
      <c r="CB1034" s="280"/>
      <c r="CC1034" s="280"/>
      <c r="CD1034" s="280"/>
      <c r="CE1034" s="280"/>
      <c r="CF1034" s="270"/>
      <c r="CG1034" s="68"/>
      <c r="CH1034" s="281"/>
      <c r="CI1034" s="281"/>
      <c r="CJ1034" s="281"/>
      <c r="CK1034" s="281"/>
      <c r="CL1034" s="281"/>
      <c r="CM1034" s="282"/>
      <c r="CN1034" s="282"/>
      <c r="CO1034" s="282"/>
      <c r="CP1034" s="282"/>
      <c r="CQ1034" s="282"/>
      <c r="CR1034" s="270"/>
      <c r="CS1034" s="68"/>
      <c r="CT1034" s="283"/>
      <c r="CU1034" s="283"/>
      <c r="CV1034" s="283"/>
      <c r="CW1034" s="283"/>
      <c r="CX1034" s="283"/>
      <c r="CY1034" s="270"/>
      <c r="CZ1034" s="68"/>
      <c r="DA1034" s="282"/>
      <c r="DB1034" s="282"/>
      <c r="DC1034" s="282"/>
      <c r="DD1034" s="282"/>
      <c r="DE1034" s="282"/>
    </row>
    <row r="1035" spans="1:109" ht="16.5" x14ac:dyDescent="0.3">
      <c r="A1035" s="68">
        <v>2019</v>
      </c>
      <c r="B1035" s="68" t="s">
        <v>37</v>
      </c>
      <c r="C1035" s="433" t="s">
        <v>102</v>
      </c>
      <c r="D1035" s="434">
        <v>6822.630000000001</v>
      </c>
      <c r="E1035" s="434">
        <v>17697.088</v>
      </c>
      <c r="F1035" s="435">
        <v>7144.9465</v>
      </c>
      <c r="G1035" s="435">
        <v>428.505</v>
      </c>
      <c r="H1035" s="129">
        <v>32093.169500000004</v>
      </c>
      <c r="I1035" s="293"/>
      <c r="J1035" s="58"/>
      <c r="BY1035" s="270"/>
      <c r="BZ1035" s="68"/>
      <c r="CA1035" s="280"/>
      <c r="CB1035" s="280"/>
      <c r="CC1035" s="280"/>
      <c r="CD1035" s="280"/>
      <c r="CE1035" s="280"/>
      <c r="CF1035" s="270"/>
      <c r="CG1035" s="68"/>
      <c r="CH1035" s="281"/>
      <c r="CI1035" s="281"/>
      <c r="CJ1035" s="281"/>
      <c r="CK1035" s="281"/>
      <c r="CL1035" s="281"/>
      <c r="CM1035" s="282"/>
      <c r="CN1035" s="282"/>
      <c r="CO1035" s="282"/>
      <c r="CP1035" s="282"/>
      <c r="CQ1035" s="282"/>
      <c r="CR1035" s="270"/>
      <c r="CS1035" s="68"/>
      <c r="CT1035" s="283"/>
      <c r="CU1035" s="283"/>
      <c r="CV1035" s="283"/>
      <c r="CW1035" s="283"/>
      <c r="CX1035" s="283"/>
      <c r="CY1035" s="270"/>
      <c r="CZ1035" s="68"/>
      <c r="DA1035" s="282"/>
      <c r="DB1035" s="282"/>
      <c r="DC1035" s="282"/>
      <c r="DD1035" s="282"/>
      <c r="DE1035" s="282"/>
    </row>
    <row r="1036" spans="1:109" ht="16.5" x14ac:dyDescent="0.3">
      <c r="A1036" s="427">
        <v>2019</v>
      </c>
      <c r="B1036" s="428" t="s">
        <v>38</v>
      </c>
      <c r="C1036" s="429" t="s">
        <v>102</v>
      </c>
      <c r="D1036" s="430">
        <v>7208.3724999999995</v>
      </c>
      <c r="E1036" s="430">
        <v>16991.293999999998</v>
      </c>
      <c r="F1036" s="431">
        <v>6659.1699999999983</v>
      </c>
      <c r="G1036" s="431">
        <v>251.75</v>
      </c>
      <c r="H1036" s="432">
        <v>31110.586499999998</v>
      </c>
      <c r="I1036" s="293"/>
      <c r="J1036" s="58"/>
      <c r="BY1036" s="270"/>
      <c r="BZ1036" s="68"/>
      <c r="CA1036" s="280"/>
      <c r="CB1036" s="280"/>
      <c r="CC1036" s="280"/>
      <c r="CD1036" s="280"/>
      <c r="CE1036" s="280"/>
      <c r="CF1036" s="270"/>
      <c r="CG1036" s="68"/>
      <c r="CH1036" s="281"/>
      <c r="CI1036" s="281"/>
      <c r="CJ1036" s="281"/>
      <c r="CK1036" s="281"/>
      <c r="CL1036" s="281"/>
      <c r="CM1036" s="282"/>
      <c r="CN1036" s="282"/>
      <c r="CO1036" s="282"/>
      <c r="CP1036" s="282"/>
      <c r="CQ1036" s="282"/>
      <c r="CR1036" s="270"/>
      <c r="CS1036" s="68"/>
      <c r="CT1036" s="283"/>
      <c r="CU1036" s="283"/>
      <c r="CV1036" s="283"/>
      <c r="CW1036" s="283"/>
      <c r="CX1036" s="283"/>
      <c r="CY1036" s="270"/>
      <c r="CZ1036" s="68"/>
      <c r="DA1036" s="282"/>
      <c r="DB1036" s="282"/>
      <c r="DC1036" s="282"/>
      <c r="DD1036" s="282"/>
      <c r="DE1036" s="282"/>
    </row>
    <row r="1037" spans="1:109" ht="16.5" x14ac:dyDescent="0.3">
      <c r="A1037" s="68">
        <v>2019</v>
      </c>
      <c r="B1037" s="68" t="s">
        <v>39</v>
      </c>
      <c r="C1037" s="433" t="s">
        <v>102</v>
      </c>
      <c r="D1037" s="434">
        <v>7133.9500000000007</v>
      </c>
      <c r="E1037" s="434">
        <v>16469.0265</v>
      </c>
      <c r="F1037" s="435">
        <v>6261.5649999999987</v>
      </c>
      <c r="G1037" s="435">
        <v>465.83500000000004</v>
      </c>
      <c r="H1037" s="129">
        <v>30330.376499999998</v>
      </c>
      <c r="I1037" s="293"/>
      <c r="J1037" s="58"/>
      <c r="BY1037" s="270"/>
      <c r="BZ1037" s="68"/>
      <c r="CA1037" s="280"/>
      <c r="CB1037" s="280"/>
      <c r="CC1037" s="280"/>
      <c r="CD1037" s="280"/>
      <c r="CE1037" s="280"/>
      <c r="CF1037" s="270"/>
      <c r="CG1037" s="68"/>
      <c r="CH1037" s="281"/>
      <c r="CI1037" s="281"/>
      <c r="CJ1037" s="281"/>
      <c r="CK1037" s="281"/>
      <c r="CL1037" s="281"/>
      <c r="CM1037" s="282"/>
      <c r="CN1037" s="282"/>
      <c r="CO1037" s="282"/>
      <c r="CP1037" s="282"/>
      <c r="CQ1037" s="282"/>
      <c r="CR1037" s="270"/>
      <c r="CS1037" s="68"/>
      <c r="CT1037" s="283"/>
      <c r="CU1037" s="283"/>
      <c r="CV1037" s="283"/>
      <c r="CW1037" s="283"/>
      <c r="CX1037" s="283"/>
      <c r="CY1037" s="270"/>
      <c r="CZ1037" s="68"/>
      <c r="DA1037" s="282"/>
      <c r="DB1037" s="282"/>
      <c r="DC1037" s="282"/>
      <c r="DD1037" s="282"/>
      <c r="DE1037" s="282"/>
    </row>
    <row r="1038" spans="1:109" ht="16.5" x14ac:dyDescent="0.3">
      <c r="A1038" s="427">
        <v>2019</v>
      </c>
      <c r="B1038" s="428" t="s">
        <v>40</v>
      </c>
      <c r="C1038" s="429" t="s">
        <v>102</v>
      </c>
      <c r="D1038" s="430">
        <v>7814.5800000000008</v>
      </c>
      <c r="E1038" s="430">
        <v>18992.070500000002</v>
      </c>
      <c r="F1038" s="431">
        <v>7590.4424999999992</v>
      </c>
      <c r="G1038" s="431">
        <v>417.71249999999998</v>
      </c>
      <c r="H1038" s="432">
        <v>34814.805500000002</v>
      </c>
      <c r="I1038" s="293"/>
      <c r="J1038" s="58"/>
      <c r="BY1038" s="270"/>
      <c r="BZ1038" s="68"/>
      <c r="CA1038" s="280"/>
      <c r="CB1038" s="280"/>
      <c r="CC1038" s="280"/>
      <c r="CD1038" s="280"/>
      <c r="CE1038" s="280"/>
      <c r="CF1038" s="270"/>
      <c r="CG1038" s="68"/>
      <c r="CH1038" s="281"/>
      <c r="CI1038" s="281"/>
      <c r="CJ1038" s="281"/>
      <c r="CK1038" s="281"/>
      <c r="CL1038" s="281"/>
      <c r="CM1038" s="282"/>
      <c r="CN1038" s="282"/>
      <c r="CO1038" s="282"/>
      <c r="CP1038" s="282"/>
      <c r="CQ1038" s="282"/>
      <c r="CR1038" s="270"/>
      <c r="CS1038" s="68"/>
      <c r="CT1038" s="283"/>
      <c r="CU1038" s="283"/>
      <c r="CV1038" s="283"/>
      <c r="CW1038" s="283"/>
      <c r="CX1038" s="283"/>
      <c r="CY1038" s="270"/>
      <c r="CZ1038" s="68"/>
      <c r="DA1038" s="282"/>
      <c r="DB1038" s="282"/>
      <c r="DC1038" s="282"/>
      <c r="DD1038" s="282"/>
      <c r="DE1038" s="282"/>
    </row>
    <row r="1039" spans="1:109" ht="16.5" x14ac:dyDescent="0.3">
      <c r="A1039" s="68">
        <v>2019</v>
      </c>
      <c r="B1039" s="68" t="s">
        <v>41</v>
      </c>
      <c r="C1039" s="433" t="s">
        <v>102</v>
      </c>
      <c r="D1039" s="434">
        <v>9394.5849999999991</v>
      </c>
      <c r="E1039" s="434">
        <v>18268.415000000001</v>
      </c>
      <c r="F1039" s="435">
        <v>6788.3674999999985</v>
      </c>
      <c r="G1039" s="435">
        <v>302.53750000000002</v>
      </c>
      <c r="H1039" s="129">
        <v>34753.904999999999</v>
      </c>
      <c r="I1039" s="293"/>
      <c r="J1039" s="58"/>
      <c r="BY1039" s="270"/>
      <c r="BZ1039" s="68"/>
      <c r="CA1039" s="280"/>
      <c r="CB1039" s="280"/>
      <c r="CC1039" s="280"/>
      <c r="CD1039" s="280"/>
      <c r="CE1039" s="280"/>
      <c r="CF1039" s="270"/>
      <c r="CG1039" s="68"/>
      <c r="CH1039" s="281"/>
      <c r="CI1039" s="281"/>
      <c r="CJ1039" s="281"/>
      <c r="CK1039" s="281"/>
      <c r="CL1039" s="281"/>
      <c r="CM1039" s="282"/>
      <c r="CN1039" s="282"/>
      <c r="CO1039" s="282"/>
      <c r="CP1039" s="282"/>
      <c r="CQ1039" s="282"/>
      <c r="CR1039" s="270"/>
      <c r="CS1039" s="68"/>
      <c r="CT1039" s="283"/>
      <c r="CU1039" s="283"/>
      <c r="CV1039" s="283"/>
      <c r="CW1039" s="283"/>
      <c r="CX1039" s="283"/>
      <c r="CY1039" s="270"/>
      <c r="CZ1039" s="68"/>
      <c r="DA1039" s="282"/>
      <c r="DB1039" s="282"/>
      <c r="DC1039" s="282"/>
      <c r="DD1039" s="282"/>
      <c r="DE1039" s="282"/>
    </row>
    <row r="1040" spans="1:109" ht="16.5" x14ac:dyDescent="0.3">
      <c r="A1040" s="427">
        <v>2019</v>
      </c>
      <c r="B1040" s="428" t="s">
        <v>42</v>
      </c>
      <c r="C1040" s="429" t="s">
        <v>102</v>
      </c>
      <c r="D1040" s="430">
        <v>7409.8799999999992</v>
      </c>
      <c r="E1040" s="430">
        <v>17029.334999999999</v>
      </c>
      <c r="F1040" s="431">
        <v>7391.5799999999981</v>
      </c>
      <c r="G1040" s="431">
        <v>154.68</v>
      </c>
      <c r="H1040" s="432">
        <v>31985.474999999999</v>
      </c>
      <c r="I1040" s="293"/>
      <c r="J1040" s="58"/>
      <c r="BY1040" s="270"/>
      <c r="BZ1040" s="68"/>
      <c r="CA1040" s="280"/>
      <c r="CB1040" s="280"/>
      <c r="CC1040" s="280"/>
      <c r="CD1040" s="280"/>
      <c r="CE1040" s="280"/>
      <c r="CF1040" s="270"/>
      <c r="CG1040" s="68"/>
      <c r="CH1040" s="281"/>
      <c r="CI1040" s="281"/>
      <c r="CJ1040" s="281"/>
      <c r="CK1040" s="281"/>
      <c r="CL1040" s="281"/>
      <c r="CM1040" s="282"/>
      <c r="CN1040" s="282"/>
      <c r="CO1040" s="282"/>
      <c r="CP1040" s="282"/>
      <c r="CQ1040" s="282"/>
      <c r="CR1040" s="270"/>
      <c r="CS1040" s="68"/>
      <c r="CT1040" s="283"/>
      <c r="CU1040" s="283"/>
      <c r="CV1040" s="283"/>
      <c r="CW1040" s="283"/>
      <c r="CX1040" s="283"/>
      <c r="CY1040" s="270"/>
      <c r="CZ1040" s="68"/>
      <c r="DA1040" s="282"/>
      <c r="DB1040" s="282"/>
      <c r="DC1040" s="282"/>
      <c r="DD1040" s="282"/>
      <c r="DE1040" s="282"/>
    </row>
    <row r="1041" spans="1:109" ht="16.5" x14ac:dyDescent="0.3">
      <c r="A1041" s="68">
        <v>2009</v>
      </c>
      <c r="B1041" s="68" t="s">
        <v>33</v>
      </c>
      <c r="C1041" s="433" t="s">
        <v>103</v>
      </c>
      <c r="D1041" s="434">
        <v>10113.719999999999</v>
      </c>
      <c r="E1041" s="434">
        <v>45574.15</v>
      </c>
      <c r="F1041" s="435">
        <v>11220.8225</v>
      </c>
      <c r="G1041" s="435">
        <v>3602.3775000000001</v>
      </c>
      <c r="H1041" s="129">
        <v>70511.069999999992</v>
      </c>
      <c r="I1041" s="293"/>
      <c r="J1041" s="58"/>
      <c r="BY1041" s="270"/>
      <c r="BZ1041" s="68"/>
      <c r="CA1041" s="280"/>
      <c r="CB1041" s="280"/>
      <c r="CC1041" s="280"/>
      <c r="CD1041" s="280"/>
      <c r="CE1041" s="280"/>
      <c r="CF1041" s="270"/>
      <c r="CG1041" s="68"/>
      <c r="CH1041" s="281"/>
      <c r="CI1041" s="281"/>
      <c r="CJ1041" s="281"/>
      <c r="CK1041" s="281"/>
      <c r="CL1041" s="281"/>
      <c r="CM1041" s="282"/>
      <c r="CN1041" s="282"/>
      <c r="CO1041" s="282"/>
      <c r="CP1041" s="282"/>
      <c r="CQ1041" s="282"/>
      <c r="CR1041" s="270"/>
      <c r="CS1041" s="68"/>
      <c r="CT1041" s="283"/>
      <c r="CU1041" s="283"/>
      <c r="CV1041" s="283"/>
      <c r="CW1041" s="283"/>
      <c r="CX1041" s="283"/>
      <c r="CY1041" s="270"/>
      <c r="CZ1041" s="68"/>
      <c r="DA1041" s="282"/>
      <c r="DB1041" s="282"/>
      <c r="DC1041" s="282"/>
      <c r="DD1041" s="282"/>
      <c r="DE1041" s="282"/>
    </row>
    <row r="1042" spans="1:109" ht="16.5" x14ac:dyDescent="0.3">
      <c r="A1042" s="427">
        <v>2009</v>
      </c>
      <c r="B1042" s="428" t="s">
        <v>35</v>
      </c>
      <c r="C1042" s="429" t="s">
        <v>103</v>
      </c>
      <c r="D1042" s="430">
        <v>8046.09</v>
      </c>
      <c r="E1042" s="430">
        <v>42102.824999999997</v>
      </c>
      <c r="F1042" s="431">
        <v>12142.004999999999</v>
      </c>
      <c r="G1042" s="431">
        <v>3493.9049999999997</v>
      </c>
      <c r="H1042" s="432">
        <v>65784.825000000012</v>
      </c>
      <c r="I1042" s="293"/>
      <c r="J1042" s="58"/>
      <c r="BY1042" s="270"/>
      <c r="BZ1042" s="68"/>
      <c r="CA1042" s="280"/>
      <c r="CB1042" s="280"/>
      <c r="CC1042" s="280"/>
      <c r="CD1042" s="280"/>
      <c r="CE1042" s="280"/>
      <c r="CF1042" s="270"/>
      <c r="CG1042" s="68"/>
      <c r="CH1042" s="281"/>
      <c r="CI1042" s="281"/>
      <c r="CJ1042" s="281"/>
      <c r="CK1042" s="281"/>
      <c r="CL1042" s="281"/>
      <c r="CM1042" s="282"/>
      <c r="CN1042" s="282"/>
      <c r="CO1042" s="282"/>
      <c r="CP1042" s="282"/>
      <c r="CQ1042" s="282"/>
      <c r="CR1042" s="270"/>
      <c r="CS1042" s="68"/>
      <c r="CT1042" s="283"/>
      <c r="CU1042" s="283"/>
      <c r="CV1042" s="283"/>
      <c r="CW1042" s="283"/>
      <c r="CX1042" s="283"/>
      <c r="CY1042" s="270"/>
      <c r="CZ1042" s="68"/>
      <c r="DA1042" s="282"/>
      <c r="DB1042" s="282"/>
      <c r="DC1042" s="282"/>
      <c r="DD1042" s="282"/>
      <c r="DE1042" s="282"/>
    </row>
    <row r="1043" spans="1:109" ht="16.5" x14ac:dyDescent="0.3">
      <c r="A1043" s="68">
        <v>2009</v>
      </c>
      <c r="B1043" s="68" t="s">
        <v>36</v>
      </c>
      <c r="C1043" s="433" t="s">
        <v>103</v>
      </c>
      <c r="D1043" s="434">
        <v>4829.67</v>
      </c>
      <c r="E1043" s="434">
        <v>37039.15</v>
      </c>
      <c r="F1043" s="435">
        <v>12425.945</v>
      </c>
      <c r="G1043" s="435">
        <v>3233.8975</v>
      </c>
      <c r="H1043" s="129">
        <v>57528.662499999999</v>
      </c>
      <c r="I1043" s="293"/>
      <c r="J1043" s="58"/>
      <c r="BY1043" s="270"/>
      <c r="BZ1043" s="68"/>
      <c r="CA1043" s="280"/>
      <c r="CB1043" s="280"/>
      <c r="CC1043" s="280"/>
      <c r="CD1043" s="280"/>
      <c r="CE1043" s="280"/>
      <c r="CF1043" s="270"/>
      <c r="CG1043" s="68"/>
      <c r="CH1043" s="281"/>
      <c r="CI1043" s="281"/>
      <c r="CJ1043" s="281"/>
      <c r="CK1043" s="281"/>
      <c r="CL1043" s="281"/>
      <c r="CM1043" s="282"/>
      <c r="CN1043" s="282"/>
      <c r="CO1043" s="282"/>
      <c r="CP1043" s="282"/>
      <c r="CQ1043" s="282"/>
      <c r="CR1043" s="270"/>
      <c r="CS1043" s="68"/>
      <c r="CT1043" s="283"/>
      <c r="CU1043" s="283"/>
      <c r="CV1043" s="283"/>
      <c r="CW1043" s="283"/>
      <c r="CX1043" s="283"/>
      <c r="CY1043" s="270"/>
      <c r="CZ1043" s="68"/>
      <c r="DA1043" s="282"/>
      <c r="DB1043" s="282"/>
      <c r="DC1043" s="282"/>
      <c r="DD1043" s="282"/>
      <c r="DE1043" s="282"/>
    </row>
    <row r="1044" spans="1:109" ht="16.5" x14ac:dyDescent="0.3">
      <c r="A1044" s="427">
        <v>2009</v>
      </c>
      <c r="B1044" s="428" t="s">
        <v>37</v>
      </c>
      <c r="C1044" s="429" t="s">
        <v>103</v>
      </c>
      <c r="D1044" s="430">
        <v>6979.6075000000001</v>
      </c>
      <c r="E1044" s="430">
        <v>41867.599999999999</v>
      </c>
      <c r="F1044" s="431">
        <v>14557.665000000001</v>
      </c>
      <c r="G1044" s="431">
        <v>4008.94</v>
      </c>
      <c r="H1044" s="432">
        <v>67413.8125</v>
      </c>
      <c r="I1044" s="293"/>
      <c r="J1044" s="58"/>
      <c r="BY1044" s="270"/>
      <c r="BZ1044" s="68"/>
      <c r="CA1044" s="280"/>
      <c r="CB1044" s="280"/>
      <c r="CC1044" s="280"/>
      <c r="CD1044" s="280"/>
      <c r="CE1044" s="280"/>
      <c r="CF1044" s="270"/>
      <c r="CG1044" s="68"/>
      <c r="CH1044" s="281"/>
      <c r="CI1044" s="281"/>
      <c r="CJ1044" s="281"/>
      <c r="CK1044" s="281"/>
      <c r="CL1044" s="281"/>
      <c r="CM1044" s="282"/>
      <c r="CN1044" s="282"/>
      <c r="CO1044" s="282"/>
      <c r="CP1044" s="282"/>
      <c r="CQ1044" s="282"/>
      <c r="CR1044" s="270"/>
      <c r="CS1044" s="68"/>
      <c r="CT1044" s="283"/>
      <c r="CU1044" s="283"/>
      <c r="CV1044" s="283"/>
      <c r="CW1044" s="283"/>
      <c r="CX1044" s="283"/>
      <c r="CY1044" s="270"/>
      <c r="CZ1044" s="68"/>
      <c r="DA1044" s="282"/>
      <c r="DB1044" s="282"/>
      <c r="DC1044" s="282"/>
      <c r="DD1044" s="282"/>
      <c r="DE1044" s="282"/>
    </row>
    <row r="1045" spans="1:109" ht="16.5" x14ac:dyDescent="0.3">
      <c r="A1045" s="68">
        <v>2009</v>
      </c>
      <c r="B1045" s="68" t="s">
        <v>38</v>
      </c>
      <c r="C1045" s="433" t="s">
        <v>103</v>
      </c>
      <c r="D1045" s="434">
        <v>7475.8050000000003</v>
      </c>
      <c r="E1045" s="434">
        <v>42816.850000000006</v>
      </c>
      <c r="F1045" s="435">
        <v>11791.502500000001</v>
      </c>
      <c r="G1045" s="435">
        <v>3623.6174999999998</v>
      </c>
      <c r="H1045" s="129">
        <v>65707.775000000009</v>
      </c>
      <c r="I1045" s="293"/>
      <c r="J1045" s="58"/>
      <c r="BY1045" s="270"/>
      <c r="BZ1045" s="68"/>
      <c r="CA1045" s="280"/>
      <c r="CB1045" s="280"/>
      <c r="CC1045" s="280"/>
      <c r="CD1045" s="280"/>
      <c r="CE1045" s="280"/>
      <c r="CF1045" s="270"/>
      <c r="CG1045" s="68"/>
      <c r="CH1045" s="281"/>
      <c r="CI1045" s="281"/>
      <c r="CJ1045" s="281"/>
      <c r="CK1045" s="281"/>
      <c r="CL1045" s="281"/>
      <c r="CM1045" s="282"/>
      <c r="CN1045" s="282"/>
      <c r="CO1045" s="282"/>
      <c r="CP1045" s="282"/>
      <c r="CQ1045" s="282"/>
      <c r="CR1045" s="270"/>
      <c r="CS1045" s="68"/>
      <c r="CT1045" s="283"/>
      <c r="CU1045" s="283"/>
      <c r="CV1045" s="283"/>
      <c r="CW1045" s="283"/>
      <c r="CX1045" s="283"/>
      <c r="CY1045" s="270"/>
      <c r="CZ1045" s="68"/>
      <c r="DA1045" s="282"/>
      <c r="DB1045" s="282"/>
      <c r="DC1045" s="282"/>
      <c r="DD1045" s="282"/>
      <c r="DE1045" s="282"/>
    </row>
    <row r="1046" spans="1:109" ht="16.5" x14ac:dyDescent="0.3">
      <c r="A1046" s="427">
        <v>2009</v>
      </c>
      <c r="B1046" s="428" t="s">
        <v>39</v>
      </c>
      <c r="C1046" s="429" t="s">
        <v>103</v>
      </c>
      <c r="D1046" s="430">
        <v>7837.85</v>
      </c>
      <c r="E1046" s="430">
        <v>43459.675000000003</v>
      </c>
      <c r="F1046" s="431">
        <v>13658.74</v>
      </c>
      <c r="G1046" s="431">
        <v>2805.8625000000002</v>
      </c>
      <c r="H1046" s="432">
        <v>67762.127500000002</v>
      </c>
      <c r="I1046" s="293"/>
      <c r="J1046" s="58"/>
      <c r="BY1046" s="270"/>
      <c r="BZ1046" s="68"/>
      <c r="CA1046" s="280"/>
      <c r="CB1046" s="280"/>
      <c r="CC1046" s="280"/>
      <c r="CD1046" s="280"/>
      <c r="CE1046" s="280"/>
      <c r="CF1046" s="270"/>
      <c r="CG1046" s="68"/>
      <c r="CH1046" s="281"/>
      <c r="CI1046" s="281"/>
      <c r="CJ1046" s="281"/>
      <c r="CK1046" s="281"/>
      <c r="CL1046" s="281"/>
      <c r="CM1046" s="282"/>
      <c r="CN1046" s="282"/>
      <c r="CO1046" s="282"/>
      <c r="CP1046" s="282"/>
      <c r="CQ1046" s="282"/>
      <c r="CR1046" s="270"/>
      <c r="CS1046" s="68"/>
      <c r="CT1046" s="283"/>
      <c r="CU1046" s="283"/>
      <c r="CV1046" s="283"/>
      <c r="CW1046" s="283"/>
      <c r="CX1046" s="283"/>
      <c r="CY1046" s="270"/>
      <c r="CZ1046" s="68"/>
      <c r="DA1046" s="282"/>
      <c r="DB1046" s="282"/>
      <c r="DC1046" s="282"/>
      <c r="DD1046" s="282"/>
      <c r="DE1046" s="282"/>
    </row>
    <row r="1047" spans="1:109" ht="16.5" x14ac:dyDescent="0.3">
      <c r="A1047" s="68">
        <v>2009</v>
      </c>
      <c r="B1047" s="68" t="s">
        <v>40</v>
      </c>
      <c r="C1047" s="433" t="s">
        <v>103</v>
      </c>
      <c r="D1047" s="434">
        <v>7098.619999999999</v>
      </c>
      <c r="E1047" s="434">
        <v>38986.75</v>
      </c>
      <c r="F1047" s="435">
        <v>14024.612499999999</v>
      </c>
      <c r="G1047" s="435">
        <v>2994.6000000000004</v>
      </c>
      <c r="H1047" s="129">
        <v>63104.582500000004</v>
      </c>
      <c r="I1047" s="293"/>
      <c r="J1047" s="58"/>
      <c r="BY1047" s="270"/>
      <c r="BZ1047" s="68"/>
      <c r="CA1047" s="280"/>
      <c r="CB1047" s="280"/>
      <c r="CC1047" s="280"/>
      <c r="CD1047" s="280"/>
      <c r="CE1047" s="280"/>
      <c r="CF1047" s="270"/>
      <c r="CG1047" s="68"/>
      <c r="CH1047" s="281"/>
      <c r="CI1047" s="281"/>
      <c r="CJ1047" s="281"/>
      <c r="CK1047" s="281"/>
      <c r="CL1047" s="281"/>
      <c r="CM1047" s="282"/>
      <c r="CN1047" s="282"/>
      <c r="CO1047" s="282"/>
      <c r="CP1047" s="282"/>
      <c r="CQ1047" s="282"/>
      <c r="CR1047" s="270"/>
      <c r="CS1047" s="68"/>
      <c r="CT1047" s="283"/>
      <c r="CU1047" s="283"/>
      <c r="CV1047" s="283"/>
      <c r="CW1047" s="283"/>
      <c r="CX1047" s="283"/>
      <c r="CY1047" s="270"/>
      <c r="CZ1047" s="68"/>
      <c r="DA1047" s="282"/>
      <c r="DB1047" s="282"/>
      <c r="DC1047" s="282"/>
      <c r="DD1047" s="282"/>
      <c r="DE1047" s="282"/>
    </row>
    <row r="1048" spans="1:109" ht="16.5" x14ac:dyDescent="0.3">
      <c r="A1048" s="427">
        <v>2009</v>
      </c>
      <c r="B1048" s="428" t="s">
        <v>41</v>
      </c>
      <c r="C1048" s="429" t="s">
        <v>103</v>
      </c>
      <c r="D1048" s="430">
        <v>7743.25</v>
      </c>
      <c r="E1048" s="430">
        <v>43226.85</v>
      </c>
      <c r="F1048" s="431">
        <v>12716.1675</v>
      </c>
      <c r="G1048" s="431">
        <v>3014.2475000000004</v>
      </c>
      <c r="H1048" s="432">
        <v>66700.514999999999</v>
      </c>
      <c r="I1048" s="293"/>
      <c r="J1048" s="58"/>
      <c r="BY1048" s="270"/>
      <c r="BZ1048" s="68"/>
      <c r="CA1048" s="280"/>
      <c r="CB1048" s="280"/>
      <c r="CC1048" s="280"/>
      <c r="CD1048" s="280"/>
      <c r="CE1048" s="280"/>
      <c r="CF1048" s="270"/>
      <c r="CG1048" s="68"/>
      <c r="CH1048" s="281"/>
      <c r="CI1048" s="281"/>
      <c r="CJ1048" s="281"/>
      <c r="CK1048" s="281"/>
      <c r="CL1048" s="281"/>
      <c r="CM1048" s="282"/>
      <c r="CN1048" s="282"/>
      <c r="CO1048" s="282"/>
      <c r="CP1048" s="282"/>
      <c r="CQ1048" s="282"/>
      <c r="CR1048" s="270"/>
      <c r="CS1048" s="68"/>
      <c r="CT1048" s="283"/>
      <c r="CU1048" s="283"/>
      <c r="CV1048" s="283"/>
      <c r="CW1048" s="283"/>
      <c r="CX1048" s="283"/>
      <c r="CY1048" s="270"/>
      <c r="CZ1048" s="68"/>
      <c r="DA1048" s="282"/>
      <c r="DB1048" s="282"/>
      <c r="DC1048" s="282"/>
      <c r="DD1048" s="282"/>
      <c r="DE1048" s="282"/>
    </row>
    <row r="1049" spans="1:109" ht="16.5" x14ac:dyDescent="0.3">
      <c r="A1049" s="68">
        <v>2009</v>
      </c>
      <c r="B1049" s="68" t="s">
        <v>42</v>
      </c>
      <c r="C1049" s="433" t="s">
        <v>103</v>
      </c>
      <c r="D1049" s="434">
        <v>7012.5225</v>
      </c>
      <c r="E1049" s="434">
        <v>37283.799999999996</v>
      </c>
      <c r="F1049" s="435">
        <v>10608.654999999999</v>
      </c>
      <c r="G1049" s="435">
        <v>2624.1149999999998</v>
      </c>
      <c r="H1049" s="129">
        <v>57529.092499999999</v>
      </c>
      <c r="I1049" s="293"/>
      <c r="J1049" s="58"/>
      <c r="BY1049" s="270"/>
      <c r="BZ1049" s="68"/>
      <c r="CA1049" s="280"/>
      <c r="CB1049" s="280"/>
      <c r="CC1049" s="280"/>
      <c r="CD1049" s="280"/>
      <c r="CE1049" s="280"/>
      <c r="CF1049" s="270"/>
      <c r="CG1049" s="68"/>
      <c r="CH1049" s="281"/>
      <c r="CI1049" s="281"/>
      <c r="CJ1049" s="281"/>
      <c r="CK1049" s="281"/>
      <c r="CL1049" s="281"/>
      <c r="CM1049" s="282"/>
      <c r="CN1049" s="282"/>
      <c r="CO1049" s="282"/>
      <c r="CP1049" s="282"/>
      <c r="CQ1049" s="282"/>
      <c r="CR1049" s="270"/>
      <c r="CS1049" s="68"/>
      <c r="CT1049" s="283"/>
      <c r="CU1049" s="283"/>
      <c r="CV1049" s="283"/>
      <c r="CW1049" s="283"/>
      <c r="CX1049" s="283"/>
      <c r="CY1049" s="270"/>
      <c r="CZ1049" s="68"/>
      <c r="DA1049" s="282"/>
      <c r="DB1049" s="282"/>
      <c r="DC1049" s="282"/>
      <c r="DD1049" s="282"/>
      <c r="DE1049" s="282"/>
    </row>
    <row r="1050" spans="1:109" ht="16.5" x14ac:dyDescent="0.3">
      <c r="A1050" s="427">
        <v>2010</v>
      </c>
      <c r="B1050" s="428" t="s">
        <v>43</v>
      </c>
      <c r="C1050" s="429" t="s">
        <v>103</v>
      </c>
      <c r="D1050" s="430">
        <v>6138.51</v>
      </c>
      <c r="E1050" s="430">
        <v>39365.324999999997</v>
      </c>
      <c r="F1050" s="431">
        <v>12828.757</v>
      </c>
      <c r="G1050" s="431">
        <v>3758.7725</v>
      </c>
      <c r="H1050" s="432">
        <v>62091.364499999996</v>
      </c>
      <c r="I1050" s="293"/>
      <c r="J1050" s="58"/>
      <c r="BY1050" s="270"/>
      <c r="BZ1050" s="68"/>
      <c r="CA1050" s="280"/>
      <c r="CB1050" s="280"/>
      <c r="CC1050" s="280"/>
      <c r="CD1050" s="280"/>
      <c r="CE1050" s="280"/>
      <c r="CF1050" s="270"/>
      <c r="CG1050" s="68"/>
      <c r="CH1050" s="281"/>
      <c r="CI1050" s="281"/>
      <c r="CJ1050" s="281"/>
      <c r="CK1050" s="281"/>
      <c r="CL1050" s="281"/>
      <c r="CM1050" s="282"/>
      <c r="CN1050" s="282"/>
      <c r="CO1050" s="282"/>
      <c r="CP1050" s="282"/>
      <c r="CQ1050" s="282"/>
      <c r="CR1050" s="270"/>
      <c r="CS1050" s="68"/>
      <c r="CT1050" s="283"/>
      <c r="CU1050" s="283"/>
      <c r="CV1050" s="283"/>
      <c r="CW1050" s="283"/>
      <c r="CX1050" s="283"/>
      <c r="CY1050" s="270"/>
      <c r="CZ1050" s="68"/>
      <c r="DA1050" s="282"/>
      <c r="DB1050" s="282"/>
      <c r="DC1050" s="282"/>
      <c r="DD1050" s="282"/>
      <c r="DE1050" s="282"/>
    </row>
    <row r="1051" spans="1:109" ht="16.5" x14ac:dyDescent="0.3">
      <c r="A1051" s="68">
        <v>2010</v>
      </c>
      <c r="B1051" s="68" t="s">
        <v>44</v>
      </c>
      <c r="C1051" s="433" t="s">
        <v>103</v>
      </c>
      <c r="D1051" s="434">
        <v>5883.7</v>
      </c>
      <c r="E1051" s="434">
        <v>40036.644999999997</v>
      </c>
      <c r="F1051" s="435">
        <v>12068.4025</v>
      </c>
      <c r="G1051" s="435">
        <v>4347.0450000000001</v>
      </c>
      <c r="H1051" s="129">
        <v>62335.792500000003</v>
      </c>
      <c r="I1051" s="293"/>
      <c r="J1051" s="58"/>
      <c r="BY1051" s="270"/>
      <c r="BZ1051" s="68"/>
      <c r="CA1051" s="280"/>
      <c r="CB1051" s="280"/>
      <c r="CC1051" s="280"/>
      <c r="CD1051" s="280"/>
      <c r="CE1051" s="280"/>
      <c r="CF1051" s="270"/>
      <c r="CG1051" s="68"/>
      <c r="CH1051" s="281"/>
      <c r="CI1051" s="281"/>
      <c r="CJ1051" s="281"/>
      <c r="CK1051" s="281"/>
      <c r="CL1051" s="281"/>
      <c r="CM1051" s="282"/>
      <c r="CN1051" s="282"/>
      <c r="CO1051" s="282"/>
      <c r="CP1051" s="282"/>
      <c r="CQ1051" s="282"/>
      <c r="CR1051" s="270"/>
      <c r="CS1051" s="68"/>
      <c r="CT1051" s="283"/>
      <c r="CU1051" s="283"/>
      <c r="CV1051" s="283"/>
      <c r="CW1051" s="283"/>
      <c r="CX1051" s="283"/>
      <c r="CY1051" s="270"/>
      <c r="CZ1051" s="68"/>
      <c r="DA1051" s="282"/>
      <c r="DB1051" s="282"/>
      <c r="DC1051" s="282"/>
      <c r="DD1051" s="282"/>
      <c r="DE1051" s="282"/>
    </row>
    <row r="1052" spans="1:109" ht="16.5" x14ac:dyDescent="0.3">
      <c r="A1052" s="427">
        <v>2010</v>
      </c>
      <c r="B1052" s="428" t="s">
        <v>45</v>
      </c>
      <c r="C1052" s="429" t="s">
        <v>103</v>
      </c>
      <c r="D1052" s="430">
        <v>7056.01</v>
      </c>
      <c r="E1052" s="430">
        <v>41823.074999999997</v>
      </c>
      <c r="F1052" s="431">
        <v>12614.8325</v>
      </c>
      <c r="G1052" s="431">
        <v>4816.5050000000001</v>
      </c>
      <c r="H1052" s="432">
        <v>66310.422500000001</v>
      </c>
      <c r="I1052" s="293"/>
      <c r="J1052" s="58"/>
      <c r="BY1052" s="270"/>
      <c r="BZ1052" s="68"/>
      <c r="CA1052" s="280"/>
      <c r="CB1052" s="280"/>
      <c r="CC1052" s="280"/>
      <c r="CD1052" s="280"/>
      <c r="CE1052" s="280"/>
      <c r="CF1052" s="270"/>
      <c r="CG1052" s="68"/>
      <c r="CH1052" s="281"/>
      <c r="CI1052" s="281"/>
      <c r="CJ1052" s="281"/>
      <c r="CK1052" s="281"/>
      <c r="CL1052" s="281"/>
      <c r="CM1052" s="282"/>
      <c r="CN1052" s="282"/>
      <c r="CO1052" s="282"/>
      <c r="CP1052" s="282"/>
      <c r="CQ1052" s="282"/>
      <c r="CR1052" s="270"/>
      <c r="CS1052" s="68"/>
      <c r="CT1052" s="283"/>
      <c r="CU1052" s="283"/>
      <c r="CV1052" s="283"/>
      <c r="CW1052" s="283"/>
      <c r="CX1052" s="283"/>
      <c r="CY1052" s="270"/>
      <c r="CZ1052" s="68"/>
      <c r="DA1052" s="282"/>
      <c r="DB1052" s="282"/>
      <c r="DC1052" s="282"/>
      <c r="DD1052" s="282"/>
      <c r="DE1052" s="282"/>
    </row>
    <row r="1053" spans="1:109" ht="16.5" x14ac:dyDescent="0.3">
      <c r="A1053" s="68">
        <v>2010</v>
      </c>
      <c r="B1053" s="68" t="s">
        <v>33</v>
      </c>
      <c r="C1053" s="433" t="s">
        <v>103</v>
      </c>
      <c r="D1053" s="434">
        <v>6795.13</v>
      </c>
      <c r="E1053" s="434">
        <v>39461.550000000003</v>
      </c>
      <c r="F1053" s="435">
        <v>10970.260000000002</v>
      </c>
      <c r="G1053" s="435">
        <v>2982.3050000000003</v>
      </c>
      <c r="H1053" s="129">
        <v>60209.245000000003</v>
      </c>
      <c r="I1053" s="293"/>
      <c r="J1053" s="58"/>
      <c r="BY1053" s="270"/>
      <c r="BZ1053" s="68"/>
      <c r="CA1053" s="280"/>
      <c r="CB1053" s="280"/>
      <c r="CC1053" s="280"/>
      <c r="CD1053" s="280"/>
      <c r="CE1053" s="280"/>
      <c r="CF1053" s="270"/>
      <c r="CG1053" s="68"/>
      <c r="CH1053" s="281"/>
      <c r="CI1053" s="281"/>
      <c r="CJ1053" s="281"/>
      <c r="CK1053" s="281"/>
      <c r="CL1053" s="281"/>
      <c r="CM1053" s="282"/>
      <c r="CN1053" s="282"/>
      <c r="CO1053" s="282"/>
      <c r="CP1053" s="282"/>
      <c r="CQ1053" s="282"/>
      <c r="CR1053" s="270"/>
      <c r="CS1053" s="68"/>
      <c r="CT1053" s="283"/>
      <c r="CU1053" s="283"/>
      <c r="CV1053" s="283"/>
      <c r="CW1053" s="283"/>
      <c r="CX1053" s="283"/>
      <c r="CY1053" s="270"/>
      <c r="CZ1053" s="68"/>
      <c r="DA1053" s="282"/>
      <c r="DB1053" s="282"/>
      <c r="DC1053" s="282"/>
      <c r="DD1053" s="282"/>
      <c r="DE1053" s="282"/>
    </row>
    <row r="1054" spans="1:109" ht="16.5" x14ac:dyDescent="0.3">
      <c r="A1054" s="427">
        <v>2010</v>
      </c>
      <c r="B1054" s="428" t="s">
        <v>35</v>
      </c>
      <c r="C1054" s="429" t="s">
        <v>103</v>
      </c>
      <c r="D1054" s="430">
        <v>8990.2099999999991</v>
      </c>
      <c r="E1054" s="430">
        <v>46677.324999999997</v>
      </c>
      <c r="F1054" s="431">
        <v>11482.377500000001</v>
      </c>
      <c r="G1054" s="431">
        <v>3324.665</v>
      </c>
      <c r="H1054" s="432">
        <v>70474.577499999985</v>
      </c>
      <c r="I1054" s="293"/>
      <c r="J1054" s="58"/>
      <c r="BY1054" s="270"/>
      <c r="BZ1054" s="68"/>
      <c r="CA1054" s="280"/>
      <c r="CB1054" s="280"/>
      <c r="CC1054" s="280"/>
      <c r="CD1054" s="280"/>
      <c r="CE1054" s="280"/>
      <c r="CF1054" s="270"/>
      <c r="CG1054" s="68"/>
      <c r="CH1054" s="281"/>
      <c r="CI1054" s="281"/>
      <c r="CJ1054" s="281"/>
      <c r="CK1054" s="281"/>
      <c r="CL1054" s="281"/>
      <c r="CM1054" s="282"/>
      <c r="CN1054" s="282"/>
      <c r="CO1054" s="282"/>
      <c r="CP1054" s="282"/>
      <c r="CQ1054" s="282"/>
      <c r="CR1054" s="270"/>
      <c r="CS1054" s="68"/>
      <c r="CT1054" s="283"/>
      <c r="CU1054" s="283"/>
      <c r="CV1054" s="283"/>
      <c r="CW1054" s="283"/>
      <c r="CX1054" s="283"/>
      <c r="CY1054" s="270"/>
      <c r="CZ1054" s="68"/>
      <c r="DA1054" s="282"/>
      <c r="DB1054" s="282"/>
      <c r="DC1054" s="282"/>
      <c r="DD1054" s="282"/>
      <c r="DE1054" s="282"/>
    </row>
    <row r="1055" spans="1:109" ht="16.5" x14ac:dyDescent="0.3">
      <c r="A1055" s="68">
        <v>2010</v>
      </c>
      <c r="B1055" s="68" t="s">
        <v>36</v>
      </c>
      <c r="C1055" s="433" t="s">
        <v>103</v>
      </c>
      <c r="D1055" s="434">
        <v>7927.46</v>
      </c>
      <c r="E1055" s="434">
        <v>40954.574999999997</v>
      </c>
      <c r="F1055" s="435">
        <v>12289.16</v>
      </c>
      <c r="G1055" s="435">
        <v>2411.7249999999999</v>
      </c>
      <c r="H1055" s="129">
        <v>63582.919999999991</v>
      </c>
      <c r="I1055" s="293"/>
      <c r="J1055" s="58"/>
      <c r="BY1055" s="270"/>
      <c r="BZ1055" s="68"/>
      <c r="CA1055" s="280"/>
      <c r="CB1055" s="280"/>
      <c r="CC1055" s="280"/>
      <c r="CD1055" s="280"/>
      <c r="CE1055" s="280"/>
      <c r="CF1055" s="270"/>
      <c r="CG1055" s="68"/>
      <c r="CH1055" s="281"/>
      <c r="CI1055" s="281"/>
      <c r="CJ1055" s="281"/>
      <c r="CK1055" s="281"/>
      <c r="CL1055" s="281"/>
      <c r="CM1055" s="282"/>
      <c r="CN1055" s="282"/>
      <c r="CO1055" s="282"/>
      <c r="CP1055" s="282"/>
      <c r="CQ1055" s="282"/>
      <c r="CR1055" s="270"/>
      <c r="CS1055" s="68"/>
      <c r="CT1055" s="283"/>
      <c r="CU1055" s="283"/>
      <c r="CV1055" s="283"/>
      <c r="CW1055" s="283"/>
      <c r="CX1055" s="283"/>
      <c r="CY1055" s="270"/>
      <c r="CZ1055" s="68"/>
      <c r="DA1055" s="282"/>
      <c r="DB1055" s="282"/>
      <c r="DC1055" s="282"/>
      <c r="DD1055" s="282"/>
      <c r="DE1055" s="282"/>
    </row>
    <row r="1056" spans="1:109" ht="16.5" x14ac:dyDescent="0.3">
      <c r="A1056" s="427">
        <v>2010</v>
      </c>
      <c r="B1056" s="428" t="s">
        <v>37</v>
      </c>
      <c r="C1056" s="429" t="s">
        <v>103</v>
      </c>
      <c r="D1056" s="430">
        <v>8188</v>
      </c>
      <c r="E1056" s="430">
        <v>45065.024999999994</v>
      </c>
      <c r="F1056" s="431">
        <v>13570.0175</v>
      </c>
      <c r="G1056" s="431">
        <v>2701.3875000000003</v>
      </c>
      <c r="H1056" s="432">
        <v>69524.429999999993</v>
      </c>
      <c r="I1056" s="293"/>
      <c r="J1056" s="58"/>
      <c r="BY1056" s="270"/>
      <c r="BZ1056" s="68"/>
      <c r="CA1056" s="280"/>
      <c r="CB1056" s="280"/>
      <c r="CC1056" s="280"/>
      <c r="CD1056" s="280"/>
      <c r="CE1056" s="280"/>
      <c r="CF1056" s="270"/>
      <c r="CG1056" s="68"/>
      <c r="CH1056" s="281"/>
      <c r="CI1056" s="281"/>
      <c r="CJ1056" s="281"/>
      <c r="CK1056" s="281"/>
      <c r="CL1056" s="281"/>
      <c r="CM1056" s="282"/>
      <c r="CN1056" s="282"/>
      <c r="CO1056" s="282"/>
      <c r="CP1056" s="282"/>
      <c r="CQ1056" s="282"/>
      <c r="CR1056" s="270"/>
      <c r="CS1056" s="68"/>
      <c r="CT1056" s="283"/>
      <c r="CU1056" s="283"/>
      <c r="CV1056" s="283"/>
      <c r="CW1056" s="283"/>
      <c r="CX1056" s="283"/>
      <c r="CY1056" s="270"/>
      <c r="CZ1056" s="68"/>
      <c r="DA1056" s="282"/>
      <c r="DB1056" s="282"/>
      <c r="DC1056" s="282"/>
      <c r="DD1056" s="282"/>
      <c r="DE1056" s="282"/>
    </row>
    <row r="1057" spans="1:109" ht="16.5" x14ac:dyDescent="0.3">
      <c r="A1057" s="68">
        <v>2010</v>
      </c>
      <c r="B1057" s="68" t="s">
        <v>38</v>
      </c>
      <c r="C1057" s="433" t="s">
        <v>103</v>
      </c>
      <c r="D1057" s="434">
        <v>8112.880000000001</v>
      </c>
      <c r="E1057" s="434">
        <v>43171.925000000003</v>
      </c>
      <c r="F1057" s="435">
        <v>13163.797500000001</v>
      </c>
      <c r="G1057" s="435">
        <v>3268.3574999999996</v>
      </c>
      <c r="H1057" s="129">
        <v>67716.960000000006</v>
      </c>
      <c r="I1057" s="293"/>
      <c r="J1057" s="58"/>
      <c r="BY1057" s="270"/>
      <c r="BZ1057" s="68"/>
      <c r="CA1057" s="280"/>
      <c r="CB1057" s="280"/>
      <c r="CC1057" s="280"/>
      <c r="CD1057" s="280"/>
      <c r="CE1057" s="280"/>
      <c r="CF1057" s="270"/>
      <c r="CG1057" s="68"/>
      <c r="CH1057" s="281"/>
      <c r="CI1057" s="281"/>
      <c r="CJ1057" s="281"/>
      <c r="CK1057" s="281"/>
      <c r="CL1057" s="281"/>
      <c r="CM1057" s="282"/>
      <c r="CN1057" s="282"/>
      <c r="CO1057" s="282"/>
      <c r="CP1057" s="282"/>
      <c r="CQ1057" s="282"/>
      <c r="CR1057" s="270"/>
      <c r="CS1057" s="68"/>
      <c r="CT1057" s="283"/>
      <c r="CU1057" s="283"/>
      <c r="CV1057" s="283"/>
      <c r="CW1057" s="283"/>
      <c r="CX1057" s="283"/>
      <c r="CY1057" s="270"/>
      <c r="CZ1057" s="68"/>
      <c r="DA1057" s="282"/>
      <c r="DB1057" s="282"/>
      <c r="DC1057" s="282"/>
      <c r="DD1057" s="282"/>
      <c r="DE1057" s="282"/>
    </row>
    <row r="1058" spans="1:109" ht="16.5" x14ac:dyDescent="0.3">
      <c r="A1058" s="427">
        <v>2010</v>
      </c>
      <c r="B1058" s="428" t="s">
        <v>39</v>
      </c>
      <c r="C1058" s="429" t="s">
        <v>103</v>
      </c>
      <c r="D1058" s="430">
        <v>9494.82</v>
      </c>
      <c r="E1058" s="430">
        <v>44210.95</v>
      </c>
      <c r="F1058" s="431">
        <v>13818.545</v>
      </c>
      <c r="G1058" s="431">
        <v>3092.0475000000001</v>
      </c>
      <c r="H1058" s="432">
        <v>70616.362499999988</v>
      </c>
      <c r="I1058" s="293"/>
      <c r="J1058" s="58"/>
      <c r="BY1058" s="270"/>
      <c r="BZ1058" s="68"/>
      <c r="CA1058" s="280"/>
      <c r="CB1058" s="280"/>
      <c r="CC1058" s="280"/>
      <c r="CD1058" s="280"/>
      <c r="CE1058" s="280"/>
      <c r="CF1058" s="270"/>
      <c r="CG1058" s="68"/>
      <c r="CH1058" s="281"/>
      <c r="CI1058" s="281"/>
      <c r="CJ1058" s="281"/>
      <c r="CK1058" s="281"/>
      <c r="CL1058" s="281"/>
      <c r="CM1058" s="282"/>
      <c r="CN1058" s="282"/>
      <c r="CO1058" s="282"/>
      <c r="CP1058" s="282"/>
      <c r="CQ1058" s="282"/>
      <c r="CR1058" s="270"/>
      <c r="CS1058" s="68"/>
      <c r="CT1058" s="283"/>
      <c r="CU1058" s="283"/>
      <c r="CV1058" s="283"/>
      <c r="CW1058" s="283"/>
      <c r="CX1058" s="283"/>
      <c r="CY1058" s="270"/>
      <c r="CZ1058" s="68"/>
      <c r="DA1058" s="282"/>
      <c r="DB1058" s="282"/>
      <c r="DC1058" s="282"/>
      <c r="DD1058" s="282"/>
      <c r="DE1058" s="282"/>
    </row>
    <row r="1059" spans="1:109" ht="16.5" x14ac:dyDescent="0.3">
      <c r="A1059" s="68">
        <v>2010</v>
      </c>
      <c r="B1059" s="68" t="s">
        <v>40</v>
      </c>
      <c r="C1059" s="433" t="s">
        <v>103</v>
      </c>
      <c r="D1059" s="434">
        <v>10910.42</v>
      </c>
      <c r="E1059" s="434">
        <v>42832</v>
      </c>
      <c r="F1059" s="435">
        <v>12795.714999999998</v>
      </c>
      <c r="G1059" s="435">
        <v>3142.1975000000002</v>
      </c>
      <c r="H1059" s="129">
        <v>69680.33249999999</v>
      </c>
      <c r="I1059" s="293"/>
      <c r="J1059" s="58"/>
      <c r="BY1059" s="270"/>
      <c r="BZ1059" s="68"/>
      <c r="CA1059" s="280"/>
      <c r="CB1059" s="280"/>
      <c r="CC1059" s="280"/>
      <c r="CD1059" s="280"/>
      <c r="CE1059" s="280"/>
      <c r="CF1059" s="270"/>
      <c r="CG1059" s="68"/>
      <c r="CH1059" s="281"/>
      <c r="CI1059" s="281"/>
      <c r="CJ1059" s="281"/>
      <c r="CK1059" s="281"/>
      <c r="CL1059" s="281"/>
      <c r="CM1059" s="282"/>
      <c r="CN1059" s="282"/>
      <c r="CO1059" s="282"/>
      <c r="CP1059" s="282"/>
      <c r="CQ1059" s="282"/>
      <c r="CR1059" s="270"/>
      <c r="CS1059" s="68"/>
      <c r="CT1059" s="283"/>
      <c r="CU1059" s="283"/>
      <c r="CV1059" s="283"/>
      <c r="CW1059" s="283"/>
      <c r="CX1059" s="283"/>
      <c r="CY1059" s="270"/>
      <c r="CZ1059" s="68"/>
      <c r="DA1059" s="282"/>
      <c r="DB1059" s="282"/>
      <c r="DC1059" s="282"/>
      <c r="DD1059" s="282"/>
      <c r="DE1059" s="282"/>
    </row>
    <row r="1060" spans="1:109" ht="16.5" x14ac:dyDescent="0.3">
      <c r="A1060" s="427">
        <v>2010</v>
      </c>
      <c r="B1060" s="428" t="s">
        <v>41</v>
      </c>
      <c r="C1060" s="429" t="s">
        <v>103</v>
      </c>
      <c r="D1060" s="430">
        <v>9785.66</v>
      </c>
      <c r="E1060" s="430">
        <v>46117.350000000006</v>
      </c>
      <c r="F1060" s="431">
        <v>12317.254999999999</v>
      </c>
      <c r="G1060" s="431">
        <v>3121.6400000000003</v>
      </c>
      <c r="H1060" s="432">
        <v>71341.905000000013</v>
      </c>
      <c r="I1060" s="293"/>
      <c r="J1060" s="58"/>
      <c r="BY1060" s="270"/>
      <c r="BZ1060" s="68"/>
      <c r="CA1060" s="280"/>
      <c r="CB1060" s="280"/>
      <c r="CC1060" s="280"/>
      <c r="CD1060" s="280"/>
      <c r="CE1060" s="280"/>
      <c r="CF1060" s="270"/>
      <c r="CG1060" s="68"/>
      <c r="CH1060" s="281"/>
      <c r="CI1060" s="281"/>
      <c r="CJ1060" s="281"/>
      <c r="CK1060" s="281"/>
      <c r="CL1060" s="281"/>
      <c r="CM1060" s="282"/>
      <c r="CN1060" s="282"/>
      <c r="CO1060" s="282"/>
      <c r="CP1060" s="282"/>
      <c r="CQ1060" s="282"/>
      <c r="CR1060" s="270"/>
      <c r="CS1060" s="68"/>
      <c r="CT1060" s="283"/>
      <c r="CU1060" s="283"/>
      <c r="CV1060" s="283"/>
      <c r="CW1060" s="283"/>
      <c r="CX1060" s="283"/>
      <c r="CY1060" s="270"/>
      <c r="CZ1060" s="68"/>
      <c r="DA1060" s="282"/>
      <c r="DB1060" s="282"/>
      <c r="DC1060" s="282"/>
      <c r="DD1060" s="282"/>
      <c r="DE1060" s="282"/>
    </row>
    <row r="1061" spans="1:109" ht="16.5" x14ac:dyDescent="0.3">
      <c r="A1061" s="68">
        <v>2010</v>
      </c>
      <c r="B1061" s="68" t="s">
        <v>42</v>
      </c>
      <c r="C1061" s="433" t="s">
        <v>103</v>
      </c>
      <c r="D1061" s="434">
        <v>9956.41</v>
      </c>
      <c r="E1061" s="434">
        <v>46474</v>
      </c>
      <c r="F1061" s="435">
        <v>10354.317499999999</v>
      </c>
      <c r="G1061" s="435">
        <v>1959.7</v>
      </c>
      <c r="H1061" s="129">
        <v>68744.427500000005</v>
      </c>
      <c r="I1061" s="293"/>
      <c r="J1061" s="58"/>
      <c r="BY1061" s="270"/>
      <c r="BZ1061" s="68"/>
      <c r="CA1061" s="280"/>
      <c r="CB1061" s="280"/>
      <c r="CC1061" s="280"/>
      <c r="CD1061" s="280"/>
      <c r="CE1061" s="280"/>
      <c r="CF1061" s="270"/>
      <c r="CG1061" s="68"/>
      <c r="CH1061" s="281"/>
      <c r="CI1061" s="281"/>
      <c r="CJ1061" s="281"/>
      <c r="CK1061" s="281"/>
      <c r="CL1061" s="281"/>
      <c r="CM1061" s="282"/>
      <c r="CN1061" s="282"/>
      <c r="CO1061" s="282"/>
      <c r="CP1061" s="282"/>
      <c r="CQ1061" s="282"/>
      <c r="CR1061" s="270"/>
      <c r="CS1061" s="68"/>
      <c r="CT1061" s="283"/>
      <c r="CU1061" s="283"/>
      <c r="CV1061" s="283"/>
      <c r="CW1061" s="283"/>
      <c r="CX1061" s="283"/>
      <c r="CY1061" s="270"/>
      <c r="CZ1061" s="68"/>
      <c r="DA1061" s="282"/>
      <c r="DB1061" s="282"/>
      <c r="DC1061" s="282"/>
      <c r="DD1061" s="282"/>
      <c r="DE1061" s="282"/>
    </row>
    <row r="1062" spans="1:109" ht="16.5" x14ac:dyDescent="0.3">
      <c r="A1062" s="427">
        <v>2011</v>
      </c>
      <c r="B1062" s="428" t="s">
        <v>43</v>
      </c>
      <c r="C1062" s="429" t="s">
        <v>103</v>
      </c>
      <c r="D1062" s="430">
        <v>10091.91</v>
      </c>
      <c r="E1062" s="430">
        <v>38915.75</v>
      </c>
      <c r="F1062" s="431">
        <v>12634.097499999998</v>
      </c>
      <c r="G1062" s="431">
        <v>2951.4100000000003</v>
      </c>
      <c r="H1062" s="432">
        <v>64593.167500000003</v>
      </c>
      <c r="I1062" s="293"/>
      <c r="J1062" s="58"/>
      <c r="BY1062" s="270"/>
      <c r="BZ1062" s="68"/>
      <c r="CA1062" s="280"/>
      <c r="CB1062" s="280"/>
      <c r="CC1062" s="280"/>
      <c r="CD1062" s="280"/>
      <c r="CE1062" s="280"/>
      <c r="CF1062" s="270"/>
      <c r="CG1062" s="68"/>
      <c r="CH1062" s="281"/>
      <c r="CI1062" s="281"/>
      <c r="CJ1062" s="281"/>
      <c r="CK1062" s="281"/>
      <c r="CL1062" s="281"/>
      <c r="CM1062" s="282"/>
      <c r="CN1062" s="282"/>
      <c r="CO1062" s="282"/>
      <c r="CP1062" s="282"/>
      <c r="CQ1062" s="282"/>
      <c r="CR1062" s="270"/>
      <c r="CS1062" s="68"/>
      <c r="CT1062" s="283"/>
      <c r="CU1062" s="283"/>
      <c r="CV1062" s="283"/>
      <c r="CW1062" s="283"/>
      <c r="CX1062" s="283"/>
      <c r="CY1062" s="270"/>
      <c r="CZ1062" s="68"/>
      <c r="DA1062" s="282"/>
      <c r="DB1062" s="282"/>
      <c r="DC1062" s="282"/>
      <c r="DD1062" s="282"/>
      <c r="DE1062" s="282"/>
    </row>
    <row r="1063" spans="1:109" ht="16.5" x14ac:dyDescent="0.3">
      <c r="A1063" s="68">
        <v>2011</v>
      </c>
      <c r="B1063" s="68" t="s">
        <v>44</v>
      </c>
      <c r="C1063" s="433" t="s">
        <v>103</v>
      </c>
      <c r="D1063" s="434">
        <v>10983.98</v>
      </c>
      <c r="E1063" s="434">
        <v>35378.6</v>
      </c>
      <c r="F1063" s="435">
        <v>12046.8475</v>
      </c>
      <c r="G1063" s="435">
        <v>3714.6824999999999</v>
      </c>
      <c r="H1063" s="129">
        <v>62124.11</v>
      </c>
      <c r="I1063" s="293"/>
      <c r="J1063" s="58"/>
      <c r="BY1063" s="270"/>
      <c r="BZ1063" s="68"/>
      <c r="CA1063" s="280"/>
      <c r="CB1063" s="280"/>
      <c r="CC1063" s="280"/>
      <c r="CD1063" s="280"/>
      <c r="CE1063" s="280"/>
      <c r="CF1063" s="270"/>
      <c r="CG1063" s="68"/>
      <c r="CH1063" s="281"/>
      <c r="CI1063" s="281"/>
      <c r="CJ1063" s="281"/>
      <c r="CK1063" s="281"/>
      <c r="CL1063" s="281"/>
      <c r="CM1063" s="282"/>
      <c r="CN1063" s="282"/>
      <c r="CO1063" s="282"/>
      <c r="CP1063" s="282"/>
      <c r="CQ1063" s="282"/>
      <c r="CR1063" s="270"/>
      <c r="CS1063" s="68"/>
      <c r="CT1063" s="283"/>
      <c r="CU1063" s="283"/>
      <c r="CV1063" s="283"/>
      <c r="CW1063" s="283"/>
      <c r="CX1063" s="283"/>
      <c r="CY1063" s="270"/>
      <c r="CZ1063" s="68"/>
      <c r="DA1063" s="282"/>
      <c r="DB1063" s="282"/>
      <c r="DC1063" s="282"/>
      <c r="DD1063" s="282"/>
      <c r="DE1063" s="282"/>
    </row>
    <row r="1064" spans="1:109" ht="16.5" x14ac:dyDescent="0.3">
      <c r="A1064" s="427">
        <v>2011</v>
      </c>
      <c r="B1064" s="428" t="s">
        <v>45</v>
      </c>
      <c r="C1064" s="429" t="s">
        <v>103</v>
      </c>
      <c r="D1064" s="430">
        <v>12844.699999999999</v>
      </c>
      <c r="E1064" s="430">
        <v>48450.749999999993</v>
      </c>
      <c r="F1064" s="431">
        <v>13214.39</v>
      </c>
      <c r="G1064" s="431">
        <v>3650.085</v>
      </c>
      <c r="H1064" s="432">
        <v>78159.925000000017</v>
      </c>
      <c r="I1064" s="293"/>
      <c r="J1064" s="58"/>
      <c r="BY1064" s="270"/>
      <c r="BZ1064" s="68"/>
      <c r="CA1064" s="280"/>
      <c r="CB1064" s="280"/>
      <c r="CC1064" s="280"/>
      <c r="CD1064" s="280"/>
      <c r="CE1064" s="280"/>
      <c r="CF1064" s="270"/>
      <c r="CG1064" s="68"/>
      <c r="CH1064" s="281"/>
      <c r="CI1064" s="281"/>
      <c r="CJ1064" s="281"/>
      <c r="CK1064" s="281"/>
      <c r="CL1064" s="281"/>
      <c r="CM1064" s="282"/>
      <c r="CN1064" s="282"/>
      <c r="CO1064" s="282"/>
      <c r="CP1064" s="282"/>
      <c r="CQ1064" s="282"/>
      <c r="CR1064" s="270"/>
      <c r="CS1064" s="68"/>
      <c r="CT1064" s="283"/>
      <c r="CU1064" s="283"/>
      <c r="CV1064" s="283"/>
      <c r="CW1064" s="283"/>
      <c r="CX1064" s="283"/>
      <c r="CY1064" s="270"/>
      <c r="CZ1064" s="68"/>
      <c r="DA1064" s="282"/>
      <c r="DB1064" s="282"/>
      <c r="DC1064" s="282"/>
      <c r="DD1064" s="282"/>
      <c r="DE1064" s="282"/>
    </row>
    <row r="1065" spans="1:109" ht="16.5" x14ac:dyDescent="0.3">
      <c r="A1065" s="68">
        <v>2011</v>
      </c>
      <c r="B1065" s="68" t="s">
        <v>33</v>
      </c>
      <c r="C1065" s="433" t="s">
        <v>103</v>
      </c>
      <c r="D1065" s="434">
        <v>12085.4</v>
      </c>
      <c r="E1065" s="434">
        <v>42350.974999999999</v>
      </c>
      <c r="F1065" s="435">
        <v>10541.802500000002</v>
      </c>
      <c r="G1065" s="435">
        <v>2670.1775000000002</v>
      </c>
      <c r="H1065" s="129">
        <v>67648.354999999996</v>
      </c>
      <c r="I1065" s="293"/>
      <c r="J1065" s="58"/>
      <c r="BY1065" s="270"/>
      <c r="BZ1065" s="68"/>
      <c r="CA1065" s="280"/>
      <c r="CB1065" s="280"/>
      <c r="CC1065" s="280"/>
      <c r="CD1065" s="280"/>
      <c r="CE1065" s="280"/>
      <c r="CF1065" s="270"/>
      <c r="CG1065" s="68"/>
      <c r="CH1065" s="281"/>
      <c r="CI1065" s="281"/>
      <c r="CJ1065" s="281"/>
      <c r="CK1065" s="281"/>
      <c r="CL1065" s="281"/>
      <c r="CM1065" s="282"/>
      <c r="CN1065" s="282"/>
      <c r="CO1065" s="282"/>
      <c r="CP1065" s="282"/>
      <c r="CQ1065" s="282"/>
      <c r="CR1065" s="270"/>
      <c r="CS1065" s="68"/>
      <c r="CT1065" s="283"/>
      <c r="CU1065" s="283"/>
      <c r="CV1065" s="283"/>
      <c r="CW1065" s="283"/>
      <c r="CX1065" s="283"/>
      <c r="CY1065" s="270"/>
      <c r="CZ1065" s="68"/>
      <c r="DA1065" s="282"/>
      <c r="DB1065" s="282"/>
      <c r="DC1065" s="282"/>
      <c r="DD1065" s="282"/>
      <c r="DE1065" s="282"/>
    </row>
    <row r="1066" spans="1:109" ht="16.5" x14ac:dyDescent="0.3">
      <c r="A1066" s="427">
        <v>2011</v>
      </c>
      <c r="B1066" s="428" t="s">
        <v>35</v>
      </c>
      <c r="C1066" s="429" t="s">
        <v>103</v>
      </c>
      <c r="D1066" s="430">
        <v>13981.990000000002</v>
      </c>
      <c r="E1066" s="430">
        <v>49228.375</v>
      </c>
      <c r="F1066" s="431">
        <v>12275.06</v>
      </c>
      <c r="G1066" s="431">
        <v>3803.8175000000001</v>
      </c>
      <c r="H1066" s="432">
        <v>79289.242499999993</v>
      </c>
      <c r="I1066" s="293"/>
      <c r="J1066" s="58"/>
      <c r="BY1066" s="270"/>
      <c r="BZ1066" s="68"/>
      <c r="CA1066" s="280"/>
      <c r="CB1066" s="280"/>
      <c r="CC1066" s="280"/>
      <c r="CD1066" s="280"/>
      <c r="CE1066" s="280"/>
      <c r="CF1066" s="270"/>
      <c r="CG1066" s="68"/>
      <c r="CH1066" s="281"/>
      <c r="CI1066" s="281"/>
      <c r="CJ1066" s="281"/>
      <c r="CK1066" s="281"/>
      <c r="CL1066" s="281"/>
      <c r="CM1066" s="282"/>
      <c r="CN1066" s="282"/>
      <c r="CO1066" s="282"/>
      <c r="CP1066" s="282"/>
      <c r="CQ1066" s="282"/>
      <c r="CR1066" s="270"/>
      <c r="CS1066" s="68"/>
      <c r="CT1066" s="283"/>
      <c r="CU1066" s="283"/>
      <c r="CV1066" s="283"/>
      <c r="CW1066" s="283"/>
      <c r="CX1066" s="283"/>
      <c r="CY1066" s="270"/>
      <c r="CZ1066" s="68"/>
      <c r="DA1066" s="282"/>
      <c r="DB1066" s="282"/>
      <c r="DC1066" s="282"/>
      <c r="DD1066" s="282"/>
      <c r="DE1066" s="282"/>
    </row>
    <row r="1067" spans="1:109" ht="16.5" x14ac:dyDescent="0.3">
      <c r="A1067" s="68">
        <v>2011</v>
      </c>
      <c r="B1067" s="68" t="s">
        <v>36</v>
      </c>
      <c r="C1067" s="433" t="s">
        <v>103</v>
      </c>
      <c r="D1067" s="434">
        <v>12257.369999999999</v>
      </c>
      <c r="E1067" s="434">
        <v>40223.75</v>
      </c>
      <c r="F1067" s="435">
        <v>10901.025</v>
      </c>
      <c r="G1067" s="435">
        <v>3245.895</v>
      </c>
      <c r="H1067" s="129">
        <v>66628.039999999994</v>
      </c>
      <c r="I1067" s="293"/>
      <c r="J1067" s="58"/>
      <c r="BY1067" s="270"/>
      <c r="BZ1067" s="68"/>
      <c r="CA1067" s="280"/>
      <c r="CB1067" s="280"/>
      <c r="CC1067" s="280"/>
      <c r="CD1067" s="280"/>
      <c r="CE1067" s="280"/>
      <c r="CF1067" s="270"/>
      <c r="CG1067" s="68"/>
      <c r="CH1067" s="281"/>
      <c r="CI1067" s="281"/>
      <c r="CJ1067" s="281"/>
      <c r="CK1067" s="281"/>
      <c r="CL1067" s="281"/>
      <c r="CM1067" s="282"/>
      <c r="CN1067" s="282"/>
      <c r="CO1067" s="282"/>
      <c r="CP1067" s="282"/>
      <c r="CQ1067" s="282"/>
      <c r="CR1067" s="270"/>
      <c r="CS1067" s="68"/>
      <c r="CT1067" s="283"/>
      <c r="CU1067" s="283"/>
      <c r="CV1067" s="283"/>
      <c r="CW1067" s="283"/>
      <c r="CX1067" s="283"/>
      <c r="CY1067" s="270"/>
      <c r="CZ1067" s="68"/>
      <c r="DA1067" s="282"/>
      <c r="DB1067" s="282"/>
      <c r="DC1067" s="282"/>
      <c r="DD1067" s="282"/>
      <c r="DE1067" s="282"/>
    </row>
    <row r="1068" spans="1:109" ht="16.5" x14ac:dyDescent="0.3">
      <c r="A1068" s="427">
        <v>2011</v>
      </c>
      <c r="B1068" s="428" t="s">
        <v>37</v>
      </c>
      <c r="C1068" s="429" t="s">
        <v>103</v>
      </c>
      <c r="D1068" s="430">
        <v>13273.014000000001</v>
      </c>
      <c r="E1068" s="430">
        <v>46131.375</v>
      </c>
      <c r="F1068" s="431">
        <v>12813.754999999999</v>
      </c>
      <c r="G1068" s="431">
        <v>3225.4825000000001</v>
      </c>
      <c r="H1068" s="432">
        <v>75443.626500000013</v>
      </c>
      <c r="I1068" s="293"/>
      <c r="J1068" s="58"/>
      <c r="BY1068" s="270"/>
      <c r="BZ1068" s="68"/>
      <c r="CA1068" s="280"/>
      <c r="CB1068" s="280"/>
      <c r="CC1068" s="280"/>
      <c r="CD1068" s="280"/>
      <c r="CE1068" s="280"/>
      <c r="CF1068" s="270"/>
      <c r="CG1068" s="68"/>
      <c r="CH1068" s="281"/>
      <c r="CI1068" s="281"/>
      <c r="CJ1068" s="281"/>
      <c r="CK1068" s="281"/>
      <c r="CL1068" s="281"/>
      <c r="CM1068" s="282"/>
      <c r="CN1068" s="282"/>
      <c r="CO1068" s="282"/>
      <c r="CP1068" s="282"/>
      <c r="CQ1068" s="282"/>
      <c r="CR1068" s="270"/>
      <c r="CS1068" s="68"/>
      <c r="CT1068" s="283"/>
      <c r="CU1068" s="283"/>
      <c r="CV1068" s="283"/>
      <c r="CW1068" s="283"/>
      <c r="CX1068" s="283"/>
      <c r="CY1068" s="270"/>
      <c r="CZ1068" s="68"/>
      <c r="DA1068" s="282"/>
      <c r="DB1068" s="282"/>
      <c r="DC1068" s="282"/>
      <c r="DD1068" s="282"/>
      <c r="DE1068" s="282"/>
    </row>
    <row r="1069" spans="1:109" ht="16.5" x14ac:dyDescent="0.3">
      <c r="A1069" s="68">
        <v>2011</v>
      </c>
      <c r="B1069" s="68" t="s">
        <v>38</v>
      </c>
      <c r="C1069" s="433" t="s">
        <v>103</v>
      </c>
      <c r="D1069" s="434">
        <v>14728.43</v>
      </c>
      <c r="E1069" s="434">
        <v>46477.45</v>
      </c>
      <c r="F1069" s="435">
        <v>12971.987499999997</v>
      </c>
      <c r="G1069" s="435">
        <v>2704.7275</v>
      </c>
      <c r="H1069" s="129">
        <v>76882.595000000001</v>
      </c>
      <c r="I1069" s="293"/>
      <c r="J1069" s="58"/>
      <c r="BY1069" s="270"/>
      <c r="BZ1069" s="68"/>
      <c r="CA1069" s="280"/>
      <c r="CB1069" s="280"/>
      <c r="CC1069" s="280"/>
      <c r="CD1069" s="280"/>
      <c r="CE1069" s="280"/>
      <c r="CF1069" s="270"/>
      <c r="CG1069" s="68"/>
      <c r="CH1069" s="281"/>
      <c r="CI1069" s="281"/>
      <c r="CJ1069" s="281"/>
      <c r="CK1069" s="281"/>
      <c r="CL1069" s="281"/>
      <c r="CM1069" s="282"/>
      <c r="CN1069" s="282"/>
      <c r="CO1069" s="282"/>
      <c r="CP1069" s="282"/>
      <c r="CQ1069" s="282"/>
      <c r="CR1069" s="270"/>
      <c r="CS1069" s="68"/>
      <c r="CT1069" s="283"/>
      <c r="CU1069" s="283"/>
      <c r="CV1069" s="283"/>
      <c r="CW1069" s="283"/>
      <c r="CX1069" s="283"/>
      <c r="CY1069" s="270"/>
      <c r="CZ1069" s="68"/>
      <c r="DA1069" s="282"/>
      <c r="DB1069" s="282"/>
      <c r="DC1069" s="282"/>
      <c r="DD1069" s="282"/>
      <c r="DE1069" s="282"/>
    </row>
    <row r="1070" spans="1:109" ht="16.5" x14ac:dyDescent="0.3">
      <c r="A1070" s="427">
        <v>2011</v>
      </c>
      <c r="B1070" s="428" t="s">
        <v>39</v>
      </c>
      <c r="C1070" s="429" t="s">
        <v>103</v>
      </c>
      <c r="D1070" s="430">
        <v>14644.93</v>
      </c>
      <c r="E1070" s="430">
        <v>48426.55</v>
      </c>
      <c r="F1070" s="431">
        <v>11716.002500000001</v>
      </c>
      <c r="G1070" s="431">
        <v>3625.1150000000002</v>
      </c>
      <c r="H1070" s="432">
        <v>78412.597500000003</v>
      </c>
      <c r="I1070" s="293"/>
      <c r="J1070" s="58"/>
      <c r="BY1070" s="270"/>
      <c r="BZ1070" s="68"/>
      <c r="CA1070" s="280"/>
      <c r="CB1070" s="280"/>
      <c r="CC1070" s="280"/>
      <c r="CD1070" s="280"/>
      <c r="CE1070" s="280"/>
      <c r="CF1070" s="270"/>
      <c r="CG1070" s="68"/>
      <c r="CH1070" s="281"/>
      <c r="CI1070" s="281"/>
      <c r="CJ1070" s="281"/>
      <c r="CK1070" s="281"/>
      <c r="CL1070" s="281"/>
      <c r="CM1070" s="282"/>
      <c r="CN1070" s="282"/>
      <c r="CO1070" s="282"/>
      <c r="CP1070" s="282"/>
      <c r="CQ1070" s="282"/>
      <c r="CR1070" s="270"/>
      <c r="CS1070" s="68"/>
      <c r="CT1070" s="283"/>
      <c r="CU1070" s="283"/>
      <c r="CV1070" s="283"/>
      <c r="CW1070" s="283"/>
      <c r="CX1070" s="283"/>
      <c r="CY1070" s="270"/>
      <c r="CZ1070" s="68"/>
      <c r="DA1070" s="282"/>
      <c r="DB1070" s="282"/>
      <c r="DC1070" s="282"/>
      <c r="DD1070" s="282"/>
      <c r="DE1070" s="282"/>
    </row>
    <row r="1071" spans="1:109" ht="16.5" x14ac:dyDescent="0.3">
      <c r="A1071" s="68">
        <v>2011</v>
      </c>
      <c r="B1071" s="68" t="s">
        <v>40</v>
      </c>
      <c r="C1071" s="433" t="s">
        <v>103</v>
      </c>
      <c r="D1071" s="434">
        <v>13580.810000000003</v>
      </c>
      <c r="E1071" s="434">
        <v>48629.324999999997</v>
      </c>
      <c r="F1071" s="435">
        <v>12285.867499999998</v>
      </c>
      <c r="G1071" s="435">
        <v>3610.47</v>
      </c>
      <c r="H1071" s="129">
        <v>78106.472499999989</v>
      </c>
      <c r="I1071" s="293"/>
      <c r="J1071" s="58"/>
      <c r="BY1071" s="270"/>
      <c r="BZ1071" s="68"/>
      <c r="CA1071" s="280"/>
      <c r="CB1071" s="280"/>
      <c r="CC1071" s="280"/>
      <c r="CD1071" s="280"/>
      <c r="CE1071" s="280"/>
      <c r="CF1071" s="270"/>
      <c r="CG1071" s="68"/>
      <c r="CH1071" s="281"/>
      <c r="CI1071" s="281"/>
      <c r="CJ1071" s="281"/>
      <c r="CK1071" s="281"/>
      <c r="CL1071" s="281"/>
      <c r="CM1071" s="282"/>
      <c r="CN1071" s="282"/>
      <c r="CO1071" s="282"/>
      <c r="CP1071" s="282"/>
      <c r="CQ1071" s="282"/>
      <c r="CR1071" s="270"/>
      <c r="CS1071" s="68"/>
      <c r="CT1071" s="283"/>
      <c r="CU1071" s="283"/>
      <c r="CV1071" s="283"/>
      <c r="CW1071" s="283"/>
      <c r="CX1071" s="283"/>
      <c r="CY1071" s="270"/>
      <c r="CZ1071" s="68"/>
      <c r="DA1071" s="282"/>
      <c r="DB1071" s="282"/>
      <c r="DC1071" s="282"/>
      <c r="DD1071" s="282"/>
      <c r="DE1071" s="282"/>
    </row>
    <row r="1072" spans="1:109" ht="16.5" x14ac:dyDescent="0.3">
      <c r="A1072" s="427">
        <v>2011</v>
      </c>
      <c r="B1072" s="428" t="s">
        <v>41</v>
      </c>
      <c r="C1072" s="429" t="s">
        <v>103</v>
      </c>
      <c r="D1072" s="430">
        <v>14093.188000000002</v>
      </c>
      <c r="E1072" s="430">
        <v>45973.21</v>
      </c>
      <c r="F1072" s="431">
        <v>10913.740000000002</v>
      </c>
      <c r="G1072" s="431">
        <v>3244.027</v>
      </c>
      <c r="H1072" s="432">
        <v>74224.164999999994</v>
      </c>
      <c r="I1072" s="293"/>
      <c r="J1072" s="58"/>
      <c r="BY1072" s="270"/>
      <c r="BZ1072" s="68"/>
      <c r="CA1072" s="280"/>
      <c r="CB1072" s="280"/>
      <c r="CC1072" s="280"/>
      <c r="CD1072" s="280"/>
      <c r="CE1072" s="280"/>
      <c r="CF1072" s="270"/>
      <c r="CG1072" s="68"/>
      <c r="CH1072" s="281"/>
      <c r="CI1072" s="281"/>
      <c r="CJ1072" s="281"/>
      <c r="CK1072" s="281"/>
      <c r="CL1072" s="281"/>
      <c r="CM1072" s="282"/>
      <c r="CN1072" s="282"/>
      <c r="CO1072" s="282"/>
      <c r="CP1072" s="282"/>
      <c r="CQ1072" s="282"/>
      <c r="CR1072" s="270"/>
      <c r="CS1072" s="68"/>
      <c r="CT1072" s="283"/>
      <c r="CU1072" s="283"/>
      <c r="CV1072" s="283"/>
      <c r="CW1072" s="283"/>
      <c r="CX1072" s="283"/>
      <c r="CY1072" s="270"/>
      <c r="CZ1072" s="68"/>
      <c r="DA1072" s="282"/>
      <c r="DB1072" s="282"/>
      <c r="DC1072" s="282"/>
      <c r="DD1072" s="282"/>
      <c r="DE1072" s="282"/>
    </row>
    <row r="1073" spans="1:109" ht="16.5" x14ac:dyDescent="0.3">
      <c r="A1073" s="68">
        <v>2011</v>
      </c>
      <c r="B1073" s="68" t="s">
        <v>42</v>
      </c>
      <c r="C1073" s="433" t="s">
        <v>103</v>
      </c>
      <c r="D1073" s="434">
        <v>11722.589999999997</v>
      </c>
      <c r="E1073" s="434">
        <v>50845.675000000003</v>
      </c>
      <c r="F1073" s="435">
        <v>9356.75</v>
      </c>
      <c r="G1073" s="435">
        <v>2306.3575000000001</v>
      </c>
      <c r="H1073" s="129">
        <v>74231.372499999998</v>
      </c>
      <c r="I1073" s="293"/>
      <c r="J1073" s="58"/>
      <c r="BY1073" s="270"/>
      <c r="BZ1073" s="68"/>
      <c r="CA1073" s="280"/>
      <c r="CB1073" s="280"/>
      <c r="CC1073" s="280"/>
      <c r="CD1073" s="280"/>
      <c r="CE1073" s="280"/>
      <c r="CF1073" s="270"/>
      <c r="CG1073" s="68"/>
      <c r="CH1073" s="281"/>
      <c r="CI1073" s="281"/>
      <c r="CJ1073" s="281"/>
      <c r="CK1073" s="281"/>
      <c r="CL1073" s="281"/>
      <c r="CM1073" s="282"/>
      <c r="CN1073" s="282"/>
      <c r="CO1073" s="282"/>
      <c r="CP1073" s="282"/>
      <c r="CQ1073" s="282"/>
      <c r="CR1073" s="270"/>
      <c r="CS1073" s="68"/>
      <c r="CT1073" s="283"/>
      <c r="CU1073" s="283"/>
      <c r="CV1073" s="283"/>
      <c r="CW1073" s="283"/>
      <c r="CX1073" s="283"/>
      <c r="CY1073" s="270"/>
      <c r="CZ1073" s="68"/>
      <c r="DA1073" s="282"/>
      <c r="DB1073" s="282"/>
      <c r="DC1073" s="282"/>
      <c r="DD1073" s="282"/>
      <c r="DE1073" s="282"/>
    </row>
    <row r="1074" spans="1:109" ht="16.5" x14ac:dyDescent="0.3">
      <c r="A1074" s="427">
        <v>2012</v>
      </c>
      <c r="B1074" s="428" t="s">
        <v>43</v>
      </c>
      <c r="C1074" s="429" t="s">
        <v>103</v>
      </c>
      <c r="D1074" s="430">
        <v>11340.829999999998</v>
      </c>
      <c r="E1074" s="430">
        <v>36219.4</v>
      </c>
      <c r="F1074" s="431">
        <v>10231.699999999999</v>
      </c>
      <c r="G1074" s="431">
        <v>3357.4450000000002</v>
      </c>
      <c r="H1074" s="432">
        <v>61149.375</v>
      </c>
      <c r="I1074" s="293"/>
      <c r="J1074" s="58"/>
      <c r="BY1074" s="270"/>
      <c r="BZ1074" s="68"/>
      <c r="CA1074" s="280"/>
      <c r="CB1074" s="280"/>
      <c r="CC1074" s="280"/>
      <c r="CD1074" s="280"/>
      <c r="CE1074" s="280"/>
      <c r="CF1074" s="270"/>
      <c r="CG1074" s="68"/>
      <c r="CH1074" s="281"/>
      <c r="CI1074" s="281"/>
      <c r="CJ1074" s="281"/>
      <c r="CK1074" s="281"/>
      <c r="CL1074" s="281"/>
      <c r="CM1074" s="282"/>
      <c r="CN1074" s="282"/>
      <c r="CO1074" s="282"/>
      <c r="CP1074" s="282"/>
      <c r="CQ1074" s="282"/>
      <c r="CR1074" s="270"/>
      <c r="CS1074" s="68"/>
      <c r="CT1074" s="283"/>
      <c r="CU1074" s="283"/>
      <c r="CV1074" s="283"/>
      <c r="CW1074" s="283"/>
      <c r="CX1074" s="283"/>
      <c r="CY1074" s="270"/>
      <c r="CZ1074" s="68"/>
      <c r="DA1074" s="282"/>
      <c r="DB1074" s="282"/>
      <c r="DC1074" s="282"/>
      <c r="DD1074" s="282"/>
      <c r="DE1074" s="282"/>
    </row>
    <row r="1075" spans="1:109" ht="16.5" x14ac:dyDescent="0.3">
      <c r="A1075" s="68">
        <v>2012</v>
      </c>
      <c r="B1075" s="68" t="s">
        <v>44</v>
      </c>
      <c r="C1075" s="433" t="s">
        <v>103</v>
      </c>
      <c r="D1075" s="434">
        <v>12087.650000000005</v>
      </c>
      <c r="E1075" s="434">
        <v>39812.250000000007</v>
      </c>
      <c r="F1075" s="435">
        <v>11026.54</v>
      </c>
      <c r="G1075" s="435">
        <v>4042.1275000000001</v>
      </c>
      <c r="H1075" s="129">
        <v>66968.567500000005</v>
      </c>
      <c r="I1075" s="293"/>
      <c r="J1075" s="58"/>
      <c r="BY1075" s="270"/>
      <c r="BZ1075" s="68"/>
      <c r="CA1075" s="280"/>
      <c r="CB1075" s="280"/>
      <c r="CC1075" s="280"/>
      <c r="CD1075" s="280"/>
      <c r="CE1075" s="280"/>
      <c r="CF1075" s="270"/>
      <c r="CG1075" s="68"/>
      <c r="CH1075" s="281"/>
      <c r="CI1075" s="281"/>
      <c r="CJ1075" s="281"/>
      <c r="CK1075" s="281"/>
      <c r="CL1075" s="281"/>
      <c r="CM1075" s="282"/>
      <c r="CN1075" s="282"/>
      <c r="CO1075" s="282"/>
      <c r="CP1075" s="282"/>
      <c r="CQ1075" s="282"/>
      <c r="CR1075" s="270"/>
      <c r="CS1075" s="68"/>
      <c r="CT1075" s="283"/>
      <c r="CU1075" s="283"/>
      <c r="CV1075" s="283"/>
      <c r="CW1075" s="283"/>
      <c r="CX1075" s="283"/>
      <c r="CY1075" s="270"/>
      <c r="CZ1075" s="68"/>
      <c r="DA1075" s="282"/>
      <c r="DB1075" s="282"/>
      <c r="DC1075" s="282"/>
      <c r="DD1075" s="282"/>
      <c r="DE1075" s="282"/>
    </row>
    <row r="1076" spans="1:109" ht="16.5" x14ac:dyDescent="0.3">
      <c r="A1076" s="427">
        <v>2012</v>
      </c>
      <c r="B1076" s="428" t="s">
        <v>45</v>
      </c>
      <c r="C1076" s="429" t="s">
        <v>103</v>
      </c>
      <c r="D1076" s="430">
        <v>12941.09</v>
      </c>
      <c r="E1076" s="430">
        <v>45103.275000000009</v>
      </c>
      <c r="F1076" s="431">
        <v>10745.727499999999</v>
      </c>
      <c r="G1076" s="431">
        <v>3261.6499999999996</v>
      </c>
      <c r="H1076" s="432">
        <v>72051.742500000022</v>
      </c>
      <c r="I1076" s="293"/>
      <c r="J1076" s="58"/>
      <c r="BY1076" s="270"/>
      <c r="BZ1076" s="68"/>
      <c r="CA1076" s="280"/>
      <c r="CB1076" s="280"/>
      <c r="CC1076" s="280"/>
      <c r="CD1076" s="280"/>
      <c r="CE1076" s="280"/>
      <c r="CF1076" s="270"/>
      <c r="CG1076" s="68"/>
      <c r="CH1076" s="281"/>
      <c r="CI1076" s="281"/>
      <c r="CJ1076" s="281"/>
      <c r="CK1076" s="281"/>
      <c r="CL1076" s="281"/>
      <c r="CM1076" s="282"/>
      <c r="CN1076" s="282"/>
      <c r="CO1076" s="282"/>
      <c r="CP1076" s="282"/>
      <c r="CQ1076" s="282"/>
      <c r="CR1076" s="270"/>
      <c r="CS1076" s="68"/>
      <c r="CT1076" s="283"/>
      <c r="CU1076" s="283"/>
      <c r="CV1076" s="283"/>
      <c r="CW1076" s="283"/>
      <c r="CX1076" s="283"/>
      <c r="CY1076" s="270"/>
      <c r="CZ1076" s="68"/>
      <c r="DA1076" s="282"/>
      <c r="DB1076" s="282"/>
      <c r="DC1076" s="282"/>
      <c r="DD1076" s="282"/>
      <c r="DE1076" s="282"/>
    </row>
    <row r="1077" spans="1:109" ht="16.5" x14ac:dyDescent="0.3">
      <c r="A1077" s="68">
        <v>2012</v>
      </c>
      <c r="B1077" s="68" t="s">
        <v>33</v>
      </c>
      <c r="C1077" s="433" t="s">
        <v>103</v>
      </c>
      <c r="D1077" s="434">
        <v>10401.590000000004</v>
      </c>
      <c r="E1077" s="434">
        <v>40947.299999999996</v>
      </c>
      <c r="F1077" s="435">
        <v>9146.5</v>
      </c>
      <c r="G1077" s="435">
        <v>3156.9</v>
      </c>
      <c r="H1077" s="129">
        <v>63652.29</v>
      </c>
      <c r="I1077" s="293"/>
      <c r="J1077" s="58"/>
      <c r="BY1077" s="270"/>
      <c r="BZ1077" s="68"/>
      <c r="CA1077" s="280"/>
      <c r="CB1077" s="280"/>
      <c r="CC1077" s="280"/>
      <c r="CD1077" s="280"/>
      <c r="CE1077" s="280"/>
      <c r="CF1077" s="270"/>
      <c r="CG1077" s="68"/>
      <c r="CH1077" s="281"/>
      <c r="CI1077" s="281"/>
      <c r="CJ1077" s="281"/>
      <c r="CK1077" s="281"/>
      <c r="CL1077" s="281"/>
      <c r="CM1077" s="282"/>
      <c r="CN1077" s="282"/>
      <c r="CO1077" s="282"/>
      <c r="CP1077" s="282"/>
      <c r="CQ1077" s="282"/>
      <c r="CR1077" s="270"/>
      <c r="CS1077" s="68"/>
      <c r="CT1077" s="283"/>
      <c r="CU1077" s="283"/>
      <c r="CV1077" s="283"/>
      <c r="CW1077" s="283"/>
      <c r="CX1077" s="283"/>
      <c r="CY1077" s="270"/>
      <c r="CZ1077" s="68"/>
      <c r="DA1077" s="282"/>
      <c r="DB1077" s="282"/>
      <c r="DC1077" s="282"/>
      <c r="DD1077" s="282"/>
      <c r="DE1077" s="282"/>
    </row>
    <row r="1078" spans="1:109" ht="16.5" x14ac:dyDescent="0.3">
      <c r="A1078" s="427">
        <v>2012</v>
      </c>
      <c r="B1078" s="428" t="s">
        <v>35</v>
      </c>
      <c r="C1078" s="429" t="s">
        <v>103</v>
      </c>
      <c r="D1078" s="430">
        <v>13767.47</v>
      </c>
      <c r="E1078" s="430">
        <v>42925.100000000013</v>
      </c>
      <c r="F1078" s="431">
        <v>10902.852499999999</v>
      </c>
      <c r="G1078" s="431">
        <v>3919.9775000000004</v>
      </c>
      <c r="H1078" s="432">
        <v>71515.400000000009</v>
      </c>
      <c r="I1078" s="293"/>
      <c r="J1078" s="58"/>
      <c r="BY1078" s="270"/>
      <c r="BZ1078" s="68"/>
      <c r="CA1078" s="280"/>
      <c r="CB1078" s="280"/>
      <c r="CC1078" s="280"/>
      <c r="CD1078" s="280"/>
      <c r="CE1078" s="280"/>
      <c r="CF1078" s="270"/>
      <c r="CG1078" s="68"/>
      <c r="CH1078" s="281"/>
      <c r="CI1078" s="281"/>
      <c r="CJ1078" s="281"/>
      <c r="CK1078" s="281"/>
      <c r="CL1078" s="281"/>
      <c r="CM1078" s="282"/>
      <c r="CN1078" s="282"/>
      <c r="CO1078" s="282"/>
      <c r="CP1078" s="282"/>
      <c r="CQ1078" s="282"/>
      <c r="CR1078" s="270"/>
      <c r="CS1078" s="68"/>
      <c r="CT1078" s="283"/>
      <c r="CU1078" s="283"/>
      <c r="CV1078" s="283"/>
      <c r="CW1078" s="283"/>
      <c r="CX1078" s="283"/>
      <c r="CY1078" s="270"/>
      <c r="CZ1078" s="68"/>
      <c r="DA1078" s="282"/>
      <c r="DB1078" s="282"/>
      <c r="DC1078" s="282"/>
      <c r="DD1078" s="282"/>
      <c r="DE1078" s="282"/>
    </row>
    <row r="1079" spans="1:109" ht="16.5" x14ac:dyDescent="0.3">
      <c r="A1079" s="68">
        <v>2012</v>
      </c>
      <c r="B1079" s="68" t="s">
        <v>36</v>
      </c>
      <c r="C1079" s="433" t="s">
        <v>103</v>
      </c>
      <c r="D1079" s="434">
        <v>13627.650000000001</v>
      </c>
      <c r="E1079" s="434">
        <v>44374.074999999997</v>
      </c>
      <c r="F1079" s="435">
        <v>10093.474999999999</v>
      </c>
      <c r="G1079" s="435">
        <v>3383.8449999999993</v>
      </c>
      <c r="H1079" s="129">
        <v>71479.045000000013</v>
      </c>
      <c r="I1079" s="293"/>
      <c r="J1079" s="58"/>
      <c r="BY1079" s="270"/>
      <c r="BZ1079" s="68"/>
      <c r="CA1079" s="280"/>
      <c r="CB1079" s="280"/>
      <c r="CC1079" s="280"/>
      <c r="CD1079" s="280"/>
      <c r="CE1079" s="280"/>
      <c r="CF1079" s="270"/>
      <c r="CG1079" s="68"/>
      <c r="CH1079" s="281"/>
      <c r="CI1079" s="281"/>
      <c r="CJ1079" s="281"/>
      <c r="CK1079" s="281"/>
      <c r="CL1079" s="281"/>
      <c r="CM1079" s="282"/>
      <c r="CN1079" s="282"/>
      <c r="CO1079" s="282"/>
      <c r="CP1079" s="282"/>
      <c r="CQ1079" s="282"/>
      <c r="CR1079" s="270"/>
      <c r="CS1079" s="68"/>
      <c r="CT1079" s="283"/>
      <c r="CU1079" s="283"/>
      <c r="CV1079" s="283"/>
      <c r="CW1079" s="283"/>
      <c r="CX1079" s="283"/>
      <c r="CY1079" s="270"/>
      <c r="CZ1079" s="68"/>
      <c r="DA1079" s="282"/>
      <c r="DB1079" s="282"/>
      <c r="DC1079" s="282"/>
      <c r="DD1079" s="282"/>
      <c r="DE1079" s="282"/>
    </row>
    <row r="1080" spans="1:109" ht="16.5" x14ac:dyDescent="0.3">
      <c r="A1080" s="427">
        <v>2012</v>
      </c>
      <c r="B1080" s="428" t="s">
        <v>37</v>
      </c>
      <c r="C1080" s="429" t="s">
        <v>103</v>
      </c>
      <c r="D1080" s="430">
        <v>11419.070000000003</v>
      </c>
      <c r="E1080" s="430">
        <v>44436.25</v>
      </c>
      <c r="F1080" s="431">
        <v>12216.539999999999</v>
      </c>
      <c r="G1080" s="431">
        <v>3859.7674999999999</v>
      </c>
      <c r="H1080" s="432">
        <v>71931.627500000017</v>
      </c>
      <c r="I1080" s="293"/>
      <c r="J1080" s="58"/>
      <c r="BY1080" s="270"/>
      <c r="BZ1080" s="68"/>
      <c r="CA1080" s="280"/>
      <c r="CB1080" s="280"/>
      <c r="CC1080" s="280"/>
      <c r="CD1080" s="280"/>
      <c r="CE1080" s="280"/>
      <c r="CF1080" s="270"/>
      <c r="CG1080" s="68"/>
      <c r="CH1080" s="281"/>
      <c r="CI1080" s="281"/>
      <c r="CJ1080" s="281"/>
      <c r="CK1080" s="281"/>
      <c r="CL1080" s="281"/>
      <c r="CM1080" s="282"/>
      <c r="CN1080" s="282"/>
      <c r="CO1080" s="282"/>
      <c r="CP1080" s="282"/>
      <c r="CQ1080" s="282"/>
      <c r="CR1080" s="270"/>
      <c r="CS1080" s="68"/>
      <c r="CT1080" s="283"/>
      <c r="CU1080" s="283"/>
      <c r="CV1080" s="283"/>
      <c r="CW1080" s="283"/>
      <c r="CX1080" s="283"/>
      <c r="CY1080" s="270"/>
      <c r="CZ1080" s="68"/>
      <c r="DA1080" s="282"/>
      <c r="DB1080" s="282"/>
      <c r="DC1080" s="282"/>
      <c r="DD1080" s="282"/>
      <c r="DE1080" s="282"/>
    </row>
    <row r="1081" spans="1:109" ht="16.5" x14ac:dyDescent="0.3">
      <c r="A1081" s="68">
        <v>2012</v>
      </c>
      <c r="B1081" s="68" t="s">
        <v>38</v>
      </c>
      <c r="C1081" s="433" t="s">
        <v>103</v>
      </c>
      <c r="D1081" s="434">
        <v>12138.480000000001</v>
      </c>
      <c r="E1081" s="434">
        <v>45354.375</v>
      </c>
      <c r="F1081" s="435">
        <v>11901.817499999999</v>
      </c>
      <c r="G1081" s="435">
        <v>3806.7240000000002</v>
      </c>
      <c r="H1081" s="129">
        <v>73201.396500000003</v>
      </c>
      <c r="I1081" s="293"/>
      <c r="J1081" s="58"/>
      <c r="BY1081" s="270"/>
      <c r="BZ1081" s="68"/>
      <c r="CA1081" s="280"/>
      <c r="CB1081" s="280"/>
      <c r="CC1081" s="280"/>
      <c r="CD1081" s="280"/>
      <c r="CE1081" s="280"/>
      <c r="CF1081" s="270"/>
      <c r="CG1081" s="68"/>
      <c r="CH1081" s="281"/>
      <c r="CI1081" s="281"/>
      <c r="CJ1081" s="281"/>
      <c r="CK1081" s="281"/>
      <c r="CL1081" s="281"/>
      <c r="CM1081" s="282"/>
      <c r="CN1081" s="282"/>
      <c r="CO1081" s="282"/>
      <c r="CP1081" s="282"/>
      <c r="CQ1081" s="282"/>
      <c r="CR1081" s="270"/>
      <c r="CS1081" s="68"/>
      <c r="CT1081" s="283"/>
      <c r="CU1081" s="283"/>
      <c r="CV1081" s="283"/>
      <c r="CW1081" s="283"/>
      <c r="CX1081" s="283"/>
      <c r="CY1081" s="270"/>
      <c r="CZ1081" s="68"/>
      <c r="DA1081" s="282"/>
      <c r="DB1081" s="282"/>
      <c r="DC1081" s="282"/>
      <c r="DD1081" s="282"/>
      <c r="DE1081" s="282"/>
    </row>
    <row r="1082" spans="1:109" ht="16.5" x14ac:dyDescent="0.3">
      <c r="A1082" s="427">
        <v>2012</v>
      </c>
      <c r="B1082" s="428" t="s">
        <v>39</v>
      </c>
      <c r="C1082" s="429" t="s">
        <v>103</v>
      </c>
      <c r="D1082" s="430">
        <v>11959.944000000003</v>
      </c>
      <c r="E1082" s="430">
        <v>41974.900000000009</v>
      </c>
      <c r="F1082" s="431">
        <v>12323.237499999999</v>
      </c>
      <c r="G1082" s="431">
        <v>4590.9025000000001</v>
      </c>
      <c r="H1082" s="432">
        <v>70848.984000000011</v>
      </c>
      <c r="I1082" s="293"/>
      <c r="J1082" s="58"/>
      <c r="BY1082" s="270"/>
      <c r="BZ1082" s="68"/>
      <c r="CA1082" s="280"/>
      <c r="CB1082" s="280"/>
      <c r="CC1082" s="280"/>
      <c r="CD1082" s="280"/>
      <c r="CE1082" s="280"/>
      <c r="CF1082" s="270"/>
      <c r="CG1082" s="68"/>
      <c r="CH1082" s="281"/>
      <c r="CI1082" s="281"/>
      <c r="CJ1082" s="281"/>
      <c r="CK1082" s="281"/>
      <c r="CL1082" s="281"/>
      <c r="CM1082" s="282"/>
      <c r="CN1082" s="282"/>
      <c r="CO1082" s="282"/>
      <c r="CP1082" s="282"/>
      <c r="CQ1082" s="282"/>
      <c r="CR1082" s="270"/>
      <c r="CS1082" s="68"/>
      <c r="CT1082" s="283"/>
      <c r="CU1082" s="283"/>
      <c r="CV1082" s="283"/>
      <c r="CW1082" s="283"/>
      <c r="CX1082" s="283"/>
      <c r="CY1082" s="270"/>
      <c r="CZ1082" s="68"/>
      <c r="DA1082" s="282"/>
      <c r="DB1082" s="282"/>
      <c r="DC1082" s="282"/>
      <c r="DD1082" s="282"/>
      <c r="DE1082" s="282"/>
    </row>
    <row r="1083" spans="1:109" ht="16.5" x14ac:dyDescent="0.3">
      <c r="A1083" s="68">
        <v>2012</v>
      </c>
      <c r="B1083" s="68" t="s">
        <v>40</v>
      </c>
      <c r="C1083" s="433" t="s">
        <v>103</v>
      </c>
      <c r="D1083" s="434">
        <v>14993.900000000001</v>
      </c>
      <c r="E1083" s="434">
        <v>44693.275000000001</v>
      </c>
      <c r="F1083" s="435">
        <v>13752.927499999998</v>
      </c>
      <c r="G1083" s="435">
        <v>3913.1875</v>
      </c>
      <c r="H1083" s="129">
        <v>77353.290000000008</v>
      </c>
      <c r="I1083" s="293"/>
      <c r="J1083" s="58"/>
      <c r="BY1083" s="270"/>
      <c r="BZ1083" s="68"/>
      <c r="CA1083" s="280"/>
      <c r="CB1083" s="280"/>
      <c r="CC1083" s="280"/>
      <c r="CD1083" s="280"/>
      <c r="CE1083" s="280"/>
      <c r="CF1083" s="270"/>
      <c r="CG1083" s="68"/>
      <c r="CH1083" s="281"/>
      <c r="CI1083" s="281"/>
      <c r="CJ1083" s="281"/>
      <c r="CK1083" s="281"/>
      <c r="CL1083" s="281"/>
      <c r="CM1083" s="282"/>
      <c r="CN1083" s="282"/>
      <c r="CO1083" s="282"/>
      <c r="CP1083" s="282"/>
      <c r="CQ1083" s="282"/>
      <c r="CR1083" s="270"/>
      <c r="CS1083" s="68"/>
      <c r="CT1083" s="283"/>
      <c r="CU1083" s="283"/>
      <c r="CV1083" s="283"/>
      <c r="CW1083" s="283"/>
      <c r="CX1083" s="283"/>
      <c r="CY1083" s="270"/>
      <c r="CZ1083" s="68"/>
      <c r="DA1083" s="282"/>
      <c r="DB1083" s="282"/>
      <c r="DC1083" s="282"/>
      <c r="DD1083" s="282"/>
      <c r="DE1083" s="282"/>
    </row>
    <row r="1084" spans="1:109" ht="16.5" x14ac:dyDescent="0.3">
      <c r="A1084" s="427">
        <v>2012</v>
      </c>
      <c r="B1084" s="428" t="s">
        <v>41</v>
      </c>
      <c r="C1084" s="429" t="s">
        <v>103</v>
      </c>
      <c r="D1084" s="430">
        <v>11386.830000000004</v>
      </c>
      <c r="E1084" s="430">
        <v>46267.604999999996</v>
      </c>
      <c r="F1084" s="431">
        <v>13044.977000000001</v>
      </c>
      <c r="G1084" s="431">
        <v>3451.0174999999999</v>
      </c>
      <c r="H1084" s="432">
        <v>74150.429499999998</v>
      </c>
      <c r="I1084" s="293"/>
      <c r="J1084" s="58"/>
      <c r="BY1084" s="270"/>
      <c r="BZ1084" s="68"/>
      <c r="CA1084" s="280"/>
      <c r="CB1084" s="280"/>
      <c r="CC1084" s="280"/>
      <c r="CD1084" s="280"/>
      <c r="CE1084" s="280"/>
      <c r="CF1084" s="270"/>
      <c r="CG1084" s="68"/>
      <c r="CH1084" s="281"/>
      <c r="CI1084" s="281"/>
      <c r="CJ1084" s="281"/>
      <c r="CK1084" s="281"/>
      <c r="CL1084" s="281"/>
      <c r="CM1084" s="282"/>
      <c r="CN1084" s="282"/>
      <c r="CO1084" s="282"/>
      <c r="CP1084" s="282"/>
      <c r="CQ1084" s="282"/>
      <c r="CR1084" s="270"/>
      <c r="CS1084" s="68"/>
      <c r="CT1084" s="283"/>
      <c r="CU1084" s="283"/>
      <c r="CV1084" s="283"/>
      <c r="CW1084" s="283"/>
      <c r="CX1084" s="283"/>
      <c r="CY1084" s="270"/>
      <c r="CZ1084" s="68"/>
      <c r="DA1084" s="282"/>
      <c r="DB1084" s="282"/>
      <c r="DC1084" s="282"/>
      <c r="DD1084" s="282"/>
      <c r="DE1084" s="282"/>
    </row>
    <row r="1085" spans="1:109" ht="16.5" x14ac:dyDescent="0.3">
      <c r="A1085" s="68">
        <v>2012</v>
      </c>
      <c r="B1085" s="68" t="s">
        <v>42</v>
      </c>
      <c r="C1085" s="433" t="s">
        <v>103</v>
      </c>
      <c r="D1085" s="434">
        <v>10291.220000000001</v>
      </c>
      <c r="E1085" s="434">
        <v>44950.93</v>
      </c>
      <c r="F1085" s="435">
        <v>10558.495000000001</v>
      </c>
      <c r="G1085" s="435">
        <v>1939.5074999999999</v>
      </c>
      <c r="H1085" s="129">
        <v>67740.152500000011</v>
      </c>
      <c r="I1085" s="293"/>
      <c r="J1085" s="58"/>
      <c r="BY1085" s="270"/>
      <c r="BZ1085" s="68"/>
      <c r="CA1085" s="280"/>
      <c r="CB1085" s="280"/>
      <c r="CC1085" s="280"/>
      <c r="CD1085" s="280"/>
      <c r="CE1085" s="280"/>
      <c r="CF1085" s="270"/>
      <c r="CG1085" s="68"/>
      <c r="CH1085" s="281"/>
      <c r="CI1085" s="281"/>
      <c r="CJ1085" s="281"/>
      <c r="CK1085" s="281"/>
      <c r="CL1085" s="281"/>
      <c r="CM1085" s="282"/>
      <c r="CN1085" s="282"/>
      <c r="CO1085" s="282"/>
      <c r="CP1085" s="282"/>
      <c r="CQ1085" s="282"/>
      <c r="CR1085" s="270"/>
      <c r="CS1085" s="68"/>
      <c r="CT1085" s="283"/>
      <c r="CU1085" s="283"/>
      <c r="CV1085" s="283"/>
      <c r="CW1085" s="283"/>
      <c r="CX1085" s="283"/>
      <c r="CY1085" s="270"/>
      <c r="CZ1085" s="68"/>
      <c r="DA1085" s="282"/>
      <c r="DB1085" s="282"/>
      <c r="DC1085" s="282"/>
      <c r="DD1085" s="282"/>
      <c r="DE1085" s="282"/>
    </row>
    <row r="1086" spans="1:109" ht="16.5" x14ac:dyDescent="0.3">
      <c r="A1086" s="427">
        <v>2013</v>
      </c>
      <c r="B1086" s="428" t="s">
        <v>43</v>
      </c>
      <c r="C1086" s="429" t="s">
        <v>103</v>
      </c>
      <c r="D1086" s="430">
        <v>10644.205</v>
      </c>
      <c r="E1086" s="430">
        <v>34861.335000000006</v>
      </c>
      <c r="F1086" s="431">
        <v>12484.0075</v>
      </c>
      <c r="G1086" s="431">
        <v>3185.3</v>
      </c>
      <c r="H1086" s="432">
        <v>61174.847500000003</v>
      </c>
      <c r="I1086" s="293"/>
      <c r="J1086" s="58"/>
      <c r="BY1086" s="270"/>
      <c r="BZ1086" s="68"/>
      <c r="CA1086" s="280"/>
      <c r="CB1086" s="280"/>
      <c r="CC1086" s="280"/>
      <c r="CD1086" s="280"/>
      <c r="CE1086" s="280"/>
      <c r="CF1086" s="270"/>
      <c r="CG1086" s="68"/>
      <c r="CH1086" s="281"/>
      <c r="CI1086" s="281"/>
      <c r="CJ1086" s="281"/>
      <c r="CK1086" s="281"/>
      <c r="CL1086" s="281"/>
      <c r="CM1086" s="282"/>
      <c r="CN1086" s="282"/>
      <c r="CO1086" s="282"/>
      <c r="CP1086" s="282"/>
      <c r="CQ1086" s="282"/>
      <c r="CR1086" s="270"/>
      <c r="CS1086" s="68"/>
      <c r="CT1086" s="283"/>
      <c r="CU1086" s="283"/>
      <c r="CV1086" s="283"/>
      <c r="CW1086" s="283"/>
      <c r="CX1086" s="283"/>
      <c r="CY1086" s="270"/>
      <c r="CZ1086" s="68"/>
      <c r="DA1086" s="282"/>
      <c r="DB1086" s="282"/>
      <c r="DC1086" s="282"/>
      <c r="DD1086" s="282"/>
      <c r="DE1086" s="282"/>
    </row>
    <row r="1087" spans="1:109" ht="16.5" x14ac:dyDescent="0.3">
      <c r="A1087" s="68">
        <v>2013</v>
      </c>
      <c r="B1087" s="68" t="s">
        <v>44</v>
      </c>
      <c r="C1087" s="433" t="s">
        <v>103</v>
      </c>
      <c r="D1087" s="434">
        <v>11404.339999999998</v>
      </c>
      <c r="E1087" s="434">
        <v>43986.209000000003</v>
      </c>
      <c r="F1087" s="435">
        <v>11423.9625</v>
      </c>
      <c r="G1087" s="435">
        <v>3559.3225000000002</v>
      </c>
      <c r="H1087" s="129">
        <v>70373.834000000003</v>
      </c>
      <c r="I1087" s="293"/>
      <c r="J1087" s="58"/>
      <c r="BY1087" s="270"/>
      <c r="BZ1087" s="68"/>
      <c r="CA1087" s="280"/>
      <c r="CB1087" s="280"/>
      <c r="CC1087" s="280"/>
      <c r="CD1087" s="280"/>
      <c r="CE1087" s="280"/>
      <c r="CF1087" s="270"/>
      <c r="CG1087" s="68"/>
      <c r="CH1087" s="281"/>
      <c r="CI1087" s="281"/>
      <c r="CJ1087" s="281"/>
      <c r="CK1087" s="281"/>
      <c r="CL1087" s="281"/>
      <c r="CM1087" s="282"/>
      <c r="CN1087" s="282"/>
      <c r="CO1087" s="282"/>
      <c r="CP1087" s="282"/>
      <c r="CQ1087" s="282"/>
      <c r="CR1087" s="270"/>
      <c r="CS1087" s="68"/>
      <c r="CT1087" s="283"/>
      <c r="CU1087" s="283"/>
      <c r="CV1087" s="283"/>
      <c r="CW1087" s="283"/>
      <c r="CX1087" s="283"/>
      <c r="CY1087" s="270"/>
      <c r="CZ1087" s="68"/>
      <c r="DA1087" s="282"/>
      <c r="DB1087" s="282"/>
      <c r="DC1087" s="282"/>
      <c r="DD1087" s="282"/>
      <c r="DE1087" s="282"/>
    </row>
    <row r="1088" spans="1:109" ht="16.5" x14ac:dyDescent="0.3">
      <c r="A1088" s="427">
        <v>2013</v>
      </c>
      <c r="B1088" s="428" t="s">
        <v>45</v>
      </c>
      <c r="C1088" s="429" t="s">
        <v>103</v>
      </c>
      <c r="D1088" s="430">
        <v>11859.994999999999</v>
      </c>
      <c r="E1088" s="430">
        <v>37498.662000000004</v>
      </c>
      <c r="F1088" s="431">
        <v>11259.817499999999</v>
      </c>
      <c r="G1088" s="431">
        <v>1650.9649999999999</v>
      </c>
      <c r="H1088" s="432">
        <v>62269.439500000008</v>
      </c>
      <c r="I1088" s="293"/>
      <c r="J1088" s="58"/>
      <c r="BY1088" s="270"/>
      <c r="BZ1088" s="68"/>
      <c r="CA1088" s="280"/>
      <c r="CB1088" s="280"/>
      <c r="CC1088" s="280"/>
      <c r="CD1088" s="280"/>
      <c r="CE1088" s="280"/>
      <c r="CF1088" s="270"/>
      <c r="CG1088" s="68"/>
      <c r="CH1088" s="281"/>
      <c r="CI1088" s="281"/>
      <c r="CJ1088" s="281"/>
      <c r="CK1088" s="281"/>
      <c r="CL1088" s="281"/>
      <c r="CM1088" s="282"/>
      <c r="CN1088" s="282"/>
      <c r="CO1088" s="282"/>
      <c r="CP1088" s="282"/>
      <c r="CQ1088" s="282"/>
      <c r="CR1088" s="270"/>
      <c r="CS1088" s="68"/>
      <c r="CT1088" s="283"/>
      <c r="CU1088" s="283"/>
      <c r="CV1088" s="283"/>
      <c r="CW1088" s="283"/>
      <c r="CX1088" s="283"/>
      <c r="CY1088" s="270"/>
      <c r="CZ1088" s="68"/>
      <c r="DA1088" s="282"/>
      <c r="DB1088" s="282"/>
      <c r="DC1088" s="282"/>
      <c r="DD1088" s="282"/>
      <c r="DE1088" s="282"/>
    </row>
    <row r="1089" spans="1:109" ht="16.5" x14ac:dyDescent="0.3">
      <c r="A1089" s="68">
        <v>2013</v>
      </c>
      <c r="B1089" s="68" t="s">
        <v>33</v>
      </c>
      <c r="C1089" s="433" t="s">
        <v>103</v>
      </c>
      <c r="D1089" s="434">
        <v>13321.15</v>
      </c>
      <c r="E1089" s="434">
        <v>41820.03</v>
      </c>
      <c r="F1089" s="435">
        <v>14247.805</v>
      </c>
      <c r="G1089" s="435">
        <v>3225.6424999999999</v>
      </c>
      <c r="H1089" s="129">
        <v>72614.627500000002</v>
      </c>
      <c r="I1089" s="293"/>
      <c r="J1089" s="58"/>
      <c r="BY1089" s="270"/>
      <c r="BZ1089" s="68"/>
      <c r="CA1089" s="280"/>
      <c r="CB1089" s="280"/>
      <c r="CC1089" s="280"/>
      <c r="CD1089" s="280"/>
      <c r="CE1089" s="280"/>
      <c r="CF1089" s="270"/>
      <c r="CG1089" s="68"/>
      <c r="CH1089" s="281"/>
      <c r="CI1089" s="281"/>
      <c r="CJ1089" s="281"/>
      <c r="CK1089" s="281"/>
      <c r="CL1089" s="281"/>
      <c r="CM1089" s="282"/>
      <c r="CN1089" s="282"/>
      <c r="CO1089" s="282"/>
      <c r="CP1089" s="282"/>
      <c r="CQ1089" s="282"/>
      <c r="CR1089" s="270"/>
      <c r="CS1089" s="68"/>
      <c r="CT1089" s="283"/>
      <c r="CU1089" s="283"/>
      <c r="CV1089" s="283"/>
      <c r="CW1089" s="283"/>
      <c r="CX1089" s="283"/>
      <c r="CY1089" s="270"/>
      <c r="CZ1089" s="68"/>
      <c r="DA1089" s="282"/>
      <c r="DB1089" s="282"/>
      <c r="DC1089" s="282"/>
      <c r="DD1089" s="282"/>
      <c r="DE1089" s="282"/>
    </row>
    <row r="1090" spans="1:109" ht="16.5" x14ac:dyDescent="0.3">
      <c r="A1090" s="427">
        <v>2013</v>
      </c>
      <c r="B1090" s="428" t="s">
        <v>35</v>
      </c>
      <c r="C1090" s="429" t="s">
        <v>103</v>
      </c>
      <c r="D1090" s="430">
        <v>14395.85</v>
      </c>
      <c r="E1090" s="430">
        <v>43341.592000000004</v>
      </c>
      <c r="F1090" s="431">
        <v>12792.07</v>
      </c>
      <c r="G1090" s="431">
        <v>3114.5375000000004</v>
      </c>
      <c r="H1090" s="432">
        <v>73644.049500000008</v>
      </c>
      <c r="I1090" s="293"/>
      <c r="J1090" s="58"/>
      <c r="BY1090" s="270"/>
      <c r="BZ1090" s="68"/>
      <c r="CA1090" s="280"/>
      <c r="CB1090" s="280"/>
      <c r="CC1090" s="280"/>
      <c r="CD1090" s="280"/>
      <c r="CE1090" s="280"/>
      <c r="CF1090" s="270"/>
      <c r="CG1090" s="68"/>
      <c r="CH1090" s="281"/>
      <c r="CI1090" s="281"/>
      <c r="CJ1090" s="281"/>
      <c r="CK1090" s="281"/>
      <c r="CL1090" s="281"/>
      <c r="CM1090" s="282"/>
      <c r="CN1090" s="282"/>
      <c r="CO1090" s="282"/>
      <c r="CP1090" s="282"/>
      <c r="CQ1090" s="282"/>
      <c r="CR1090" s="270"/>
      <c r="CS1090" s="68"/>
      <c r="CT1090" s="283"/>
      <c r="CU1090" s="283"/>
      <c r="CV1090" s="283"/>
      <c r="CW1090" s="283"/>
      <c r="CX1090" s="283"/>
      <c r="CY1090" s="270"/>
      <c r="CZ1090" s="68"/>
      <c r="DA1090" s="282"/>
      <c r="DB1090" s="282"/>
      <c r="DC1090" s="282"/>
      <c r="DD1090" s="282"/>
      <c r="DE1090" s="282"/>
    </row>
    <row r="1091" spans="1:109" ht="16.5" x14ac:dyDescent="0.3">
      <c r="A1091" s="68">
        <v>2013</v>
      </c>
      <c r="B1091" s="68" t="s">
        <v>36</v>
      </c>
      <c r="C1091" s="433" t="s">
        <v>103</v>
      </c>
      <c r="D1091" s="434">
        <v>12981.539000000001</v>
      </c>
      <c r="E1091" s="434">
        <v>44680.754000000008</v>
      </c>
      <c r="F1091" s="435">
        <v>12410.1875</v>
      </c>
      <c r="G1091" s="435">
        <v>2915.6675</v>
      </c>
      <c r="H1091" s="129">
        <v>72988.148000000001</v>
      </c>
      <c r="I1091" s="293"/>
      <c r="J1091" s="58"/>
      <c r="BY1091" s="270"/>
      <c r="BZ1091" s="68"/>
      <c r="CA1091" s="280"/>
      <c r="CB1091" s="280"/>
      <c r="CC1091" s="280"/>
      <c r="CD1091" s="280"/>
      <c r="CE1091" s="280"/>
      <c r="CF1091" s="270"/>
      <c r="CG1091" s="68"/>
      <c r="CH1091" s="281"/>
      <c r="CI1091" s="281"/>
      <c r="CJ1091" s="281"/>
      <c r="CK1091" s="281"/>
      <c r="CL1091" s="281"/>
      <c r="CM1091" s="282"/>
      <c r="CN1091" s="282"/>
      <c r="CO1091" s="282"/>
      <c r="CP1091" s="282"/>
      <c r="CQ1091" s="282"/>
      <c r="CR1091" s="270"/>
      <c r="CS1091" s="68"/>
      <c r="CT1091" s="283"/>
      <c r="CU1091" s="283"/>
      <c r="CV1091" s="283"/>
      <c r="CW1091" s="283"/>
      <c r="CX1091" s="283"/>
      <c r="CY1091" s="270"/>
      <c r="CZ1091" s="68"/>
      <c r="DA1091" s="282"/>
      <c r="DB1091" s="282"/>
      <c r="DC1091" s="282"/>
      <c r="DD1091" s="282"/>
      <c r="DE1091" s="282"/>
    </row>
    <row r="1092" spans="1:109" ht="16.5" x14ac:dyDescent="0.3">
      <c r="A1092" s="427">
        <v>2013</v>
      </c>
      <c r="B1092" s="428" t="s">
        <v>37</v>
      </c>
      <c r="C1092" s="429" t="s">
        <v>103</v>
      </c>
      <c r="D1092" s="430">
        <v>14310.109999999999</v>
      </c>
      <c r="E1092" s="430">
        <v>48610.497000000003</v>
      </c>
      <c r="F1092" s="431">
        <v>14679.584999999999</v>
      </c>
      <c r="G1092" s="431">
        <v>3397.125</v>
      </c>
      <c r="H1092" s="432">
        <v>80997.316999999995</v>
      </c>
      <c r="I1092" s="293"/>
      <c r="J1092" s="58"/>
      <c r="BY1092" s="270"/>
      <c r="BZ1092" s="68"/>
      <c r="CA1092" s="280"/>
      <c r="CB1092" s="280"/>
      <c r="CC1092" s="280"/>
      <c r="CD1092" s="280"/>
      <c r="CE1092" s="280"/>
      <c r="CF1092" s="270"/>
      <c r="CG1092" s="68"/>
      <c r="CH1092" s="281"/>
      <c r="CI1092" s="281"/>
      <c r="CJ1092" s="281"/>
      <c r="CK1092" s="281"/>
      <c r="CL1092" s="281"/>
      <c r="CM1092" s="282"/>
      <c r="CN1092" s="282"/>
      <c r="CO1092" s="282"/>
      <c r="CP1092" s="282"/>
      <c r="CQ1092" s="282"/>
      <c r="CR1092" s="270"/>
      <c r="CS1092" s="68"/>
      <c r="CT1092" s="283"/>
      <c r="CU1092" s="283"/>
      <c r="CV1092" s="283"/>
      <c r="CW1092" s="283"/>
      <c r="CX1092" s="283"/>
      <c r="CY1092" s="270"/>
      <c r="CZ1092" s="68"/>
      <c r="DA1092" s="282"/>
      <c r="DB1092" s="282"/>
      <c r="DC1092" s="282"/>
      <c r="DD1092" s="282"/>
      <c r="DE1092" s="282"/>
    </row>
    <row r="1093" spans="1:109" ht="16.5" x14ac:dyDescent="0.3">
      <c r="A1093" s="68">
        <v>2013</v>
      </c>
      <c r="B1093" s="68" t="s">
        <v>38</v>
      </c>
      <c r="C1093" s="433" t="s">
        <v>103</v>
      </c>
      <c r="D1093" s="434">
        <v>13874.656999999999</v>
      </c>
      <c r="E1093" s="434">
        <v>45958.037000000004</v>
      </c>
      <c r="F1093" s="435">
        <v>15197.782999999999</v>
      </c>
      <c r="G1093" s="435">
        <v>3697.8125</v>
      </c>
      <c r="H1093" s="129">
        <v>78728.289500000014</v>
      </c>
      <c r="I1093" s="293"/>
      <c r="J1093" s="58"/>
      <c r="BY1093" s="270"/>
      <c r="BZ1093" s="68"/>
      <c r="CA1093" s="280"/>
      <c r="CB1093" s="280"/>
      <c r="CC1093" s="280"/>
      <c r="CD1093" s="280"/>
      <c r="CE1093" s="280"/>
      <c r="CF1093" s="270"/>
      <c r="CG1093" s="68"/>
      <c r="CH1093" s="281"/>
      <c r="CI1093" s="281"/>
      <c r="CJ1093" s="281"/>
      <c r="CK1093" s="281"/>
      <c r="CL1093" s="281"/>
      <c r="CM1093" s="282"/>
      <c r="CN1093" s="282"/>
      <c r="CO1093" s="282"/>
      <c r="CP1093" s="282"/>
      <c r="CQ1093" s="282"/>
      <c r="CR1093" s="270"/>
      <c r="CS1093" s="68"/>
      <c r="CT1093" s="283"/>
      <c r="CU1093" s="283"/>
      <c r="CV1093" s="283"/>
      <c r="CW1093" s="283"/>
      <c r="CX1093" s="283"/>
      <c r="CY1093" s="270"/>
      <c r="CZ1093" s="68"/>
      <c r="DA1093" s="282"/>
      <c r="DB1093" s="282"/>
      <c r="DC1093" s="282"/>
      <c r="DD1093" s="282"/>
      <c r="DE1093" s="282"/>
    </row>
    <row r="1094" spans="1:109" ht="16.5" x14ac:dyDescent="0.3">
      <c r="A1094" s="427">
        <v>2013</v>
      </c>
      <c r="B1094" s="428" t="s">
        <v>39</v>
      </c>
      <c r="C1094" s="429" t="s">
        <v>103</v>
      </c>
      <c r="D1094" s="430">
        <v>14825.5</v>
      </c>
      <c r="E1094" s="430">
        <v>43709.237999999998</v>
      </c>
      <c r="F1094" s="431">
        <v>14008.695</v>
      </c>
      <c r="G1094" s="431">
        <v>3040.71</v>
      </c>
      <c r="H1094" s="432">
        <v>75584.142999999996</v>
      </c>
      <c r="I1094" s="293"/>
      <c r="J1094" s="58"/>
      <c r="BY1094" s="270"/>
      <c r="BZ1094" s="68"/>
      <c r="CA1094" s="280"/>
      <c r="CB1094" s="280"/>
      <c r="CC1094" s="280"/>
      <c r="CD1094" s="280"/>
      <c r="CE1094" s="280"/>
      <c r="CF1094" s="270"/>
      <c r="CG1094" s="68"/>
      <c r="CH1094" s="281"/>
      <c r="CI1094" s="281"/>
      <c r="CJ1094" s="281"/>
      <c r="CK1094" s="281"/>
      <c r="CL1094" s="281"/>
      <c r="CM1094" s="282"/>
      <c r="CN1094" s="282"/>
      <c r="CO1094" s="282"/>
      <c r="CP1094" s="282"/>
      <c r="CQ1094" s="282"/>
      <c r="CR1094" s="270"/>
      <c r="CS1094" s="68"/>
      <c r="CT1094" s="283"/>
      <c r="CU1094" s="283"/>
      <c r="CV1094" s="283"/>
      <c r="CW1094" s="283"/>
      <c r="CX1094" s="283"/>
      <c r="CY1094" s="270"/>
      <c r="CZ1094" s="68"/>
      <c r="DA1094" s="282"/>
      <c r="DB1094" s="282"/>
      <c r="DC1094" s="282"/>
      <c r="DD1094" s="282"/>
      <c r="DE1094" s="282"/>
    </row>
    <row r="1095" spans="1:109" ht="16.5" x14ac:dyDescent="0.3">
      <c r="A1095" s="68">
        <v>2013</v>
      </c>
      <c r="B1095" s="68" t="s">
        <v>40</v>
      </c>
      <c r="C1095" s="433" t="s">
        <v>103</v>
      </c>
      <c r="D1095" s="434">
        <v>12291.439999999999</v>
      </c>
      <c r="E1095" s="434">
        <v>50923.082000000009</v>
      </c>
      <c r="F1095" s="435">
        <v>14786.919</v>
      </c>
      <c r="G1095" s="435">
        <v>4529.7725</v>
      </c>
      <c r="H1095" s="129">
        <v>82531.213499999998</v>
      </c>
      <c r="I1095" s="293"/>
      <c r="J1095" s="58"/>
      <c r="BY1095" s="270"/>
      <c r="BZ1095" s="68"/>
      <c r="CA1095" s="280"/>
      <c r="CB1095" s="280"/>
      <c r="CC1095" s="280"/>
      <c r="CD1095" s="280"/>
      <c r="CE1095" s="280"/>
      <c r="CF1095" s="270"/>
      <c r="CG1095" s="68"/>
      <c r="CH1095" s="281"/>
      <c r="CI1095" s="281"/>
      <c r="CJ1095" s="281"/>
      <c r="CK1095" s="281"/>
      <c r="CL1095" s="281"/>
      <c r="CM1095" s="282"/>
      <c r="CN1095" s="282"/>
      <c r="CO1095" s="282"/>
      <c r="CP1095" s="282"/>
      <c r="CQ1095" s="282"/>
      <c r="CR1095" s="270"/>
      <c r="CS1095" s="68"/>
      <c r="CT1095" s="283"/>
      <c r="CU1095" s="283"/>
      <c r="CV1095" s="283"/>
      <c r="CW1095" s="283"/>
      <c r="CX1095" s="283"/>
      <c r="CY1095" s="270"/>
      <c r="CZ1095" s="68"/>
      <c r="DA1095" s="282"/>
      <c r="DB1095" s="282"/>
      <c r="DC1095" s="282"/>
      <c r="DD1095" s="282"/>
      <c r="DE1095" s="282"/>
    </row>
    <row r="1096" spans="1:109" ht="16.5" x14ac:dyDescent="0.3">
      <c r="A1096" s="427">
        <v>2013</v>
      </c>
      <c r="B1096" s="428" t="s">
        <v>41</v>
      </c>
      <c r="C1096" s="429" t="s">
        <v>103</v>
      </c>
      <c r="D1096" s="430">
        <v>12118.68</v>
      </c>
      <c r="E1096" s="430">
        <v>49525.772000000004</v>
      </c>
      <c r="F1096" s="431">
        <v>13745.1675</v>
      </c>
      <c r="G1096" s="431">
        <v>4609.8775000000005</v>
      </c>
      <c r="H1096" s="432">
        <v>79999.497000000003</v>
      </c>
      <c r="I1096" s="293"/>
      <c r="J1096" s="58"/>
      <c r="BY1096" s="270"/>
      <c r="BZ1096" s="68"/>
      <c r="CA1096" s="280"/>
      <c r="CB1096" s="280"/>
      <c r="CC1096" s="280"/>
      <c r="CD1096" s="280"/>
      <c r="CE1096" s="280"/>
      <c r="CF1096" s="270"/>
      <c r="CG1096" s="68"/>
      <c r="CH1096" s="281"/>
      <c r="CI1096" s="281"/>
      <c r="CJ1096" s="281"/>
      <c r="CK1096" s="281"/>
      <c r="CL1096" s="281"/>
      <c r="CM1096" s="282"/>
      <c r="CN1096" s="282"/>
      <c r="CO1096" s="282"/>
      <c r="CP1096" s="282"/>
      <c r="CQ1096" s="282"/>
      <c r="CR1096" s="270"/>
      <c r="CS1096" s="68"/>
      <c r="CT1096" s="283"/>
      <c r="CU1096" s="283"/>
      <c r="CV1096" s="283"/>
      <c r="CW1096" s="283"/>
      <c r="CX1096" s="283"/>
      <c r="CY1096" s="270"/>
      <c r="CZ1096" s="68"/>
      <c r="DA1096" s="282"/>
      <c r="DB1096" s="282"/>
      <c r="DC1096" s="282"/>
      <c r="DD1096" s="282"/>
      <c r="DE1096" s="282"/>
    </row>
    <row r="1097" spans="1:109" ht="16.5" x14ac:dyDescent="0.3">
      <c r="A1097" s="68">
        <v>2013</v>
      </c>
      <c r="B1097" s="68" t="s">
        <v>42</v>
      </c>
      <c r="C1097" s="433" t="s">
        <v>103</v>
      </c>
      <c r="D1097" s="434">
        <v>10726.59</v>
      </c>
      <c r="E1097" s="434">
        <v>44908.540000000008</v>
      </c>
      <c r="F1097" s="435">
        <v>11693.875</v>
      </c>
      <c r="G1097" s="435">
        <v>3730.1125000000002</v>
      </c>
      <c r="H1097" s="129">
        <v>71059.117500000008</v>
      </c>
      <c r="I1097" s="293"/>
      <c r="J1097" s="58"/>
      <c r="BY1097" s="270"/>
      <c r="BZ1097" s="68"/>
      <c r="CA1097" s="280"/>
      <c r="CB1097" s="280"/>
      <c r="CC1097" s="280"/>
      <c r="CD1097" s="280"/>
      <c r="CE1097" s="280"/>
      <c r="CF1097" s="270"/>
      <c r="CG1097" s="68"/>
      <c r="CH1097" s="281"/>
      <c r="CI1097" s="281"/>
      <c r="CJ1097" s="281"/>
      <c r="CK1097" s="281"/>
      <c r="CL1097" s="281"/>
      <c r="CM1097" s="282"/>
      <c r="CN1097" s="282"/>
      <c r="CO1097" s="282"/>
      <c r="CP1097" s="282"/>
      <c r="CQ1097" s="282"/>
      <c r="CR1097" s="270"/>
      <c r="CS1097" s="68"/>
      <c r="CT1097" s="283"/>
      <c r="CU1097" s="283"/>
      <c r="CV1097" s="283"/>
      <c r="CW1097" s="283"/>
      <c r="CX1097" s="283"/>
      <c r="CY1097" s="270"/>
      <c r="CZ1097" s="68"/>
      <c r="DA1097" s="282"/>
      <c r="DB1097" s="282"/>
      <c r="DC1097" s="282"/>
      <c r="DD1097" s="282"/>
      <c r="DE1097" s="282"/>
    </row>
    <row r="1098" spans="1:109" ht="16.5" x14ac:dyDescent="0.3">
      <c r="A1098" s="427">
        <v>2014</v>
      </c>
      <c r="B1098" s="428" t="s">
        <v>43</v>
      </c>
      <c r="C1098" s="429" t="s">
        <v>103</v>
      </c>
      <c r="D1098" s="430">
        <v>11569.220000000001</v>
      </c>
      <c r="E1098" s="430">
        <v>39395.858000000007</v>
      </c>
      <c r="F1098" s="431">
        <v>10788.183500000001</v>
      </c>
      <c r="G1098" s="431">
        <v>3356.3374999999996</v>
      </c>
      <c r="H1098" s="432">
        <v>65109.599000000002</v>
      </c>
      <c r="I1098" s="293"/>
      <c r="J1098" s="58"/>
      <c r="BY1098" s="270"/>
      <c r="BZ1098" s="68"/>
      <c r="CA1098" s="280"/>
      <c r="CB1098" s="280"/>
      <c r="CC1098" s="280"/>
      <c r="CD1098" s="280"/>
      <c r="CE1098" s="280"/>
      <c r="CF1098" s="270"/>
      <c r="CG1098" s="68"/>
      <c r="CH1098" s="281"/>
      <c r="CI1098" s="281"/>
      <c r="CJ1098" s="281"/>
      <c r="CK1098" s="281"/>
      <c r="CL1098" s="281"/>
      <c r="CM1098" s="282"/>
      <c r="CN1098" s="282"/>
      <c r="CO1098" s="282"/>
      <c r="CP1098" s="282"/>
      <c r="CQ1098" s="282"/>
      <c r="CR1098" s="270"/>
      <c r="CS1098" s="68"/>
      <c r="CT1098" s="283"/>
      <c r="CU1098" s="283"/>
      <c r="CV1098" s="283"/>
      <c r="CW1098" s="283"/>
      <c r="CX1098" s="283"/>
      <c r="CY1098" s="270"/>
      <c r="CZ1098" s="68"/>
      <c r="DA1098" s="282"/>
      <c r="DB1098" s="282"/>
      <c r="DC1098" s="282"/>
      <c r="DD1098" s="282"/>
      <c r="DE1098" s="282"/>
    </row>
    <row r="1099" spans="1:109" ht="16.5" x14ac:dyDescent="0.3">
      <c r="A1099" s="68">
        <v>2014</v>
      </c>
      <c r="B1099" s="68" t="s">
        <v>44</v>
      </c>
      <c r="C1099" s="433" t="s">
        <v>103</v>
      </c>
      <c r="D1099" s="434">
        <v>12690.7</v>
      </c>
      <c r="E1099" s="434">
        <v>47869.974999999999</v>
      </c>
      <c r="F1099" s="435">
        <v>12257.602499999999</v>
      </c>
      <c r="G1099" s="435">
        <v>5109.16</v>
      </c>
      <c r="H1099" s="129">
        <v>77927.4375</v>
      </c>
      <c r="I1099" s="293"/>
      <c r="J1099" s="58"/>
      <c r="BY1099" s="270"/>
      <c r="BZ1099" s="68"/>
      <c r="CA1099" s="280"/>
      <c r="CB1099" s="280"/>
      <c r="CC1099" s="280"/>
      <c r="CD1099" s="280"/>
      <c r="CE1099" s="280"/>
      <c r="CF1099" s="270"/>
      <c r="CG1099" s="68"/>
      <c r="CH1099" s="281"/>
      <c r="CI1099" s="281"/>
      <c r="CJ1099" s="281"/>
      <c r="CK1099" s="281"/>
      <c r="CL1099" s="281"/>
      <c r="CM1099" s="282"/>
      <c r="CN1099" s="282"/>
      <c r="CO1099" s="282"/>
      <c r="CP1099" s="282"/>
      <c r="CQ1099" s="282"/>
      <c r="CR1099" s="270"/>
      <c r="CS1099" s="68"/>
      <c r="CT1099" s="283"/>
      <c r="CU1099" s="283"/>
      <c r="CV1099" s="283"/>
      <c r="CW1099" s="283"/>
      <c r="CX1099" s="283"/>
      <c r="CY1099" s="270"/>
      <c r="CZ1099" s="68"/>
      <c r="DA1099" s="282"/>
      <c r="DB1099" s="282"/>
      <c r="DC1099" s="282"/>
      <c r="DD1099" s="282"/>
      <c r="DE1099" s="282"/>
    </row>
    <row r="1100" spans="1:109" ht="16.5" x14ac:dyDescent="0.3">
      <c r="A1100" s="427">
        <v>2014</v>
      </c>
      <c r="B1100" s="428" t="s">
        <v>45</v>
      </c>
      <c r="C1100" s="429" t="s">
        <v>103</v>
      </c>
      <c r="D1100" s="430">
        <v>10933.05</v>
      </c>
      <c r="E1100" s="430">
        <v>51579.139999999992</v>
      </c>
      <c r="F1100" s="431">
        <v>12067.452499999999</v>
      </c>
      <c r="G1100" s="431">
        <v>3803.7925</v>
      </c>
      <c r="H1100" s="432">
        <v>78383.434999999998</v>
      </c>
      <c r="I1100" s="293"/>
      <c r="J1100" s="58"/>
      <c r="BY1100" s="270"/>
      <c r="BZ1100" s="68"/>
      <c r="CA1100" s="280"/>
      <c r="CB1100" s="280"/>
      <c r="CC1100" s="280"/>
      <c r="CD1100" s="280"/>
      <c r="CE1100" s="280"/>
      <c r="CF1100" s="270"/>
      <c r="CG1100" s="68"/>
      <c r="CH1100" s="281"/>
      <c r="CI1100" s="281"/>
      <c r="CJ1100" s="281"/>
      <c r="CK1100" s="281"/>
      <c r="CL1100" s="281"/>
      <c r="CM1100" s="282"/>
      <c r="CN1100" s="282"/>
      <c r="CO1100" s="282"/>
      <c r="CP1100" s="282"/>
      <c r="CQ1100" s="282"/>
      <c r="CR1100" s="270"/>
      <c r="CS1100" s="68"/>
      <c r="CT1100" s="283"/>
      <c r="CU1100" s="283"/>
      <c r="CV1100" s="283"/>
      <c r="CW1100" s="283"/>
      <c r="CX1100" s="283"/>
      <c r="CY1100" s="270"/>
      <c r="CZ1100" s="68"/>
      <c r="DA1100" s="282"/>
      <c r="DB1100" s="282"/>
      <c r="DC1100" s="282"/>
      <c r="DD1100" s="282"/>
      <c r="DE1100" s="282"/>
    </row>
    <row r="1101" spans="1:109" ht="16.5" x14ac:dyDescent="0.3">
      <c r="A1101" s="68">
        <v>2014</v>
      </c>
      <c r="B1101" s="68" t="s">
        <v>33</v>
      </c>
      <c r="C1101" s="433" t="s">
        <v>103</v>
      </c>
      <c r="D1101" s="434">
        <v>10918.481000000002</v>
      </c>
      <c r="E1101" s="434">
        <v>43110.19000000001</v>
      </c>
      <c r="F1101" s="435">
        <v>11876.720000000001</v>
      </c>
      <c r="G1101" s="435">
        <v>3355.84</v>
      </c>
      <c r="H1101" s="129">
        <v>69261.231000000014</v>
      </c>
      <c r="I1101" s="293"/>
      <c r="J1101" s="58"/>
      <c r="BY1101" s="270"/>
      <c r="BZ1101" s="68"/>
      <c r="CA1101" s="280"/>
      <c r="CB1101" s="280"/>
      <c r="CC1101" s="280"/>
      <c r="CD1101" s="280"/>
      <c r="CE1101" s="280"/>
      <c r="CF1101" s="270"/>
      <c r="CG1101" s="68"/>
      <c r="CH1101" s="281"/>
      <c r="CI1101" s="281"/>
      <c r="CJ1101" s="281"/>
      <c r="CK1101" s="281"/>
      <c r="CL1101" s="281"/>
      <c r="CM1101" s="282"/>
      <c r="CN1101" s="282"/>
      <c r="CO1101" s="282"/>
      <c r="CP1101" s="282"/>
      <c r="CQ1101" s="282"/>
      <c r="CR1101" s="270"/>
      <c r="CS1101" s="68"/>
      <c r="CT1101" s="283"/>
      <c r="CU1101" s="283"/>
      <c r="CV1101" s="283"/>
      <c r="CW1101" s="283"/>
      <c r="CX1101" s="283"/>
      <c r="CY1101" s="270"/>
      <c r="CZ1101" s="68"/>
      <c r="DA1101" s="282"/>
      <c r="DB1101" s="282"/>
      <c r="DC1101" s="282"/>
      <c r="DD1101" s="282"/>
      <c r="DE1101" s="282"/>
    </row>
    <row r="1102" spans="1:109" ht="16.5" x14ac:dyDescent="0.3">
      <c r="A1102" s="427">
        <v>2014</v>
      </c>
      <c r="B1102" s="428" t="s">
        <v>35</v>
      </c>
      <c r="C1102" s="429" t="s">
        <v>103</v>
      </c>
      <c r="D1102" s="430">
        <v>12137.02</v>
      </c>
      <c r="E1102" s="430">
        <v>49371.245000000003</v>
      </c>
      <c r="F1102" s="431">
        <v>13245.65</v>
      </c>
      <c r="G1102" s="431">
        <v>2972.6200000000003</v>
      </c>
      <c r="H1102" s="432">
        <v>77726.535000000003</v>
      </c>
      <c r="I1102" s="293"/>
      <c r="J1102" s="58"/>
      <c r="BY1102" s="270"/>
      <c r="BZ1102" s="68"/>
      <c r="CA1102" s="280"/>
      <c r="CB1102" s="280"/>
      <c r="CC1102" s="280"/>
      <c r="CD1102" s="280"/>
      <c r="CE1102" s="280"/>
      <c r="CF1102" s="270"/>
      <c r="CG1102" s="68"/>
      <c r="CH1102" s="281"/>
      <c r="CI1102" s="281"/>
      <c r="CJ1102" s="281"/>
      <c r="CK1102" s="281"/>
      <c r="CL1102" s="281"/>
      <c r="CM1102" s="282"/>
      <c r="CN1102" s="282"/>
      <c r="CO1102" s="282"/>
      <c r="CP1102" s="282"/>
      <c r="CQ1102" s="282"/>
      <c r="CR1102" s="270"/>
      <c r="CS1102" s="68"/>
      <c r="CT1102" s="283"/>
      <c r="CU1102" s="283"/>
      <c r="CV1102" s="283"/>
      <c r="CW1102" s="283"/>
      <c r="CX1102" s="283"/>
      <c r="CY1102" s="270"/>
      <c r="CZ1102" s="68"/>
      <c r="DA1102" s="282"/>
      <c r="DB1102" s="282"/>
      <c r="DC1102" s="282"/>
      <c r="DD1102" s="282"/>
      <c r="DE1102" s="282"/>
    </row>
    <row r="1103" spans="1:109" ht="16.5" x14ac:dyDescent="0.3">
      <c r="A1103" s="68">
        <v>2014</v>
      </c>
      <c r="B1103" s="68" t="s">
        <v>36</v>
      </c>
      <c r="C1103" s="433" t="s">
        <v>103</v>
      </c>
      <c r="D1103" s="434">
        <v>11950.27</v>
      </c>
      <c r="E1103" s="434">
        <v>43531.987999999998</v>
      </c>
      <c r="F1103" s="435">
        <v>12091.084999999999</v>
      </c>
      <c r="G1103" s="435">
        <v>3236.58</v>
      </c>
      <c r="H1103" s="129">
        <v>70809.922999999995</v>
      </c>
      <c r="I1103" s="293"/>
      <c r="J1103" s="58"/>
      <c r="BY1103" s="270"/>
      <c r="BZ1103" s="68"/>
      <c r="CA1103" s="280"/>
      <c r="CB1103" s="280"/>
      <c r="CC1103" s="280"/>
      <c r="CD1103" s="280"/>
      <c r="CE1103" s="280"/>
      <c r="CF1103" s="270"/>
      <c r="CG1103" s="68"/>
      <c r="CH1103" s="281"/>
      <c r="CI1103" s="281"/>
      <c r="CJ1103" s="281"/>
      <c r="CK1103" s="281"/>
      <c r="CL1103" s="281"/>
      <c r="CM1103" s="282"/>
      <c r="CN1103" s="282"/>
      <c r="CO1103" s="282"/>
      <c r="CP1103" s="282"/>
      <c r="CQ1103" s="282"/>
      <c r="CR1103" s="270"/>
      <c r="CS1103" s="68"/>
      <c r="CT1103" s="283"/>
      <c r="CU1103" s="283"/>
      <c r="CV1103" s="283"/>
      <c r="CW1103" s="283"/>
      <c r="CX1103" s="283"/>
      <c r="CY1103" s="270"/>
      <c r="CZ1103" s="68"/>
      <c r="DA1103" s="282"/>
      <c r="DB1103" s="282"/>
      <c r="DC1103" s="282"/>
      <c r="DD1103" s="282"/>
      <c r="DE1103" s="282"/>
    </row>
    <row r="1104" spans="1:109" ht="16.5" x14ac:dyDescent="0.3">
      <c r="A1104" s="427">
        <v>2014</v>
      </c>
      <c r="B1104" s="428" t="s">
        <v>37</v>
      </c>
      <c r="C1104" s="429" t="s">
        <v>103</v>
      </c>
      <c r="D1104" s="430">
        <v>10779.060000000001</v>
      </c>
      <c r="E1104" s="430">
        <v>54904.039999999986</v>
      </c>
      <c r="F1104" s="431">
        <v>13689.3915</v>
      </c>
      <c r="G1104" s="431">
        <v>3359.5549999999994</v>
      </c>
      <c r="H1104" s="432">
        <v>82732.046499999997</v>
      </c>
      <c r="I1104" s="293"/>
      <c r="J1104" s="58"/>
      <c r="BY1104" s="270"/>
      <c r="BZ1104" s="68"/>
      <c r="CA1104" s="280"/>
      <c r="CB1104" s="280"/>
      <c r="CC1104" s="280"/>
      <c r="CD1104" s="280"/>
      <c r="CE1104" s="280"/>
      <c r="CF1104" s="270"/>
      <c r="CG1104" s="68"/>
      <c r="CH1104" s="281"/>
      <c r="CI1104" s="281"/>
      <c r="CJ1104" s="281"/>
      <c r="CK1104" s="281"/>
      <c r="CL1104" s="281"/>
      <c r="CM1104" s="282"/>
      <c r="CN1104" s="282"/>
      <c r="CO1104" s="282"/>
      <c r="CP1104" s="282"/>
      <c r="CQ1104" s="282"/>
      <c r="CR1104" s="270"/>
      <c r="CS1104" s="68"/>
      <c r="CT1104" s="283"/>
      <c r="CU1104" s="283"/>
      <c r="CV1104" s="283"/>
      <c r="CW1104" s="283"/>
      <c r="CX1104" s="283"/>
      <c r="CY1104" s="270"/>
      <c r="CZ1104" s="68"/>
      <c r="DA1104" s="282"/>
      <c r="DB1104" s="282"/>
      <c r="DC1104" s="282"/>
      <c r="DD1104" s="282"/>
      <c r="DE1104" s="282"/>
    </row>
    <row r="1105" spans="1:109" ht="16.5" x14ac:dyDescent="0.3">
      <c r="A1105" s="68">
        <v>2014</v>
      </c>
      <c r="B1105" s="68" t="s">
        <v>38</v>
      </c>
      <c r="C1105" s="433" t="s">
        <v>103</v>
      </c>
      <c r="D1105" s="434">
        <v>9741.36</v>
      </c>
      <c r="E1105" s="434">
        <v>53182.190999999999</v>
      </c>
      <c r="F1105" s="435">
        <v>11162.7945</v>
      </c>
      <c r="G1105" s="435">
        <v>3102.3825000000006</v>
      </c>
      <c r="H1105" s="129">
        <v>77188.728000000003</v>
      </c>
      <c r="I1105" s="293"/>
      <c r="J1105" s="58"/>
      <c r="BY1105" s="270"/>
      <c r="BZ1105" s="68"/>
      <c r="CA1105" s="280"/>
      <c r="CB1105" s="280"/>
      <c r="CC1105" s="280"/>
      <c r="CD1105" s="280"/>
      <c r="CE1105" s="280"/>
      <c r="CF1105" s="270"/>
      <c r="CG1105" s="68"/>
      <c r="CH1105" s="281"/>
      <c r="CI1105" s="281"/>
      <c r="CJ1105" s="281"/>
      <c r="CK1105" s="281"/>
      <c r="CL1105" s="281"/>
      <c r="CM1105" s="282"/>
      <c r="CN1105" s="282"/>
      <c r="CO1105" s="282"/>
      <c r="CP1105" s="282"/>
      <c r="CQ1105" s="282"/>
      <c r="CR1105" s="270"/>
      <c r="CS1105" s="68"/>
      <c r="CT1105" s="283"/>
      <c r="CU1105" s="283"/>
      <c r="CV1105" s="283"/>
      <c r="CW1105" s="283"/>
      <c r="CX1105" s="283"/>
      <c r="CY1105" s="270"/>
      <c r="CZ1105" s="68"/>
      <c r="DA1105" s="282"/>
      <c r="DB1105" s="282"/>
      <c r="DC1105" s="282"/>
      <c r="DD1105" s="282"/>
      <c r="DE1105" s="282"/>
    </row>
    <row r="1106" spans="1:109" ht="16.5" x14ac:dyDescent="0.3">
      <c r="A1106" s="427">
        <v>2014</v>
      </c>
      <c r="B1106" s="428" t="s">
        <v>39</v>
      </c>
      <c r="C1106" s="429" t="s">
        <v>103</v>
      </c>
      <c r="D1106" s="430">
        <v>10145.5</v>
      </c>
      <c r="E1106" s="430">
        <v>57811.585000000006</v>
      </c>
      <c r="F1106" s="431">
        <v>12416.255000000001</v>
      </c>
      <c r="G1106" s="431">
        <v>3402.4300000000003</v>
      </c>
      <c r="H1106" s="432">
        <v>83775.77</v>
      </c>
      <c r="I1106" s="293"/>
      <c r="J1106" s="58"/>
      <c r="BY1106" s="270"/>
      <c r="BZ1106" s="68"/>
      <c r="CA1106" s="280"/>
      <c r="CB1106" s="280"/>
      <c r="CC1106" s="280"/>
      <c r="CD1106" s="280"/>
      <c r="CE1106" s="280"/>
      <c r="CF1106" s="270"/>
      <c r="CG1106" s="68"/>
      <c r="CH1106" s="281"/>
      <c r="CI1106" s="281"/>
      <c r="CJ1106" s="281"/>
      <c r="CK1106" s="281"/>
      <c r="CL1106" s="281"/>
      <c r="CM1106" s="282"/>
      <c r="CN1106" s="282"/>
      <c r="CO1106" s="282"/>
      <c r="CP1106" s="282"/>
      <c r="CQ1106" s="282"/>
      <c r="CR1106" s="270"/>
      <c r="CS1106" s="68"/>
      <c r="CT1106" s="283"/>
      <c r="CU1106" s="283"/>
      <c r="CV1106" s="283"/>
      <c r="CW1106" s="283"/>
      <c r="CX1106" s="283"/>
      <c r="CY1106" s="270"/>
      <c r="CZ1106" s="68"/>
      <c r="DA1106" s="282"/>
      <c r="DB1106" s="282"/>
      <c r="DC1106" s="282"/>
      <c r="DD1106" s="282"/>
      <c r="DE1106" s="282"/>
    </row>
    <row r="1107" spans="1:109" ht="16.5" x14ac:dyDescent="0.3">
      <c r="A1107" s="68">
        <v>2014</v>
      </c>
      <c r="B1107" s="68" t="s">
        <v>40</v>
      </c>
      <c r="C1107" s="433" t="s">
        <v>103</v>
      </c>
      <c r="D1107" s="434">
        <v>10452.300000000001</v>
      </c>
      <c r="E1107" s="434">
        <v>55265.811000000002</v>
      </c>
      <c r="F1107" s="435">
        <v>14161.853500000001</v>
      </c>
      <c r="G1107" s="435">
        <v>3889.6</v>
      </c>
      <c r="H1107" s="129">
        <v>83769.564500000008</v>
      </c>
      <c r="I1107" s="293"/>
      <c r="J1107" s="58"/>
      <c r="BY1107" s="270"/>
      <c r="BZ1107" s="68"/>
      <c r="CA1107" s="280"/>
      <c r="CB1107" s="280"/>
      <c r="CC1107" s="280"/>
      <c r="CD1107" s="280"/>
      <c r="CE1107" s="280"/>
      <c r="CF1107" s="270"/>
      <c r="CG1107" s="68"/>
      <c r="CH1107" s="281"/>
      <c r="CI1107" s="281"/>
      <c r="CJ1107" s="281"/>
      <c r="CK1107" s="281"/>
      <c r="CL1107" s="281"/>
      <c r="CM1107" s="282"/>
      <c r="CN1107" s="282"/>
      <c r="CO1107" s="282"/>
      <c r="CP1107" s="282"/>
      <c r="CQ1107" s="282"/>
      <c r="CR1107" s="270"/>
      <c r="CS1107" s="68"/>
      <c r="CT1107" s="283"/>
      <c r="CU1107" s="283"/>
      <c r="CV1107" s="283"/>
      <c r="CW1107" s="283"/>
      <c r="CX1107" s="283"/>
      <c r="CY1107" s="270"/>
      <c r="CZ1107" s="68"/>
      <c r="DA1107" s="282"/>
      <c r="DB1107" s="282"/>
      <c r="DC1107" s="282"/>
      <c r="DD1107" s="282"/>
      <c r="DE1107" s="282"/>
    </row>
    <row r="1108" spans="1:109" ht="16.5" x14ac:dyDescent="0.3">
      <c r="A1108" s="427">
        <v>2014</v>
      </c>
      <c r="B1108" s="428" t="s">
        <v>41</v>
      </c>
      <c r="C1108" s="429" t="s">
        <v>103</v>
      </c>
      <c r="D1108" s="430">
        <v>10639.2</v>
      </c>
      <c r="E1108" s="430">
        <v>51167.383000000002</v>
      </c>
      <c r="F1108" s="431">
        <v>13137.197499999998</v>
      </c>
      <c r="G1108" s="431">
        <v>3198.54</v>
      </c>
      <c r="H1108" s="432">
        <v>78142.320500000002</v>
      </c>
      <c r="I1108" s="293"/>
      <c r="J1108" s="58"/>
      <c r="BY1108" s="270"/>
      <c r="BZ1108" s="68"/>
      <c r="CA1108" s="280"/>
      <c r="CB1108" s="280"/>
      <c r="CC1108" s="280"/>
      <c r="CD1108" s="280"/>
      <c r="CE1108" s="280"/>
      <c r="CF1108" s="270"/>
      <c r="CG1108" s="68"/>
      <c r="CH1108" s="281"/>
      <c r="CI1108" s="281"/>
      <c r="CJ1108" s="281"/>
      <c r="CK1108" s="281"/>
      <c r="CL1108" s="281"/>
      <c r="CM1108" s="282"/>
      <c r="CN1108" s="282"/>
      <c r="CO1108" s="282"/>
      <c r="CP1108" s="282"/>
      <c r="CQ1108" s="282"/>
      <c r="CR1108" s="270"/>
      <c r="CS1108" s="68"/>
      <c r="CT1108" s="283"/>
      <c r="CU1108" s="283"/>
      <c r="CV1108" s="283"/>
      <c r="CW1108" s="283"/>
      <c r="CX1108" s="283"/>
      <c r="CY1108" s="270"/>
      <c r="CZ1108" s="68"/>
      <c r="DA1108" s="282"/>
      <c r="DB1108" s="282"/>
      <c r="DC1108" s="282"/>
      <c r="DD1108" s="282"/>
      <c r="DE1108" s="282"/>
    </row>
    <row r="1109" spans="1:109" ht="16.5" x14ac:dyDescent="0.3">
      <c r="A1109" s="68">
        <v>2014</v>
      </c>
      <c r="B1109" s="68" t="s">
        <v>42</v>
      </c>
      <c r="C1109" s="433" t="s">
        <v>103</v>
      </c>
      <c r="D1109" s="434">
        <v>7860.1</v>
      </c>
      <c r="E1109" s="434">
        <v>53541.443999999996</v>
      </c>
      <c r="F1109" s="435">
        <v>11525.782500000001</v>
      </c>
      <c r="G1109" s="435">
        <v>2715.4349999999999</v>
      </c>
      <c r="H1109" s="129">
        <v>75642.761500000008</v>
      </c>
      <c r="I1109" s="293"/>
      <c r="J1109" s="58"/>
      <c r="BY1109" s="270"/>
      <c r="BZ1109" s="68"/>
      <c r="CA1109" s="280"/>
      <c r="CB1109" s="280"/>
      <c r="CC1109" s="280"/>
      <c r="CD1109" s="280"/>
      <c r="CE1109" s="280"/>
      <c r="CF1109" s="270"/>
      <c r="CG1109" s="68"/>
      <c r="CH1109" s="281"/>
      <c r="CI1109" s="281"/>
      <c r="CJ1109" s="281"/>
      <c r="CK1109" s="281"/>
      <c r="CL1109" s="281"/>
      <c r="CM1109" s="282"/>
      <c r="CN1109" s="282"/>
      <c r="CO1109" s="282"/>
      <c r="CP1109" s="282"/>
      <c r="CQ1109" s="282"/>
      <c r="CR1109" s="270"/>
      <c r="CS1109" s="68"/>
      <c r="CT1109" s="283"/>
      <c r="CU1109" s="283"/>
      <c r="CV1109" s="283"/>
      <c r="CW1109" s="283"/>
      <c r="CX1109" s="283"/>
      <c r="CY1109" s="270"/>
      <c r="CZ1109" s="68"/>
      <c r="DA1109" s="282"/>
      <c r="DB1109" s="282"/>
      <c r="DC1109" s="282"/>
      <c r="DD1109" s="282"/>
      <c r="DE1109" s="282"/>
    </row>
    <row r="1110" spans="1:109" ht="16.5" x14ac:dyDescent="0.3">
      <c r="A1110" s="427">
        <v>2015</v>
      </c>
      <c r="B1110" s="428" t="s">
        <v>43</v>
      </c>
      <c r="C1110" s="429" t="s">
        <v>103</v>
      </c>
      <c r="D1110" s="430">
        <v>7902.82</v>
      </c>
      <c r="E1110" s="430">
        <v>51237.186000000002</v>
      </c>
      <c r="F1110" s="431">
        <v>12365.054</v>
      </c>
      <c r="G1110" s="431">
        <v>3316.84</v>
      </c>
      <c r="H1110" s="432">
        <v>74821.899999999994</v>
      </c>
      <c r="I1110" s="293"/>
      <c r="J1110" s="58"/>
      <c r="BY1110" s="270"/>
      <c r="BZ1110" s="68"/>
      <c r="CA1110" s="280"/>
      <c r="CB1110" s="280"/>
      <c r="CC1110" s="280"/>
      <c r="CD1110" s="280"/>
      <c r="CE1110" s="280"/>
      <c r="CF1110" s="270"/>
      <c r="CG1110" s="68"/>
      <c r="CH1110" s="281"/>
      <c r="CI1110" s="281"/>
      <c r="CJ1110" s="281"/>
      <c r="CK1110" s="281"/>
      <c r="CL1110" s="281"/>
      <c r="CM1110" s="282"/>
      <c r="CN1110" s="282"/>
      <c r="CO1110" s="282"/>
      <c r="CP1110" s="282"/>
      <c r="CQ1110" s="282"/>
      <c r="CR1110" s="270"/>
      <c r="CS1110" s="68"/>
      <c r="CT1110" s="283"/>
      <c r="CU1110" s="283"/>
      <c r="CV1110" s="283"/>
      <c r="CW1110" s="283"/>
      <c r="CX1110" s="283"/>
      <c r="CY1110" s="270"/>
      <c r="CZ1110" s="68"/>
      <c r="DA1110" s="282"/>
      <c r="DB1110" s="282"/>
      <c r="DC1110" s="282"/>
      <c r="DD1110" s="282"/>
      <c r="DE1110" s="282"/>
    </row>
    <row r="1111" spans="1:109" ht="16.5" x14ac:dyDescent="0.3">
      <c r="A1111" s="68">
        <v>2015</v>
      </c>
      <c r="B1111" s="68" t="s">
        <v>44</v>
      </c>
      <c r="C1111" s="433" t="s">
        <v>103</v>
      </c>
      <c r="D1111" s="434">
        <v>10170.209999999997</v>
      </c>
      <c r="E1111" s="434">
        <v>46129.869000000006</v>
      </c>
      <c r="F1111" s="435">
        <v>15341.2325</v>
      </c>
      <c r="G1111" s="435">
        <v>3796.4949999999999</v>
      </c>
      <c r="H1111" s="129">
        <v>75437.806500000006</v>
      </c>
      <c r="I1111" s="293"/>
      <c r="J1111" s="58"/>
      <c r="BY1111" s="270"/>
      <c r="BZ1111" s="68"/>
      <c r="CA1111" s="280"/>
      <c r="CB1111" s="280"/>
      <c r="CC1111" s="280"/>
      <c r="CD1111" s="280"/>
      <c r="CE1111" s="280"/>
      <c r="CF1111" s="270"/>
      <c r="CG1111" s="68"/>
      <c r="CH1111" s="281"/>
      <c r="CI1111" s="281"/>
      <c r="CJ1111" s="281"/>
      <c r="CK1111" s="281"/>
      <c r="CL1111" s="281"/>
      <c r="CM1111" s="282"/>
      <c r="CN1111" s="282"/>
      <c r="CO1111" s="282"/>
      <c r="CP1111" s="282"/>
      <c r="CQ1111" s="282"/>
      <c r="CR1111" s="270"/>
      <c r="CS1111" s="68"/>
      <c r="CT1111" s="283"/>
      <c r="CU1111" s="283"/>
      <c r="CV1111" s="283"/>
      <c r="CW1111" s="283"/>
      <c r="CX1111" s="283"/>
      <c r="CY1111" s="270"/>
      <c r="CZ1111" s="68"/>
      <c r="DA1111" s="282"/>
      <c r="DB1111" s="282"/>
      <c r="DC1111" s="282"/>
      <c r="DD1111" s="282"/>
      <c r="DE1111" s="282"/>
    </row>
    <row r="1112" spans="1:109" ht="16.5" x14ac:dyDescent="0.3">
      <c r="A1112" s="427">
        <v>2015</v>
      </c>
      <c r="B1112" s="428" t="s">
        <v>45</v>
      </c>
      <c r="C1112" s="429" t="s">
        <v>103</v>
      </c>
      <c r="D1112" s="430">
        <v>10951.191000000001</v>
      </c>
      <c r="E1112" s="430">
        <v>52572.872000000003</v>
      </c>
      <c r="F1112" s="431">
        <v>15400.758500000002</v>
      </c>
      <c r="G1112" s="431">
        <v>3518.8</v>
      </c>
      <c r="H1112" s="432">
        <v>82443.621500000008</v>
      </c>
      <c r="I1112" s="293"/>
      <c r="J1112" s="58"/>
      <c r="BY1112" s="270"/>
      <c r="BZ1112" s="68"/>
      <c r="CA1112" s="280"/>
      <c r="CB1112" s="280"/>
      <c r="CC1112" s="280"/>
      <c r="CD1112" s="280"/>
      <c r="CE1112" s="280"/>
      <c r="CF1112" s="270"/>
      <c r="CG1112" s="68"/>
      <c r="CH1112" s="281"/>
      <c r="CI1112" s="281"/>
      <c r="CJ1112" s="281"/>
      <c r="CK1112" s="281"/>
      <c r="CL1112" s="281"/>
      <c r="CM1112" s="282"/>
      <c r="CN1112" s="282"/>
      <c r="CO1112" s="282"/>
      <c r="CP1112" s="282"/>
      <c r="CQ1112" s="282"/>
      <c r="CR1112" s="270"/>
      <c r="CS1112" s="68"/>
      <c r="CT1112" s="283"/>
      <c r="CU1112" s="283"/>
      <c r="CV1112" s="283"/>
      <c r="CW1112" s="283"/>
      <c r="CX1112" s="283"/>
      <c r="CY1112" s="270"/>
      <c r="CZ1112" s="68"/>
      <c r="DA1112" s="282"/>
      <c r="DB1112" s="282"/>
      <c r="DC1112" s="282"/>
      <c r="DD1112" s="282"/>
      <c r="DE1112" s="282"/>
    </row>
    <row r="1113" spans="1:109" ht="16.5" x14ac:dyDescent="0.3">
      <c r="A1113" s="68">
        <v>2015</v>
      </c>
      <c r="B1113" s="68" t="s">
        <v>33</v>
      </c>
      <c r="C1113" s="433" t="s">
        <v>103</v>
      </c>
      <c r="D1113" s="434">
        <v>9068.4</v>
      </c>
      <c r="E1113" s="434">
        <v>49096.94</v>
      </c>
      <c r="F1113" s="435">
        <v>12929.300500000001</v>
      </c>
      <c r="G1113" s="435">
        <v>4063.7175000000002</v>
      </c>
      <c r="H1113" s="129">
        <v>75158.358000000007</v>
      </c>
      <c r="I1113" s="293"/>
      <c r="J1113" s="58"/>
      <c r="BY1113" s="270"/>
      <c r="BZ1113" s="68"/>
      <c r="CA1113" s="280"/>
      <c r="CB1113" s="280"/>
      <c r="CC1113" s="280"/>
      <c r="CD1113" s="280"/>
      <c r="CE1113" s="280"/>
      <c r="CF1113" s="270"/>
      <c r="CG1113" s="68"/>
      <c r="CH1113" s="281"/>
      <c r="CI1113" s="281"/>
      <c r="CJ1113" s="281"/>
      <c r="CK1113" s="281"/>
      <c r="CL1113" s="281"/>
      <c r="CM1113" s="282"/>
      <c r="CN1113" s="282"/>
      <c r="CO1113" s="282"/>
      <c r="CP1113" s="282"/>
      <c r="CQ1113" s="282"/>
      <c r="CR1113" s="270"/>
      <c r="CS1113" s="68"/>
      <c r="CT1113" s="283"/>
      <c r="CU1113" s="283"/>
      <c r="CV1113" s="283"/>
      <c r="CW1113" s="283"/>
      <c r="CX1113" s="283"/>
      <c r="CY1113" s="270"/>
      <c r="CZ1113" s="68"/>
      <c r="DA1113" s="282"/>
      <c r="DB1113" s="282"/>
      <c r="DC1113" s="282"/>
      <c r="DD1113" s="282"/>
      <c r="DE1113" s="282"/>
    </row>
    <row r="1114" spans="1:109" ht="16.5" x14ac:dyDescent="0.3">
      <c r="A1114" s="427">
        <v>2015</v>
      </c>
      <c r="B1114" s="428" t="s">
        <v>35</v>
      </c>
      <c r="C1114" s="429" t="s">
        <v>103</v>
      </c>
      <c r="D1114" s="430">
        <v>12287.73</v>
      </c>
      <c r="E1114" s="430">
        <v>50376.22800000001</v>
      </c>
      <c r="F1114" s="431">
        <v>14412.22</v>
      </c>
      <c r="G1114" s="431">
        <v>3503.8299999999995</v>
      </c>
      <c r="H1114" s="432">
        <v>80580.008000000002</v>
      </c>
      <c r="I1114" s="293"/>
      <c r="J1114" s="58"/>
      <c r="BY1114" s="270"/>
      <c r="BZ1114" s="68"/>
      <c r="CA1114" s="280"/>
      <c r="CB1114" s="280"/>
      <c r="CC1114" s="280"/>
      <c r="CD1114" s="280"/>
      <c r="CE1114" s="280"/>
      <c r="CF1114" s="270"/>
      <c r="CG1114" s="68"/>
      <c r="CH1114" s="281"/>
      <c r="CI1114" s="281"/>
      <c r="CJ1114" s="281"/>
      <c r="CK1114" s="281"/>
      <c r="CL1114" s="281"/>
      <c r="CM1114" s="282"/>
      <c r="CN1114" s="282"/>
      <c r="CO1114" s="282"/>
      <c r="CP1114" s="282"/>
      <c r="CQ1114" s="282"/>
      <c r="CR1114" s="270"/>
      <c r="CS1114" s="68"/>
      <c r="CT1114" s="283"/>
      <c r="CU1114" s="283"/>
      <c r="CV1114" s="283"/>
      <c r="CW1114" s="283"/>
      <c r="CX1114" s="283"/>
      <c r="CY1114" s="270"/>
      <c r="CZ1114" s="68"/>
      <c r="DA1114" s="282"/>
      <c r="DB1114" s="282"/>
      <c r="DC1114" s="282"/>
      <c r="DD1114" s="282"/>
      <c r="DE1114" s="282"/>
    </row>
    <row r="1115" spans="1:109" ht="16.5" x14ac:dyDescent="0.3">
      <c r="A1115" s="68">
        <v>2015</v>
      </c>
      <c r="B1115" s="68" t="s">
        <v>36</v>
      </c>
      <c r="C1115" s="433" t="s">
        <v>103</v>
      </c>
      <c r="D1115" s="434">
        <v>11870.77</v>
      </c>
      <c r="E1115" s="434">
        <v>48116.65</v>
      </c>
      <c r="F1115" s="435">
        <v>13478.473999999998</v>
      </c>
      <c r="G1115" s="435">
        <v>3859.5449999999996</v>
      </c>
      <c r="H1115" s="129">
        <v>77325.438999999998</v>
      </c>
      <c r="I1115" s="293"/>
      <c r="J1115" s="58"/>
      <c r="BY1115" s="270"/>
      <c r="BZ1115" s="68"/>
      <c r="CA1115" s="280"/>
      <c r="CB1115" s="280"/>
      <c r="CC1115" s="280"/>
      <c r="CD1115" s="280"/>
      <c r="CE1115" s="280"/>
      <c r="CF1115" s="270"/>
      <c r="CG1115" s="68"/>
      <c r="CH1115" s="281"/>
      <c r="CI1115" s="281"/>
      <c r="CJ1115" s="281"/>
      <c r="CK1115" s="281"/>
      <c r="CL1115" s="281"/>
      <c r="CM1115" s="282"/>
      <c r="CN1115" s="282"/>
      <c r="CO1115" s="282"/>
      <c r="CP1115" s="282"/>
      <c r="CQ1115" s="282"/>
      <c r="CR1115" s="270"/>
      <c r="CS1115" s="68"/>
      <c r="CT1115" s="283"/>
      <c r="CU1115" s="283"/>
      <c r="CV1115" s="283"/>
      <c r="CW1115" s="283"/>
      <c r="CX1115" s="283"/>
      <c r="CY1115" s="270"/>
      <c r="CZ1115" s="68"/>
      <c r="DA1115" s="282"/>
      <c r="DB1115" s="282"/>
      <c r="DC1115" s="282"/>
      <c r="DD1115" s="282"/>
      <c r="DE1115" s="282"/>
    </row>
    <row r="1116" spans="1:109" ht="16.5" x14ac:dyDescent="0.3">
      <c r="A1116" s="427">
        <v>2015</v>
      </c>
      <c r="B1116" s="428" t="s">
        <v>37</v>
      </c>
      <c r="C1116" s="429" t="s">
        <v>103</v>
      </c>
      <c r="D1116" s="430">
        <v>13785.149999999998</v>
      </c>
      <c r="E1116" s="430">
        <v>53203.981999999996</v>
      </c>
      <c r="F1116" s="431">
        <v>13751.996000000001</v>
      </c>
      <c r="G1116" s="431">
        <v>4172.6549999999997</v>
      </c>
      <c r="H1116" s="432">
        <v>84913.782999999996</v>
      </c>
      <c r="I1116" s="293"/>
      <c r="J1116" s="58"/>
      <c r="BY1116" s="270"/>
      <c r="BZ1116" s="68"/>
      <c r="CA1116" s="280"/>
      <c r="CB1116" s="280"/>
      <c r="CC1116" s="280"/>
      <c r="CD1116" s="280"/>
      <c r="CE1116" s="280"/>
      <c r="CF1116" s="270"/>
      <c r="CG1116" s="68"/>
      <c r="CH1116" s="281"/>
      <c r="CI1116" s="281"/>
      <c r="CJ1116" s="281"/>
      <c r="CK1116" s="281"/>
      <c r="CL1116" s="281"/>
      <c r="CM1116" s="282"/>
      <c r="CN1116" s="282"/>
      <c r="CO1116" s="282"/>
      <c r="CP1116" s="282"/>
      <c r="CQ1116" s="282"/>
      <c r="CR1116" s="270"/>
      <c r="CS1116" s="68"/>
      <c r="CT1116" s="283"/>
      <c r="CU1116" s="283"/>
      <c r="CV1116" s="283"/>
      <c r="CW1116" s="283"/>
      <c r="CX1116" s="283"/>
      <c r="CY1116" s="270"/>
      <c r="CZ1116" s="68"/>
      <c r="DA1116" s="282"/>
      <c r="DB1116" s="282"/>
      <c r="DC1116" s="282"/>
      <c r="DD1116" s="282"/>
      <c r="DE1116" s="282"/>
    </row>
    <row r="1117" spans="1:109" ht="16.5" x14ac:dyDescent="0.3">
      <c r="A1117" s="68">
        <v>2015</v>
      </c>
      <c r="B1117" s="68" t="s">
        <v>38</v>
      </c>
      <c r="C1117" s="433" t="s">
        <v>103</v>
      </c>
      <c r="D1117" s="434">
        <v>13924.845000000001</v>
      </c>
      <c r="E1117" s="434">
        <v>54661.779999999992</v>
      </c>
      <c r="F1117" s="435">
        <v>14085.7965</v>
      </c>
      <c r="G1117" s="435">
        <v>4718.3850000000002</v>
      </c>
      <c r="H1117" s="129">
        <v>87390.806499999992</v>
      </c>
      <c r="I1117" s="293"/>
      <c r="J1117" s="58"/>
      <c r="BY1117" s="270"/>
      <c r="BZ1117" s="68"/>
      <c r="CA1117" s="280"/>
      <c r="CB1117" s="280"/>
      <c r="CC1117" s="280"/>
      <c r="CD1117" s="280"/>
      <c r="CE1117" s="280"/>
      <c r="CF1117" s="270"/>
      <c r="CG1117" s="68"/>
      <c r="CH1117" s="281"/>
      <c r="CI1117" s="281"/>
      <c r="CJ1117" s="281"/>
      <c r="CK1117" s="281"/>
      <c r="CL1117" s="281"/>
      <c r="CM1117" s="282"/>
      <c r="CN1117" s="282"/>
      <c r="CO1117" s="282"/>
      <c r="CP1117" s="282"/>
      <c r="CQ1117" s="282"/>
      <c r="CR1117" s="270"/>
      <c r="CS1117" s="68"/>
      <c r="CT1117" s="283"/>
      <c r="CU1117" s="283"/>
      <c r="CV1117" s="283"/>
      <c r="CW1117" s="283"/>
      <c r="CX1117" s="283"/>
      <c r="CY1117" s="270"/>
      <c r="CZ1117" s="68"/>
      <c r="DA1117" s="282"/>
      <c r="DB1117" s="282"/>
      <c r="DC1117" s="282"/>
      <c r="DD1117" s="282"/>
      <c r="DE1117" s="282"/>
    </row>
    <row r="1118" spans="1:109" ht="16.5" x14ac:dyDescent="0.3">
      <c r="A1118" s="427">
        <v>2015</v>
      </c>
      <c r="B1118" s="428" t="s">
        <v>39</v>
      </c>
      <c r="C1118" s="429" t="s">
        <v>103</v>
      </c>
      <c r="D1118" s="430">
        <v>13204.44</v>
      </c>
      <c r="E1118" s="430">
        <v>54433.256999999983</v>
      </c>
      <c r="F1118" s="431">
        <v>14622.19</v>
      </c>
      <c r="G1118" s="431">
        <v>4292.1000000000004</v>
      </c>
      <c r="H1118" s="432">
        <v>86551.986999999994</v>
      </c>
      <c r="I1118" s="293"/>
      <c r="J1118" s="58"/>
      <c r="BY1118" s="270"/>
      <c r="BZ1118" s="68"/>
      <c r="CA1118" s="280"/>
      <c r="CB1118" s="280"/>
      <c r="CC1118" s="280"/>
      <c r="CD1118" s="280"/>
      <c r="CE1118" s="280"/>
      <c r="CF1118" s="270"/>
      <c r="CG1118" s="68"/>
      <c r="CH1118" s="281"/>
      <c r="CI1118" s="281"/>
      <c r="CJ1118" s="281"/>
      <c r="CK1118" s="281"/>
      <c r="CL1118" s="281"/>
      <c r="CM1118" s="282"/>
      <c r="CN1118" s="282"/>
      <c r="CO1118" s="282"/>
      <c r="CP1118" s="282"/>
      <c r="CQ1118" s="282"/>
      <c r="CR1118" s="270"/>
      <c r="CS1118" s="68"/>
      <c r="CT1118" s="283"/>
      <c r="CU1118" s="283"/>
      <c r="CV1118" s="283"/>
      <c r="CW1118" s="283"/>
      <c r="CX1118" s="283"/>
      <c r="CY1118" s="270"/>
      <c r="CZ1118" s="68"/>
      <c r="DA1118" s="282"/>
      <c r="DB1118" s="282"/>
      <c r="DC1118" s="282"/>
      <c r="DD1118" s="282"/>
      <c r="DE1118" s="282"/>
    </row>
    <row r="1119" spans="1:109" ht="16.5" x14ac:dyDescent="0.3">
      <c r="A1119" s="68">
        <v>2015</v>
      </c>
      <c r="B1119" s="68" t="s">
        <v>40</v>
      </c>
      <c r="C1119" s="433" t="s">
        <v>103</v>
      </c>
      <c r="D1119" s="434">
        <v>14033.360000000002</v>
      </c>
      <c r="E1119" s="434">
        <v>56949.631000000008</v>
      </c>
      <c r="F1119" s="435">
        <v>15694.9385</v>
      </c>
      <c r="G1119" s="435">
        <v>4549.6399999999994</v>
      </c>
      <c r="H1119" s="129">
        <v>91227.569500000012</v>
      </c>
      <c r="I1119" s="293"/>
      <c r="J1119" s="58"/>
      <c r="BY1119" s="270"/>
      <c r="BZ1119" s="68"/>
      <c r="CA1119" s="280"/>
      <c r="CB1119" s="280"/>
      <c r="CC1119" s="280"/>
      <c r="CD1119" s="280"/>
      <c r="CE1119" s="280"/>
      <c r="CF1119" s="270"/>
      <c r="CG1119" s="68"/>
      <c r="CH1119" s="281"/>
      <c r="CI1119" s="281"/>
      <c r="CJ1119" s="281"/>
      <c r="CK1119" s="281"/>
      <c r="CL1119" s="281"/>
      <c r="CM1119" s="282"/>
      <c r="CN1119" s="282"/>
      <c r="CO1119" s="282"/>
      <c r="CP1119" s="282"/>
      <c r="CQ1119" s="282"/>
      <c r="CR1119" s="270"/>
      <c r="CS1119" s="68"/>
      <c r="CT1119" s="283"/>
      <c r="CU1119" s="283"/>
      <c r="CV1119" s="283"/>
      <c r="CW1119" s="283"/>
      <c r="CX1119" s="283"/>
      <c r="CY1119" s="270"/>
      <c r="CZ1119" s="68"/>
      <c r="DA1119" s="282"/>
      <c r="DB1119" s="282"/>
      <c r="DC1119" s="282"/>
      <c r="DD1119" s="282"/>
      <c r="DE1119" s="282"/>
    </row>
    <row r="1120" spans="1:109" ht="16.5" x14ac:dyDescent="0.3">
      <c r="A1120" s="427">
        <v>2015</v>
      </c>
      <c r="B1120" s="428" t="s">
        <v>41</v>
      </c>
      <c r="C1120" s="429" t="s">
        <v>103</v>
      </c>
      <c r="D1120" s="430">
        <v>12618.09</v>
      </c>
      <c r="E1120" s="430">
        <v>51632.691999999995</v>
      </c>
      <c r="F1120" s="431">
        <v>14642.525999999998</v>
      </c>
      <c r="G1120" s="431">
        <v>3541.7799999999997</v>
      </c>
      <c r="H1120" s="432">
        <v>82435.087999999989</v>
      </c>
      <c r="I1120" s="293"/>
      <c r="J1120" s="58"/>
      <c r="BY1120" s="270"/>
      <c r="BZ1120" s="68"/>
      <c r="CA1120" s="280"/>
      <c r="CB1120" s="280"/>
      <c r="CC1120" s="280"/>
      <c r="CD1120" s="280"/>
      <c r="CE1120" s="280"/>
      <c r="CF1120" s="270"/>
      <c r="CG1120" s="68"/>
      <c r="CH1120" s="281"/>
      <c r="CI1120" s="281"/>
      <c r="CJ1120" s="281"/>
      <c r="CK1120" s="281"/>
      <c r="CL1120" s="281"/>
      <c r="CM1120" s="282"/>
      <c r="CN1120" s="282"/>
      <c r="CO1120" s="282"/>
      <c r="CP1120" s="282"/>
      <c r="CQ1120" s="282"/>
      <c r="CR1120" s="270"/>
      <c r="CS1120" s="68"/>
      <c r="CT1120" s="283"/>
      <c r="CU1120" s="283"/>
      <c r="CV1120" s="283"/>
      <c r="CW1120" s="283"/>
      <c r="CX1120" s="283"/>
      <c r="CY1120" s="270"/>
      <c r="CZ1120" s="68"/>
      <c r="DA1120" s="282"/>
      <c r="DB1120" s="282"/>
      <c r="DC1120" s="282"/>
      <c r="DD1120" s="282"/>
      <c r="DE1120" s="282"/>
    </row>
    <row r="1121" spans="1:109" ht="16.5" x14ac:dyDescent="0.3">
      <c r="A1121" s="68">
        <v>2015</v>
      </c>
      <c r="B1121" s="68" t="s">
        <v>42</v>
      </c>
      <c r="C1121" s="433" t="s">
        <v>103</v>
      </c>
      <c r="D1121" s="434">
        <v>12522.870000000003</v>
      </c>
      <c r="E1121" s="434">
        <v>55010.623999999996</v>
      </c>
      <c r="F1121" s="435">
        <v>14242.684499999999</v>
      </c>
      <c r="G1121" s="435">
        <v>3496.1800000000003</v>
      </c>
      <c r="H1121" s="129">
        <v>85272.358500000002</v>
      </c>
      <c r="I1121" s="293"/>
      <c r="J1121" s="58"/>
      <c r="BY1121" s="270"/>
      <c r="BZ1121" s="68"/>
      <c r="CA1121" s="280"/>
      <c r="CB1121" s="280"/>
      <c r="CC1121" s="280"/>
      <c r="CD1121" s="280"/>
      <c r="CE1121" s="280"/>
      <c r="CF1121" s="270"/>
      <c r="CG1121" s="68"/>
      <c r="CH1121" s="281"/>
      <c r="CI1121" s="281"/>
      <c r="CJ1121" s="281"/>
      <c r="CK1121" s="281"/>
      <c r="CL1121" s="281"/>
      <c r="CM1121" s="282"/>
      <c r="CN1121" s="282"/>
      <c r="CO1121" s="282"/>
      <c r="CP1121" s="282"/>
      <c r="CQ1121" s="282"/>
      <c r="CR1121" s="270"/>
      <c r="CS1121" s="68"/>
      <c r="CT1121" s="283"/>
      <c r="CU1121" s="283"/>
      <c r="CV1121" s="283"/>
      <c r="CW1121" s="283"/>
      <c r="CX1121" s="283"/>
      <c r="CY1121" s="270"/>
      <c r="CZ1121" s="68"/>
      <c r="DA1121" s="282"/>
      <c r="DB1121" s="282"/>
      <c r="DC1121" s="282"/>
      <c r="DD1121" s="282"/>
      <c r="DE1121" s="282"/>
    </row>
    <row r="1122" spans="1:109" ht="16.5" x14ac:dyDescent="0.3">
      <c r="A1122" s="427">
        <v>2016</v>
      </c>
      <c r="B1122" s="428" t="s">
        <v>43</v>
      </c>
      <c r="C1122" s="429" t="s">
        <v>103</v>
      </c>
      <c r="D1122" s="430">
        <v>11849.109999999999</v>
      </c>
      <c r="E1122" s="430">
        <v>49821.676999999996</v>
      </c>
      <c r="F1122" s="431">
        <v>13160.472500000002</v>
      </c>
      <c r="G1122" s="431">
        <v>4508.5750000000007</v>
      </c>
      <c r="H1122" s="432">
        <v>79339.834499999997</v>
      </c>
      <c r="I1122" s="293"/>
      <c r="J1122" s="58"/>
      <c r="BY1122" s="270"/>
      <c r="BZ1122" s="68"/>
      <c r="CA1122" s="280"/>
      <c r="CB1122" s="280"/>
      <c r="CC1122" s="280"/>
      <c r="CD1122" s="280"/>
      <c r="CE1122" s="280"/>
      <c r="CF1122" s="270"/>
      <c r="CG1122" s="68"/>
      <c r="CH1122" s="281"/>
      <c r="CI1122" s="281"/>
      <c r="CJ1122" s="281"/>
      <c r="CK1122" s="281"/>
      <c r="CL1122" s="281"/>
      <c r="CM1122" s="282"/>
      <c r="CN1122" s="282"/>
      <c r="CO1122" s="282"/>
      <c r="CP1122" s="282"/>
      <c r="CQ1122" s="282"/>
      <c r="CR1122" s="270"/>
      <c r="CS1122" s="68"/>
      <c r="CT1122" s="283"/>
      <c r="CU1122" s="283"/>
      <c r="CV1122" s="283"/>
      <c r="CW1122" s="283"/>
      <c r="CX1122" s="283"/>
      <c r="CY1122" s="270"/>
      <c r="CZ1122" s="68"/>
      <c r="DA1122" s="282"/>
      <c r="DB1122" s="282"/>
      <c r="DC1122" s="282"/>
      <c r="DD1122" s="282"/>
      <c r="DE1122" s="282"/>
    </row>
    <row r="1123" spans="1:109" ht="16.5" x14ac:dyDescent="0.3">
      <c r="A1123" s="68">
        <v>2016</v>
      </c>
      <c r="B1123" s="68" t="s">
        <v>44</v>
      </c>
      <c r="C1123" s="433" t="s">
        <v>103</v>
      </c>
      <c r="D1123" s="434">
        <v>14535.86</v>
      </c>
      <c r="E1123" s="434">
        <v>46928.226000000002</v>
      </c>
      <c r="F1123" s="435">
        <v>14215.572500000002</v>
      </c>
      <c r="G1123" s="435">
        <v>3822.0824999999995</v>
      </c>
      <c r="H1123" s="129">
        <v>79501.740999999995</v>
      </c>
      <c r="I1123" s="293"/>
      <c r="J1123" s="58"/>
      <c r="BY1123" s="270"/>
      <c r="BZ1123" s="68"/>
      <c r="CA1123" s="280"/>
      <c r="CB1123" s="280"/>
      <c r="CC1123" s="280"/>
      <c r="CD1123" s="280"/>
      <c r="CE1123" s="280"/>
      <c r="CF1123" s="270"/>
      <c r="CG1123" s="68"/>
      <c r="CH1123" s="281"/>
      <c r="CI1123" s="281"/>
      <c r="CJ1123" s="281"/>
      <c r="CK1123" s="281"/>
      <c r="CL1123" s="281"/>
      <c r="CM1123" s="282"/>
      <c r="CN1123" s="282"/>
      <c r="CO1123" s="282"/>
      <c r="CP1123" s="282"/>
      <c r="CQ1123" s="282"/>
      <c r="CR1123" s="270"/>
      <c r="CS1123" s="68"/>
      <c r="CT1123" s="283"/>
      <c r="CU1123" s="283"/>
      <c r="CV1123" s="283"/>
      <c r="CW1123" s="283"/>
      <c r="CX1123" s="283"/>
      <c r="CY1123" s="270"/>
      <c r="CZ1123" s="68"/>
      <c r="DA1123" s="282"/>
      <c r="DB1123" s="282"/>
      <c r="DC1123" s="282"/>
      <c r="DD1123" s="282"/>
      <c r="DE1123" s="282"/>
    </row>
    <row r="1124" spans="1:109" ht="16.5" x14ac:dyDescent="0.3">
      <c r="A1124" s="427">
        <v>2016</v>
      </c>
      <c r="B1124" s="428" t="s">
        <v>45</v>
      </c>
      <c r="C1124" s="429" t="s">
        <v>103</v>
      </c>
      <c r="D1124" s="430">
        <v>13106.61</v>
      </c>
      <c r="E1124" s="430">
        <v>49058.683999999994</v>
      </c>
      <c r="F1124" s="431">
        <v>14337.301500000001</v>
      </c>
      <c r="G1124" s="431">
        <v>3727.9165000000003</v>
      </c>
      <c r="H1124" s="432">
        <v>80230.511999999988</v>
      </c>
      <c r="I1124" s="293"/>
      <c r="J1124" s="58"/>
      <c r="BY1124" s="270"/>
      <c r="BZ1124" s="68"/>
      <c r="CA1124" s="280"/>
      <c r="CB1124" s="280"/>
      <c r="CC1124" s="280"/>
      <c r="CD1124" s="280"/>
      <c r="CE1124" s="280"/>
      <c r="CF1124" s="270"/>
      <c r="CG1124" s="68"/>
      <c r="CH1124" s="281"/>
      <c r="CI1124" s="281"/>
      <c r="CJ1124" s="281"/>
      <c r="CK1124" s="281"/>
      <c r="CL1124" s="281"/>
      <c r="CM1124" s="282"/>
      <c r="CN1124" s="282"/>
      <c r="CO1124" s="282"/>
      <c r="CP1124" s="282"/>
      <c r="CQ1124" s="282"/>
      <c r="CR1124" s="270"/>
      <c r="CS1124" s="68"/>
      <c r="CT1124" s="283"/>
      <c r="CU1124" s="283"/>
      <c r="CV1124" s="283"/>
      <c r="CW1124" s="283"/>
      <c r="CX1124" s="283"/>
      <c r="CY1124" s="270"/>
      <c r="CZ1124" s="68"/>
      <c r="DA1124" s="282"/>
      <c r="DB1124" s="282"/>
      <c r="DC1124" s="282"/>
      <c r="DD1124" s="282"/>
      <c r="DE1124" s="282"/>
    </row>
    <row r="1125" spans="1:109" ht="16.5" x14ac:dyDescent="0.3">
      <c r="A1125" s="68">
        <v>2016</v>
      </c>
      <c r="B1125" s="68" t="s">
        <v>33</v>
      </c>
      <c r="C1125" s="433" t="s">
        <v>103</v>
      </c>
      <c r="D1125" s="434">
        <v>12420.64</v>
      </c>
      <c r="E1125" s="434">
        <v>52519.805</v>
      </c>
      <c r="F1125" s="435">
        <v>14928.826500000001</v>
      </c>
      <c r="G1125" s="435">
        <v>3301.2280000000001</v>
      </c>
      <c r="H1125" s="129">
        <v>83170.499500000005</v>
      </c>
      <c r="I1125" s="293"/>
      <c r="J1125" s="58"/>
      <c r="BY1125" s="270"/>
      <c r="BZ1125" s="68"/>
      <c r="CA1125" s="280"/>
      <c r="CB1125" s="280"/>
      <c r="CC1125" s="280"/>
      <c r="CD1125" s="280"/>
      <c r="CE1125" s="280"/>
      <c r="CF1125" s="270"/>
      <c r="CG1125" s="68"/>
      <c r="CH1125" s="281"/>
      <c r="CI1125" s="281"/>
      <c r="CJ1125" s="281"/>
      <c r="CK1125" s="281"/>
      <c r="CL1125" s="281"/>
      <c r="CM1125" s="282"/>
      <c r="CN1125" s="282"/>
      <c r="CO1125" s="282"/>
      <c r="CP1125" s="282"/>
      <c r="CQ1125" s="282"/>
      <c r="CR1125" s="270"/>
      <c r="CS1125" s="68"/>
      <c r="CT1125" s="283"/>
      <c r="CU1125" s="283"/>
      <c r="CV1125" s="283"/>
      <c r="CW1125" s="283"/>
      <c r="CX1125" s="283"/>
      <c r="CY1125" s="270"/>
      <c r="CZ1125" s="68"/>
      <c r="DA1125" s="282"/>
      <c r="DB1125" s="282"/>
      <c r="DC1125" s="282"/>
      <c r="DD1125" s="282"/>
      <c r="DE1125" s="282"/>
    </row>
    <row r="1126" spans="1:109" ht="16.5" x14ac:dyDescent="0.3">
      <c r="A1126" s="427">
        <v>2016</v>
      </c>
      <c r="B1126" s="428" t="s">
        <v>35</v>
      </c>
      <c r="C1126" s="429" t="s">
        <v>103</v>
      </c>
      <c r="D1126" s="430">
        <v>11452.939999999999</v>
      </c>
      <c r="E1126" s="430">
        <v>51808.053</v>
      </c>
      <c r="F1126" s="431">
        <v>15264.442999999999</v>
      </c>
      <c r="G1126" s="431">
        <v>3252.9849999999997</v>
      </c>
      <c r="H1126" s="432">
        <v>81778.421000000002</v>
      </c>
      <c r="I1126" s="293"/>
      <c r="J1126" s="58"/>
      <c r="BY1126" s="270"/>
      <c r="BZ1126" s="68"/>
      <c r="CA1126" s="280"/>
      <c r="CB1126" s="280"/>
      <c r="CC1126" s="280"/>
      <c r="CD1126" s="280"/>
      <c r="CE1126" s="280"/>
      <c r="CF1126" s="270"/>
      <c r="CG1126" s="68"/>
      <c r="CH1126" s="281"/>
      <c r="CI1126" s="281"/>
      <c r="CJ1126" s="281"/>
      <c r="CK1126" s="281"/>
      <c r="CL1126" s="281"/>
      <c r="CM1126" s="282"/>
      <c r="CN1126" s="282"/>
      <c r="CO1126" s="282"/>
      <c r="CP1126" s="282"/>
      <c r="CQ1126" s="282"/>
      <c r="CR1126" s="270"/>
      <c r="CS1126" s="68"/>
      <c r="CT1126" s="283"/>
      <c r="CU1126" s="283"/>
      <c r="CV1126" s="283"/>
      <c r="CW1126" s="283"/>
      <c r="CX1126" s="283"/>
      <c r="CY1126" s="270"/>
      <c r="CZ1126" s="68"/>
      <c r="DA1126" s="282"/>
      <c r="DB1126" s="282"/>
      <c r="DC1126" s="282"/>
      <c r="DD1126" s="282"/>
      <c r="DE1126" s="282"/>
    </row>
    <row r="1127" spans="1:109" ht="16.5" x14ac:dyDescent="0.3">
      <c r="A1127" s="68">
        <v>2016</v>
      </c>
      <c r="B1127" s="68" t="s">
        <v>36</v>
      </c>
      <c r="C1127" s="433" t="s">
        <v>103</v>
      </c>
      <c r="D1127" s="434">
        <v>12374.22</v>
      </c>
      <c r="E1127" s="434">
        <v>53281.704000000005</v>
      </c>
      <c r="F1127" s="435">
        <v>14989.512500000001</v>
      </c>
      <c r="G1127" s="435">
        <v>2831.5559999999973</v>
      </c>
      <c r="H1127" s="129">
        <v>83476.992499999993</v>
      </c>
      <c r="I1127" s="293"/>
      <c r="J1127" s="58"/>
      <c r="BY1127" s="270"/>
      <c r="BZ1127" s="68"/>
      <c r="CA1127" s="280"/>
      <c r="CB1127" s="280"/>
      <c r="CC1127" s="280"/>
      <c r="CD1127" s="280"/>
      <c r="CE1127" s="280"/>
      <c r="CF1127" s="270"/>
      <c r="CG1127" s="68"/>
      <c r="CH1127" s="281"/>
      <c r="CI1127" s="281"/>
      <c r="CJ1127" s="281"/>
      <c r="CK1127" s="281"/>
      <c r="CL1127" s="281"/>
      <c r="CM1127" s="282"/>
      <c r="CN1127" s="282"/>
      <c r="CO1127" s="282"/>
      <c r="CP1127" s="282"/>
      <c r="CQ1127" s="282"/>
      <c r="CR1127" s="270"/>
      <c r="CS1127" s="68"/>
      <c r="CT1127" s="283"/>
      <c r="CU1127" s="283"/>
      <c r="CV1127" s="283"/>
      <c r="CW1127" s="283"/>
      <c r="CX1127" s="283"/>
      <c r="CY1127" s="270"/>
      <c r="CZ1127" s="68"/>
      <c r="DA1127" s="282"/>
      <c r="DB1127" s="282"/>
      <c r="DC1127" s="282"/>
      <c r="DD1127" s="282"/>
      <c r="DE1127" s="282"/>
    </row>
    <row r="1128" spans="1:109" ht="16.5" x14ac:dyDescent="0.3">
      <c r="A1128" s="427">
        <v>2016</v>
      </c>
      <c r="B1128" s="428" t="s">
        <v>37</v>
      </c>
      <c r="C1128" s="429" t="s">
        <v>103</v>
      </c>
      <c r="D1128" s="430">
        <v>9959.4000000000015</v>
      </c>
      <c r="E1128" s="430">
        <v>56820.445999999996</v>
      </c>
      <c r="F1128" s="431">
        <v>14107.491499999998</v>
      </c>
      <c r="G1128" s="431">
        <v>2887.4274999999998</v>
      </c>
      <c r="H1128" s="432">
        <v>83774.764999999999</v>
      </c>
      <c r="I1128" s="293"/>
      <c r="J1128" s="58"/>
      <c r="BY1128" s="270"/>
      <c r="BZ1128" s="68"/>
      <c r="CA1128" s="280"/>
      <c r="CB1128" s="280"/>
      <c r="CC1128" s="280"/>
      <c r="CD1128" s="280"/>
      <c r="CE1128" s="280"/>
      <c r="CF1128" s="270"/>
      <c r="CG1128" s="68"/>
      <c r="CH1128" s="281"/>
      <c r="CI1128" s="281"/>
      <c r="CJ1128" s="281"/>
      <c r="CK1128" s="281"/>
      <c r="CL1128" s="281"/>
      <c r="CM1128" s="282"/>
      <c r="CN1128" s="282"/>
      <c r="CO1128" s="282"/>
      <c r="CP1128" s="282"/>
      <c r="CQ1128" s="282"/>
      <c r="CR1128" s="270"/>
      <c r="CS1128" s="68"/>
      <c r="CT1128" s="283"/>
      <c r="CU1128" s="283"/>
      <c r="CV1128" s="283"/>
      <c r="CW1128" s="283"/>
      <c r="CX1128" s="283"/>
      <c r="CY1128" s="270"/>
      <c r="CZ1128" s="68"/>
      <c r="DA1128" s="282"/>
      <c r="DB1128" s="282"/>
      <c r="DC1128" s="282"/>
      <c r="DD1128" s="282"/>
      <c r="DE1128" s="282"/>
    </row>
    <row r="1129" spans="1:109" ht="16.5" x14ac:dyDescent="0.3">
      <c r="A1129" s="68">
        <v>2016</v>
      </c>
      <c r="B1129" s="68" t="s">
        <v>38</v>
      </c>
      <c r="C1129" s="433" t="s">
        <v>103</v>
      </c>
      <c r="D1129" s="434">
        <v>12452.529999999999</v>
      </c>
      <c r="E1129" s="434">
        <v>63753.89899999999</v>
      </c>
      <c r="F1129" s="435">
        <v>14367.636499999999</v>
      </c>
      <c r="G1129" s="435">
        <v>3179.694</v>
      </c>
      <c r="H1129" s="129">
        <v>93753.759499999986</v>
      </c>
      <c r="I1129" s="293"/>
      <c r="J1129" s="58"/>
      <c r="BY1129" s="270"/>
      <c r="BZ1129" s="68"/>
      <c r="CA1129" s="280"/>
      <c r="CB1129" s="280"/>
      <c r="CC1129" s="280"/>
      <c r="CD1129" s="280"/>
      <c r="CE1129" s="280"/>
      <c r="CF1129" s="270"/>
      <c r="CG1129" s="68"/>
      <c r="CH1129" s="281"/>
      <c r="CI1129" s="281"/>
      <c r="CJ1129" s="281"/>
      <c r="CK1129" s="281"/>
      <c r="CL1129" s="281"/>
      <c r="CM1129" s="282"/>
      <c r="CN1129" s="282"/>
      <c r="CO1129" s="282"/>
      <c r="CP1129" s="282"/>
      <c r="CQ1129" s="282"/>
      <c r="CR1129" s="270"/>
      <c r="CS1129" s="68"/>
      <c r="CT1129" s="283"/>
      <c r="CU1129" s="283"/>
      <c r="CV1129" s="283"/>
      <c r="CW1129" s="283"/>
      <c r="CX1129" s="283"/>
      <c r="CY1129" s="270"/>
      <c r="CZ1129" s="68"/>
      <c r="DA1129" s="282"/>
      <c r="DB1129" s="282"/>
      <c r="DC1129" s="282"/>
      <c r="DD1129" s="282"/>
      <c r="DE1129" s="282"/>
    </row>
    <row r="1130" spans="1:109" ht="16.5" x14ac:dyDescent="0.3">
      <c r="A1130" s="427">
        <v>2016</v>
      </c>
      <c r="B1130" s="428" t="s">
        <v>39</v>
      </c>
      <c r="C1130" s="429" t="s">
        <v>103</v>
      </c>
      <c r="D1130" s="430">
        <v>13039.39</v>
      </c>
      <c r="E1130" s="430">
        <v>56235.980999999992</v>
      </c>
      <c r="F1130" s="431">
        <v>12910.987999999999</v>
      </c>
      <c r="G1130" s="431">
        <v>4102.1600000000008</v>
      </c>
      <c r="H1130" s="432">
        <v>86288.519</v>
      </c>
      <c r="I1130" s="293"/>
      <c r="J1130" s="58"/>
      <c r="BY1130" s="270"/>
      <c r="BZ1130" s="68"/>
      <c r="CA1130" s="280"/>
      <c r="CB1130" s="280"/>
      <c r="CC1130" s="280"/>
      <c r="CD1130" s="280"/>
      <c r="CE1130" s="280"/>
      <c r="CF1130" s="270"/>
      <c r="CG1130" s="68"/>
      <c r="CH1130" s="281"/>
      <c r="CI1130" s="281"/>
      <c r="CJ1130" s="281"/>
      <c r="CK1130" s="281"/>
      <c r="CL1130" s="281"/>
      <c r="CM1130" s="282"/>
      <c r="CN1130" s="282"/>
      <c r="CO1130" s="282"/>
      <c r="CP1130" s="282"/>
      <c r="CQ1130" s="282"/>
      <c r="CR1130" s="270"/>
      <c r="CS1130" s="68"/>
      <c r="CT1130" s="283"/>
      <c r="CU1130" s="283"/>
      <c r="CV1130" s="283"/>
      <c r="CW1130" s="283"/>
      <c r="CX1130" s="283"/>
      <c r="CY1130" s="270"/>
      <c r="CZ1130" s="68"/>
      <c r="DA1130" s="282"/>
      <c r="DB1130" s="282"/>
      <c r="DC1130" s="282"/>
      <c r="DD1130" s="282"/>
      <c r="DE1130" s="282"/>
    </row>
    <row r="1131" spans="1:109" ht="16.5" x14ac:dyDescent="0.3">
      <c r="A1131" s="68">
        <v>2016</v>
      </c>
      <c r="B1131" s="68" t="s">
        <v>40</v>
      </c>
      <c r="C1131" s="433" t="s">
        <v>103</v>
      </c>
      <c r="D1131" s="434">
        <v>11414.91</v>
      </c>
      <c r="E1131" s="434">
        <v>54309.272000000004</v>
      </c>
      <c r="F1131" s="435">
        <v>12035.648500000001</v>
      </c>
      <c r="G1131" s="435">
        <v>3674.2489999999998</v>
      </c>
      <c r="H1131" s="129">
        <v>81434.079499999993</v>
      </c>
      <c r="I1131" s="293"/>
      <c r="J1131" s="58"/>
      <c r="BY1131" s="270"/>
      <c r="BZ1131" s="68"/>
      <c r="CA1131" s="280"/>
      <c r="CB1131" s="280"/>
      <c r="CC1131" s="280"/>
      <c r="CD1131" s="280"/>
      <c r="CE1131" s="280"/>
      <c r="CF1131" s="270"/>
      <c r="CG1131" s="68"/>
      <c r="CH1131" s="281"/>
      <c r="CI1131" s="281"/>
      <c r="CJ1131" s="281"/>
      <c r="CK1131" s="281"/>
      <c r="CL1131" s="281"/>
      <c r="CM1131" s="282"/>
      <c r="CN1131" s="282"/>
      <c r="CO1131" s="282"/>
      <c r="CP1131" s="282"/>
      <c r="CQ1131" s="282"/>
      <c r="CR1131" s="270"/>
      <c r="CS1131" s="68"/>
      <c r="CT1131" s="283"/>
      <c r="CU1131" s="283"/>
      <c r="CV1131" s="283"/>
      <c r="CW1131" s="283"/>
      <c r="CX1131" s="283"/>
      <c r="CY1131" s="270"/>
      <c r="CZ1131" s="68"/>
      <c r="DA1131" s="282"/>
      <c r="DB1131" s="282"/>
      <c r="DC1131" s="282"/>
      <c r="DD1131" s="282"/>
      <c r="DE1131" s="282"/>
    </row>
    <row r="1132" spans="1:109" ht="16.5" x14ac:dyDescent="0.3">
      <c r="A1132" s="427">
        <v>2016</v>
      </c>
      <c r="B1132" s="428" t="s">
        <v>41</v>
      </c>
      <c r="C1132" s="429" t="s">
        <v>103</v>
      </c>
      <c r="D1132" s="430">
        <v>10517.740000000002</v>
      </c>
      <c r="E1132" s="430">
        <v>60134.401999999995</v>
      </c>
      <c r="F1132" s="431">
        <v>12122.780999999999</v>
      </c>
      <c r="G1132" s="431">
        <v>3360.6229999999996</v>
      </c>
      <c r="H1132" s="432">
        <v>86135.546000000002</v>
      </c>
      <c r="I1132" s="293"/>
      <c r="J1132" s="58"/>
      <c r="BY1132" s="270"/>
      <c r="BZ1132" s="68"/>
      <c r="CA1132" s="280"/>
      <c r="CB1132" s="280"/>
      <c r="CC1132" s="280"/>
      <c r="CD1132" s="280"/>
      <c r="CE1132" s="280"/>
      <c r="CF1132" s="270"/>
      <c r="CG1132" s="68"/>
      <c r="CH1132" s="281"/>
      <c r="CI1132" s="281"/>
      <c r="CJ1132" s="281"/>
      <c r="CK1132" s="281"/>
      <c r="CL1132" s="281"/>
      <c r="CM1132" s="282"/>
      <c r="CN1132" s="282"/>
      <c r="CO1132" s="282"/>
      <c r="CP1132" s="282"/>
      <c r="CQ1132" s="282"/>
      <c r="CR1132" s="270"/>
      <c r="CS1132" s="68"/>
      <c r="CT1132" s="283"/>
      <c r="CU1132" s="283"/>
      <c r="CV1132" s="283"/>
      <c r="CW1132" s="283"/>
      <c r="CX1132" s="283"/>
      <c r="CY1132" s="270"/>
      <c r="CZ1132" s="68"/>
      <c r="DA1132" s="282"/>
      <c r="DB1132" s="282"/>
      <c r="DC1132" s="282"/>
      <c r="DD1132" s="282"/>
      <c r="DE1132" s="282"/>
    </row>
    <row r="1133" spans="1:109" ht="16.5" x14ac:dyDescent="0.3">
      <c r="A1133" s="68">
        <v>2016</v>
      </c>
      <c r="B1133" s="68" t="s">
        <v>42</v>
      </c>
      <c r="C1133" s="433" t="s">
        <v>103</v>
      </c>
      <c r="D1133" s="434">
        <v>9570.2000000000007</v>
      </c>
      <c r="E1133" s="434">
        <v>59086.964999999997</v>
      </c>
      <c r="F1133" s="435">
        <v>10360.318499999999</v>
      </c>
      <c r="G1133" s="435">
        <v>3329.5299999999997</v>
      </c>
      <c r="H1133" s="129">
        <v>82347.013500000001</v>
      </c>
      <c r="I1133" s="293"/>
      <c r="J1133" s="58"/>
      <c r="BY1133" s="270"/>
      <c r="BZ1133" s="68"/>
      <c r="CA1133" s="280"/>
      <c r="CB1133" s="280"/>
      <c r="CC1133" s="280"/>
      <c r="CD1133" s="280"/>
      <c r="CE1133" s="280"/>
      <c r="CF1133" s="270"/>
      <c r="CG1133" s="68"/>
      <c r="CH1133" s="281"/>
      <c r="CI1133" s="281"/>
      <c r="CJ1133" s="281"/>
      <c r="CK1133" s="281"/>
      <c r="CL1133" s="281"/>
      <c r="CM1133" s="282"/>
      <c r="CN1133" s="282"/>
      <c r="CO1133" s="282"/>
      <c r="CP1133" s="282"/>
      <c r="CQ1133" s="282"/>
      <c r="CR1133" s="270"/>
      <c r="CS1133" s="68"/>
      <c r="CT1133" s="283"/>
      <c r="CU1133" s="283"/>
      <c r="CV1133" s="283"/>
      <c r="CW1133" s="283"/>
      <c r="CX1133" s="283"/>
      <c r="CY1133" s="270"/>
      <c r="CZ1133" s="68"/>
      <c r="DA1133" s="282"/>
      <c r="DB1133" s="282"/>
      <c r="DC1133" s="282"/>
      <c r="DD1133" s="282"/>
      <c r="DE1133" s="282"/>
    </row>
    <row r="1134" spans="1:109" ht="16.5" x14ac:dyDescent="0.3">
      <c r="A1134" s="427">
        <v>2017</v>
      </c>
      <c r="B1134" s="428" t="s">
        <v>43</v>
      </c>
      <c r="C1134" s="429" t="s">
        <v>103</v>
      </c>
      <c r="D1134" s="430">
        <v>6114.1200000000008</v>
      </c>
      <c r="E1134" s="430">
        <v>54490.961500000005</v>
      </c>
      <c r="F1134" s="431">
        <v>9423.2899999999991</v>
      </c>
      <c r="G1134" s="431">
        <v>3095.9270000000001</v>
      </c>
      <c r="H1134" s="432">
        <v>73124.298500000004</v>
      </c>
      <c r="I1134" s="293"/>
      <c r="J1134" s="58"/>
      <c r="BY1134" s="270"/>
      <c r="BZ1134" s="68"/>
      <c r="CA1134" s="280"/>
      <c r="CB1134" s="280"/>
      <c r="CC1134" s="280"/>
      <c r="CD1134" s="280"/>
      <c r="CE1134" s="280"/>
      <c r="CF1134" s="270"/>
      <c r="CG1134" s="68"/>
      <c r="CH1134" s="281"/>
      <c r="CI1134" s="281"/>
      <c r="CJ1134" s="281"/>
      <c r="CK1134" s="281"/>
      <c r="CL1134" s="281"/>
      <c r="CM1134" s="282"/>
      <c r="CN1134" s="282"/>
      <c r="CO1134" s="282"/>
      <c r="CP1134" s="282"/>
      <c r="CQ1134" s="282"/>
      <c r="CR1134" s="270"/>
      <c r="CS1134" s="68"/>
      <c r="CT1134" s="283"/>
      <c r="CU1134" s="283"/>
      <c r="CV1134" s="283"/>
      <c r="CW1134" s="283"/>
      <c r="CX1134" s="283"/>
      <c r="CY1134" s="270"/>
      <c r="CZ1134" s="68"/>
      <c r="DA1134" s="282"/>
      <c r="DB1134" s="282"/>
      <c r="DC1134" s="282"/>
      <c r="DD1134" s="282"/>
      <c r="DE1134" s="282"/>
    </row>
    <row r="1135" spans="1:109" ht="16.5" x14ac:dyDescent="0.3">
      <c r="A1135" s="68">
        <v>2017</v>
      </c>
      <c r="B1135" s="68" t="s">
        <v>44</v>
      </c>
      <c r="C1135" s="433" t="s">
        <v>103</v>
      </c>
      <c r="D1135" s="434">
        <v>7079.6399999999994</v>
      </c>
      <c r="E1135" s="434">
        <v>55551.126000000004</v>
      </c>
      <c r="F1135" s="435">
        <v>10857.622499999999</v>
      </c>
      <c r="G1135" s="435">
        <v>3925.2325000000005</v>
      </c>
      <c r="H1135" s="129">
        <v>77413.620999999999</v>
      </c>
      <c r="I1135" s="293"/>
      <c r="J1135" s="58"/>
      <c r="BY1135" s="270"/>
      <c r="BZ1135" s="68"/>
      <c r="CA1135" s="280"/>
      <c r="CB1135" s="280"/>
      <c r="CC1135" s="280"/>
      <c r="CD1135" s="280"/>
      <c r="CE1135" s="280"/>
      <c r="CF1135" s="270"/>
      <c r="CG1135" s="68"/>
      <c r="CH1135" s="281"/>
      <c r="CI1135" s="281"/>
      <c r="CJ1135" s="281"/>
      <c r="CK1135" s="281"/>
      <c r="CL1135" s="281"/>
      <c r="CM1135" s="282"/>
      <c r="CN1135" s="282"/>
      <c r="CO1135" s="282"/>
      <c r="CP1135" s="282"/>
      <c r="CQ1135" s="282"/>
      <c r="CR1135" s="270"/>
      <c r="CS1135" s="68"/>
      <c r="CT1135" s="283"/>
      <c r="CU1135" s="283"/>
      <c r="CV1135" s="283"/>
      <c r="CW1135" s="283"/>
      <c r="CX1135" s="283"/>
      <c r="CY1135" s="270"/>
      <c r="CZ1135" s="68"/>
      <c r="DA1135" s="282"/>
      <c r="DB1135" s="282"/>
      <c r="DC1135" s="282"/>
      <c r="DD1135" s="282"/>
      <c r="DE1135" s="282"/>
    </row>
    <row r="1136" spans="1:109" ht="16.5" x14ac:dyDescent="0.3">
      <c r="A1136" s="427">
        <v>2017</v>
      </c>
      <c r="B1136" s="428" t="s">
        <v>45</v>
      </c>
      <c r="C1136" s="429" t="s">
        <v>103</v>
      </c>
      <c r="D1136" s="430">
        <v>9177.7799999999988</v>
      </c>
      <c r="E1136" s="430">
        <v>58444.097499999996</v>
      </c>
      <c r="F1136" s="431">
        <v>13276.361499999999</v>
      </c>
      <c r="G1136" s="431">
        <v>4095.2784999999999</v>
      </c>
      <c r="H1136" s="432">
        <v>84993.517499999987</v>
      </c>
      <c r="I1136" s="293"/>
      <c r="J1136" s="58"/>
      <c r="BY1136" s="270"/>
      <c r="BZ1136" s="68"/>
      <c r="CA1136" s="280"/>
      <c r="CB1136" s="280"/>
      <c r="CC1136" s="280"/>
      <c r="CD1136" s="280"/>
      <c r="CE1136" s="280"/>
      <c r="CF1136" s="270"/>
      <c r="CG1136" s="68"/>
      <c r="CH1136" s="281"/>
      <c r="CI1136" s="281"/>
      <c r="CJ1136" s="281"/>
      <c r="CK1136" s="281"/>
      <c r="CL1136" s="281"/>
      <c r="CM1136" s="282"/>
      <c r="CN1136" s="282"/>
      <c r="CO1136" s="282"/>
      <c r="CP1136" s="282"/>
      <c r="CQ1136" s="282"/>
      <c r="CR1136" s="270"/>
      <c r="CS1136" s="68"/>
      <c r="CT1136" s="283"/>
      <c r="CU1136" s="283"/>
      <c r="CV1136" s="283"/>
      <c r="CW1136" s="283"/>
      <c r="CX1136" s="283"/>
      <c r="CY1136" s="270"/>
      <c r="CZ1136" s="68"/>
      <c r="DA1136" s="282"/>
      <c r="DB1136" s="282"/>
      <c r="DC1136" s="282"/>
      <c r="DD1136" s="282"/>
      <c r="DE1136" s="282"/>
    </row>
    <row r="1137" spans="1:109" ht="16.5" x14ac:dyDescent="0.3">
      <c r="A1137" s="68">
        <v>2017</v>
      </c>
      <c r="B1137" s="68" t="s">
        <v>33</v>
      </c>
      <c r="C1137" s="433" t="s">
        <v>103</v>
      </c>
      <c r="D1137" s="434">
        <v>8659.2099999999991</v>
      </c>
      <c r="E1137" s="434">
        <v>49589.386500000001</v>
      </c>
      <c r="F1137" s="435">
        <v>11768.525</v>
      </c>
      <c r="G1137" s="435">
        <v>2737.1750000000002</v>
      </c>
      <c r="H1137" s="129">
        <v>72754.296499999997</v>
      </c>
      <c r="I1137" s="293"/>
      <c r="J1137" s="58"/>
      <c r="BY1137" s="270"/>
      <c r="BZ1137" s="68"/>
      <c r="CA1137" s="280"/>
      <c r="CB1137" s="280"/>
      <c r="CC1137" s="280"/>
      <c r="CD1137" s="280"/>
      <c r="CE1137" s="280"/>
      <c r="CF1137" s="270"/>
      <c r="CG1137" s="68"/>
      <c r="CH1137" s="281"/>
      <c r="CI1137" s="281"/>
      <c r="CJ1137" s="281"/>
      <c r="CK1137" s="281"/>
      <c r="CL1137" s="281"/>
      <c r="CM1137" s="282"/>
      <c r="CN1137" s="282"/>
      <c r="CO1137" s="282"/>
      <c r="CP1137" s="282"/>
      <c r="CQ1137" s="282"/>
      <c r="CR1137" s="270"/>
      <c r="CS1137" s="68"/>
      <c r="CT1137" s="283"/>
      <c r="CU1137" s="283"/>
      <c r="CV1137" s="283"/>
      <c r="CW1137" s="283"/>
      <c r="CX1137" s="283"/>
      <c r="CY1137" s="270"/>
      <c r="CZ1137" s="68"/>
      <c r="DA1137" s="282"/>
      <c r="DB1137" s="282"/>
      <c r="DC1137" s="282"/>
      <c r="DD1137" s="282"/>
      <c r="DE1137" s="282"/>
    </row>
    <row r="1138" spans="1:109" ht="16.5" x14ac:dyDescent="0.3">
      <c r="A1138" s="427">
        <v>2017</v>
      </c>
      <c r="B1138" s="428" t="s">
        <v>35</v>
      </c>
      <c r="C1138" s="429" t="s">
        <v>103</v>
      </c>
      <c r="D1138" s="430">
        <v>9120.8100000000013</v>
      </c>
      <c r="E1138" s="430">
        <v>54309.813500000004</v>
      </c>
      <c r="F1138" s="431">
        <v>12647.724999999999</v>
      </c>
      <c r="G1138" s="431">
        <v>2481.8440000000001</v>
      </c>
      <c r="H1138" s="432">
        <v>78560.19249999999</v>
      </c>
      <c r="I1138" s="293"/>
      <c r="J1138" s="58"/>
      <c r="BY1138" s="270"/>
      <c r="BZ1138" s="68"/>
      <c r="CA1138" s="280"/>
      <c r="CB1138" s="280"/>
      <c r="CC1138" s="280"/>
      <c r="CD1138" s="280"/>
      <c r="CE1138" s="280"/>
      <c r="CF1138" s="270"/>
      <c r="CG1138" s="68"/>
      <c r="CH1138" s="281"/>
      <c r="CI1138" s="281"/>
      <c r="CJ1138" s="281"/>
      <c r="CK1138" s="281"/>
      <c r="CL1138" s="281"/>
      <c r="CM1138" s="282"/>
      <c r="CN1138" s="282"/>
      <c r="CO1138" s="282"/>
      <c r="CP1138" s="282"/>
      <c r="CQ1138" s="282"/>
      <c r="CR1138" s="270"/>
      <c r="CS1138" s="68"/>
      <c r="CT1138" s="283"/>
      <c r="CU1138" s="283"/>
      <c r="CV1138" s="283"/>
      <c r="CW1138" s="283"/>
      <c r="CX1138" s="283"/>
      <c r="CY1138" s="270"/>
      <c r="CZ1138" s="68"/>
      <c r="DA1138" s="282"/>
      <c r="DB1138" s="282"/>
      <c r="DC1138" s="282"/>
      <c r="DD1138" s="282"/>
      <c r="DE1138" s="282"/>
    </row>
    <row r="1139" spans="1:109" ht="16.5" x14ac:dyDescent="0.3">
      <c r="A1139" s="68">
        <v>2017</v>
      </c>
      <c r="B1139" s="68" t="s">
        <v>36</v>
      </c>
      <c r="C1139" s="433" t="s">
        <v>103</v>
      </c>
      <c r="D1139" s="434">
        <v>8388.7900000000009</v>
      </c>
      <c r="E1139" s="434">
        <v>56020.872500000005</v>
      </c>
      <c r="F1139" s="435">
        <v>12615.874</v>
      </c>
      <c r="G1139" s="435">
        <v>3343.2629999999999</v>
      </c>
      <c r="H1139" s="129">
        <v>80368.799499999994</v>
      </c>
      <c r="I1139" s="293"/>
      <c r="J1139" s="58"/>
      <c r="BY1139" s="270"/>
      <c r="BZ1139" s="68"/>
      <c r="CA1139" s="280"/>
      <c r="CB1139" s="280"/>
      <c r="CC1139" s="280"/>
      <c r="CD1139" s="280"/>
      <c r="CE1139" s="280"/>
      <c r="CF1139" s="270"/>
      <c r="CG1139" s="68"/>
      <c r="CH1139" s="281"/>
      <c r="CI1139" s="281"/>
      <c r="CJ1139" s="281"/>
      <c r="CK1139" s="281"/>
      <c r="CL1139" s="281"/>
      <c r="CM1139" s="282"/>
      <c r="CN1139" s="282"/>
      <c r="CO1139" s="282"/>
      <c r="CP1139" s="282"/>
      <c r="CQ1139" s="282"/>
      <c r="CR1139" s="270"/>
      <c r="CS1139" s="68"/>
      <c r="CT1139" s="283"/>
      <c r="CU1139" s="283"/>
      <c r="CV1139" s="283"/>
      <c r="CW1139" s="283"/>
      <c r="CX1139" s="283"/>
      <c r="CY1139" s="270"/>
      <c r="CZ1139" s="68"/>
      <c r="DA1139" s="282"/>
      <c r="DB1139" s="282"/>
      <c r="DC1139" s="282"/>
      <c r="DD1139" s="282"/>
      <c r="DE1139" s="282"/>
    </row>
    <row r="1140" spans="1:109" ht="16.5" x14ac:dyDescent="0.3">
      <c r="A1140" s="427">
        <v>2017</v>
      </c>
      <c r="B1140" s="428" t="s">
        <v>37</v>
      </c>
      <c r="C1140" s="429" t="s">
        <v>103</v>
      </c>
      <c r="D1140" s="430">
        <v>9048.73</v>
      </c>
      <c r="E1140" s="430">
        <v>66475.822500000009</v>
      </c>
      <c r="F1140" s="431">
        <v>12778.395</v>
      </c>
      <c r="G1140" s="431">
        <v>4121.8855000000003</v>
      </c>
      <c r="H1140" s="432">
        <v>92424.832999999999</v>
      </c>
      <c r="I1140" s="293"/>
      <c r="J1140" s="58"/>
      <c r="BY1140" s="270"/>
      <c r="BZ1140" s="68"/>
      <c r="CA1140" s="280"/>
      <c r="CB1140" s="280"/>
      <c r="CC1140" s="280"/>
      <c r="CD1140" s="280"/>
      <c r="CE1140" s="280"/>
      <c r="CF1140" s="270"/>
      <c r="CG1140" s="68"/>
      <c r="CH1140" s="281"/>
      <c r="CI1140" s="281"/>
      <c r="CJ1140" s="281"/>
      <c r="CK1140" s="281"/>
      <c r="CL1140" s="281"/>
      <c r="CM1140" s="282"/>
      <c r="CN1140" s="282"/>
      <c r="CO1140" s="282"/>
      <c r="CP1140" s="282"/>
      <c r="CQ1140" s="282"/>
      <c r="CR1140" s="270"/>
      <c r="CS1140" s="68"/>
      <c r="CT1140" s="283"/>
      <c r="CU1140" s="283"/>
      <c r="CV1140" s="283"/>
      <c r="CW1140" s="283"/>
      <c r="CX1140" s="283"/>
      <c r="CY1140" s="270"/>
      <c r="CZ1140" s="68"/>
      <c r="DA1140" s="282"/>
      <c r="DB1140" s="282"/>
      <c r="DC1140" s="282"/>
      <c r="DD1140" s="282"/>
      <c r="DE1140" s="282"/>
    </row>
    <row r="1141" spans="1:109" ht="16.5" x14ac:dyDescent="0.3">
      <c r="A1141" s="68">
        <v>2017</v>
      </c>
      <c r="B1141" s="68" t="s">
        <v>38</v>
      </c>
      <c r="C1141" s="433" t="s">
        <v>103</v>
      </c>
      <c r="D1141" s="434">
        <v>9669.1200000000008</v>
      </c>
      <c r="E1141" s="434">
        <v>59949.952000000005</v>
      </c>
      <c r="F1141" s="435">
        <v>12869.349999999999</v>
      </c>
      <c r="G1141" s="435">
        <v>4061.9229999999998</v>
      </c>
      <c r="H1141" s="129">
        <v>86550.345000000001</v>
      </c>
      <c r="I1141" s="293"/>
      <c r="J1141" s="58"/>
      <c r="BY1141" s="270"/>
      <c r="BZ1141" s="68"/>
      <c r="CA1141" s="280"/>
      <c r="CB1141" s="280"/>
      <c r="CC1141" s="280"/>
      <c r="CD1141" s="280"/>
      <c r="CE1141" s="280"/>
      <c r="CF1141" s="270"/>
      <c r="CG1141" s="68"/>
      <c r="CH1141" s="281"/>
      <c r="CI1141" s="281"/>
      <c r="CJ1141" s="281"/>
      <c r="CK1141" s="281"/>
      <c r="CL1141" s="281"/>
      <c r="CM1141" s="282"/>
      <c r="CN1141" s="282"/>
      <c r="CO1141" s="282"/>
      <c r="CP1141" s="282"/>
      <c r="CQ1141" s="282"/>
      <c r="CR1141" s="270"/>
      <c r="CS1141" s="68"/>
      <c r="CT1141" s="283"/>
      <c r="CU1141" s="283"/>
      <c r="CV1141" s="283"/>
      <c r="CW1141" s="283"/>
      <c r="CX1141" s="283"/>
      <c r="CY1141" s="270"/>
      <c r="CZ1141" s="68"/>
      <c r="DA1141" s="282"/>
      <c r="DB1141" s="282"/>
      <c r="DC1141" s="282"/>
      <c r="DD1141" s="282"/>
      <c r="DE1141" s="282"/>
    </row>
    <row r="1142" spans="1:109" ht="16.5" x14ac:dyDescent="0.3">
      <c r="A1142" s="427">
        <v>2017</v>
      </c>
      <c r="B1142" s="428" t="s">
        <v>39</v>
      </c>
      <c r="C1142" s="429" t="s">
        <v>103</v>
      </c>
      <c r="D1142" s="430">
        <v>9450.14</v>
      </c>
      <c r="E1142" s="430">
        <v>58504.556000000011</v>
      </c>
      <c r="F1142" s="431">
        <v>12767.535</v>
      </c>
      <c r="G1142" s="431">
        <v>3865.7449999999999</v>
      </c>
      <c r="H1142" s="432">
        <v>84587.975999999995</v>
      </c>
      <c r="I1142" s="293"/>
      <c r="J1142" s="58"/>
      <c r="BY1142" s="270"/>
      <c r="BZ1142" s="68"/>
      <c r="CA1142" s="280"/>
      <c r="CB1142" s="280"/>
      <c r="CC1142" s="280"/>
      <c r="CD1142" s="280"/>
      <c r="CE1142" s="280"/>
      <c r="CF1142" s="270"/>
      <c r="CG1142" s="68"/>
      <c r="CH1142" s="281"/>
      <c r="CI1142" s="281"/>
      <c r="CJ1142" s="281"/>
      <c r="CK1142" s="281"/>
      <c r="CL1142" s="281"/>
      <c r="CM1142" s="282"/>
      <c r="CN1142" s="282"/>
      <c r="CO1142" s="282"/>
      <c r="CP1142" s="282"/>
      <c r="CQ1142" s="282"/>
      <c r="CR1142" s="270"/>
      <c r="CS1142" s="68"/>
      <c r="CT1142" s="283"/>
      <c r="CU1142" s="283"/>
      <c r="CV1142" s="283"/>
      <c r="CW1142" s="283"/>
      <c r="CX1142" s="283"/>
      <c r="CY1142" s="270"/>
      <c r="CZ1142" s="68"/>
      <c r="DA1142" s="282"/>
      <c r="DB1142" s="282"/>
      <c r="DC1142" s="282"/>
      <c r="DD1142" s="282"/>
      <c r="DE1142" s="282"/>
    </row>
    <row r="1143" spans="1:109" ht="16.5" x14ac:dyDescent="0.3">
      <c r="A1143" s="68">
        <v>2017</v>
      </c>
      <c r="B1143" s="68" t="s">
        <v>40</v>
      </c>
      <c r="C1143" s="433" t="s">
        <v>103</v>
      </c>
      <c r="D1143" s="434">
        <v>9886.6200000000008</v>
      </c>
      <c r="E1143" s="434">
        <v>61650.531999999992</v>
      </c>
      <c r="F1143" s="435">
        <v>13586.215</v>
      </c>
      <c r="G1143" s="435">
        <v>3650.1289999999995</v>
      </c>
      <c r="H1143" s="129">
        <v>88773.495999999999</v>
      </c>
      <c r="I1143" s="293"/>
      <c r="J1143" s="58"/>
      <c r="BY1143" s="270"/>
      <c r="BZ1143" s="68"/>
      <c r="CA1143" s="280"/>
      <c r="CB1143" s="280"/>
      <c r="CC1143" s="280"/>
      <c r="CD1143" s="280"/>
      <c r="CE1143" s="280"/>
      <c r="CF1143" s="270"/>
      <c r="CG1143" s="68"/>
      <c r="CH1143" s="281"/>
      <c r="CI1143" s="281"/>
      <c r="CJ1143" s="281"/>
      <c r="CK1143" s="281"/>
      <c r="CL1143" s="281"/>
      <c r="CM1143" s="282"/>
      <c r="CN1143" s="282"/>
      <c r="CO1143" s="282"/>
      <c r="CP1143" s="282"/>
      <c r="CQ1143" s="282"/>
      <c r="CR1143" s="270"/>
      <c r="CS1143" s="68"/>
      <c r="CT1143" s="283"/>
      <c r="CU1143" s="283"/>
      <c r="CV1143" s="283"/>
      <c r="CW1143" s="283"/>
      <c r="CX1143" s="283"/>
      <c r="CY1143" s="270"/>
      <c r="CZ1143" s="68"/>
      <c r="DA1143" s="282"/>
      <c r="DB1143" s="282"/>
      <c r="DC1143" s="282"/>
      <c r="DD1143" s="282"/>
      <c r="DE1143" s="282"/>
    </row>
    <row r="1144" spans="1:109" ht="16.5" x14ac:dyDescent="0.3">
      <c r="A1144" s="427">
        <v>2017</v>
      </c>
      <c r="B1144" s="428" t="s">
        <v>41</v>
      </c>
      <c r="C1144" s="429" t="s">
        <v>103</v>
      </c>
      <c r="D1144" s="430">
        <v>8769.5300000000007</v>
      </c>
      <c r="E1144" s="430">
        <v>60603.558000000005</v>
      </c>
      <c r="F1144" s="431">
        <v>14143.862499999999</v>
      </c>
      <c r="G1144" s="431">
        <v>2416.0095000000001</v>
      </c>
      <c r="H1144" s="432">
        <v>85932.96</v>
      </c>
      <c r="I1144" s="293"/>
      <c r="J1144" s="58"/>
      <c r="BY1144" s="270"/>
      <c r="BZ1144" s="68"/>
      <c r="CA1144" s="280"/>
      <c r="CB1144" s="280"/>
      <c r="CC1144" s="280"/>
      <c r="CD1144" s="280"/>
      <c r="CE1144" s="280"/>
      <c r="CF1144" s="270"/>
      <c r="CG1144" s="68"/>
      <c r="CH1144" s="281"/>
      <c r="CI1144" s="281"/>
      <c r="CJ1144" s="281"/>
      <c r="CK1144" s="281"/>
      <c r="CL1144" s="281"/>
      <c r="CM1144" s="282"/>
      <c r="CN1144" s="282"/>
      <c r="CO1144" s="282"/>
      <c r="CP1144" s="282"/>
      <c r="CQ1144" s="282"/>
      <c r="CR1144" s="270"/>
      <c r="CS1144" s="68"/>
      <c r="CT1144" s="283"/>
      <c r="CU1144" s="283"/>
      <c r="CV1144" s="283"/>
      <c r="CW1144" s="283"/>
      <c r="CX1144" s="283"/>
      <c r="CY1144" s="270"/>
      <c r="CZ1144" s="68"/>
      <c r="DA1144" s="282"/>
      <c r="DB1144" s="282"/>
      <c r="DC1144" s="282"/>
      <c r="DD1144" s="282"/>
      <c r="DE1144" s="282"/>
    </row>
    <row r="1145" spans="1:109" ht="16.5" x14ac:dyDescent="0.3">
      <c r="A1145" s="68">
        <v>2017</v>
      </c>
      <c r="B1145" s="68" t="s">
        <v>42</v>
      </c>
      <c r="C1145" s="433" t="s">
        <v>103</v>
      </c>
      <c r="D1145" s="434">
        <v>7942.0300000000007</v>
      </c>
      <c r="E1145" s="434">
        <v>55041.864999999998</v>
      </c>
      <c r="F1145" s="435">
        <v>11953.185000000001</v>
      </c>
      <c r="G1145" s="435">
        <v>2062.0949999999998</v>
      </c>
      <c r="H1145" s="129">
        <v>76999.175000000003</v>
      </c>
      <c r="I1145" s="293"/>
      <c r="J1145" s="58"/>
      <c r="BY1145" s="270"/>
      <c r="BZ1145" s="68"/>
      <c r="CA1145" s="280"/>
      <c r="CB1145" s="280"/>
      <c r="CC1145" s="280"/>
      <c r="CD1145" s="280"/>
      <c r="CE1145" s="280"/>
      <c r="CF1145" s="270"/>
      <c r="CG1145" s="68"/>
      <c r="CH1145" s="281"/>
      <c r="CI1145" s="281"/>
      <c r="CJ1145" s="281"/>
      <c r="CK1145" s="281"/>
      <c r="CL1145" s="281"/>
      <c r="CM1145" s="282"/>
      <c r="CN1145" s="282"/>
      <c r="CO1145" s="282"/>
      <c r="CP1145" s="282"/>
      <c r="CQ1145" s="282"/>
      <c r="CR1145" s="270"/>
      <c r="CS1145" s="68"/>
      <c r="CT1145" s="283"/>
      <c r="CU1145" s="283"/>
      <c r="CV1145" s="283"/>
      <c r="CW1145" s="283"/>
      <c r="CX1145" s="283"/>
      <c r="CY1145" s="270"/>
      <c r="CZ1145" s="68"/>
      <c r="DA1145" s="282"/>
      <c r="DB1145" s="282"/>
      <c r="DC1145" s="282"/>
      <c r="DD1145" s="282"/>
      <c r="DE1145" s="282"/>
    </row>
    <row r="1146" spans="1:109" ht="16.5" x14ac:dyDescent="0.3">
      <c r="A1146" s="427">
        <v>2018</v>
      </c>
      <c r="B1146" s="428" t="s">
        <v>43</v>
      </c>
      <c r="C1146" s="429" t="s">
        <v>103</v>
      </c>
      <c r="D1146" s="430">
        <v>7324.7169999999987</v>
      </c>
      <c r="E1146" s="430">
        <v>57665.572999999997</v>
      </c>
      <c r="F1146" s="431">
        <v>12023.027999999998</v>
      </c>
      <c r="G1146" s="431">
        <v>3705.0109999999995</v>
      </c>
      <c r="H1146" s="432">
        <v>80718.328999999998</v>
      </c>
      <c r="I1146" s="293"/>
      <c r="J1146" s="58"/>
      <c r="BY1146" s="270"/>
      <c r="BZ1146" s="68"/>
      <c r="CA1146" s="280"/>
      <c r="CB1146" s="280"/>
      <c r="CC1146" s="280"/>
      <c r="CD1146" s="280"/>
      <c r="CE1146" s="280"/>
      <c r="CF1146" s="270"/>
      <c r="CG1146" s="68"/>
      <c r="CH1146" s="281"/>
      <c r="CI1146" s="281"/>
      <c r="CJ1146" s="281"/>
      <c r="CK1146" s="281"/>
      <c r="CL1146" s="281"/>
      <c r="CM1146" s="282"/>
      <c r="CN1146" s="282"/>
      <c r="CO1146" s="282"/>
      <c r="CP1146" s="282"/>
      <c r="CQ1146" s="282"/>
      <c r="CR1146" s="270"/>
      <c r="CS1146" s="68"/>
      <c r="CT1146" s="283"/>
      <c r="CU1146" s="283"/>
      <c r="CV1146" s="283"/>
      <c r="CW1146" s="283"/>
      <c r="CX1146" s="283"/>
      <c r="CY1146" s="270"/>
      <c r="CZ1146" s="68"/>
      <c r="DA1146" s="282"/>
      <c r="DB1146" s="282"/>
      <c r="DC1146" s="282"/>
      <c r="DD1146" s="282"/>
      <c r="DE1146" s="282"/>
    </row>
    <row r="1147" spans="1:109" ht="16.5" x14ac:dyDescent="0.3">
      <c r="A1147" s="68">
        <v>2018</v>
      </c>
      <c r="B1147" s="68" t="s">
        <v>44</v>
      </c>
      <c r="C1147" s="433" t="s">
        <v>103</v>
      </c>
      <c r="D1147" s="434">
        <v>7882.0700000000015</v>
      </c>
      <c r="E1147" s="434">
        <v>57158.204499999993</v>
      </c>
      <c r="F1147" s="435">
        <v>13000.2225</v>
      </c>
      <c r="G1147" s="435">
        <v>4267.4495000000006</v>
      </c>
      <c r="H1147" s="129">
        <v>82307.946499999991</v>
      </c>
      <c r="I1147" s="293"/>
      <c r="J1147" s="58"/>
      <c r="BY1147" s="270"/>
      <c r="BZ1147" s="68"/>
      <c r="CA1147" s="280"/>
      <c r="CB1147" s="280"/>
      <c r="CC1147" s="280"/>
      <c r="CD1147" s="280"/>
      <c r="CE1147" s="280"/>
      <c r="CF1147" s="270"/>
      <c r="CG1147" s="68"/>
      <c r="CH1147" s="281"/>
      <c r="CI1147" s="281"/>
      <c r="CJ1147" s="281"/>
      <c r="CK1147" s="281"/>
      <c r="CL1147" s="281"/>
      <c r="CM1147" s="282"/>
      <c r="CN1147" s="282"/>
      <c r="CO1147" s="282"/>
      <c r="CP1147" s="282"/>
      <c r="CQ1147" s="282"/>
      <c r="CR1147" s="270"/>
      <c r="CS1147" s="68"/>
      <c r="CT1147" s="283"/>
      <c r="CU1147" s="283"/>
      <c r="CV1147" s="283"/>
      <c r="CW1147" s="283"/>
      <c r="CX1147" s="283"/>
      <c r="CY1147" s="270"/>
      <c r="CZ1147" s="68"/>
      <c r="DA1147" s="282"/>
      <c r="DB1147" s="282"/>
      <c r="DC1147" s="282"/>
      <c r="DD1147" s="282"/>
      <c r="DE1147" s="282"/>
    </row>
    <row r="1148" spans="1:109" ht="16.5" x14ac:dyDescent="0.3">
      <c r="A1148" s="427">
        <v>2018</v>
      </c>
      <c r="B1148" s="428" t="s">
        <v>45</v>
      </c>
      <c r="C1148" s="429" t="s">
        <v>103</v>
      </c>
      <c r="D1148" s="430">
        <v>8709.5349999999999</v>
      </c>
      <c r="E1148" s="430">
        <v>58035.810999999994</v>
      </c>
      <c r="F1148" s="431">
        <v>12582.634999999998</v>
      </c>
      <c r="G1148" s="431">
        <v>3077.2190000000001</v>
      </c>
      <c r="H1148" s="432">
        <v>82405.2</v>
      </c>
      <c r="I1148" s="293"/>
      <c r="J1148" s="58"/>
      <c r="BY1148" s="270"/>
      <c r="BZ1148" s="68"/>
      <c r="CA1148" s="280"/>
      <c r="CB1148" s="280"/>
      <c r="CC1148" s="280"/>
      <c r="CD1148" s="280"/>
      <c r="CE1148" s="280"/>
      <c r="CF1148" s="270"/>
      <c r="CG1148" s="68"/>
      <c r="CH1148" s="281"/>
      <c r="CI1148" s="281"/>
      <c r="CJ1148" s="281"/>
      <c r="CK1148" s="281"/>
      <c r="CL1148" s="281"/>
      <c r="CM1148" s="282"/>
      <c r="CN1148" s="282"/>
      <c r="CO1148" s="282"/>
      <c r="CP1148" s="282"/>
      <c r="CQ1148" s="282"/>
      <c r="CR1148" s="270"/>
      <c r="CS1148" s="68"/>
      <c r="CT1148" s="283"/>
      <c r="CU1148" s="283"/>
      <c r="CV1148" s="283"/>
      <c r="CW1148" s="283"/>
      <c r="CX1148" s="283"/>
      <c r="CY1148" s="270"/>
      <c r="CZ1148" s="68"/>
      <c r="DA1148" s="282"/>
      <c r="DB1148" s="282"/>
      <c r="DC1148" s="282"/>
      <c r="DD1148" s="282"/>
      <c r="DE1148" s="282"/>
    </row>
    <row r="1149" spans="1:109" ht="16.5" x14ac:dyDescent="0.3">
      <c r="A1149" s="68">
        <v>2018</v>
      </c>
      <c r="B1149" s="68" t="s">
        <v>33</v>
      </c>
      <c r="C1149" s="433" t="s">
        <v>103</v>
      </c>
      <c r="D1149" s="434">
        <v>8538.16</v>
      </c>
      <c r="E1149" s="434">
        <v>65841.408500000005</v>
      </c>
      <c r="F1149" s="435">
        <v>12707.276</v>
      </c>
      <c r="G1149" s="435">
        <v>4277.3230000000003</v>
      </c>
      <c r="H1149" s="129">
        <v>91364.16750000001</v>
      </c>
      <c r="I1149" s="293"/>
      <c r="J1149" s="58"/>
      <c r="BY1149" s="270"/>
      <c r="BZ1149" s="68"/>
      <c r="CA1149" s="280"/>
      <c r="CB1149" s="280"/>
      <c r="CC1149" s="280"/>
      <c r="CD1149" s="280"/>
      <c r="CE1149" s="280"/>
      <c r="CF1149" s="270"/>
      <c r="CG1149" s="68"/>
      <c r="CH1149" s="281"/>
      <c r="CI1149" s="281"/>
      <c r="CJ1149" s="281"/>
      <c r="CK1149" s="281"/>
      <c r="CL1149" s="281"/>
      <c r="CM1149" s="282"/>
      <c r="CN1149" s="282"/>
      <c r="CO1149" s="282"/>
      <c r="CP1149" s="282"/>
      <c r="CQ1149" s="282"/>
      <c r="CR1149" s="270"/>
      <c r="CS1149" s="68"/>
      <c r="CT1149" s="283"/>
      <c r="CU1149" s="283"/>
      <c r="CV1149" s="283"/>
      <c r="CW1149" s="283"/>
      <c r="CX1149" s="283"/>
      <c r="CY1149" s="270"/>
      <c r="CZ1149" s="68"/>
      <c r="DA1149" s="282"/>
      <c r="DB1149" s="282"/>
      <c r="DC1149" s="282"/>
      <c r="DD1149" s="282"/>
      <c r="DE1149" s="282"/>
    </row>
    <row r="1150" spans="1:109" ht="16.5" x14ac:dyDescent="0.3">
      <c r="A1150" s="427">
        <v>2018</v>
      </c>
      <c r="B1150" s="428" t="s">
        <v>35</v>
      </c>
      <c r="C1150" s="429" t="s">
        <v>103</v>
      </c>
      <c r="D1150" s="430">
        <v>10716.91</v>
      </c>
      <c r="E1150" s="430">
        <v>56629.595499999996</v>
      </c>
      <c r="F1150" s="431">
        <v>13877.429</v>
      </c>
      <c r="G1150" s="431">
        <v>3903.9250000000002</v>
      </c>
      <c r="H1150" s="432">
        <v>85127.859499999977</v>
      </c>
      <c r="I1150" s="293"/>
      <c r="J1150" s="58"/>
      <c r="BY1150" s="270"/>
      <c r="BZ1150" s="68"/>
      <c r="CA1150" s="280"/>
      <c r="CB1150" s="280"/>
      <c r="CC1150" s="280"/>
      <c r="CD1150" s="280"/>
      <c r="CE1150" s="280"/>
      <c r="CF1150" s="270"/>
      <c r="CG1150" s="68"/>
      <c r="CH1150" s="281"/>
      <c r="CI1150" s="281"/>
      <c r="CJ1150" s="281"/>
      <c r="CK1150" s="281"/>
      <c r="CL1150" s="281"/>
      <c r="CM1150" s="282"/>
      <c r="CN1150" s="282"/>
      <c r="CO1150" s="282"/>
      <c r="CP1150" s="282"/>
      <c r="CQ1150" s="282"/>
      <c r="CR1150" s="270"/>
      <c r="CS1150" s="68"/>
      <c r="CT1150" s="283"/>
      <c r="CU1150" s="283"/>
      <c r="CV1150" s="283"/>
      <c r="CW1150" s="283"/>
      <c r="CX1150" s="283"/>
      <c r="CY1150" s="270"/>
      <c r="CZ1150" s="68"/>
      <c r="DA1150" s="282"/>
      <c r="DB1150" s="282"/>
      <c r="DC1150" s="282"/>
      <c r="DD1150" s="282"/>
      <c r="DE1150" s="282"/>
    </row>
    <row r="1151" spans="1:109" ht="16.5" x14ac:dyDescent="0.3">
      <c r="A1151" s="68">
        <v>2018</v>
      </c>
      <c r="B1151" s="68" t="s">
        <v>36</v>
      </c>
      <c r="C1151" s="433" t="s">
        <v>103</v>
      </c>
      <c r="D1151" s="434">
        <v>8995.57</v>
      </c>
      <c r="E1151" s="434">
        <v>59036.157500000001</v>
      </c>
      <c r="F1151" s="435">
        <v>12112.1075</v>
      </c>
      <c r="G1151" s="435">
        <v>1869.5</v>
      </c>
      <c r="H1151" s="129">
        <v>82013.334999999992</v>
      </c>
      <c r="I1151" s="293"/>
      <c r="J1151" s="58"/>
      <c r="BY1151" s="270"/>
      <c r="BZ1151" s="68"/>
      <c r="CA1151" s="280"/>
      <c r="CB1151" s="280"/>
      <c r="CC1151" s="280"/>
      <c r="CD1151" s="280"/>
      <c r="CE1151" s="280"/>
      <c r="CF1151" s="270"/>
      <c r="CG1151" s="68"/>
      <c r="CH1151" s="281"/>
      <c r="CI1151" s="281"/>
      <c r="CJ1151" s="281"/>
      <c r="CK1151" s="281"/>
      <c r="CL1151" s="281"/>
      <c r="CM1151" s="282"/>
      <c r="CN1151" s="282"/>
      <c r="CO1151" s="282"/>
      <c r="CP1151" s="282"/>
      <c r="CQ1151" s="282"/>
      <c r="CR1151" s="270"/>
      <c r="CS1151" s="68"/>
      <c r="CT1151" s="283"/>
      <c r="CU1151" s="283"/>
      <c r="CV1151" s="283"/>
      <c r="CW1151" s="283"/>
      <c r="CX1151" s="283"/>
      <c r="CY1151" s="270"/>
      <c r="CZ1151" s="68"/>
      <c r="DA1151" s="282"/>
      <c r="DB1151" s="282"/>
      <c r="DC1151" s="282"/>
      <c r="DD1151" s="282"/>
      <c r="DE1151" s="282"/>
    </row>
    <row r="1152" spans="1:109" ht="16.5" x14ac:dyDescent="0.3">
      <c r="A1152" s="427">
        <v>2018</v>
      </c>
      <c r="B1152" s="428" t="s">
        <v>37</v>
      </c>
      <c r="C1152" s="429" t="s">
        <v>103</v>
      </c>
      <c r="D1152" s="430">
        <v>10181.329999999998</v>
      </c>
      <c r="E1152" s="430">
        <v>61050.153999999995</v>
      </c>
      <c r="F1152" s="431">
        <v>11730.967500000001</v>
      </c>
      <c r="G1152" s="431">
        <v>2089.1574999999998</v>
      </c>
      <c r="H1152" s="432">
        <v>85051.608999999997</v>
      </c>
      <c r="I1152" s="293"/>
      <c r="J1152" s="58"/>
      <c r="BY1152" s="270"/>
      <c r="BZ1152" s="68"/>
      <c r="CA1152" s="280"/>
      <c r="CB1152" s="280"/>
      <c r="CC1152" s="280"/>
      <c r="CD1152" s="280"/>
      <c r="CE1152" s="280"/>
      <c r="CF1152" s="270"/>
      <c r="CG1152" s="68"/>
      <c r="CH1152" s="281"/>
      <c r="CI1152" s="281"/>
      <c r="CJ1152" s="281"/>
      <c r="CK1152" s="281"/>
      <c r="CL1152" s="281"/>
      <c r="CM1152" s="282"/>
      <c r="CN1152" s="282"/>
      <c r="CO1152" s="282"/>
      <c r="CP1152" s="282"/>
      <c r="CQ1152" s="282"/>
      <c r="CR1152" s="270"/>
      <c r="CS1152" s="68"/>
      <c r="CT1152" s="283"/>
      <c r="CU1152" s="283"/>
      <c r="CV1152" s="283"/>
      <c r="CW1152" s="283"/>
      <c r="CX1152" s="283"/>
      <c r="CY1152" s="270"/>
      <c r="CZ1152" s="68"/>
      <c r="DA1152" s="282"/>
      <c r="DB1152" s="282"/>
      <c r="DC1152" s="282"/>
      <c r="DD1152" s="282"/>
      <c r="DE1152" s="282"/>
    </row>
    <row r="1153" spans="1:109" ht="16.5" x14ac:dyDescent="0.3">
      <c r="A1153" s="68">
        <v>2018</v>
      </c>
      <c r="B1153" s="68" t="s">
        <v>38</v>
      </c>
      <c r="C1153" s="433" t="s">
        <v>103</v>
      </c>
      <c r="D1153" s="434">
        <v>11088.57</v>
      </c>
      <c r="E1153" s="434">
        <v>66249.737499999988</v>
      </c>
      <c r="F1153" s="435">
        <v>13909.2925</v>
      </c>
      <c r="G1153" s="435">
        <v>2723.8525</v>
      </c>
      <c r="H1153" s="129">
        <v>93971.452499999985</v>
      </c>
      <c r="I1153" s="293"/>
      <c r="J1153" s="58"/>
      <c r="BY1153" s="270"/>
      <c r="BZ1153" s="68"/>
      <c r="CA1153" s="280"/>
      <c r="CB1153" s="280"/>
      <c r="CC1153" s="280"/>
      <c r="CD1153" s="280"/>
      <c r="CE1153" s="280"/>
      <c r="CF1153" s="270"/>
      <c r="CG1153" s="68"/>
      <c r="CH1153" s="281"/>
      <c r="CI1153" s="281"/>
      <c r="CJ1153" s="281"/>
      <c r="CK1153" s="281"/>
      <c r="CL1153" s="281"/>
      <c r="CM1153" s="282"/>
      <c r="CN1153" s="282"/>
      <c r="CO1153" s="282"/>
      <c r="CP1153" s="282"/>
      <c r="CQ1153" s="282"/>
      <c r="CR1153" s="270"/>
      <c r="CS1153" s="68"/>
      <c r="CT1153" s="283"/>
      <c r="CU1153" s="283"/>
      <c r="CV1153" s="283"/>
      <c r="CW1153" s="283"/>
      <c r="CX1153" s="283"/>
      <c r="CY1153" s="270"/>
      <c r="CZ1153" s="68"/>
      <c r="DA1153" s="282"/>
      <c r="DB1153" s="282"/>
      <c r="DC1153" s="282"/>
      <c r="DD1153" s="282"/>
      <c r="DE1153" s="282"/>
    </row>
    <row r="1154" spans="1:109" ht="16.5" x14ac:dyDescent="0.3">
      <c r="A1154" s="427">
        <v>2018</v>
      </c>
      <c r="B1154" s="428" t="s">
        <v>39</v>
      </c>
      <c r="C1154" s="429" t="s">
        <v>103</v>
      </c>
      <c r="D1154" s="430">
        <v>11540.895</v>
      </c>
      <c r="E1154" s="430">
        <v>60522.881000000001</v>
      </c>
      <c r="F1154" s="431">
        <v>11815.279999999999</v>
      </c>
      <c r="G1154" s="431">
        <v>2509.1450000000004</v>
      </c>
      <c r="H1154" s="432">
        <v>86388.201000000001</v>
      </c>
      <c r="I1154" s="293"/>
      <c r="J1154" s="58"/>
      <c r="BY1154" s="270"/>
      <c r="BZ1154" s="68"/>
      <c r="CA1154" s="280"/>
      <c r="CB1154" s="280"/>
      <c r="CC1154" s="280"/>
      <c r="CD1154" s="280"/>
      <c r="CE1154" s="280"/>
      <c r="CF1154" s="270"/>
      <c r="CG1154" s="68"/>
      <c r="CH1154" s="281"/>
      <c r="CI1154" s="281"/>
      <c r="CJ1154" s="281"/>
      <c r="CK1154" s="281"/>
      <c r="CL1154" s="281"/>
      <c r="CM1154" s="282"/>
      <c r="CN1154" s="282"/>
      <c r="CO1154" s="282"/>
      <c r="CP1154" s="282"/>
      <c r="CQ1154" s="282"/>
      <c r="CR1154" s="270"/>
      <c r="CS1154" s="68"/>
      <c r="CT1154" s="283"/>
      <c r="CU1154" s="283"/>
      <c r="CV1154" s="283"/>
      <c r="CW1154" s="283"/>
      <c r="CX1154" s="283"/>
      <c r="CY1154" s="270"/>
      <c r="CZ1154" s="68"/>
      <c r="DA1154" s="282"/>
      <c r="DB1154" s="282"/>
      <c r="DC1154" s="282"/>
      <c r="DD1154" s="282"/>
      <c r="DE1154" s="282"/>
    </row>
    <row r="1155" spans="1:109" ht="16.5" x14ac:dyDescent="0.3">
      <c r="A1155" s="68">
        <v>2018</v>
      </c>
      <c r="B1155" s="68" t="s">
        <v>40</v>
      </c>
      <c r="C1155" s="433" t="s">
        <v>103</v>
      </c>
      <c r="D1155" s="434">
        <v>12432.014999999999</v>
      </c>
      <c r="E1155" s="434">
        <v>65602.180500000017</v>
      </c>
      <c r="F1155" s="435">
        <v>13120.707499999999</v>
      </c>
      <c r="G1155" s="435">
        <v>2349.1549999999997</v>
      </c>
      <c r="H1155" s="129">
        <v>93504.058000000005</v>
      </c>
      <c r="I1155" s="293"/>
      <c r="J1155" s="58"/>
      <c r="BY1155" s="270"/>
      <c r="BZ1155" s="68"/>
      <c r="CA1155" s="280"/>
      <c r="CB1155" s="280"/>
      <c r="CC1155" s="280"/>
      <c r="CD1155" s="280"/>
      <c r="CE1155" s="280"/>
      <c r="CF1155" s="270"/>
      <c r="CG1155" s="68"/>
      <c r="CH1155" s="281"/>
      <c r="CI1155" s="281"/>
      <c r="CJ1155" s="281"/>
      <c r="CK1155" s="281"/>
      <c r="CL1155" s="281"/>
      <c r="CM1155" s="282"/>
      <c r="CN1155" s="282"/>
      <c r="CO1155" s="282"/>
      <c r="CP1155" s="282"/>
      <c r="CQ1155" s="282"/>
      <c r="CR1155" s="270"/>
      <c r="CS1155" s="68"/>
      <c r="CT1155" s="283"/>
      <c r="CU1155" s="283"/>
      <c r="CV1155" s="283"/>
      <c r="CW1155" s="283"/>
      <c r="CX1155" s="283"/>
      <c r="CY1155" s="270"/>
      <c r="CZ1155" s="68"/>
      <c r="DA1155" s="282"/>
      <c r="DB1155" s="282"/>
      <c r="DC1155" s="282"/>
      <c r="DD1155" s="282"/>
      <c r="DE1155" s="282"/>
    </row>
    <row r="1156" spans="1:109" ht="16.5" x14ac:dyDescent="0.3">
      <c r="A1156" s="427">
        <v>2018</v>
      </c>
      <c r="B1156" s="428" t="s">
        <v>41</v>
      </c>
      <c r="C1156" s="429" t="s">
        <v>103</v>
      </c>
      <c r="D1156" s="430">
        <v>11746.189999999999</v>
      </c>
      <c r="E1156" s="430">
        <v>64004.559499999988</v>
      </c>
      <c r="F1156" s="431">
        <v>12244.869999999999</v>
      </c>
      <c r="G1156" s="431">
        <v>2302.3539999999998</v>
      </c>
      <c r="H1156" s="432">
        <v>90297.973499999993</v>
      </c>
      <c r="I1156" s="293"/>
      <c r="J1156" s="58"/>
      <c r="BY1156" s="270"/>
      <c r="BZ1156" s="68"/>
      <c r="CA1156" s="280"/>
      <c r="CB1156" s="280"/>
      <c r="CC1156" s="280"/>
      <c r="CD1156" s="280"/>
      <c r="CE1156" s="280"/>
      <c r="CF1156" s="270"/>
      <c r="CG1156" s="68"/>
      <c r="CH1156" s="281"/>
      <c r="CI1156" s="281"/>
      <c r="CJ1156" s="281"/>
      <c r="CK1156" s="281"/>
      <c r="CL1156" s="281"/>
      <c r="CM1156" s="282"/>
      <c r="CN1156" s="282"/>
      <c r="CO1156" s="282"/>
      <c r="CP1156" s="282"/>
      <c r="CQ1156" s="282"/>
      <c r="CR1156" s="270"/>
      <c r="CS1156" s="68"/>
      <c r="CT1156" s="283"/>
      <c r="CU1156" s="283"/>
      <c r="CV1156" s="283"/>
      <c r="CW1156" s="283"/>
      <c r="CX1156" s="283"/>
      <c r="CY1156" s="270"/>
      <c r="CZ1156" s="68"/>
      <c r="DA1156" s="282"/>
      <c r="DB1156" s="282"/>
      <c r="DC1156" s="282"/>
      <c r="DD1156" s="282"/>
      <c r="DE1156" s="282"/>
    </row>
    <row r="1157" spans="1:109" ht="16.5" x14ac:dyDescent="0.3">
      <c r="A1157" s="68">
        <v>2018</v>
      </c>
      <c r="B1157" s="68" t="s">
        <v>42</v>
      </c>
      <c r="C1157" s="433" t="s">
        <v>103</v>
      </c>
      <c r="D1157" s="434">
        <v>10021.932500000001</v>
      </c>
      <c r="E1157" s="434">
        <v>59314.472000000002</v>
      </c>
      <c r="F1157" s="435">
        <v>9404.494999999999</v>
      </c>
      <c r="G1157" s="435">
        <v>2072.1475</v>
      </c>
      <c r="H1157" s="129">
        <v>80813.046999999991</v>
      </c>
      <c r="I1157" s="293"/>
      <c r="J1157" s="58"/>
      <c r="BY1157" s="270"/>
      <c r="BZ1157" s="68"/>
      <c r="CA1157" s="280"/>
      <c r="CB1157" s="280"/>
      <c r="CC1157" s="280"/>
      <c r="CD1157" s="280"/>
      <c r="CE1157" s="280"/>
      <c r="CF1157" s="270"/>
      <c r="CG1157" s="68"/>
      <c r="CH1157" s="281"/>
      <c r="CI1157" s="281"/>
      <c r="CJ1157" s="281"/>
      <c r="CK1157" s="281"/>
      <c r="CL1157" s="281"/>
      <c r="CM1157" s="282"/>
      <c r="CN1157" s="282"/>
      <c r="CO1157" s="282"/>
      <c r="CP1157" s="282"/>
      <c r="CQ1157" s="282"/>
      <c r="CR1157" s="270"/>
      <c r="CS1157" s="68"/>
      <c r="CT1157" s="283"/>
      <c r="CU1157" s="283"/>
      <c r="CV1157" s="283"/>
      <c r="CW1157" s="283"/>
      <c r="CX1157" s="283"/>
      <c r="CY1157" s="270"/>
      <c r="CZ1157" s="68"/>
      <c r="DA1157" s="282"/>
      <c r="DB1157" s="282"/>
      <c r="DC1157" s="282"/>
      <c r="DD1157" s="282"/>
      <c r="DE1157" s="282"/>
    </row>
    <row r="1158" spans="1:109" ht="16.5" x14ac:dyDescent="0.3">
      <c r="A1158" s="427">
        <v>2019</v>
      </c>
      <c r="B1158" s="428" t="s">
        <v>43</v>
      </c>
      <c r="C1158" s="429" t="s">
        <v>103</v>
      </c>
      <c r="D1158" s="430">
        <v>9913.6099999999969</v>
      </c>
      <c r="E1158" s="430">
        <v>54469.525000000009</v>
      </c>
      <c r="F1158" s="431">
        <v>10715.869999999999</v>
      </c>
      <c r="G1158" s="431">
        <v>1890.48</v>
      </c>
      <c r="H1158" s="432">
        <v>76989.485000000015</v>
      </c>
      <c r="I1158" s="293"/>
      <c r="J1158" s="58"/>
      <c r="BY1158" s="270"/>
      <c r="BZ1158" s="68"/>
      <c r="CA1158" s="280"/>
      <c r="CB1158" s="280"/>
      <c r="CC1158" s="280"/>
      <c r="CD1158" s="280"/>
      <c r="CE1158" s="280"/>
      <c r="CF1158" s="270"/>
      <c r="CG1158" s="68"/>
      <c r="CH1158" s="281"/>
      <c r="CI1158" s="281"/>
      <c r="CJ1158" s="281"/>
      <c r="CK1158" s="281"/>
      <c r="CL1158" s="281"/>
      <c r="CM1158" s="282"/>
      <c r="CN1158" s="282"/>
      <c r="CO1158" s="282"/>
      <c r="CP1158" s="282"/>
      <c r="CQ1158" s="282"/>
      <c r="CR1158" s="270"/>
      <c r="CS1158" s="68"/>
      <c r="CT1158" s="283"/>
      <c r="CU1158" s="283"/>
      <c r="CV1158" s="283"/>
      <c r="CW1158" s="283"/>
      <c r="CX1158" s="283"/>
      <c r="CY1158" s="270"/>
      <c r="CZ1158" s="68"/>
      <c r="DA1158" s="282"/>
      <c r="DB1158" s="282"/>
      <c r="DC1158" s="282"/>
      <c r="DD1158" s="282"/>
      <c r="DE1158" s="282"/>
    </row>
    <row r="1159" spans="1:109" ht="16.5" x14ac:dyDescent="0.3">
      <c r="A1159" s="68">
        <v>2019</v>
      </c>
      <c r="B1159" s="68" t="s">
        <v>44</v>
      </c>
      <c r="C1159" s="433" t="s">
        <v>103</v>
      </c>
      <c r="D1159" s="434">
        <v>11714.460000000001</v>
      </c>
      <c r="E1159" s="434">
        <v>53853.706999999995</v>
      </c>
      <c r="F1159" s="435">
        <v>12979.734999999999</v>
      </c>
      <c r="G1159" s="435">
        <v>1835.8129999999999</v>
      </c>
      <c r="H1159" s="129">
        <v>80383.714999999997</v>
      </c>
      <c r="I1159" s="293"/>
      <c r="J1159" s="58"/>
      <c r="BY1159" s="270"/>
      <c r="BZ1159" s="68"/>
      <c r="CA1159" s="280"/>
      <c r="CB1159" s="280"/>
      <c r="CC1159" s="280"/>
      <c r="CD1159" s="280"/>
      <c r="CE1159" s="280"/>
      <c r="CF1159" s="270"/>
      <c r="CG1159" s="68"/>
      <c r="CH1159" s="281"/>
      <c r="CI1159" s="281"/>
      <c r="CJ1159" s="281"/>
      <c r="CK1159" s="281"/>
      <c r="CL1159" s="281"/>
      <c r="CM1159" s="282"/>
      <c r="CN1159" s="282"/>
      <c r="CO1159" s="282"/>
      <c r="CP1159" s="282"/>
      <c r="CQ1159" s="282"/>
      <c r="CR1159" s="270"/>
      <c r="CS1159" s="68"/>
      <c r="CT1159" s="283"/>
      <c r="CU1159" s="283"/>
      <c r="CV1159" s="283"/>
      <c r="CW1159" s="283"/>
      <c r="CX1159" s="283"/>
      <c r="CY1159" s="270"/>
      <c r="CZ1159" s="68"/>
      <c r="DA1159" s="282"/>
      <c r="DB1159" s="282"/>
      <c r="DC1159" s="282"/>
      <c r="DD1159" s="282"/>
      <c r="DE1159" s="282"/>
    </row>
    <row r="1160" spans="1:109" ht="16.5" x14ac:dyDescent="0.3">
      <c r="A1160" s="427">
        <v>2019</v>
      </c>
      <c r="B1160" s="428" t="s">
        <v>45</v>
      </c>
      <c r="C1160" s="429" t="s">
        <v>103</v>
      </c>
      <c r="D1160" s="430">
        <v>13468.839999999997</v>
      </c>
      <c r="E1160" s="430">
        <v>60138.102500000001</v>
      </c>
      <c r="F1160" s="431">
        <v>13954.99</v>
      </c>
      <c r="G1160" s="431">
        <v>1895.2749999999999</v>
      </c>
      <c r="H1160" s="432">
        <v>89457.20749999999</v>
      </c>
      <c r="I1160" s="293"/>
      <c r="J1160" s="58"/>
      <c r="BY1160" s="270"/>
      <c r="BZ1160" s="68"/>
      <c r="CA1160" s="280"/>
      <c r="CB1160" s="280"/>
      <c r="CC1160" s="280"/>
      <c r="CD1160" s="280"/>
      <c r="CE1160" s="280"/>
      <c r="CF1160" s="270"/>
      <c r="CG1160" s="68"/>
      <c r="CH1160" s="281"/>
      <c r="CI1160" s="281"/>
      <c r="CJ1160" s="281"/>
      <c r="CK1160" s="281"/>
      <c r="CL1160" s="281"/>
      <c r="CM1160" s="282"/>
      <c r="CN1160" s="282"/>
      <c r="CO1160" s="282"/>
      <c r="CP1160" s="282"/>
      <c r="CQ1160" s="282"/>
      <c r="CR1160" s="270"/>
      <c r="CS1160" s="68"/>
      <c r="CT1160" s="283"/>
      <c r="CU1160" s="283"/>
      <c r="CV1160" s="283"/>
      <c r="CW1160" s="283"/>
      <c r="CX1160" s="283"/>
      <c r="CY1160" s="270"/>
      <c r="CZ1160" s="68"/>
      <c r="DA1160" s="282"/>
      <c r="DB1160" s="282"/>
      <c r="DC1160" s="282"/>
      <c r="DD1160" s="282"/>
      <c r="DE1160" s="282"/>
    </row>
    <row r="1161" spans="1:109" ht="16.5" x14ac:dyDescent="0.3">
      <c r="A1161" s="68">
        <v>2019</v>
      </c>
      <c r="B1161" s="68" t="s">
        <v>33</v>
      </c>
      <c r="C1161" s="433" t="s">
        <v>103</v>
      </c>
      <c r="D1161" s="434">
        <v>11180.09</v>
      </c>
      <c r="E1161" s="434">
        <v>61077.796499999997</v>
      </c>
      <c r="F1161" s="435">
        <v>11938.676500000001</v>
      </c>
      <c r="G1161" s="435">
        <v>1952.886</v>
      </c>
      <c r="H1161" s="129">
        <v>86149.448999999993</v>
      </c>
      <c r="I1161" s="293"/>
      <c r="J1161" s="58"/>
      <c r="BY1161" s="270"/>
      <c r="BZ1161" s="68"/>
      <c r="CA1161" s="280"/>
      <c r="CB1161" s="280"/>
      <c r="CC1161" s="280"/>
      <c r="CD1161" s="280"/>
      <c r="CE1161" s="280"/>
      <c r="CF1161" s="270"/>
      <c r="CG1161" s="68"/>
      <c r="CH1161" s="281"/>
      <c r="CI1161" s="281"/>
      <c r="CJ1161" s="281"/>
      <c r="CK1161" s="281"/>
      <c r="CL1161" s="281"/>
      <c r="CM1161" s="282"/>
      <c r="CN1161" s="282"/>
      <c r="CO1161" s="282"/>
      <c r="CP1161" s="282"/>
      <c r="CQ1161" s="282"/>
      <c r="CR1161" s="270"/>
      <c r="CS1161" s="68"/>
      <c r="CT1161" s="283"/>
      <c r="CU1161" s="283"/>
      <c r="CV1161" s="283"/>
      <c r="CW1161" s="283"/>
      <c r="CX1161" s="283"/>
      <c r="CY1161" s="270"/>
      <c r="CZ1161" s="68"/>
      <c r="DA1161" s="282"/>
      <c r="DB1161" s="282"/>
      <c r="DC1161" s="282"/>
      <c r="DD1161" s="282"/>
      <c r="DE1161" s="282"/>
    </row>
    <row r="1162" spans="1:109" ht="16.5" x14ac:dyDescent="0.3">
      <c r="A1162" s="427">
        <v>2019</v>
      </c>
      <c r="B1162" s="428" t="s">
        <v>35</v>
      </c>
      <c r="C1162" s="429" t="s">
        <v>103</v>
      </c>
      <c r="D1162" s="430">
        <v>14436.140000000001</v>
      </c>
      <c r="E1162" s="430">
        <v>63899.696500000005</v>
      </c>
      <c r="F1162" s="431">
        <v>14036.549000000003</v>
      </c>
      <c r="G1162" s="431">
        <v>2828.2550000000001</v>
      </c>
      <c r="H1162" s="432">
        <v>95200.640500000009</v>
      </c>
      <c r="I1162" s="293"/>
      <c r="J1162" s="58"/>
      <c r="BY1162" s="270"/>
      <c r="BZ1162" s="68"/>
      <c r="CA1162" s="280"/>
      <c r="CB1162" s="280"/>
      <c r="CC1162" s="280"/>
      <c r="CD1162" s="280"/>
      <c r="CE1162" s="280"/>
      <c r="CF1162" s="270"/>
      <c r="CG1162" s="68"/>
      <c r="CH1162" s="281"/>
      <c r="CI1162" s="281"/>
      <c r="CJ1162" s="281"/>
      <c r="CK1162" s="281"/>
      <c r="CL1162" s="281"/>
      <c r="CM1162" s="282"/>
      <c r="CN1162" s="282"/>
      <c r="CO1162" s="282"/>
      <c r="CP1162" s="282"/>
      <c r="CQ1162" s="282"/>
      <c r="CR1162" s="270"/>
      <c r="CS1162" s="68"/>
      <c r="CT1162" s="283"/>
      <c r="CU1162" s="283"/>
      <c r="CV1162" s="283"/>
      <c r="CW1162" s="283"/>
      <c r="CX1162" s="283"/>
      <c r="CY1162" s="270"/>
      <c r="CZ1162" s="68"/>
      <c r="DA1162" s="282"/>
      <c r="DB1162" s="282"/>
      <c r="DC1162" s="282"/>
      <c r="DD1162" s="282"/>
      <c r="DE1162" s="282"/>
    </row>
    <row r="1163" spans="1:109" ht="16.5" x14ac:dyDescent="0.3">
      <c r="A1163" s="68">
        <v>2019</v>
      </c>
      <c r="B1163" s="68" t="s">
        <v>36</v>
      </c>
      <c r="C1163" s="433" t="s">
        <v>103</v>
      </c>
      <c r="D1163" s="434">
        <v>12491.165000000003</v>
      </c>
      <c r="E1163" s="434">
        <v>76042.519499999995</v>
      </c>
      <c r="F1163" s="435">
        <v>11850.4935</v>
      </c>
      <c r="G1163" s="435">
        <v>2174.9075000000003</v>
      </c>
      <c r="H1163" s="129">
        <v>102559.08550000002</v>
      </c>
      <c r="I1163" s="293"/>
      <c r="J1163" s="58"/>
      <c r="BY1163" s="270"/>
      <c r="BZ1163" s="68"/>
      <c r="CA1163" s="280"/>
      <c r="CB1163" s="280"/>
      <c r="CC1163" s="280"/>
      <c r="CD1163" s="280"/>
      <c r="CE1163" s="280"/>
      <c r="CF1163" s="270"/>
      <c r="CG1163" s="68"/>
      <c r="CH1163" s="281"/>
      <c r="CI1163" s="281"/>
      <c r="CJ1163" s="281"/>
      <c r="CK1163" s="281"/>
      <c r="CL1163" s="281"/>
      <c r="CM1163" s="282"/>
      <c r="CN1163" s="282"/>
      <c r="CO1163" s="282"/>
      <c r="CP1163" s="282"/>
      <c r="CQ1163" s="282"/>
      <c r="CR1163" s="270"/>
      <c r="CS1163" s="68"/>
      <c r="CT1163" s="283"/>
      <c r="CU1163" s="283"/>
      <c r="CV1163" s="283"/>
      <c r="CW1163" s="283"/>
      <c r="CX1163" s="283"/>
      <c r="CY1163" s="270"/>
      <c r="CZ1163" s="68"/>
      <c r="DA1163" s="282"/>
      <c r="DB1163" s="282"/>
      <c r="DC1163" s="282"/>
      <c r="DD1163" s="282"/>
      <c r="DE1163" s="282"/>
    </row>
    <row r="1164" spans="1:109" ht="16.5" x14ac:dyDescent="0.3">
      <c r="A1164" s="427">
        <v>2019</v>
      </c>
      <c r="B1164" s="428" t="s">
        <v>37</v>
      </c>
      <c r="C1164" s="429" t="s">
        <v>103</v>
      </c>
      <c r="D1164" s="430">
        <v>11730.669999999998</v>
      </c>
      <c r="E1164" s="430">
        <v>74917.638499999986</v>
      </c>
      <c r="F1164" s="431">
        <v>14819.99</v>
      </c>
      <c r="G1164" s="431">
        <v>3379.2764999999995</v>
      </c>
      <c r="H1164" s="432">
        <v>104847.575</v>
      </c>
      <c r="I1164" s="293"/>
      <c r="J1164" s="58"/>
      <c r="BY1164" s="270"/>
      <c r="BZ1164" s="68"/>
      <c r="CA1164" s="280"/>
      <c r="CB1164" s="280"/>
      <c r="CC1164" s="280"/>
      <c r="CD1164" s="280"/>
      <c r="CE1164" s="280"/>
      <c r="CF1164" s="270"/>
      <c r="CG1164" s="68"/>
      <c r="CH1164" s="281"/>
      <c r="CI1164" s="281"/>
      <c r="CJ1164" s="281"/>
      <c r="CK1164" s="281"/>
      <c r="CL1164" s="281"/>
      <c r="CM1164" s="282"/>
      <c r="CN1164" s="282"/>
      <c r="CO1164" s="282"/>
      <c r="CP1164" s="282"/>
      <c r="CQ1164" s="282"/>
      <c r="CR1164" s="270"/>
      <c r="CS1164" s="68"/>
      <c r="CT1164" s="283"/>
      <c r="CU1164" s="283"/>
      <c r="CV1164" s="283"/>
      <c r="CW1164" s="283"/>
      <c r="CX1164" s="283"/>
      <c r="CY1164" s="270"/>
      <c r="CZ1164" s="68"/>
      <c r="DA1164" s="282"/>
      <c r="DB1164" s="282"/>
      <c r="DC1164" s="282"/>
      <c r="DD1164" s="282"/>
      <c r="DE1164" s="282"/>
    </row>
    <row r="1165" spans="1:109" ht="16.5" x14ac:dyDescent="0.3">
      <c r="A1165" s="68">
        <v>2019</v>
      </c>
      <c r="B1165" s="68" t="s">
        <v>38</v>
      </c>
      <c r="C1165" s="433" t="s">
        <v>103</v>
      </c>
      <c r="D1165" s="434">
        <v>12252.55</v>
      </c>
      <c r="E1165" s="434">
        <v>66678.897499999977</v>
      </c>
      <c r="F1165" s="435">
        <v>12109.932499999999</v>
      </c>
      <c r="G1165" s="435">
        <v>3074.9375</v>
      </c>
      <c r="H1165" s="129">
        <v>94116.317499999976</v>
      </c>
      <c r="I1165" s="293"/>
      <c r="J1165" s="58"/>
      <c r="BY1165" s="270"/>
      <c r="BZ1165" s="68"/>
      <c r="CA1165" s="280"/>
      <c r="CB1165" s="280"/>
      <c r="CC1165" s="280"/>
      <c r="CD1165" s="280"/>
      <c r="CE1165" s="280"/>
      <c r="CF1165" s="270"/>
      <c r="CG1165" s="68"/>
      <c r="CH1165" s="281"/>
      <c r="CI1165" s="281"/>
      <c r="CJ1165" s="281"/>
      <c r="CK1165" s="281"/>
      <c r="CL1165" s="281"/>
      <c r="CM1165" s="282"/>
      <c r="CN1165" s="282"/>
      <c r="CO1165" s="282"/>
      <c r="CP1165" s="282"/>
      <c r="CQ1165" s="282"/>
      <c r="CR1165" s="270"/>
      <c r="CS1165" s="68"/>
      <c r="CT1165" s="283"/>
      <c r="CU1165" s="283"/>
      <c r="CV1165" s="283"/>
      <c r="CW1165" s="283"/>
      <c r="CX1165" s="283"/>
      <c r="CY1165" s="270"/>
      <c r="CZ1165" s="68"/>
      <c r="DA1165" s="282"/>
      <c r="DB1165" s="282"/>
      <c r="DC1165" s="282"/>
      <c r="DD1165" s="282"/>
      <c r="DE1165" s="282"/>
    </row>
    <row r="1166" spans="1:109" ht="16.5" x14ac:dyDescent="0.3">
      <c r="A1166" s="427">
        <v>2019</v>
      </c>
      <c r="B1166" s="428" t="s">
        <v>39</v>
      </c>
      <c r="C1166" s="429" t="s">
        <v>103</v>
      </c>
      <c r="D1166" s="430">
        <v>12848.48</v>
      </c>
      <c r="E1166" s="430">
        <v>66775.003499999963</v>
      </c>
      <c r="F1166" s="431">
        <v>11580.7225</v>
      </c>
      <c r="G1166" s="431">
        <v>2900.6855000000005</v>
      </c>
      <c r="H1166" s="432">
        <v>94104.891499999969</v>
      </c>
      <c r="I1166" s="293"/>
      <c r="J1166" s="58"/>
      <c r="BY1166" s="270"/>
      <c r="BZ1166" s="68"/>
      <c r="CA1166" s="280"/>
      <c r="CB1166" s="280"/>
      <c r="CC1166" s="280"/>
      <c r="CD1166" s="280"/>
      <c r="CE1166" s="280"/>
      <c r="CF1166" s="270"/>
      <c r="CG1166" s="68"/>
      <c r="CH1166" s="281"/>
      <c r="CI1166" s="281"/>
      <c r="CJ1166" s="281"/>
      <c r="CK1166" s="281"/>
      <c r="CL1166" s="281"/>
      <c r="CM1166" s="282"/>
      <c r="CN1166" s="282"/>
      <c r="CO1166" s="282"/>
      <c r="CP1166" s="282"/>
      <c r="CQ1166" s="282"/>
      <c r="CR1166" s="270"/>
      <c r="CS1166" s="68"/>
      <c r="CT1166" s="283"/>
      <c r="CU1166" s="283"/>
      <c r="CV1166" s="283"/>
      <c r="CW1166" s="283"/>
      <c r="CX1166" s="283"/>
      <c r="CY1166" s="270"/>
      <c r="CZ1166" s="68"/>
      <c r="DA1166" s="282"/>
      <c r="DB1166" s="282"/>
      <c r="DC1166" s="282"/>
      <c r="DD1166" s="282"/>
      <c r="DE1166" s="282"/>
    </row>
    <row r="1167" spans="1:109" ht="16.5" x14ac:dyDescent="0.3">
      <c r="A1167" s="68">
        <v>2019</v>
      </c>
      <c r="B1167" s="68" t="s">
        <v>40</v>
      </c>
      <c r="C1167" s="433" t="s">
        <v>103</v>
      </c>
      <c r="D1167" s="434">
        <v>12990.96</v>
      </c>
      <c r="E1167" s="434">
        <v>64246.421999999999</v>
      </c>
      <c r="F1167" s="435">
        <v>13472.034000000001</v>
      </c>
      <c r="G1167" s="435">
        <v>3194.2950000000001</v>
      </c>
      <c r="H1167" s="129">
        <v>93903.710999999996</v>
      </c>
      <c r="I1167" s="293"/>
      <c r="J1167" s="58"/>
      <c r="BY1167" s="270"/>
      <c r="BZ1167" s="68"/>
      <c r="CA1167" s="280"/>
      <c r="CB1167" s="280"/>
      <c r="CC1167" s="280"/>
      <c r="CD1167" s="280"/>
      <c r="CE1167" s="280"/>
      <c r="CF1167" s="270"/>
      <c r="CG1167" s="68"/>
      <c r="CH1167" s="281"/>
      <c r="CI1167" s="281"/>
      <c r="CJ1167" s="281"/>
      <c r="CK1167" s="281"/>
      <c r="CL1167" s="281"/>
      <c r="CM1167" s="282"/>
      <c r="CN1167" s="282"/>
      <c r="CO1167" s="282"/>
      <c r="CP1167" s="282"/>
      <c r="CQ1167" s="282"/>
      <c r="CR1167" s="270"/>
      <c r="CS1167" s="68"/>
      <c r="CT1167" s="283"/>
      <c r="CU1167" s="283"/>
      <c r="CV1167" s="283"/>
      <c r="CW1167" s="283"/>
      <c r="CX1167" s="283"/>
      <c r="CY1167" s="270"/>
      <c r="CZ1167" s="68"/>
      <c r="DA1167" s="282"/>
      <c r="DB1167" s="282"/>
      <c r="DC1167" s="282"/>
      <c r="DD1167" s="282"/>
      <c r="DE1167" s="282"/>
    </row>
    <row r="1168" spans="1:109" ht="16.5" x14ac:dyDescent="0.3">
      <c r="A1168" s="427">
        <v>2019</v>
      </c>
      <c r="B1168" s="428" t="s">
        <v>41</v>
      </c>
      <c r="C1168" s="429" t="s">
        <v>103</v>
      </c>
      <c r="D1168" s="430">
        <v>12054.75</v>
      </c>
      <c r="E1168" s="430">
        <v>64044.719499999992</v>
      </c>
      <c r="F1168" s="431">
        <v>12109.247499999998</v>
      </c>
      <c r="G1168" s="431">
        <v>2893.8824999999997</v>
      </c>
      <c r="H1168" s="432">
        <v>91102.599499999997</v>
      </c>
      <c r="I1168" s="293"/>
      <c r="J1168" s="58"/>
      <c r="BY1168" s="270"/>
      <c r="BZ1168" s="68"/>
      <c r="CA1168" s="280"/>
      <c r="CB1168" s="280"/>
      <c r="CC1168" s="280"/>
      <c r="CD1168" s="280"/>
      <c r="CE1168" s="280"/>
      <c r="CF1168" s="270"/>
      <c r="CG1168" s="68"/>
      <c r="CH1168" s="281"/>
      <c r="CI1168" s="281"/>
      <c r="CJ1168" s="281"/>
      <c r="CK1168" s="281"/>
      <c r="CL1168" s="281"/>
      <c r="CM1168" s="282"/>
      <c r="CN1168" s="282"/>
      <c r="CO1168" s="282"/>
      <c r="CP1168" s="282"/>
      <c r="CQ1168" s="282"/>
      <c r="CR1168" s="270"/>
      <c r="CS1168" s="68"/>
      <c r="CT1168" s="283"/>
      <c r="CU1168" s="283"/>
      <c r="CV1168" s="283"/>
      <c r="CW1168" s="283"/>
      <c r="CX1168" s="283"/>
      <c r="CY1168" s="270"/>
      <c r="CZ1168" s="68"/>
      <c r="DA1168" s="282"/>
      <c r="DB1168" s="282"/>
      <c r="DC1168" s="282"/>
      <c r="DD1168" s="282"/>
      <c r="DE1168" s="282"/>
    </row>
    <row r="1169" spans="1:109" ht="16.5" x14ac:dyDescent="0.3">
      <c r="A1169" s="68">
        <v>2019</v>
      </c>
      <c r="B1169" s="68" t="s">
        <v>42</v>
      </c>
      <c r="C1169" s="433" t="s">
        <v>103</v>
      </c>
      <c r="D1169" s="434">
        <v>10381.11</v>
      </c>
      <c r="E1169" s="434">
        <v>58608.495999999999</v>
      </c>
      <c r="F1169" s="435">
        <v>10696.475000000002</v>
      </c>
      <c r="G1169" s="435">
        <v>2552.5405000000001</v>
      </c>
      <c r="H1169" s="129">
        <v>82238.621500000008</v>
      </c>
      <c r="I1169" s="293"/>
      <c r="J1169" s="58"/>
      <c r="BY1169" s="270"/>
      <c r="BZ1169" s="68"/>
      <c r="CA1169" s="280"/>
      <c r="CB1169" s="280"/>
      <c r="CC1169" s="280"/>
      <c r="CD1169" s="280"/>
      <c r="CE1169" s="280"/>
      <c r="CF1169" s="270"/>
      <c r="CG1169" s="68"/>
      <c r="CH1169" s="281"/>
      <c r="CI1169" s="281"/>
      <c r="CJ1169" s="281"/>
      <c r="CK1169" s="281"/>
      <c r="CL1169" s="281"/>
      <c r="CM1169" s="282"/>
      <c r="CN1169" s="282"/>
      <c r="CO1169" s="282"/>
      <c r="CP1169" s="282"/>
      <c r="CQ1169" s="282"/>
      <c r="CR1169" s="270"/>
      <c r="CS1169" s="68"/>
      <c r="CT1169" s="283"/>
      <c r="CU1169" s="283"/>
      <c r="CV1169" s="283"/>
      <c r="CW1169" s="283"/>
      <c r="CX1169" s="283"/>
      <c r="CY1169" s="270"/>
      <c r="CZ1169" s="68"/>
      <c r="DA1169" s="282"/>
      <c r="DB1169" s="282"/>
      <c r="DC1169" s="282"/>
      <c r="DD1169" s="282"/>
      <c r="DE1169" s="282"/>
    </row>
    <row r="1170" spans="1:109" ht="16.5" x14ac:dyDescent="0.3">
      <c r="A1170" s="427">
        <v>2009</v>
      </c>
      <c r="B1170" s="428" t="s">
        <v>33</v>
      </c>
      <c r="C1170" s="429" t="s">
        <v>108</v>
      </c>
      <c r="D1170" s="430">
        <v>28017.182499999999</v>
      </c>
      <c r="E1170" s="430">
        <v>158122.06200000001</v>
      </c>
      <c r="F1170" s="431">
        <v>28995.179999999997</v>
      </c>
      <c r="G1170" s="431">
        <v>12293.295</v>
      </c>
      <c r="H1170" s="432">
        <v>227427.71950000004</v>
      </c>
      <c r="I1170" s="293"/>
      <c r="J1170" s="58"/>
      <c r="BY1170" s="270"/>
      <c r="BZ1170" s="68"/>
      <c r="CA1170" s="280"/>
      <c r="CB1170" s="280"/>
      <c r="CC1170" s="280"/>
      <c r="CD1170" s="280"/>
      <c r="CE1170" s="280"/>
      <c r="CF1170" s="270"/>
      <c r="CG1170" s="68"/>
      <c r="CH1170" s="281"/>
      <c r="CI1170" s="281"/>
      <c r="CJ1170" s="281"/>
      <c r="CK1170" s="281"/>
      <c r="CL1170" s="281"/>
      <c r="CM1170" s="282"/>
      <c r="CN1170" s="282"/>
      <c r="CO1170" s="282"/>
      <c r="CP1170" s="282"/>
      <c r="CQ1170" s="282"/>
      <c r="CR1170" s="270"/>
      <c r="CS1170" s="68"/>
      <c r="CT1170" s="283"/>
      <c r="CU1170" s="283"/>
      <c r="CV1170" s="283"/>
      <c r="CW1170" s="283"/>
      <c r="CX1170" s="283"/>
      <c r="CY1170" s="270"/>
      <c r="CZ1170" s="68"/>
      <c r="DA1170" s="282"/>
      <c r="DB1170" s="282"/>
      <c r="DC1170" s="282"/>
      <c r="DD1170" s="282"/>
      <c r="DE1170" s="282"/>
    </row>
    <row r="1171" spans="1:109" ht="16.5" x14ac:dyDescent="0.3">
      <c r="A1171" s="68">
        <v>2009</v>
      </c>
      <c r="B1171" s="68" t="s">
        <v>35</v>
      </c>
      <c r="C1171" s="433" t="s">
        <v>108</v>
      </c>
      <c r="D1171" s="434">
        <v>29881.78</v>
      </c>
      <c r="E1171" s="434">
        <v>159966.15950000001</v>
      </c>
      <c r="F1171" s="435">
        <v>30123.339999999997</v>
      </c>
      <c r="G1171" s="435">
        <v>12456.9575</v>
      </c>
      <c r="H1171" s="129">
        <v>232428.23699999996</v>
      </c>
      <c r="I1171" s="293"/>
      <c r="J1171" s="58"/>
      <c r="BY1171" s="270"/>
      <c r="BZ1171" s="68"/>
      <c r="CA1171" s="280"/>
      <c r="CB1171" s="280"/>
      <c r="CC1171" s="280"/>
      <c r="CD1171" s="280"/>
      <c r="CE1171" s="280"/>
      <c r="CF1171" s="270"/>
      <c r="CG1171" s="68"/>
      <c r="CH1171" s="281"/>
      <c r="CI1171" s="281"/>
      <c r="CJ1171" s="281"/>
      <c r="CK1171" s="281"/>
      <c r="CL1171" s="281"/>
      <c r="CM1171" s="282"/>
      <c r="CN1171" s="282"/>
      <c r="CO1171" s="282"/>
      <c r="CP1171" s="282"/>
      <c r="CQ1171" s="282"/>
      <c r="CR1171" s="270"/>
      <c r="CS1171" s="68"/>
      <c r="CT1171" s="283"/>
      <c r="CU1171" s="283"/>
      <c r="CV1171" s="283"/>
      <c r="CW1171" s="283"/>
      <c r="CX1171" s="283"/>
      <c r="CY1171" s="270"/>
      <c r="CZ1171" s="68"/>
      <c r="DA1171" s="282"/>
      <c r="DB1171" s="282"/>
      <c r="DC1171" s="282"/>
      <c r="DD1171" s="282"/>
      <c r="DE1171" s="282"/>
    </row>
    <row r="1172" spans="1:109" ht="16.5" x14ac:dyDescent="0.3">
      <c r="A1172" s="427">
        <v>2009</v>
      </c>
      <c r="B1172" s="428" t="s">
        <v>36</v>
      </c>
      <c r="C1172" s="429" t="s">
        <v>108</v>
      </c>
      <c r="D1172" s="430">
        <v>32122.261999999995</v>
      </c>
      <c r="E1172" s="430">
        <v>140075.65350000004</v>
      </c>
      <c r="F1172" s="431">
        <v>28270.285</v>
      </c>
      <c r="G1172" s="431">
        <v>12403.596</v>
      </c>
      <c r="H1172" s="432">
        <v>212871.79650000005</v>
      </c>
      <c r="I1172" s="293"/>
      <c r="J1172" s="58"/>
      <c r="BY1172" s="270"/>
      <c r="BZ1172" s="68"/>
      <c r="CA1172" s="280"/>
      <c r="CB1172" s="280"/>
      <c r="CC1172" s="280"/>
      <c r="CD1172" s="280"/>
      <c r="CE1172" s="280"/>
      <c r="CF1172" s="270"/>
      <c r="CG1172" s="68"/>
      <c r="CH1172" s="281"/>
      <c r="CI1172" s="281"/>
      <c r="CJ1172" s="281"/>
      <c r="CK1172" s="281"/>
      <c r="CL1172" s="281"/>
      <c r="CM1172" s="282"/>
      <c r="CN1172" s="282"/>
      <c r="CO1172" s="282"/>
      <c r="CP1172" s="282"/>
      <c r="CQ1172" s="282"/>
      <c r="CR1172" s="270"/>
      <c r="CS1172" s="68"/>
      <c r="CT1172" s="283"/>
      <c r="CU1172" s="283"/>
      <c r="CV1172" s="283"/>
      <c r="CW1172" s="283"/>
      <c r="CX1172" s="283"/>
      <c r="CY1172" s="270"/>
      <c r="CZ1172" s="68"/>
      <c r="DA1172" s="282"/>
      <c r="DB1172" s="282"/>
      <c r="DC1172" s="282"/>
      <c r="DD1172" s="282"/>
      <c r="DE1172" s="282"/>
    </row>
    <row r="1173" spans="1:109" ht="16.5" x14ac:dyDescent="0.3">
      <c r="A1173" s="68">
        <v>2009</v>
      </c>
      <c r="B1173" s="68" t="s">
        <v>37</v>
      </c>
      <c r="C1173" s="433" t="s">
        <v>108</v>
      </c>
      <c r="D1173" s="434">
        <v>34865.939999999995</v>
      </c>
      <c r="E1173" s="434">
        <v>169648.60399999993</v>
      </c>
      <c r="F1173" s="435">
        <v>32595.292499999996</v>
      </c>
      <c r="G1173" s="435">
        <v>14319.809999999996</v>
      </c>
      <c r="H1173" s="129">
        <v>251429.64649999994</v>
      </c>
      <c r="I1173" s="293"/>
      <c r="J1173" s="58"/>
      <c r="BY1173" s="270"/>
      <c r="BZ1173" s="68"/>
      <c r="CA1173" s="280"/>
      <c r="CB1173" s="280"/>
      <c r="CC1173" s="280"/>
      <c r="CD1173" s="280"/>
      <c r="CE1173" s="280"/>
      <c r="CF1173" s="270"/>
      <c r="CG1173" s="68"/>
      <c r="CH1173" s="281"/>
      <c r="CI1173" s="281"/>
      <c r="CJ1173" s="281"/>
      <c r="CK1173" s="281"/>
      <c r="CL1173" s="281"/>
      <c r="CM1173" s="282"/>
      <c r="CN1173" s="282"/>
      <c r="CO1173" s="282"/>
      <c r="CP1173" s="282"/>
      <c r="CQ1173" s="282"/>
      <c r="CR1173" s="270"/>
      <c r="CS1173" s="68"/>
      <c r="CT1173" s="283"/>
      <c r="CU1173" s="283"/>
      <c r="CV1173" s="283"/>
      <c r="CW1173" s="283"/>
      <c r="CX1173" s="283"/>
      <c r="CY1173" s="270"/>
      <c r="CZ1173" s="68"/>
      <c r="DA1173" s="282"/>
      <c r="DB1173" s="282"/>
      <c r="DC1173" s="282"/>
      <c r="DD1173" s="282"/>
      <c r="DE1173" s="282"/>
    </row>
    <row r="1174" spans="1:109" ht="16.5" x14ac:dyDescent="0.3">
      <c r="A1174" s="427">
        <v>2009</v>
      </c>
      <c r="B1174" s="428" t="s">
        <v>38</v>
      </c>
      <c r="C1174" s="429" t="s">
        <v>108</v>
      </c>
      <c r="D1174" s="430">
        <v>33238.012499999997</v>
      </c>
      <c r="E1174" s="430">
        <v>151574.96150000003</v>
      </c>
      <c r="F1174" s="431">
        <v>28033.917500000003</v>
      </c>
      <c r="G1174" s="431">
        <v>12751.63</v>
      </c>
      <c r="H1174" s="432">
        <v>225598.52150000006</v>
      </c>
      <c r="I1174" s="293"/>
      <c r="J1174" s="58"/>
      <c r="BY1174" s="270"/>
      <c r="BZ1174" s="68"/>
      <c r="CA1174" s="280"/>
      <c r="CB1174" s="280"/>
      <c r="CC1174" s="280"/>
      <c r="CD1174" s="280"/>
      <c r="CE1174" s="280"/>
      <c r="CF1174" s="270"/>
      <c r="CG1174" s="68"/>
      <c r="CH1174" s="281"/>
      <c r="CI1174" s="281"/>
      <c r="CJ1174" s="281"/>
      <c r="CK1174" s="281"/>
      <c r="CL1174" s="281"/>
      <c r="CM1174" s="282"/>
      <c r="CN1174" s="282"/>
      <c r="CO1174" s="282"/>
      <c r="CP1174" s="282"/>
      <c r="CQ1174" s="282"/>
      <c r="CR1174" s="270"/>
      <c r="CS1174" s="68"/>
      <c r="CT1174" s="283"/>
      <c r="CU1174" s="283"/>
      <c r="CV1174" s="283"/>
      <c r="CW1174" s="283"/>
      <c r="CX1174" s="283"/>
      <c r="CY1174" s="270"/>
      <c r="CZ1174" s="68"/>
      <c r="DA1174" s="282"/>
      <c r="DB1174" s="282"/>
      <c r="DC1174" s="282"/>
      <c r="DD1174" s="282"/>
      <c r="DE1174" s="282"/>
    </row>
    <row r="1175" spans="1:109" ht="16.5" x14ac:dyDescent="0.3">
      <c r="A1175" s="68">
        <v>2009</v>
      </c>
      <c r="B1175" s="68" t="s">
        <v>39</v>
      </c>
      <c r="C1175" s="433" t="s">
        <v>108</v>
      </c>
      <c r="D1175" s="434">
        <v>34112.637500000004</v>
      </c>
      <c r="E1175" s="434">
        <v>152267.91349999994</v>
      </c>
      <c r="F1175" s="435">
        <v>32692.740000000005</v>
      </c>
      <c r="G1175" s="435">
        <v>13425.260000000002</v>
      </c>
      <c r="H1175" s="129">
        <v>232498.55099999995</v>
      </c>
      <c r="I1175" s="293"/>
      <c r="J1175" s="58"/>
      <c r="BY1175" s="270"/>
      <c r="BZ1175" s="68"/>
      <c r="CA1175" s="280"/>
      <c r="CB1175" s="280"/>
      <c r="CC1175" s="280"/>
      <c r="CD1175" s="280"/>
      <c r="CE1175" s="280"/>
      <c r="CF1175" s="270"/>
      <c r="CG1175" s="68"/>
      <c r="CH1175" s="281"/>
      <c r="CI1175" s="281"/>
      <c r="CJ1175" s="281"/>
      <c r="CK1175" s="281"/>
      <c r="CL1175" s="281"/>
      <c r="CM1175" s="282"/>
      <c r="CN1175" s="282"/>
      <c r="CO1175" s="282"/>
      <c r="CP1175" s="282"/>
      <c r="CQ1175" s="282"/>
      <c r="CR1175" s="270"/>
      <c r="CS1175" s="68"/>
      <c r="CT1175" s="283"/>
      <c r="CU1175" s="283"/>
      <c r="CV1175" s="283"/>
      <c r="CW1175" s="283"/>
      <c r="CX1175" s="283"/>
      <c r="CY1175" s="270"/>
      <c r="CZ1175" s="68"/>
      <c r="DA1175" s="282"/>
      <c r="DB1175" s="282"/>
      <c r="DC1175" s="282"/>
      <c r="DD1175" s="282"/>
      <c r="DE1175" s="282"/>
    </row>
    <row r="1176" spans="1:109" ht="16.5" x14ac:dyDescent="0.3">
      <c r="A1176" s="427">
        <v>2009</v>
      </c>
      <c r="B1176" s="428" t="s">
        <v>40</v>
      </c>
      <c r="C1176" s="429" t="s">
        <v>108</v>
      </c>
      <c r="D1176" s="430">
        <v>36248.715000000004</v>
      </c>
      <c r="E1176" s="430">
        <v>166532.15649999998</v>
      </c>
      <c r="F1176" s="431">
        <v>32573.152999999998</v>
      </c>
      <c r="G1176" s="431">
        <v>13048.474999999995</v>
      </c>
      <c r="H1176" s="432">
        <v>248402.49949999995</v>
      </c>
      <c r="I1176" s="293"/>
      <c r="J1176" s="58"/>
      <c r="BY1176" s="270"/>
      <c r="BZ1176" s="68"/>
      <c r="CA1176" s="280"/>
      <c r="CB1176" s="280"/>
      <c r="CC1176" s="280"/>
      <c r="CD1176" s="280"/>
      <c r="CE1176" s="280"/>
      <c r="CF1176" s="270"/>
      <c r="CG1176" s="68"/>
      <c r="CH1176" s="281"/>
      <c r="CI1176" s="281"/>
      <c r="CJ1176" s="281"/>
      <c r="CK1176" s="281"/>
      <c r="CL1176" s="281"/>
      <c r="CM1176" s="282"/>
      <c r="CN1176" s="282"/>
      <c r="CO1176" s="282"/>
      <c r="CP1176" s="282"/>
      <c r="CQ1176" s="282"/>
      <c r="CR1176" s="270"/>
      <c r="CS1176" s="68"/>
      <c r="CT1176" s="283"/>
      <c r="CU1176" s="283"/>
      <c r="CV1176" s="283"/>
      <c r="CW1176" s="283"/>
      <c r="CX1176" s="283"/>
      <c r="CY1176" s="270"/>
      <c r="CZ1176" s="68"/>
      <c r="DA1176" s="282"/>
      <c r="DB1176" s="282"/>
      <c r="DC1176" s="282"/>
      <c r="DD1176" s="282"/>
      <c r="DE1176" s="282"/>
    </row>
    <row r="1177" spans="1:109" ht="16.5" x14ac:dyDescent="0.3">
      <c r="A1177" s="68">
        <v>2009</v>
      </c>
      <c r="B1177" s="68" t="s">
        <v>41</v>
      </c>
      <c r="C1177" s="433" t="s">
        <v>108</v>
      </c>
      <c r="D1177" s="434">
        <v>30176.7</v>
      </c>
      <c r="E1177" s="434">
        <v>168379.14049999998</v>
      </c>
      <c r="F1177" s="435">
        <v>32772.497499999998</v>
      </c>
      <c r="G1177" s="435">
        <v>14109.7225</v>
      </c>
      <c r="H1177" s="129">
        <v>245438.06049999999</v>
      </c>
      <c r="I1177" s="293"/>
      <c r="J1177" s="58"/>
      <c r="BY1177" s="270"/>
      <c r="BZ1177" s="68"/>
      <c r="CA1177" s="280"/>
      <c r="CB1177" s="280"/>
      <c r="CC1177" s="280"/>
      <c r="CD1177" s="280"/>
      <c r="CE1177" s="280"/>
      <c r="CF1177" s="270"/>
      <c r="CG1177" s="68"/>
      <c r="CH1177" s="281"/>
      <c r="CI1177" s="281"/>
      <c r="CJ1177" s="281"/>
      <c r="CK1177" s="281"/>
      <c r="CL1177" s="281"/>
      <c r="CM1177" s="282"/>
      <c r="CN1177" s="282"/>
      <c r="CO1177" s="282"/>
      <c r="CP1177" s="282"/>
      <c r="CQ1177" s="282"/>
      <c r="CR1177" s="270"/>
      <c r="CS1177" s="68"/>
      <c r="CT1177" s="283"/>
      <c r="CU1177" s="283"/>
      <c r="CV1177" s="283"/>
      <c r="CW1177" s="283"/>
      <c r="CX1177" s="283"/>
      <c r="CY1177" s="270"/>
      <c r="CZ1177" s="68"/>
      <c r="DA1177" s="282"/>
      <c r="DB1177" s="282"/>
      <c r="DC1177" s="282"/>
      <c r="DD1177" s="282"/>
      <c r="DE1177" s="282"/>
    </row>
    <row r="1178" spans="1:109" ht="16.5" x14ac:dyDescent="0.3">
      <c r="A1178" s="427">
        <v>2009</v>
      </c>
      <c r="B1178" s="428" t="s">
        <v>42</v>
      </c>
      <c r="C1178" s="429" t="s">
        <v>108</v>
      </c>
      <c r="D1178" s="430">
        <v>31703.767499999998</v>
      </c>
      <c r="E1178" s="430">
        <v>181816.179</v>
      </c>
      <c r="F1178" s="431">
        <v>27186.322500000006</v>
      </c>
      <c r="G1178" s="431">
        <v>14500.670000000004</v>
      </c>
      <c r="H1178" s="432">
        <v>255206.93899999993</v>
      </c>
      <c r="I1178" s="293"/>
      <c r="J1178" s="58"/>
      <c r="BY1178" s="270"/>
      <c r="BZ1178" s="68"/>
      <c r="CA1178" s="280"/>
      <c r="CB1178" s="280"/>
      <c r="CC1178" s="280"/>
      <c r="CD1178" s="280"/>
      <c r="CE1178" s="280"/>
      <c r="CF1178" s="270"/>
      <c r="CG1178" s="68"/>
      <c r="CH1178" s="281"/>
      <c r="CI1178" s="281"/>
      <c r="CJ1178" s="281"/>
      <c r="CK1178" s="281"/>
      <c r="CL1178" s="281"/>
      <c r="CM1178" s="282"/>
      <c r="CN1178" s="282"/>
      <c r="CO1178" s="282"/>
      <c r="CP1178" s="282"/>
      <c r="CQ1178" s="282"/>
      <c r="CR1178" s="270"/>
      <c r="CS1178" s="68"/>
      <c r="CT1178" s="283"/>
      <c r="CU1178" s="283"/>
      <c r="CV1178" s="283"/>
      <c r="CW1178" s="283"/>
      <c r="CX1178" s="283"/>
      <c r="CY1178" s="270"/>
      <c r="CZ1178" s="68"/>
      <c r="DA1178" s="282"/>
      <c r="DB1178" s="282"/>
      <c r="DC1178" s="282"/>
      <c r="DD1178" s="282"/>
      <c r="DE1178" s="282"/>
    </row>
    <row r="1179" spans="1:109" ht="16.5" x14ac:dyDescent="0.3">
      <c r="A1179" s="68">
        <v>2010</v>
      </c>
      <c r="B1179" s="68" t="s">
        <v>43</v>
      </c>
      <c r="C1179" s="433" t="s">
        <v>108</v>
      </c>
      <c r="D1179" s="434">
        <v>27940.170000000009</v>
      </c>
      <c r="E1179" s="434">
        <v>168541.3345</v>
      </c>
      <c r="F1179" s="435">
        <v>30845.627499999995</v>
      </c>
      <c r="G1179" s="435">
        <v>11647.429999999998</v>
      </c>
      <c r="H1179" s="129">
        <v>238974.56200000001</v>
      </c>
      <c r="I1179" s="293"/>
      <c r="J1179" s="58"/>
      <c r="BY1179" s="270"/>
      <c r="BZ1179" s="68"/>
      <c r="CA1179" s="280"/>
      <c r="CB1179" s="280"/>
      <c r="CC1179" s="280"/>
      <c r="CD1179" s="280"/>
      <c r="CE1179" s="280"/>
      <c r="CF1179" s="270"/>
      <c r="CG1179" s="68"/>
      <c r="CH1179" s="281"/>
      <c r="CI1179" s="281"/>
      <c r="CJ1179" s="281"/>
      <c r="CK1179" s="281"/>
      <c r="CL1179" s="281"/>
      <c r="CM1179" s="282"/>
      <c r="CN1179" s="282"/>
      <c r="CO1179" s="282"/>
      <c r="CP1179" s="282"/>
      <c r="CQ1179" s="282"/>
      <c r="CR1179" s="270"/>
      <c r="CS1179" s="68"/>
      <c r="CT1179" s="283"/>
      <c r="CU1179" s="283"/>
      <c r="CV1179" s="283"/>
      <c r="CW1179" s="283"/>
      <c r="CX1179" s="283"/>
      <c r="CY1179" s="270"/>
      <c r="CZ1179" s="68"/>
      <c r="DA1179" s="282"/>
      <c r="DB1179" s="282"/>
      <c r="DC1179" s="282"/>
      <c r="DD1179" s="282"/>
      <c r="DE1179" s="282"/>
    </row>
    <row r="1180" spans="1:109" ht="16.5" x14ac:dyDescent="0.3">
      <c r="A1180" s="427">
        <v>2010</v>
      </c>
      <c r="B1180" s="428" t="s">
        <v>44</v>
      </c>
      <c r="C1180" s="429" t="s">
        <v>108</v>
      </c>
      <c r="D1180" s="430">
        <v>29176.175999999999</v>
      </c>
      <c r="E1180" s="430">
        <v>158494.16</v>
      </c>
      <c r="F1180" s="431">
        <v>33825.387499999997</v>
      </c>
      <c r="G1180" s="431">
        <v>15117.585000000001</v>
      </c>
      <c r="H1180" s="432">
        <v>236613.30849999996</v>
      </c>
      <c r="I1180" s="293"/>
      <c r="J1180" s="58"/>
      <c r="BY1180" s="270"/>
      <c r="BZ1180" s="68"/>
      <c r="CA1180" s="280"/>
      <c r="CB1180" s="280"/>
      <c r="CC1180" s="280"/>
      <c r="CD1180" s="280"/>
      <c r="CE1180" s="280"/>
      <c r="CF1180" s="270"/>
      <c r="CG1180" s="68"/>
      <c r="CH1180" s="281"/>
      <c r="CI1180" s="281"/>
      <c r="CJ1180" s="281"/>
      <c r="CK1180" s="281"/>
      <c r="CL1180" s="281"/>
      <c r="CM1180" s="282"/>
      <c r="CN1180" s="282"/>
      <c r="CO1180" s="282"/>
      <c r="CP1180" s="282"/>
      <c r="CQ1180" s="282"/>
      <c r="CR1180" s="270"/>
      <c r="CS1180" s="68"/>
      <c r="CT1180" s="283"/>
      <c r="CU1180" s="283"/>
      <c r="CV1180" s="283"/>
      <c r="CW1180" s="283"/>
      <c r="CX1180" s="283"/>
      <c r="CY1180" s="270"/>
      <c r="CZ1180" s="68"/>
      <c r="DA1180" s="282"/>
      <c r="DB1180" s="282"/>
      <c r="DC1180" s="282"/>
      <c r="DD1180" s="282"/>
      <c r="DE1180" s="282"/>
    </row>
    <row r="1181" spans="1:109" ht="16.5" x14ac:dyDescent="0.3">
      <c r="A1181" s="68">
        <v>2010</v>
      </c>
      <c r="B1181" s="68" t="s">
        <v>45</v>
      </c>
      <c r="C1181" s="433" t="s">
        <v>108</v>
      </c>
      <c r="D1181" s="434">
        <v>30890.397499999995</v>
      </c>
      <c r="E1181" s="434">
        <v>180391.55100000006</v>
      </c>
      <c r="F1181" s="435">
        <v>38193.715499999998</v>
      </c>
      <c r="G1181" s="435">
        <v>14815.780000000002</v>
      </c>
      <c r="H1181" s="129">
        <v>264291.44400000002</v>
      </c>
      <c r="I1181" s="293"/>
      <c r="J1181" s="58"/>
      <c r="BY1181" s="270"/>
      <c r="BZ1181" s="68"/>
      <c r="CA1181" s="280"/>
      <c r="CB1181" s="280"/>
      <c r="CC1181" s="280"/>
      <c r="CD1181" s="280"/>
      <c r="CE1181" s="280"/>
      <c r="CF1181" s="270"/>
      <c r="CG1181" s="68"/>
      <c r="CH1181" s="281"/>
      <c r="CI1181" s="281"/>
      <c r="CJ1181" s="281"/>
      <c r="CK1181" s="281"/>
      <c r="CL1181" s="281"/>
      <c r="CM1181" s="282"/>
      <c r="CN1181" s="282"/>
      <c r="CO1181" s="282"/>
      <c r="CP1181" s="282"/>
      <c r="CQ1181" s="282"/>
      <c r="CR1181" s="270"/>
      <c r="CS1181" s="68"/>
      <c r="CT1181" s="283"/>
      <c r="CU1181" s="283"/>
      <c r="CV1181" s="283"/>
      <c r="CW1181" s="283"/>
      <c r="CX1181" s="283"/>
      <c r="CY1181" s="270"/>
      <c r="CZ1181" s="68"/>
      <c r="DA1181" s="282"/>
      <c r="DB1181" s="282"/>
      <c r="DC1181" s="282"/>
      <c r="DD1181" s="282"/>
      <c r="DE1181" s="282"/>
    </row>
    <row r="1182" spans="1:109" ht="16.5" x14ac:dyDescent="0.3">
      <c r="A1182" s="427">
        <v>2010</v>
      </c>
      <c r="B1182" s="428" t="s">
        <v>33</v>
      </c>
      <c r="C1182" s="429" t="s">
        <v>108</v>
      </c>
      <c r="D1182" s="430">
        <v>27269.147500000003</v>
      </c>
      <c r="E1182" s="430">
        <v>161672.22850000003</v>
      </c>
      <c r="F1182" s="431">
        <v>33762.354999999996</v>
      </c>
      <c r="G1182" s="431">
        <v>13900.859999999995</v>
      </c>
      <c r="H1182" s="432">
        <v>236604.59100000001</v>
      </c>
      <c r="I1182" s="293"/>
      <c r="J1182" s="58"/>
      <c r="BY1182" s="270"/>
      <c r="BZ1182" s="68"/>
      <c r="CA1182" s="280"/>
      <c r="CB1182" s="280"/>
      <c r="CC1182" s="280"/>
      <c r="CD1182" s="280"/>
      <c r="CE1182" s="280"/>
      <c r="CF1182" s="270"/>
      <c r="CG1182" s="68"/>
      <c r="CH1182" s="281"/>
      <c r="CI1182" s="281"/>
      <c r="CJ1182" s="281"/>
      <c r="CK1182" s="281"/>
      <c r="CL1182" s="281"/>
      <c r="CM1182" s="282"/>
      <c r="CN1182" s="282"/>
      <c r="CO1182" s="282"/>
      <c r="CP1182" s="282"/>
      <c r="CQ1182" s="282"/>
      <c r="CR1182" s="270"/>
      <c r="CS1182" s="68"/>
      <c r="CT1182" s="283"/>
      <c r="CU1182" s="283"/>
      <c r="CV1182" s="283"/>
      <c r="CW1182" s="283"/>
      <c r="CX1182" s="283"/>
      <c r="CY1182" s="270"/>
      <c r="CZ1182" s="68"/>
      <c r="DA1182" s="282"/>
      <c r="DB1182" s="282"/>
      <c r="DC1182" s="282"/>
      <c r="DD1182" s="282"/>
      <c r="DE1182" s="282"/>
    </row>
    <row r="1183" spans="1:109" ht="16.5" x14ac:dyDescent="0.3">
      <c r="A1183" s="68">
        <v>2010</v>
      </c>
      <c r="B1183" s="68" t="s">
        <v>35</v>
      </c>
      <c r="C1183" s="433" t="s">
        <v>108</v>
      </c>
      <c r="D1183" s="434">
        <v>30237.347500000007</v>
      </c>
      <c r="E1183" s="434">
        <v>179746.00099999993</v>
      </c>
      <c r="F1183" s="435">
        <v>35069.339999999997</v>
      </c>
      <c r="G1183" s="435">
        <v>14788.585000000001</v>
      </c>
      <c r="H1183" s="129">
        <v>259841.27350000001</v>
      </c>
      <c r="I1183" s="293"/>
      <c r="J1183" s="58"/>
      <c r="BY1183" s="270"/>
      <c r="BZ1183" s="68"/>
      <c r="CA1183" s="280"/>
      <c r="CB1183" s="280"/>
      <c r="CC1183" s="280"/>
      <c r="CD1183" s="280"/>
      <c r="CE1183" s="280"/>
      <c r="CF1183" s="270"/>
      <c r="CG1183" s="68"/>
      <c r="CH1183" s="281"/>
      <c r="CI1183" s="281"/>
      <c r="CJ1183" s="281"/>
      <c r="CK1183" s="281"/>
      <c r="CL1183" s="281"/>
      <c r="CM1183" s="282"/>
      <c r="CN1183" s="282"/>
      <c r="CO1183" s="282"/>
      <c r="CP1183" s="282"/>
      <c r="CQ1183" s="282"/>
      <c r="CR1183" s="270"/>
      <c r="CS1183" s="68"/>
      <c r="CT1183" s="283"/>
      <c r="CU1183" s="283"/>
      <c r="CV1183" s="283"/>
      <c r="CW1183" s="283"/>
      <c r="CX1183" s="283"/>
      <c r="CY1183" s="270"/>
      <c r="CZ1183" s="68"/>
      <c r="DA1183" s="282"/>
      <c r="DB1183" s="282"/>
      <c r="DC1183" s="282"/>
      <c r="DD1183" s="282"/>
      <c r="DE1183" s="282"/>
    </row>
    <row r="1184" spans="1:109" ht="16.5" x14ac:dyDescent="0.3">
      <c r="A1184" s="427">
        <v>2010</v>
      </c>
      <c r="B1184" s="428" t="s">
        <v>36</v>
      </c>
      <c r="C1184" s="429" t="s">
        <v>108</v>
      </c>
      <c r="D1184" s="430">
        <v>31465.994999999992</v>
      </c>
      <c r="E1184" s="430">
        <v>158603.5925</v>
      </c>
      <c r="F1184" s="431">
        <v>32426.487499999996</v>
      </c>
      <c r="G1184" s="431">
        <v>13204.447500000002</v>
      </c>
      <c r="H1184" s="432">
        <v>235700.52250000005</v>
      </c>
      <c r="I1184" s="293"/>
      <c r="J1184" s="58"/>
      <c r="BY1184" s="270"/>
      <c r="BZ1184" s="68"/>
      <c r="CA1184" s="280"/>
      <c r="CB1184" s="280"/>
      <c r="CC1184" s="280"/>
      <c r="CD1184" s="280"/>
      <c r="CE1184" s="280"/>
      <c r="CF1184" s="270"/>
      <c r="CG1184" s="68"/>
      <c r="CH1184" s="281"/>
      <c r="CI1184" s="281"/>
      <c r="CJ1184" s="281"/>
      <c r="CK1184" s="281"/>
      <c r="CL1184" s="281"/>
      <c r="CM1184" s="282"/>
      <c r="CN1184" s="282"/>
      <c r="CO1184" s="282"/>
      <c r="CP1184" s="282"/>
      <c r="CQ1184" s="282"/>
      <c r="CR1184" s="270"/>
      <c r="CS1184" s="68"/>
      <c r="CT1184" s="283"/>
      <c r="CU1184" s="283"/>
      <c r="CV1184" s="283"/>
      <c r="CW1184" s="283"/>
      <c r="CX1184" s="283"/>
      <c r="CY1184" s="270"/>
      <c r="CZ1184" s="68"/>
      <c r="DA1184" s="282"/>
      <c r="DB1184" s="282"/>
      <c r="DC1184" s="282"/>
      <c r="DD1184" s="282"/>
      <c r="DE1184" s="282"/>
    </row>
    <row r="1185" spans="1:109" ht="16.5" x14ac:dyDescent="0.3">
      <c r="A1185" s="68">
        <v>2010</v>
      </c>
      <c r="B1185" s="68" t="s">
        <v>37</v>
      </c>
      <c r="C1185" s="433" t="s">
        <v>108</v>
      </c>
      <c r="D1185" s="434">
        <v>32198.970000000005</v>
      </c>
      <c r="E1185" s="434">
        <v>171444.32000000004</v>
      </c>
      <c r="F1185" s="435">
        <v>32069.205000000002</v>
      </c>
      <c r="G1185" s="435">
        <v>13590.150000000001</v>
      </c>
      <c r="H1185" s="129">
        <v>249302.64500000005</v>
      </c>
      <c r="I1185" s="293"/>
      <c r="J1185" s="58"/>
      <c r="BY1185" s="270"/>
      <c r="BZ1185" s="68"/>
      <c r="CA1185" s="280"/>
      <c r="CB1185" s="280"/>
      <c r="CC1185" s="280"/>
      <c r="CD1185" s="280"/>
      <c r="CE1185" s="280"/>
      <c r="CF1185" s="270"/>
      <c r="CG1185" s="68"/>
      <c r="CH1185" s="281"/>
      <c r="CI1185" s="281"/>
      <c r="CJ1185" s="281"/>
      <c r="CK1185" s="281"/>
      <c r="CL1185" s="281"/>
      <c r="CM1185" s="282"/>
      <c r="CN1185" s="282"/>
      <c r="CO1185" s="282"/>
      <c r="CP1185" s="282"/>
      <c r="CQ1185" s="282"/>
      <c r="CR1185" s="270"/>
      <c r="CS1185" s="68"/>
      <c r="CT1185" s="283"/>
      <c r="CU1185" s="283"/>
      <c r="CV1185" s="283"/>
      <c r="CW1185" s="283"/>
      <c r="CX1185" s="283"/>
      <c r="CY1185" s="270"/>
      <c r="CZ1185" s="68"/>
      <c r="DA1185" s="282"/>
      <c r="DB1185" s="282"/>
      <c r="DC1185" s="282"/>
      <c r="DD1185" s="282"/>
      <c r="DE1185" s="282"/>
    </row>
    <row r="1186" spans="1:109" ht="16.5" x14ac:dyDescent="0.3">
      <c r="A1186" s="427">
        <v>2010</v>
      </c>
      <c r="B1186" s="428" t="s">
        <v>38</v>
      </c>
      <c r="C1186" s="429" t="s">
        <v>108</v>
      </c>
      <c r="D1186" s="430">
        <v>32118.222500000011</v>
      </c>
      <c r="E1186" s="430">
        <v>165727.37549999999</v>
      </c>
      <c r="F1186" s="431">
        <v>31447.557499999999</v>
      </c>
      <c r="G1186" s="431">
        <v>13390.425000000003</v>
      </c>
      <c r="H1186" s="432">
        <v>242683.58049999992</v>
      </c>
      <c r="I1186" s="293"/>
      <c r="J1186" s="58"/>
      <c r="BY1186" s="270"/>
      <c r="BZ1186" s="68"/>
      <c r="CA1186" s="280"/>
      <c r="CB1186" s="280"/>
      <c r="CC1186" s="280"/>
      <c r="CD1186" s="280"/>
      <c r="CE1186" s="280"/>
      <c r="CF1186" s="270"/>
      <c r="CG1186" s="68"/>
      <c r="CH1186" s="281"/>
      <c r="CI1186" s="281"/>
      <c r="CJ1186" s="281"/>
      <c r="CK1186" s="281"/>
      <c r="CL1186" s="281"/>
      <c r="CM1186" s="282"/>
      <c r="CN1186" s="282"/>
      <c r="CO1186" s="282"/>
      <c r="CP1186" s="282"/>
      <c r="CQ1186" s="282"/>
      <c r="CR1186" s="270"/>
      <c r="CS1186" s="68"/>
      <c r="CT1186" s="283"/>
      <c r="CU1186" s="283"/>
      <c r="CV1186" s="283"/>
      <c r="CW1186" s="283"/>
      <c r="CX1186" s="283"/>
      <c r="CY1186" s="270"/>
      <c r="CZ1186" s="68"/>
      <c r="DA1186" s="282"/>
      <c r="DB1186" s="282"/>
      <c r="DC1186" s="282"/>
      <c r="DD1186" s="282"/>
      <c r="DE1186" s="282"/>
    </row>
    <row r="1187" spans="1:109" ht="16.5" x14ac:dyDescent="0.3">
      <c r="A1187" s="68">
        <v>2010</v>
      </c>
      <c r="B1187" s="68" t="s">
        <v>39</v>
      </c>
      <c r="C1187" s="433" t="s">
        <v>108</v>
      </c>
      <c r="D1187" s="434">
        <v>33436.647499999999</v>
      </c>
      <c r="E1187" s="434">
        <v>176201.41599999997</v>
      </c>
      <c r="F1187" s="435">
        <v>30005.25</v>
      </c>
      <c r="G1187" s="435">
        <v>14630.31</v>
      </c>
      <c r="H1187" s="129">
        <v>254273.62349999996</v>
      </c>
      <c r="I1187" s="293"/>
      <c r="J1187" s="58"/>
      <c r="BY1187" s="270"/>
      <c r="BZ1187" s="68"/>
      <c r="CA1187" s="280"/>
      <c r="CB1187" s="280"/>
      <c r="CC1187" s="280"/>
      <c r="CD1187" s="280"/>
      <c r="CE1187" s="280"/>
      <c r="CF1187" s="270"/>
      <c r="CG1187" s="68"/>
      <c r="CH1187" s="281"/>
      <c r="CI1187" s="281"/>
      <c r="CJ1187" s="281"/>
      <c r="CK1187" s="281"/>
      <c r="CL1187" s="281"/>
      <c r="CM1187" s="282"/>
      <c r="CN1187" s="282"/>
      <c r="CO1187" s="282"/>
      <c r="CP1187" s="282"/>
      <c r="CQ1187" s="282"/>
      <c r="CR1187" s="270"/>
      <c r="CS1187" s="68"/>
      <c r="CT1187" s="283"/>
      <c r="CU1187" s="283"/>
      <c r="CV1187" s="283"/>
      <c r="CW1187" s="283"/>
      <c r="CX1187" s="283"/>
      <c r="CY1187" s="270"/>
      <c r="CZ1187" s="68"/>
      <c r="DA1187" s="282"/>
      <c r="DB1187" s="282"/>
      <c r="DC1187" s="282"/>
      <c r="DD1187" s="282"/>
      <c r="DE1187" s="282"/>
    </row>
    <row r="1188" spans="1:109" ht="16.5" x14ac:dyDescent="0.3">
      <c r="A1188" s="427">
        <v>2010</v>
      </c>
      <c r="B1188" s="428" t="s">
        <v>40</v>
      </c>
      <c r="C1188" s="429" t="s">
        <v>108</v>
      </c>
      <c r="D1188" s="430">
        <v>36148.982499999998</v>
      </c>
      <c r="E1188" s="430">
        <v>187962.27099999995</v>
      </c>
      <c r="F1188" s="431">
        <v>27020.207599999998</v>
      </c>
      <c r="G1188" s="431">
        <v>14595.4125</v>
      </c>
      <c r="H1188" s="432">
        <v>265726.87359999993</v>
      </c>
      <c r="I1188" s="293"/>
      <c r="J1188" s="58"/>
      <c r="BY1188" s="270"/>
      <c r="BZ1188" s="68"/>
      <c r="CA1188" s="280"/>
      <c r="CB1188" s="280"/>
      <c r="CC1188" s="280"/>
      <c r="CD1188" s="280"/>
      <c r="CE1188" s="280"/>
      <c r="CF1188" s="270"/>
      <c r="CG1188" s="68"/>
      <c r="CH1188" s="281"/>
      <c r="CI1188" s="281"/>
      <c r="CJ1188" s="281"/>
      <c r="CK1188" s="281"/>
      <c r="CL1188" s="281"/>
      <c r="CM1188" s="282"/>
      <c r="CN1188" s="282"/>
      <c r="CO1188" s="282"/>
      <c r="CP1188" s="282"/>
      <c r="CQ1188" s="282"/>
      <c r="CR1188" s="270"/>
      <c r="CS1188" s="68"/>
      <c r="CT1188" s="283"/>
      <c r="CU1188" s="283"/>
      <c r="CV1188" s="283"/>
      <c r="CW1188" s="283"/>
      <c r="CX1188" s="283"/>
      <c r="CY1188" s="270"/>
      <c r="CZ1188" s="68"/>
      <c r="DA1188" s="282"/>
      <c r="DB1188" s="282"/>
      <c r="DC1188" s="282"/>
      <c r="DD1188" s="282"/>
      <c r="DE1188" s="282"/>
    </row>
    <row r="1189" spans="1:109" ht="16.5" x14ac:dyDescent="0.3">
      <c r="A1189" s="68">
        <v>2010</v>
      </c>
      <c r="B1189" s="68" t="s">
        <v>41</v>
      </c>
      <c r="C1189" s="433" t="s">
        <v>108</v>
      </c>
      <c r="D1189" s="434">
        <v>34233.425000000003</v>
      </c>
      <c r="E1189" s="434">
        <v>195727.80599999992</v>
      </c>
      <c r="F1189" s="435">
        <v>26360.985000000001</v>
      </c>
      <c r="G1189" s="435">
        <v>13916.6325</v>
      </c>
      <c r="H1189" s="129">
        <v>270238.84850000014</v>
      </c>
      <c r="I1189" s="293"/>
      <c r="J1189" s="58"/>
      <c r="BY1189" s="270"/>
      <c r="BZ1189" s="68"/>
      <c r="CA1189" s="280"/>
      <c r="CB1189" s="280"/>
      <c r="CC1189" s="280"/>
      <c r="CD1189" s="280"/>
      <c r="CE1189" s="280"/>
      <c r="CF1189" s="270"/>
      <c r="CG1189" s="68"/>
      <c r="CH1189" s="281"/>
      <c r="CI1189" s="281"/>
      <c r="CJ1189" s="281"/>
      <c r="CK1189" s="281"/>
      <c r="CL1189" s="281"/>
      <c r="CM1189" s="282"/>
      <c r="CN1189" s="282"/>
      <c r="CO1189" s="282"/>
      <c r="CP1189" s="282"/>
      <c r="CQ1189" s="282"/>
      <c r="CR1189" s="270"/>
      <c r="CS1189" s="68"/>
      <c r="CT1189" s="283"/>
      <c r="CU1189" s="283"/>
      <c r="CV1189" s="283"/>
      <c r="CW1189" s="283"/>
      <c r="CX1189" s="283"/>
      <c r="CY1189" s="270"/>
      <c r="CZ1189" s="68"/>
      <c r="DA1189" s="282"/>
      <c r="DB1189" s="282"/>
      <c r="DC1189" s="282"/>
      <c r="DD1189" s="282"/>
      <c r="DE1189" s="282"/>
    </row>
    <row r="1190" spans="1:109" ht="16.5" x14ac:dyDescent="0.3">
      <c r="A1190" s="427">
        <v>2010</v>
      </c>
      <c r="B1190" s="428" t="s">
        <v>42</v>
      </c>
      <c r="C1190" s="429" t="s">
        <v>108</v>
      </c>
      <c r="D1190" s="430">
        <v>33873.765000000007</v>
      </c>
      <c r="E1190" s="430">
        <v>199404.1385</v>
      </c>
      <c r="F1190" s="431">
        <v>21877.562500000004</v>
      </c>
      <c r="G1190" s="431">
        <v>12452.1625</v>
      </c>
      <c r="H1190" s="432">
        <v>267607.62849999999</v>
      </c>
      <c r="I1190" s="293"/>
      <c r="J1190" s="58"/>
      <c r="BY1190" s="270"/>
      <c r="BZ1190" s="68"/>
      <c r="CA1190" s="280"/>
      <c r="CB1190" s="280"/>
      <c r="CC1190" s="280"/>
      <c r="CD1190" s="280"/>
      <c r="CE1190" s="280"/>
      <c r="CF1190" s="270"/>
      <c r="CG1190" s="68"/>
      <c r="CH1190" s="281"/>
      <c r="CI1190" s="281"/>
      <c r="CJ1190" s="281"/>
      <c r="CK1190" s="281"/>
      <c r="CL1190" s="281"/>
      <c r="CM1190" s="282"/>
      <c r="CN1190" s="282"/>
      <c r="CO1190" s="282"/>
      <c r="CP1190" s="282"/>
      <c r="CQ1190" s="282"/>
      <c r="CR1190" s="270"/>
      <c r="CS1190" s="68"/>
      <c r="CT1190" s="283"/>
      <c r="CU1190" s="283"/>
      <c r="CV1190" s="283"/>
      <c r="CW1190" s="283"/>
      <c r="CX1190" s="283"/>
      <c r="CY1190" s="270"/>
      <c r="CZ1190" s="68"/>
      <c r="DA1190" s="282"/>
      <c r="DB1190" s="282"/>
      <c r="DC1190" s="282"/>
      <c r="DD1190" s="282"/>
      <c r="DE1190" s="282"/>
    </row>
    <row r="1191" spans="1:109" ht="16.5" x14ac:dyDescent="0.3">
      <c r="A1191" s="68">
        <v>2011</v>
      </c>
      <c r="B1191" s="68" t="s">
        <v>43</v>
      </c>
      <c r="C1191" s="433" t="s">
        <v>108</v>
      </c>
      <c r="D1191" s="434">
        <v>34167.490000000005</v>
      </c>
      <c r="E1191" s="434">
        <v>182904.26299999998</v>
      </c>
      <c r="F1191" s="435">
        <v>27626.669999999995</v>
      </c>
      <c r="G1191" s="435">
        <v>20737.340000000004</v>
      </c>
      <c r="H1191" s="129">
        <v>265435.76300000004</v>
      </c>
      <c r="I1191" s="293"/>
      <c r="J1191" s="58"/>
      <c r="BY1191" s="270"/>
      <c r="BZ1191" s="68"/>
      <c r="CA1191" s="280"/>
      <c r="CB1191" s="280"/>
      <c r="CC1191" s="280"/>
      <c r="CD1191" s="280"/>
      <c r="CE1191" s="280"/>
      <c r="CF1191" s="270"/>
      <c r="CG1191" s="68"/>
      <c r="CH1191" s="281"/>
      <c r="CI1191" s="281"/>
      <c r="CJ1191" s="281"/>
      <c r="CK1191" s="281"/>
      <c r="CL1191" s="281"/>
      <c r="CM1191" s="282"/>
      <c r="CN1191" s="282"/>
      <c r="CO1191" s="282"/>
      <c r="CP1191" s="282"/>
      <c r="CQ1191" s="282"/>
      <c r="CR1191" s="270"/>
      <c r="CS1191" s="68"/>
      <c r="CT1191" s="283"/>
      <c r="CU1191" s="283"/>
      <c r="CV1191" s="283"/>
      <c r="CW1191" s="283"/>
      <c r="CX1191" s="283"/>
      <c r="CY1191" s="270"/>
      <c r="CZ1191" s="68"/>
      <c r="DA1191" s="282"/>
      <c r="DB1191" s="282"/>
      <c r="DC1191" s="282"/>
      <c r="DD1191" s="282"/>
      <c r="DE1191" s="282"/>
    </row>
    <row r="1192" spans="1:109" ht="16.5" x14ac:dyDescent="0.3">
      <c r="A1192" s="427">
        <v>2011</v>
      </c>
      <c r="B1192" s="428" t="s">
        <v>44</v>
      </c>
      <c r="C1192" s="429" t="s">
        <v>108</v>
      </c>
      <c r="D1192" s="430">
        <v>39839.3125</v>
      </c>
      <c r="E1192" s="430">
        <v>172742.75200000004</v>
      </c>
      <c r="F1192" s="431">
        <v>27948.2925</v>
      </c>
      <c r="G1192" s="431">
        <v>13707.890000000003</v>
      </c>
      <c r="H1192" s="432">
        <v>254238.24699999992</v>
      </c>
      <c r="I1192" s="293"/>
      <c r="J1192" s="58"/>
      <c r="BY1192" s="270"/>
      <c r="BZ1192" s="68"/>
      <c r="CA1192" s="280"/>
      <c r="CB1192" s="280"/>
      <c r="CC1192" s="280"/>
      <c r="CD1192" s="280"/>
      <c r="CE1192" s="280"/>
      <c r="CF1192" s="270"/>
      <c r="CG1192" s="68"/>
      <c r="CH1192" s="281"/>
      <c r="CI1192" s="281"/>
      <c r="CJ1192" s="281"/>
      <c r="CK1192" s="281"/>
      <c r="CL1192" s="281"/>
      <c r="CM1192" s="282"/>
      <c r="CN1192" s="282"/>
      <c r="CO1192" s="282"/>
      <c r="CP1192" s="282"/>
      <c r="CQ1192" s="282"/>
      <c r="CR1192" s="270"/>
      <c r="CS1192" s="68"/>
      <c r="CT1192" s="283"/>
      <c r="CU1192" s="283"/>
      <c r="CV1192" s="283"/>
      <c r="CW1192" s="283"/>
      <c r="CX1192" s="283"/>
      <c r="CY1192" s="270"/>
      <c r="CZ1192" s="68"/>
      <c r="DA1192" s="282"/>
      <c r="DB1192" s="282"/>
      <c r="DC1192" s="282"/>
      <c r="DD1192" s="282"/>
      <c r="DE1192" s="282"/>
    </row>
    <row r="1193" spans="1:109" ht="16.5" x14ac:dyDescent="0.3">
      <c r="A1193" s="68">
        <v>2011</v>
      </c>
      <c r="B1193" s="68" t="s">
        <v>45</v>
      </c>
      <c r="C1193" s="433" t="s">
        <v>108</v>
      </c>
      <c r="D1193" s="434">
        <v>50127.352999999988</v>
      </c>
      <c r="E1193" s="434">
        <v>227954.94700000004</v>
      </c>
      <c r="F1193" s="435">
        <v>35737.089500000002</v>
      </c>
      <c r="G1193" s="435">
        <v>17959.543000000001</v>
      </c>
      <c r="H1193" s="129">
        <v>331778.93250000005</v>
      </c>
      <c r="I1193" s="293"/>
      <c r="J1193" s="58"/>
      <c r="BY1193" s="270"/>
      <c r="BZ1193" s="68"/>
      <c r="CA1193" s="280"/>
      <c r="CB1193" s="280"/>
      <c r="CC1193" s="280"/>
      <c r="CD1193" s="280"/>
      <c r="CE1193" s="280"/>
      <c r="CF1193" s="270"/>
      <c r="CG1193" s="68"/>
      <c r="CH1193" s="281"/>
      <c r="CI1193" s="281"/>
      <c r="CJ1193" s="281"/>
      <c r="CK1193" s="281"/>
      <c r="CL1193" s="281"/>
      <c r="CM1193" s="282"/>
      <c r="CN1193" s="282"/>
      <c r="CO1193" s="282"/>
      <c r="CP1193" s="282"/>
      <c r="CQ1193" s="282"/>
      <c r="CR1193" s="270"/>
      <c r="CS1193" s="68"/>
      <c r="CT1193" s="283"/>
      <c r="CU1193" s="283"/>
      <c r="CV1193" s="283"/>
      <c r="CW1193" s="283"/>
      <c r="CX1193" s="283"/>
      <c r="CY1193" s="270"/>
      <c r="CZ1193" s="68"/>
      <c r="DA1193" s="282"/>
      <c r="DB1193" s="282"/>
      <c r="DC1193" s="282"/>
      <c r="DD1193" s="282"/>
      <c r="DE1193" s="282"/>
    </row>
    <row r="1194" spans="1:109" ht="16.5" x14ac:dyDescent="0.3">
      <c r="A1194" s="427">
        <v>2011</v>
      </c>
      <c r="B1194" s="428" t="s">
        <v>33</v>
      </c>
      <c r="C1194" s="429" t="s">
        <v>108</v>
      </c>
      <c r="D1194" s="430">
        <v>46045.934499999996</v>
      </c>
      <c r="E1194" s="430">
        <v>185631.56350000002</v>
      </c>
      <c r="F1194" s="431">
        <v>32054.094500000003</v>
      </c>
      <c r="G1194" s="431">
        <v>14133.679499999997</v>
      </c>
      <c r="H1194" s="432">
        <v>277865.27199999994</v>
      </c>
      <c r="I1194" s="293"/>
      <c r="J1194" s="58"/>
      <c r="BY1194" s="270"/>
      <c r="BZ1194" s="68"/>
      <c r="CA1194" s="280"/>
      <c r="CB1194" s="280"/>
      <c r="CC1194" s="280"/>
      <c r="CD1194" s="280"/>
      <c r="CE1194" s="280"/>
      <c r="CF1194" s="270"/>
      <c r="CG1194" s="68"/>
      <c r="CH1194" s="281"/>
      <c r="CI1194" s="281"/>
      <c r="CJ1194" s="281"/>
      <c r="CK1194" s="281"/>
      <c r="CL1194" s="281"/>
      <c r="CM1194" s="282"/>
      <c r="CN1194" s="282"/>
      <c r="CO1194" s="282"/>
      <c r="CP1194" s="282"/>
      <c r="CQ1194" s="282"/>
      <c r="CR1194" s="270"/>
      <c r="CS1194" s="68"/>
      <c r="CT1194" s="283"/>
      <c r="CU1194" s="283"/>
      <c r="CV1194" s="283"/>
      <c r="CW1194" s="283"/>
      <c r="CX1194" s="283"/>
      <c r="CY1194" s="270"/>
      <c r="CZ1194" s="68"/>
      <c r="DA1194" s="282"/>
      <c r="DB1194" s="282"/>
      <c r="DC1194" s="282"/>
      <c r="DD1194" s="282"/>
      <c r="DE1194" s="282"/>
    </row>
    <row r="1195" spans="1:109" ht="16.5" x14ac:dyDescent="0.3">
      <c r="A1195" s="68">
        <v>2011</v>
      </c>
      <c r="B1195" s="68" t="s">
        <v>35</v>
      </c>
      <c r="C1195" s="433" t="s">
        <v>108</v>
      </c>
      <c r="D1195" s="434">
        <v>48489.792499999989</v>
      </c>
      <c r="E1195" s="434">
        <v>211706.71200000006</v>
      </c>
      <c r="F1195" s="435">
        <v>37002.647499999992</v>
      </c>
      <c r="G1195" s="435">
        <v>14485.502499999997</v>
      </c>
      <c r="H1195" s="129">
        <v>311684.65450000012</v>
      </c>
      <c r="I1195" s="293"/>
      <c r="J1195" s="58"/>
      <c r="BY1195" s="270"/>
      <c r="BZ1195" s="68"/>
      <c r="CA1195" s="280"/>
      <c r="CB1195" s="280"/>
      <c r="CC1195" s="280"/>
      <c r="CD1195" s="280"/>
      <c r="CE1195" s="280"/>
      <c r="CF1195" s="270"/>
      <c r="CG1195" s="68"/>
      <c r="CH1195" s="281"/>
      <c r="CI1195" s="281"/>
      <c r="CJ1195" s="281"/>
      <c r="CK1195" s="281"/>
      <c r="CL1195" s="281"/>
      <c r="CM1195" s="282"/>
      <c r="CN1195" s="282"/>
      <c r="CO1195" s="282"/>
      <c r="CP1195" s="282"/>
      <c r="CQ1195" s="282"/>
      <c r="CR1195" s="270"/>
      <c r="CS1195" s="68"/>
      <c r="CT1195" s="283"/>
      <c r="CU1195" s="283"/>
      <c r="CV1195" s="283"/>
      <c r="CW1195" s="283"/>
      <c r="CX1195" s="283"/>
      <c r="CY1195" s="270"/>
      <c r="CZ1195" s="68"/>
      <c r="DA1195" s="282"/>
      <c r="DB1195" s="282"/>
      <c r="DC1195" s="282"/>
      <c r="DD1195" s="282"/>
      <c r="DE1195" s="282"/>
    </row>
    <row r="1196" spans="1:109" ht="16.5" x14ac:dyDescent="0.3">
      <c r="A1196" s="427">
        <v>2011</v>
      </c>
      <c r="B1196" s="428" t="s">
        <v>36</v>
      </c>
      <c r="C1196" s="429" t="s">
        <v>108</v>
      </c>
      <c r="D1196" s="430">
        <v>43215.41750000001</v>
      </c>
      <c r="E1196" s="430">
        <v>177066.69949999996</v>
      </c>
      <c r="F1196" s="431">
        <v>35548.144999999997</v>
      </c>
      <c r="G1196" s="431">
        <v>16450.1875</v>
      </c>
      <c r="H1196" s="432">
        <v>272280.44950000005</v>
      </c>
      <c r="I1196" s="293"/>
      <c r="J1196" s="58"/>
      <c r="BY1196" s="270"/>
      <c r="BZ1196" s="68"/>
      <c r="CA1196" s="280"/>
      <c r="CB1196" s="280"/>
      <c r="CC1196" s="280"/>
      <c r="CD1196" s="280"/>
      <c r="CE1196" s="280"/>
      <c r="CF1196" s="270"/>
      <c r="CG1196" s="68"/>
      <c r="CH1196" s="281"/>
      <c r="CI1196" s="281"/>
      <c r="CJ1196" s="281"/>
      <c r="CK1196" s="281"/>
      <c r="CL1196" s="281"/>
      <c r="CM1196" s="282"/>
      <c r="CN1196" s="282"/>
      <c r="CO1196" s="282"/>
      <c r="CP1196" s="282"/>
      <c r="CQ1196" s="282"/>
      <c r="CR1196" s="270"/>
      <c r="CS1196" s="68"/>
      <c r="CT1196" s="283"/>
      <c r="CU1196" s="283"/>
      <c r="CV1196" s="283"/>
      <c r="CW1196" s="283"/>
      <c r="CX1196" s="283"/>
      <c r="CY1196" s="270"/>
      <c r="CZ1196" s="68"/>
      <c r="DA1196" s="282"/>
      <c r="DB1196" s="282"/>
      <c r="DC1196" s="282"/>
      <c r="DD1196" s="282"/>
      <c r="DE1196" s="282"/>
    </row>
    <row r="1197" spans="1:109" ht="16.5" x14ac:dyDescent="0.3">
      <c r="A1197" s="68">
        <v>2011</v>
      </c>
      <c r="B1197" s="68" t="s">
        <v>37</v>
      </c>
      <c r="C1197" s="433" t="s">
        <v>108</v>
      </c>
      <c r="D1197" s="434">
        <v>45447.962499999994</v>
      </c>
      <c r="E1197" s="434">
        <v>191558.80699999997</v>
      </c>
      <c r="F1197" s="435">
        <v>37444.800999999999</v>
      </c>
      <c r="G1197" s="435">
        <v>17259.387500000001</v>
      </c>
      <c r="H1197" s="129">
        <v>291710.95799999993</v>
      </c>
      <c r="I1197" s="293"/>
      <c r="J1197" s="58"/>
      <c r="BY1197" s="270"/>
      <c r="BZ1197" s="68"/>
      <c r="CA1197" s="280"/>
      <c r="CB1197" s="280"/>
      <c r="CC1197" s="280"/>
      <c r="CD1197" s="280"/>
      <c r="CE1197" s="280"/>
      <c r="CF1197" s="270"/>
      <c r="CG1197" s="68"/>
      <c r="CH1197" s="281"/>
      <c r="CI1197" s="281"/>
      <c r="CJ1197" s="281"/>
      <c r="CK1197" s="281"/>
      <c r="CL1197" s="281"/>
      <c r="CM1197" s="282"/>
      <c r="CN1197" s="282"/>
      <c r="CO1197" s="282"/>
      <c r="CP1197" s="282"/>
      <c r="CQ1197" s="282"/>
      <c r="CR1197" s="270"/>
      <c r="CS1197" s="68"/>
      <c r="CT1197" s="283"/>
      <c r="CU1197" s="283"/>
      <c r="CV1197" s="283"/>
      <c r="CW1197" s="283"/>
      <c r="CX1197" s="283"/>
      <c r="CY1197" s="270"/>
      <c r="CZ1197" s="68"/>
      <c r="DA1197" s="282"/>
      <c r="DB1197" s="282"/>
      <c r="DC1197" s="282"/>
      <c r="DD1197" s="282"/>
      <c r="DE1197" s="282"/>
    </row>
    <row r="1198" spans="1:109" ht="16.5" x14ac:dyDescent="0.3">
      <c r="A1198" s="427">
        <v>2011</v>
      </c>
      <c r="B1198" s="428" t="s">
        <v>38</v>
      </c>
      <c r="C1198" s="429" t="s">
        <v>108</v>
      </c>
      <c r="D1198" s="430">
        <v>45296.965000000004</v>
      </c>
      <c r="E1198" s="430">
        <v>203967.44599999991</v>
      </c>
      <c r="F1198" s="431">
        <v>42673.968000000001</v>
      </c>
      <c r="G1198" s="431">
        <v>16427.247500000005</v>
      </c>
      <c r="H1198" s="432">
        <v>308365.62649999984</v>
      </c>
      <c r="I1198" s="293"/>
      <c r="J1198" s="58"/>
      <c r="BY1198" s="270"/>
      <c r="BZ1198" s="68"/>
      <c r="CA1198" s="280"/>
      <c r="CB1198" s="280"/>
      <c r="CC1198" s="280"/>
      <c r="CD1198" s="280"/>
      <c r="CE1198" s="280"/>
      <c r="CF1198" s="270"/>
      <c r="CG1198" s="68"/>
      <c r="CH1198" s="281"/>
      <c r="CI1198" s="281"/>
      <c r="CJ1198" s="281"/>
      <c r="CK1198" s="281"/>
      <c r="CL1198" s="281"/>
      <c r="CM1198" s="282"/>
      <c r="CN1198" s="282"/>
      <c r="CO1198" s="282"/>
      <c r="CP1198" s="282"/>
      <c r="CQ1198" s="282"/>
      <c r="CR1198" s="270"/>
      <c r="CS1198" s="68"/>
      <c r="CT1198" s="283"/>
      <c r="CU1198" s="283"/>
      <c r="CV1198" s="283"/>
      <c r="CW1198" s="283"/>
      <c r="CX1198" s="283"/>
      <c r="CY1198" s="270"/>
      <c r="CZ1198" s="68"/>
      <c r="DA1198" s="282"/>
      <c r="DB1198" s="282"/>
      <c r="DC1198" s="282"/>
      <c r="DD1198" s="282"/>
      <c r="DE1198" s="282"/>
    </row>
    <row r="1199" spans="1:109" ht="16.5" x14ac:dyDescent="0.3">
      <c r="A1199" s="68">
        <v>2011</v>
      </c>
      <c r="B1199" s="68" t="s">
        <v>39</v>
      </c>
      <c r="C1199" s="433" t="s">
        <v>108</v>
      </c>
      <c r="D1199" s="434">
        <v>43288.447999999997</v>
      </c>
      <c r="E1199" s="434">
        <v>201705.91450000004</v>
      </c>
      <c r="F1199" s="435">
        <v>41959.982000000004</v>
      </c>
      <c r="G1199" s="435">
        <v>15876.6785</v>
      </c>
      <c r="H1199" s="129">
        <v>302831.02299999993</v>
      </c>
      <c r="I1199" s="293"/>
      <c r="J1199" s="58"/>
      <c r="BY1199" s="270"/>
      <c r="BZ1199" s="68"/>
      <c r="CA1199" s="280"/>
      <c r="CB1199" s="280"/>
      <c r="CC1199" s="280"/>
      <c r="CD1199" s="280"/>
      <c r="CE1199" s="280"/>
      <c r="CF1199" s="270"/>
      <c r="CG1199" s="68"/>
      <c r="CH1199" s="281"/>
      <c r="CI1199" s="281"/>
      <c r="CJ1199" s="281"/>
      <c r="CK1199" s="281"/>
      <c r="CL1199" s="281"/>
      <c r="CM1199" s="282"/>
      <c r="CN1199" s="282"/>
      <c r="CO1199" s="282"/>
      <c r="CP1199" s="282"/>
      <c r="CQ1199" s="282"/>
      <c r="CR1199" s="270"/>
      <c r="CS1199" s="68"/>
      <c r="CT1199" s="283"/>
      <c r="CU1199" s="283"/>
      <c r="CV1199" s="283"/>
      <c r="CW1199" s="283"/>
      <c r="CX1199" s="283"/>
      <c r="CY1199" s="270"/>
      <c r="CZ1199" s="68"/>
      <c r="DA1199" s="282"/>
      <c r="DB1199" s="282"/>
      <c r="DC1199" s="282"/>
      <c r="DD1199" s="282"/>
      <c r="DE1199" s="282"/>
    </row>
    <row r="1200" spans="1:109" ht="16.5" x14ac:dyDescent="0.3">
      <c r="A1200" s="427">
        <v>2011</v>
      </c>
      <c r="B1200" s="428" t="s">
        <v>40</v>
      </c>
      <c r="C1200" s="429" t="s">
        <v>108</v>
      </c>
      <c r="D1200" s="430">
        <v>42306.779999999992</v>
      </c>
      <c r="E1200" s="430">
        <v>208475.16399999999</v>
      </c>
      <c r="F1200" s="431">
        <v>39744.805</v>
      </c>
      <c r="G1200" s="431">
        <v>16230.672499999997</v>
      </c>
      <c r="H1200" s="432">
        <v>306757.42149999994</v>
      </c>
      <c r="I1200" s="293"/>
      <c r="J1200" s="58"/>
      <c r="BY1200" s="270"/>
      <c r="BZ1200" s="68"/>
      <c r="CA1200" s="280"/>
      <c r="CB1200" s="280"/>
      <c r="CC1200" s="280"/>
      <c r="CD1200" s="280"/>
      <c r="CE1200" s="280"/>
      <c r="CF1200" s="270"/>
      <c r="CG1200" s="68"/>
      <c r="CH1200" s="281"/>
      <c r="CI1200" s="281"/>
      <c r="CJ1200" s="281"/>
      <c r="CK1200" s="281"/>
      <c r="CL1200" s="281"/>
      <c r="CM1200" s="282"/>
      <c r="CN1200" s="282"/>
      <c r="CO1200" s="282"/>
      <c r="CP1200" s="282"/>
      <c r="CQ1200" s="282"/>
      <c r="CR1200" s="270"/>
      <c r="CS1200" s="68"/>
      <c r="CT1200" s="283"/>
      <c r="CU1200" s="283"/>
      <c r="CV1200" s="283"/>
      <c r="CW1200" s="283"/>
      <c r="CX1200" s="283"/>
      <c r="CY1200" s="270"/>
      <c r="CZ1200" s="68"/>
      <c r="DA1200" s="282"/>
      <c r="DB1200" s="282"/>
      <c r="DC1200" s="282"/>
      <c r="DD1200" s="282"/>
      <c r="DE1200" s="282"/>
    </row>
    <row r="1201" spans="1:109" ht="16.5" x14ac:dyDescent="0.3">
      <c r="A1201" s="68">
        <v>2011</v>
      </c>
      <c r="B1201" s="68" t="s">
        <v>41</v>
      </c>
      <c r="C1201" s="433" t="s">
        <v>108</v>
      </c>
      <c r="D1201" s="434">
        <v>40951.114999999991</v>
      </c>
      <c r="E1201" s="434">
        <v>200672.73449999999</v>
      </c>
      <c r="F1201" s="435">
        <v>42086.502499999988</v>
      </c>
      <c r="G1201" s="435">
        <v>16451.738000000001</v>
      </c>
      <c r="H1201" s="129">
        <v>300162.09000000008</v>
      </c>
      <c r="I1201" s="293"/>
      <c r="J1201" s="58"/>
      <c r="BY1201" s="270"/>
      <c r="BZ1201" s="68"/>
      <c r="CA1201" s="280"/>
      <c r="CB1201" s="280"/>
      <c r="CC1201" s="280"/>
      <c r="CD1201" s="280"/>
      <c r="CE1201" s="280"/>
      <c r="CF1201" s="270"/>
      <c r="CG1201" s="68"/>
      <c r="CH1201" s="281"/>
      <c r="CI1201" s="281"/>
      <c r="CJ1201" s="281"/>
      <c r="CK1201" s="281"/>
      <c r="CL1201" s="281"/>
      <c r="CM1201" s="282"/>
      <c r="CN1201" s="282"/>
      <c r="CO1201" s="282"/>
      <c r="CP1201" s="282"/>
      <c r="CQ1201" s="282"/>
      <c r="CR1201" s="270"/>
      <c r="CS1201" s="68"/>
      <c r="CT1201" s="283"/>
      <c r="CU1201" s="283"/>
      <c r="CV1201" s="283"/>
      <c r="CW1201" s="283"/>
      <c r="CX1201" s="283"/>
      <c r="CY1201" s="270"/>
      <c r="CZ1201" s="68"/>
      <c r="DA1201" s="282"/>
      <c r="DB1201" s="282"/>
      <c r="DC1201" s="282"/>
      <c r="DD1201" s="282"/>
      <c r="DE1201" s="282"/>
    </row>
    <row r="1202" spans="1:109" ht="16.5" x14ac:dyDescent="0.3">
      <c r="A1202" s="427">
        <v>2011</v>
      </c>
      <c r="B1202" s="428" t="s">
        <v>42</v>
      </c>
      <c r="C1202" s="429" t="s">
        <v>108</v>
      </c>
      <c r="D1202" s="430">
        <v>40152.8825</v>
      </c>
      <c r="E1202" s="430">
        <v>227108.15100000007</v>
      </c>
      <c r="F1202" s="431">
        <v>40384.997500000005</v>
      </c>
      <c r="G1202" s="431">
        <v>18273.892499999994</v>
      </c>
      <c r="H1202" s="432">
        <v>325919.92350000003</v>
      </c>
      <c r="I1202" s="293"/>
      <c r="J1202" s="58"/>
      <c r="BY1202" s="270"/>
      <c r="BZ1202" s="68"/>
      <c r="CA1202" s="280"/>
      <c r="CB1202" s="280"/>
      <c r="CC1202" s="280"/>
      <c r="CD1202" s="280"/>
      <c r="CE1202" s="280"/>
      <c r="CF1202" s="270"/>
      <c r="CG1202" s="68"/>
      <c r="CH1202" s="281"/>
      <c r="CI1202" s="281"/>
      <c r="CJ1202" s="281"/>
      <c r="CK1202" s="281"/>
      <c r="CL1202" s="281"/>
      <c r="CM1202" s="282"/>
      <c r="CN1202" s="282"/>
      <c r="CO1202" s="282"/>
      <c r="CP1202" s="282"/>
      <c r="CQ1202" s="282"/>
      <c r="CR1202" s="270"/>
      <c r="CS1202" s="68"/>
      <c r="CT1202" s="283"/>
      <c r="CU1202" s="283"/>
      <c r="CV1202" s="283"/>
      <c r="CW1202" s="283"/>
      <c r="CX1202" s="283"/>
      <c r="CY1202" s="270"/>
      <c r="CZ1202" s="68"/>
      <c r="DA1202" s="282"/>
      <c r="DB1202" s="282"/>
      <c r="DC1202" s="282"/>
      <c r="DD1202" s="282"/>
      <c r="DE1202" s="282"/>
    </row>
    <row r="1203" spans="1:109" ht="16.5" x14ac:dyDescent="0.3">
      <c r="A1203" s="68">
        <v>2012</v>
      </c>
      <c r="B1203" s="68" t="s">
        <v>43</v>
      </c>
      <c r="C1203" s="433" t="s">
        <v>108</v>
      </c>
      <c r="D1203" s="434">
        <v>42158.380999999994</v>
      </c>
      <c r="E1203" s="434">
        <v>189808.04399999999</v>
      </c>
      <c r="F1203" s="435">
        <v>42527.767499999994</v>
      </c>
      <c r="G1203" s="435">
        <v>18605.762499999997</v>
      </c>
      <c r="H1203" s="129">
        <v>293099.95500000002</v>
      </c>
      <c r="I1203" s="293"/>
      <c r="J1203" s="58"/>
      <c r="BY1203" s="270"/>
      <c r="BZ1203" s="68"/>
      <c r="CA1203" s="280"/>
      <c r="CB1203" s="280"/>
      <c r="CC1203" s="280"/>
      <c r="CD1203" s="280"/>
      <c r="CE1203" s="280"/>
      <c r="CF1203" s="270"/>
      <c r="CG1203" s="68"/>
      <c r="CH1203" s="281"/>
      <c r="CI1203" s="281"/>
      <c r="CJ1203" s="281"/>
      <c r="CK1203" s="281"/>
      <c r="CL1203" s="281"/>
      <c r="CM1203" s="282"/>
      <c r="CN1203" s="282"/>
      <c r="CO1203" s="282"/>
      <c r="CP1203" s="282"/>
      <c r="CQ1203" s="282"/>
      <c r="CR1203" s="270"/>
      <c r="CS1203" s="68"/>
      <c r="CT1203" s="283"/>
      <c r="CU1203" s="283"/>
      <c r="CV1203" s="283"/>
      <c r="CW1203" s="283"/>
      <c r="CX1203" s="283"/>
      <c r="CY1203" s="270"/>
      <c r="CZ1203" s="68"/>
      <c r="DA1203" s="282"/>
      <c r="DB1203" s="282"/>
      <c r="DC1203" s="282"/>
      <c r="DD1203" s="282"/>
      <c r="DE1203" s="282"/>
    </row>
    <row r="1204" spans="1:109" ht="16.5" x14ac:dyDescent="0.3">
      <c r="A1204" s="427">
        <v>2012</v>
      </c>
      <c r="B1204" s="428" t="s">
        <v>44</v>
      </c>
      <c r="C1204" s="429" t="s">
        <v>108</v>
      </c>
      <c r="D1204" s="430">
        <v>44072.960000000006</v>
      </c>
      <c r="E1204" s="430">
        <v>181251.32700000002</v>
      </c>
      <c r="F1204" s="431">
        <v>48646.34399999999</v>
      </c>
      <c r="G1204" s="431">
        <v>19021.114500000007</v>
      </c>
      <c r="H1204" s="432">
        <v>292991.74549999996</v>
      </c>
      <c r="I1204" s="293"/>
      <c r="J1204" s="58"/>
      <c r="BY1204" s="270"/>
      <c r="BZ1204" s="68"/>
      <c r="CA1204" s="280"/>
      <c r="CB1204" s="280"/>
      <c r="CC1204" s="280"/>
      <c r="CD1204" s="280"/>
      <c r="CE1204" s="280"/>
      <c r="CF1204" s="270"/>
      <c r="CG1204" s="68"/>
      <c r="CH1204" s="281"/>
      <c r="CI1204" s="281"/>
      <c r="CJ1204" s="281"/>
      <c r="CK1204" s="281"/>
      <c r="CL1204" s="281"/>
      <c r="CM1204" s="282"/>
      <c r="CN1204" s="282"/>
      <c r="CO1204" s="282"/>
      <c r="CP1204" s="282"/>
      <c r="CQ1204" s="282"/>
      <c r="CR1204" s="270"/>
      <c r="CS1204" s="68"/>
      <c r="CT1204" s="283"/>
      <c r="CU1204" s="283"/>
      <c r="CV1204" s="283"/>
      <c r="CW1204" s="283"/>
      <c r="CX1204" s="283"/>
      <c r="CY1204" s="270"/>
      <c r="CZ1204" s="68"/>
      <c r="DA1204" s="282"/>
      <c r="DB1204" s="282"/>
      <c r="DC1204" s="282"/>
      <c r="DD1204" s="282"/>
      <c r="DE1204" s="282"/>
    </row>
    <row r="1205" spans="1:109" ht="16.5" x14ac:dyDescent="0.3">
      <c r="A1205" s="68">
        <v>2012</v>
      </c>
      <c r="B1205" s="68" t="s">
        <v>45</v>
      </c>
      <c r="C1205" s="433" t="s">
        <v>108</v>
      </c>
      <c r="D1205" s="434">
        <v>51317.722500000018</v>
      </c>
      <c r="E1205" s="434">
        <v>210782.83750000002</v>
      </c>
      <c r="F1205" s="435">
        <v>56324.474999999999</v>
      </c>
      <c r="G1205" s="435">
        <v>21355.322</v>
      </c>
      <c r="H1205" s="129">
        <v>339780.3569999999</v>
      </c>
      <c r="I1205" s="293"/>
      <c r="J1205" s="58"/>
      <c r="BY1205" s="270"/>
      <c r="BZ1205" s="68"/>
      <c r="CA1205" s="280"/>
      <c r="CB1205" s="280"/>
      <c r="CC1205" s="280"/>
      <c r="CD1205" s="280"/>
      <c r="CE1205" s="280"/>
      <c r="CF1205" s="270"/>
      <c r="CG1205" s="68"/>
      <c r="CH1205" s="281"/>
      <c r="CI1205" s="281"/>
      <c r="CJ1205" s="281"/>
      <c r="CK1205" s="281"/>
      <c r="CL1205" s="281"/>
      <c r="CM1205" s="282"/>
      <c r="CN1205" s="282"/>
      <c r="CO1205" s="282"/>
      <c r="CP1205" s="282"/>
      <c r="CQ1205" s="282"/>
      <c r="CR1205" s="270"/>
      <c r="CS1205" s="68"/>
      <c r="CT1205" s="283"/>
      <c r="CU1205" s="283"/>
      <c r="CV1205" s="283"/>
      <c r="CW1205" s="283"/>
      <c r="CX1205" s="283"/>
      <c r="CY1205" s="270"/>
      <c r="CZ1205" s="68"/>
      <c r="DA1205" s="282"/>
      <c r="DB1205" s="282"/>
      <c r="DC1205" s="282"/>
      <c r="DD1205" s="282"/>
      <c r="DE1205" s="282"/>
    </row>
    <row r="1206" spans="1:109" ht="16.5" x14ac:dyDescent="0.3">
      <c r="A1206" s="427">
        <v>2012</v>
      </c>
      <c r="B1206" s="428" t="s">
        <v>33</v>
      </c>
      <c r="C1206" s="429" t="s">
        <v>108</v>
      </c>
      <c r="D1206" s="430">
        <v>44853.338500000005</v>
      </c>
      <c r="E1206" s="430">
        <v>174917.16099999999</v>
      </c>
      <c r="F1206" s="431">
        <v>44291.895000000004</v>
      </c>
      <c r="G1206" s="431">
        <v>16095.786499999998</v>
      </c>
      <c r="H1206" s="432">
        <v>280158.1810000001</v>
      </c>
      <c r="I1206" s="293"/>
      <c r="J1206" s="58"/>
      <c r="BY1206" s="270"/>
      <c r="BZ1206" s="68"/>
      <c r="CA1206" s="280"/>
      <c r="CB1206" s="280"/>
      <c r="CC1206" s="280"/>
      <c r="CD1206" s="280"/>
      <c r="CE1206" s="280"/>
      <c r="CF1206" s="270"/>
      <c r="CG1206" s="68"/>
      <c r="CH1206" s="281"/>
      <c r="CI1206" s="281"/>
      <c r="CJ1206" s="281"/>
      <c r="CK1206" s="281"/>
      <c r="CL1206" s="281"/>
      <c r="CM1206" s="282"/>
      <c r="CN1206" s="282"/>
      <c r="CO1206" s="282"/>
      <c r="CP1206" s="282"/>
      <c r="CQ1206" s="282"/>
      <c r="CR1206" s="270"/>
      <c r="CS1206" s="68"/>
      <c r="CT1206" s="283"/>
      <c r="CU1206" s="283"/>
      <c r="CV1206" s="283"/>
      <c r="CW1206" s="283"/>
      <c r="CX1206" s="283"/>
      <c r="CY1206" s="270"/>
      <c r="CZ1206" s="68"/>
      <c r="DA1206" s="282"/>
      <c r="DB1206" s="282"/>
      <c r="DC1206" s="282"/>
      <c r="DD1206" s="282"/>
      <c r="DE1206" s="282"/>
    </row>
    <row r="1207" spans="1:109" ht="16.5" x14ac:dyDescent="0.3">
      <c r="A1207" s="68">
        <v>2012</v>
      </c>
      <c r="B1207" s="68" t="s">
        <v>35</v>
      </c>
      <c r="C1207" s="433" t="s">
        <v>108</v>
      </c>
      <c r="D1207" s="434">
        <v>49098.027500000011</v>
      </c>
      <c r="E1207" s="434">
        <v>188589.79700000005</v>
      </c>
      <c r="F1207" s="435">
        <v>49820.142500000031</v>
      </c>
      <c r="G1207" s="435">
        <v>18671.418999999998</v>
      </c>
      <c r="H1207" s="129">
        <v>306179.386</v>
      </c>
      <c r="I1207" s="293"/>
      <c r="J1207" s="58"/>
      <c r="BY1207" s="270"/>
      <c r="BZ1207" s="68"/>
      <c r="CA1207" s="280"/>
      <c r="CB1207" s="280"/>
      <c r="CC1207" s="280"/>
      <c r="CD1207" s="280"/>
      <c r="CE1207" s="280"/>
      <c r="CF1207" s="270"/>
      <c r="CG1207" s="68"/>
      <c r="CH1207" s="281"/>
      <c r="CI1207" s="281"/>
      <c r="CJ1207" s="281"/>
      <c r="CK1207" s="281"/>
      <c r="CL1207" s="281"/>
      <c r="CM1207" s="282"/>
      <c r="CN1207" s="282"/>
      <c r="CO1207" s="282"/>
      <c r="CP1207" s="282"/>
      <c r="CQ1207" s="282"/>
      <c r="CR1207" s="270"/>
      <c r="CS1207" s="68"/>
      <c r="CT1207" s="283"/>
      <c r="CU1207" s="283"/>
      <c r="CV1207" s="283"/>
      <c r="CW1207" s="283"/>
      <c r="CX1207" s="283"/>
      <c r="CY1207" s="270"/>
      <c r="CZ1207" s="68"/>
      <c r="DA1207" s="282"/>
      <c r="DB1207" s="282"/>
      <c r="DC1207" s="282"/>
      <c r="DD1207" s="282"/>
      <c r="DE1207" s="282"/>
    </row>
    <row r="1208" spans="1:109" ht="16.5" x14ac:dyDescent="0.3">
      <c r="A1208" s="427">
        <v>2012</v>
      </c>
      <c r="B1208" s="428" t="s">
        <v>36</v>
      </c>
      <c r="C1208" s="429" t="s">
        <v>108</v>
      </c>
      <c r="D1208" s="430">
        <v>52677.082499999997</v>
      </c>
      <c r="E1208" s="430">
        <v>184768.82500000004</v>
      </c>
      <c r="F1208" s="431">
        <v>52077.74749999999</v>
      </c>
      <c r="G1208" s="431">
        <v>16443.38</v>
      </c>
      <c r="H1208" s="432">
        <v>305967.03500000003</v>
      </c>
      <c r="I1208" s="293"/>
      <c r="J1208" s="58"/>
      <c r="BY1208" s="270"/>
      <c r="BZ1208" s="68"/>
      <c r="CA1208" s="280"/>
      <c r="CB1208" s="280"/>
      <c r="CC1208" s="280"/>
      <c r="CD1208" s="280"/>
      <c r="CE1208" s="280"/>
      <c r="CF1208" s="270"/>
      <c r="CG1208" s="68"/>
      <c r="CH1208" s="281"/>
      <c r="CI1208" s="281"/>
      <c r="CJ1208" s="281"/>
      <c r="CK1208" s="281"/>
      <c r="CL1208" s="281"/>
      <c r="CM1208" s="282"/>
      <c r="CN1208" s="282"/>
      <c r="CO1208" s="282"/>
      <c r="CP1208" s="282"/>
      <c r="CQ1208" s="282"/>
      <c r="CR1208" s="270"/>
      <c r="CS1208" s="68"/>
      <c r="CT1208" s="283"/>
      <c r="CU1208" s="283"/>
      <c r="CV1208" s="283"/>
      <c r="CW1208" s="283"/>
      <c r="CX1208" s="283"/>
      <c r="CY1208" s="270"/>
      <c r="CZ1208" s="68"/>
      <c r="DA1208" s="282"/>
      <c r="DB1208" s="282"/>
      <c r="DC1208" s="282"/>
      <c r="DD1208" s="282"/>
      <c r="DE1208" s="282"/>
    </row>
    <row r="1209" spans="1:109" ht="16.5" x14ac:dyDescent="0.3">
      <c r="A1209" s="68">
        <v>2012</v>
      </c>
      <c r="B1209" s="68" t="s">
        <v>37</v>
      </c>
      <c r="C1209" s="433" t="s">
        <v>108</v>
      </c>
      <c r="D1209" s="434">
        <v>50807.705000000009</v>
      </c>
      <c r="E1209" s="434">
        <v>180336.95749999999</v>
      </c>
      <c r="F1209" s="435">
        <v>51121.537499999991</v>
      </c>
      <c r="G1209" s="435">
        <v>17664.817500000001</v>
      </c>
      <c r="H1209" s="129">
        <v>299931.01750000002</v>
      </c>
      <c r="I1209" s="293"/>
      <c r="J1209" s="58"/>
      <c r="BY1209" s="270"/>
      <c r="BZ1209" s="68"/>
      <c r="CA1209" s="280"/>
      <c r="CB1209" s="280"/>
      <c r="CC1209" s="280"/>
      <c r="CD1209" s="280"/>
      <c r="CE1209" s="280"/>
      <c r="CF1209" s="270"/>
      <c r="CG1209" s="68"/>
      <c r="CH1209" s="281"/>
      <c r="CI1209" s="281"/>
      <c r="CJ1209" s="281"/>
      <c r="CK1209" s="281"/>
      <c r="CL1209" s="281"/>
      <c r="CM1209" s="282"/>
      <c r="CN1209" s="282"/>
      <c r="CO1209" s="282"/>
      <c r="CP1209" s="282"/>
      <c r="CQ1209" s="282"/>
      <c r="CR1209" s="270"/>
      <c r="CS1209" s="68"/>
      <c r="CT1209" s="283"/>
      <c r="CU1209" s="283"/>
      <c r="CV1209" s="283"/>
      <c r="CW1209" s="283"/>
      <c r="CX1209" s="283"/>
      <c r="CY1209" s="270"/>
      <c r="CZ1209" s="68"/>
      <c r="DA1209" s="282"/>
      <c r="DB1209" s="282"/>
      <c r="DC1209" s="282"/>
      <c r="DD1209" s="282"/>
      <c r="DE1209" s="282"/>
    </row>
    <row r="1210" spans="1:109" ht="16.5" x14ac:dyDescent="0.3">
      <c r="A1210" s="427">
        <v>2012</v>
      </c>
      <c r="B1210" s="428" t="s">
        <v>38</v>
      </c>
      <c r="C1210" s="429" t="s">
        <v>108</v>
      </c>
      <c r="D1210" s="430">
        <v>52656.847499999989</v>
      </c>
      <c r="E1210" s="430">
        <v>191351.42200000008</v>
      </c>
      <c r="F1210" s="431">
        <v>49476.309999999983</v>
      </c>
      <c r="G1210" s="431">
        <v>17306.717500000002</v>
      </c>
      <c r="H1210" s="432">
        <v>310791.29700000008</v>
      </c>
      <c r="I1210" s="293"/>
      <c r="J1210" s="58"/>
      <c r="BY1210" s="270"/>
      <c r="BZ1210" s="68"/>
      <c r="CA1210" s="280"/>
      <c r="CB1210" s="280"/>
      <c r="CC1210" s="280"/>
      <c r="CD1210" s="280"/>
      <c r="CE1210" s="280"/>
      <c r="CF1210" s="270"/>
      <c r="CG1210" s="68"/>
      <c r="CH1210" s="281"/>
      <c r="CI1210" s="281"/>
      <c r="CJ1210" s="281"/>
      <c r="CK1210" s="281"/>
      <c r="CL1210" s="281"/>
      <c r="CM1210" s="282"/>
      <c r="CN1210" s="282"/>
      <c r="CO1210" s="282"/>
      <c r="CP1210" s="282"/>
      <c r="CQ1210" s="282"/>
      <c r="CR1210" s="270"/>
      <c r="CS1210" s="68"/>
      <c r="CT1210" s="283"/>
      <c r="CU1210" s="283"/>
      <c r="CV1210" s="283"/>
      <c r="CW1210" s="283"/>
      <c r="CX1210" s="283"/>
      <c r="CY1210" s="270"/>
      <c r="CZ1210" s="68"/>
      <c r="DA1210" s="282"/>
      <c r="DB1210" s="282"/>
      <c r="DC1210" s="282"/>
      <c r="DD1210" s="282"/>
      <c r="DE1210" s="282"/>
    </row>
    <row r="1211" spans="1:109" ht="16.5" x14ac:dyDescent="0.3">
      <c r="A1211" s="68">
        <v>2012</v>
      </c>
      <c r="B1211" s="68" t="s">
        <v>39</v>
      </c>
      <c r="C1211" s="433" t="s">
        <v>108</v>
      </c>
      <c r="D1211" s="434">
        <v>53931.325000000004</v>
      </c>
      <c r="E1211" s="434">
        <v>176924.886</v>
      </c>
      <c r="F1211" s="435">
        <v>50439.764999999999</v>
      </c>
      <c r="G1211" s="435">
        <v>17901.894999999993</v>
      </c>
      <c r="H1211" s="129">
        <v>299197.87099999993</v>
      </c>
      <c r="I1211" s="293"/>
      <c r="J1211" s="58"/>
      <c r="BY1211" s="270"/>
      <c r="BZ1211" s="68"/>
      <c r="CA1211" s="280"/>
      <c r="CB1211" s="280"/>
      <c r="CC1211" s="280"/>
      <c r="CD1211" s="280"/>
      <c r="CE1211" s="280"/>
      <c r="CF1211" s="270"/>
      <c r="CG1211" s="68"/>
      <c r="CH1211" s="281"/>
      <c r="CI1211" s="281"/>
      <c r="CJ1211" s="281"/>
      <c r="CK1211" s="281"/>
      <c r="CL1211" s="281"/>
      <c r="CM1211" s="282"/>
      <c r="CN1211" s="282"/>
      <c r="CO1211" s="282"/>
      <c r="CP1211" s="282"/>
      <c r="CQ1211" s="282"/>
      <c r="CR1211" s="270"/>
      <c r="CS1211" s="68"/>
      <c r="CT1211" s="283"/>
      <c r="CU1211" s="283"/>
      <c r="CV1211" s="283"/>
      <c r="CW1211" s="283"/>
      <c r="CX1211" s="283"/>
      <c r="CY1211" s="270"/>
      <c r="CZ1211" s="68"/>
      <c r="DA1211" s="282"/>
      <c r="DB1211" s="282"/>
      <c r="DC1211" s="282"/>
      <c r="DD1211" s="282"/>
      <c r="DE1211" s="282"/>
    </row>
    <row r="1212" spans="1:109" ht="16.5" x14ac:dyDescent="0.3">
      <c r="A1212" s="427">
        <v>2012</v>
      </c>
      <c r="B1212" s="428" t="s">
        <v>40</v>
      </c>
      <c r="C1212" s="429" t="s">
        <v>108</v>
      </c>
      <c r="D1212" s="430">
        <v>54372.675000000003</v>
      </c>
      <c r="E1212" s="430">
        <v>188341.29499999995</v>
      </c>
      <c r="F1212" s="431">
        <v>53636.834999999992</v>
      </c>
      <c r="G1212" s="431">
        <v>20288.805000000004</v>
      </c>
      <c r="H1212" s="432">
        <v>316639.61</v>
      </c>
      <c r="I1212" s="293"/>
      <c r="J1212" s="58"/>
      <c r="BY1212" s="270"/>
      <c r="BZ1212" s="68"/>
      <c r="CA1212" s="280"/>
      <c r="CB1212" s="280"/>
      <c r="CC1212" s="280"/>
      <c r="CD1212" s="280"/>
      <c r="CE1212" s="280"/>
      <c r="CF1212" s="270"/>
      <c r="CG1212" s="68"/>
      <c r="CH1212" s="281"/>
      <c r="CI1212" s="281"/>
      <c r="CJ1212" s="281"/>
      <c r="CK1212" s="281"/>
      <c r="CL1212" s="281"/>
      <c r="CM1212" s="282"/>
      <c r="CN1212" s="282"/>
      <c r="CO1212" s="282"/>
      <c r="CP1212" s="282"/>
      <c r="CQ1212" s="282"/>
      <c r="CR1212" s="270"/>
      <c r="CS1212" s="68"/>
      <c r="CT1212" s="283"/>
      <c r="CU1212" s="283"/>
      <c r="CV1212" s="283"/>
      <c r="CW1212" s="283"/>
      <c r="CX1212" s="283"/>
      <c r="CY1212" s="270"/>
      <c r="CZ1212" s="68"/>
      <c r="DA1212" s="282"/>
      <c r="DB1212" s="282"/>
      <c r="DC1212" s="282"/>
      <c r="DD1212" s="282"/>
      <c r="DE1212" s="282"/>
    </row>
    <row r="1213" spans="1:109" ht="16.5" x14ac:dyDescent="0.3">
      <c r="A1213" s="68">
        <v>2012</v>
      </c>
      <c r="B1213" s="68" t="s">
        <v>41</v>
      </c>
      <c r="C1213" s="433" t="s">
        <v>108</v>
      </c>
      <c r="D1213" s="434">
        <v>54695.020000000011</v>
      </c>
      <c r="E1213" s="434">
        <v>197277.0765</v>
      </c>
      <c r="F1213" s="435">
        <v>52340.352500000001</v>
      </c>
      <c r="G1213" s="435">
        <v>19295.624499999998</v>
      </c>
      <c r="H1213" s="129">
        <v>323608.07350000012</v>
      </c>
      <c r="I1213" s="293"/>
      <c r="J1213" s="58"/>
      <c r="BY1213" s="270"/>
      <c r="BZ1213" s="68"/>
      <c r="CA1213" s="280"/>
      <c r="CB1213" s="280"/>
      <c r="CC1213" s="280"/>
      <c r="CD1213" s="280"/>
      <c r="CE1213" s="280"/>
      <c r="CF1213" s="270"/>
      <c r="CG1213" s="68"/>
      <c r="CH1213" s="281"/>
      <c r="CI1213" s="281"/>
      <c r="CJ1213" s="281"/>
      <c r="CK1213" s="281"/>
      <c r="CL1213" s="281"/>
      <c r="CM1213" s="282"/>
      <c r="CN1213" s="282"/>
      <c r="CO1213" s="282"/>
      <c r="CP1213" s="282"/>
      <c r="CQ1213" s="282"/>
      <c r="CR1213" s="270"/>
      <c r="CS1213" s="68"/>
      <c r="CT1213" s="283"/>
      <c r="CU1213" s="283"/>
      <c r="CV1213" s="283"/>
      <c r="CW1213" s="283"/>
      <c r="CX1213" s="283"/>
      <c r="CY1213" s="270"/>
      <c r="CZ1213" s="68"/>
      <c r="DA1213" s="282"/>
      <c r="DB1213" s="282"/>
      <c r="DC1213" s="282"/>
      <c r="DD1213" s="282"/>
      <c r="DE1213" s="282"/>
    </row>
    <row r="1214" spans="1:109" ht="16.5" x14ac:dyDescent="0.3">
      <c r="A1214" s="427">
        <v>2012</v>
      </c>
      <c r="B1214" s="428" t="s">
        <v>42</v>
      </c>
      <c r="C1214" s="429" t="s">
        <v>108</v>
      </c>
      <c r="D1214" s="430">
        <v>48856.558499999992</v>
      </c>
      <c r="E1214" s="430">
        <v>202922.78650000002</v>
      </c>
      <c r="F1214" s="431">
        <v>46790.00999999998</v>
      </c>
      <c r="G1214" s="431">
        <v>14954.212500000001</v>
      </c>
      <c r="H1214" s="432">
        <v>313523.5675</v>
      </c>
      <c r="I1214" s="293"/>
      <c r="J1214" s="58"/>
      <c r="BY1214" s="270"/>
      <c r="BZ1214" s="68"/>
      <c r="CA1214" s="280"/>
      <c r="CB1214" s="280"/>
      <c r="CC1214" s="280"/>
      <c r="CD1214" s="280"/>
      <c r="CE1214" s="280"/>
      <c r="CF1214" s="270"/>
      <c r="CG1214" s="68"/>
      <c r="CH1214" s="281"/>
      <c r="CI1214" s="281"/>
      <c r="CJ1214" s="281"/>
      <c r="CK1214" s="281"/>
      <c r="CL1214" s="281"/>
      <c r="CM1214" s="282"/>
      <c r="CN1214" s="282"/>
      <c r="CO1214" s="282"/>
      <c r="CP1214" s="282"/>
      <c r="CQ1214" s="282"/>
      <c r="CR1214" s="270"/>
      <c r="CS1214" s="68"/>
      <c r="CT1214" s="283"/>
      <c r="CU1214" s="283"/>
      <c r="CV1214" s="283"/>
      <c r="CW1214" s="283"/>
      <c r="CX1214" s="283"/>
      <c r="CY1214" s="270"/>
      <c r="CZ1214" s="68"/>
      <c r="DA1214" s="282"/>
      <c r="DB1214" s="282"/>
      <c r="DC1214" s="282"/>
      <c r="DD1214" s="282"/>
      <c r="DE1214" s="282"/>
    </row>
    <row r="1215" spans="1:109" ht="16.5" x14ac:dyDescent="0.3">
      <c r="A1215" s="68">
        <v>2013</v>
      </c>
      <c r="B1215" s="68" t="s">
        <v>43</v>
      </c>
      <c r="C1215" s="433" t="s">
        <v>108</v>
      </c>
      <c r="D1215" s="434">
        <v>54754.745000000017</v>
      </c>
      <c r="E1215" s="434">
        <v>166598.872</v>
      </c>
      <c r="F1215" s="435">
        <v>54161.197500000009</v>
      </c>
      <c r="G1215" s="435">
        <v>18495.375000000007</v>
      </c>
      <c r="H1215" s="129">
        <v>294010.18950000004</v>
      </c>
      <c r="I1215" s="293"/>
      <c r="J1215" s="58"/>
      <c r="BY1215" s="270"/>
      <c r="BZ1215" s="68"/>
      <c r="CA1215" s="280"/>
      <c r="CB1215" s="280"/>
      <c r="CC1215" s="280"/>
      <c r="CD1215" s="280"/>
      <c r="CE1215" s="280"/>
      <c r="CF1215" s="270"/>
      <c r="CG1215" s="68"/>
      <c r="CH1215" s="281"/>
      <c r="CI1215" s="281"/>
      <c r="CJ1215" s="281"/>
      <c r="CK1215" s="281"/>
      <c r="CL1215" s="281"/>
      <c r="CM1215" s="282"/>
      <c r="CN1215" s="282"/>
      <c r="CO1215" s="282"/>
      <c r="CP1215" s="282"/>
      <c r="CQ1215" s="282"/>
      <c r="CR1215" s="270"/>
      <c r="CS1215" s="68"/>
      <c r="CT1215" s="283"/>
      <c r="CU1215" s="283"/>
      <c r="CV1215" s="283"/>
      <c r="CW1215" s="283"/>
      <c r="CX1215" s="283"/>
      <c r="CY1215" s="270"/>
      <c r="CZ1215" s="68"/>
      <c r="DA1215" s="282"/>
      <c r="DB1215" s="282"/>
      <c r="DC1215" s="282"/>
      <c r="DD1215" s="282"/>
      <c r="DE1215" s="282"/>
    </row>
    <row r="1216" spans="1:109" ht="16.5" x14ac:dyDescent="0.3">
      <c r="A1216" s="427">
        <v>2013</v>
      </c>
      <c r="B1216" s="428" t="s">
        <v>44</v>
      </c>
      <c r="C1216" s="429" t="s">
        <v>108</v>
      </c>
      <c r="D1216" s="430">
        <v>55563.527499999997</v>
      </c>
      <c r="E1216" s="430">
        <v>162066.573</v>
      </c>
      <c r="F1216" s="431">
        <v>50705.307500000003</v>
      </c>
      <c r="G1216" s="431">
        <v>17182.565000000006</v>
      </c>
      <c r="H1216" s="432">
        <v>285517.97300000006</v>
      </c>
      <c r="I1216" s="293"/>
      <c r="J1216" s="58"/>
      <c r="BY1216" s="270"/>
      <c r="BZ1216" s="68"/>
      <c r="CA1216" s="280"/>
      <c r="CB1216" s="280"/>
      <c r="CC1216" s="280"/>
      <c r="CD1216" s="280"/>
      <c r="CE1216" s="280"/>
      <c r="CF1216" s="270"/>
      <c r="CG1216" s="68"/>
      <c r="CH1216" s="281"/>
      <c r="CI1216" s="281"/>
      <c r="CJ1216" s="281"/>
      <c r="CK1216" s="281"/>
      <c r="CL1216" s="281"/>
      <c r="CM1216" s="282"/>
      <c r="CN1216" s="282"/>
      <c r="CO1216" s="282"/>
      <c r="CP1216" s="282"/>
      <c r="CQ1216" s="282"/>
      <c r="CR1216" s="270"/>
      <c r="CS1216" s="68"/>
      <c r="CT1216" s="283"/>
      <c r="CU1216" s="283"/>
      <c r="CV1216" s="283"/>
      <c r="CW1216" s="283"/>
      <c r="CX1216" s="283"/>
      <c r="CY1216" s="270"/>
      <c r="CZ1216" s="68"/>
      <c r="DA1216" s="282"/>
      <c r="DB1216" s="282"/>
      <c r="DC1216" s="282"/>
      <c r="DD1216" s="282"/>
      <c r="DE1216" s="282"/>
    </row>
    <row r="1217" spans="1:109" ht="16.5" x14ac:dyDescent="0.3">
      <c r="A1217" s="68">
        <v>2013</v>
      </c>
      <c r="B1217" s="68" t="s">
        <v>45</v>
      </c>
      <c r="C1217" s="433" t="s">
        <v>108</v>
      </c>
      <c r="D1217" s="434">
        <v>60306.317500000019</v>
      </c>
      <c r="E1217" s="434">
        <v>166637.06849999996</v>
      </c>
      <c r="F1217" s="435">
        <v>51464.29800000001</v>
      </c>
      <c r="G1217" s="435">
        <v>16304.549999999997</v>
      </c>
      <c r="H1217" s="129">
        <v>294712.234</v>
      </c>
      <c r="I1217" s="293"/>
      <c r="J1217" s="58"/>
      <c r="BY1217" s="270"/>
      <c r="BZ1217" s="68"/>
      <c r="CA1217" s="280"/>
      <c r="CB1217" s="280"/>
      <c r="CC1217" s="280"/>
      <c r="CD1217" s="280"/>
      <c r="CE1217" s="280"/>
      <c r="CF1217" s="270"/>
      <c r="CG1217" s="68"/>
      <c r="CH1217" s="281"/>
      <c r="CI1217" s="281"/>
      <c r="CJ1217" s="281"/>
      <c r="CK1217" s="281"/>
      <c r="CL1217" s="281"/>
      <c r="CM1217" s="282"/>
      <c r="CN1217" s="282"/>
      <c r="CO1217" s="282"/>
      <c r="CP1217" s="282"/>
      <c r="CQ1217" s="282"/>
      <c r="CR1217" s="270"/>
      <c r="CS1217" s="68"/>
      <c r="CT1217" s="283"/>
      <c r="CU1217" s="283"/>
      <c r="CV1217" s="283"/>
      <c r="CW1217" s="283"/>
      <c r="CX1217" s="283"/>
      <c r="CY1217" s="270"/>
      <c r="CZ1217" s="68"/>
      <c r="DA1217" s="282"/>
      <c r="DB1217" s="282"/>
      <c r="DC1217" s="282"/>
      <c r="DD1217" s="282"/>
      <c r="DE1217" s="282"/>
    </row>
    <row r="1218" spans="1:109" ht="16.5" x14ac:dyDescent="0.3">
      <c r="A1218" s="427">
        <v>2013</v>
      </c>
      <c r="B1218" s="428" t="s">
        <v>33</v>
      </c>
      <c r="C1218" s="429" t="s">
        <v>108</v>
      </c>
      <c r="D1218" s="430">
        <v>65044.264999999999</v>
      </c>
      <c r="E1218" s="430">
        <v>182525.86350000004</v>
      </c>
      <c r="F1218" s="431">
        <v>65104.013499999994</v>
      </c>
      <c r="G1218" s="431">
        <v>17354.615499999996</v>
      </c>
      <c r="H1218" s="432">
        <v>330028.75750000001</v>
      </c>
      <c r="I1218" s="293"/>
      <c r="J1218" s="58"/>
      <c r="BY1218" s="270"/>
      <c r="BZ1218" s="68"/>
      <c r="CA1218" s="280"/>
      <c r="CB1218" s="280"/>
      <c r="CC1218" s="280"/>
      <c r="CD1218" s="280"/>
      <c r="CE1218" s="280"/>
      <c r="CF1218" s="270"/>
      <c r="CG1218" s="68"/>
      <c r="CH1218" s="281"/>
      <c r="CI1218" s="281"/>
      <c r="CJ1218" s="281"/>
      <c r="CK1218" s="281"/>
      <c r="CL1218" s="281"/>
      <c r="CM1218" s="282"/>
      <c r="CN1218" s="282"/>
      <c r="CO1218" s="282"/>
      <c r="CP1218" s="282"/>
      <c r="CQ1218" s="282"/>
      <c r="CR1218" s="270"/>
      <c r="CS1218" s="68"/>
      <c r="CT1218" s="283"/>
      <c r="CU1218" s="283"/>
      <c r="CV1218" s="283"/>
      <c r="CW1218" s="283"/>
      <c r="CX1218" s="283"/>
      <c r="CY1218" s="270"/>
      <c r="CZ1218" s="68"/>
      <c r="DA1218" s="282"/>
      <c r="DB1218" s="282"/>
      <c r="DC1218" s="282"/>
      <c r="DD1218" s="282"/>
      <c r="DE1218" s="282"/>
    </row>
    <row r="1219" spans="1:109" ht="16.5" x14ac:dyDescent="0.3">
      <c r="A1219" s="68">
        <v>2013</v>
      </c>
      <c r="B1219" s="68" t="s">
        <v>35</v>
      </c>
      <c r="C1219" s="433" t="s">
        <v>108</v>
      </c>
      <c r="D1219" s="434">
        <v>68748.710000000006</v>
      </c>
      <c r="E1219" s="434">
        <v>176072.11250000005</v>
      </c>
      <c r="F1219" s="435">
        <v>64710.664000000004</v>
      </c>
      <c r="G1219" s="435">
        <v>18547.406500000001</v>
      </c>
      <c r="H1219" s="129">
        <v>328078.89300000004</v>
      </c>
      <c r="I1219" s="293"/>
      <c r="J1219" s="58"/>
      <c r="BY1219" s="270"/>
      <c r="BZ1219" s="68"/>
      <c r="CA1219" s="280"/>
      <c r="CB1219" s="280"/>
      <c r="CC1219" s="280"/>
      <c r="CD1219" s="280"/>
      <c r="CE1219" s="280"/>
      <c r="CF1219" s="270"/>
      <c r="CG1219" s="68"/>
      <c r="CH1219" s="281"/>
      <c r="CI1219" s="281"/>
      <c r="CJ1219" s="281"/>
      <c r="CK1219" s="281"/>
      <c r="CL1219" s="281"/>
      <c r="CM1219" s="282"/>
      <c r="CN1219" s="282"/>
      <c r="CO1219" s="282"/>
      <c r="CP1219" s="282"/>
      <c r="CQ1219" s="282"/>
      <c r="CR1219" s="270"/>
      <c r="CS1219" s="68"/>
      <c r="CT1219" s="283"/>
      <c r="CU1219" s="283"/>
      <c r="CV1219" s="283"/>
      <c r="CW1219" s="283"/>
      <c r="CX1219" s="283"/>
      <c r="CY1219" s="270"/>
      <c r="CZ1219" s="68"/>
      <c r="DA1219" s="282"/>
      <c r="DB1219" s="282"/>
      <c r="DC1219" s="282"/>
      <c r="DD1219" s="282"/>
      <c r="DE1219" s="282"/>
    </row>
    <row r="1220" spans="1:109" ht="16.5" x14ac:dyDescent="0.3">
      <c r="A1220" s="427">
        <v>2013</v>
      </c>
      <c r="B1220" s="428" t="s">
        <v>36</v>
      </c>
      <c r="C1220" s="429" t="s">
        <v>108</v>
      </c>
      <c r="D1220" s="430">
        <v>63095.205000000016</v>
      </c>
      <c r="E1220" s="430">
        <v>172316.5845</v>
      </c>
      <c r="F1220" s="431">
        <v>58429.679999999993</v>
      </c>
      <c r="G1220" s="431">
        <v>17722.542000000005</v>
      </c>
      <c r="H1220" s="432">
        <v>311564.01150000008</v>
      </c>
      <c r="I1220" s="293"/>
      <c r="J1220" s="58"/>
      <c r="BY1220" s="270"/>
      <c r="BZ1220" s="68"/>
      <c r="CA1220" s="280"/>
      <c r="CB1220" s="280"/>
      <c r="CC1220" s="280"/>
      <c r="CD1220" s="280"/>
      <c r="CE1220" s="280"/>
      <c r="CF1220" s="270"/>
      <c r="CG1220" s="68"/>
      <c r="CH1220" s="281"/>
      <c r="CI1220" s="281"/>
      <c r="CJ1220" s="281"/>
      <c r="CK1220" s="281"/>
      <c r="CL1220" s="281"/>
      <c r="CM1220" s="282"/>
      <c r="CN1220" s="282"/>
      <c r="CO1220" s="282"/>
      <c r="CP1220" s="282"/>
      <c r="CQ1220" s="282"/>
      <c r="CR1220" s="270"/>
      <c r="CS1220" s="68"/>
      <c r="CT1220" s="283"/>
      <c r="CU1220" s="283"/>
      <c r="CV1220" s="283"/>
      <c r="CW1220" s="283"/>
      <c r="CX1220" s="283"/>
      <c r="CY1220" s="270"/>
      <c r="CZ1220" s="68"/>
      <c r="DA1220" s="282"/>
      <c r="DB1220" s="282"/>
      <c r="DC1220" s="282"/>
      <c r="DD1220" s="282"/>
      <c r="DE1220" s="282"/>
    </row>
    <row r="1221" spans="1:109" ht="16.5" x14ac:dyDescent="0.3">
      <c r="A1221" s="68">
        <v>2013</v>
      </c>
      <c r="B1221" s="68" t="s">
        <v>37</v>
      </c>
      <c r="C1221" s="433" t="s">
        <v>108</v>
      </c>
      <c r="D1221" s="434">
        <v>71973.727000000014</v>
      </c>
      <c r="E1221" s="434">
        <v>195272.25800000006</v>
      </c>
      <c r="F1221" s="435">
        <v>66139.59</v>
      </c>
      <c r="G1221" s="435">
        <v>20335.776500000004</v>
      </c>
      <c r="H1221" s="129">
        <v>353721.35149999993</v>
      </c>
      <c r="I1221" s="293"/>
      <c r="J1221" s="58"/>
      <c r="BY1221" s="270"/>
      <c r="BZ1221" s="68"/>
      <c r="CA1221" s="280"/>
      <c r="CB1221" s="280"/>
      <c r="CC1221" s="280"/>
      <c r="CD1221" s="280"/>
      <c r="CE1221" s="280"/>
      <c r="CF1221" s="270"/>
      <c r="CG1221" s="68"/>
      <c r="CH1221" s="281"/>
      <c r="CI1221" s="281"/>
      <c r="CJ1221" s="281"/>
      <c r="CK1221" s="281"/>
      <c r="CL1221" s="281"/>
      <c r="CM1221" s="282"/>
      <c r="CN1221" s="282"/>
      <c r="CO1221" s="282"/>
      <c r="CP1221" s="282"/>
      <c r="CQ1221" s="282"/>
      <c r="CR1221" s="270"/>
      <c r="CS1221" s="68"/>
      <c r="CT1221" s="283"/>
      <c r="CU1221" s="283"/>
      <c r="CV1221" s="283"/>
      <c r="CW1221" s="283"/>
      <c r="CX1221" s="283"/>
      <c r="CY1221" s="270"/>
      <c r="CZ1221" s="68"/>
      <c r="DA1221" s="282"/>
      <c r="DB1221" s="282"/>
      <c r="DC1221" s="282"/>
      <c r="DD1221" s="282"/>
      <c r="DE1221" s="282"/>
    </row>
    <row r="1222" spans="1:109" ht="16.5" x14ac:dyDescent="0.3">
      <c r="A1222" s="427">
        <v>2013</v>
      </c>
      <c r="B1222" s="428" t="s">
        <v>38</v>
      </c>
      <c r="C1222" s="429" t="s">
        <v>108</v>
      </c>
      <c r="D1222" s="430">
        <v>66968.389999999985</v>
      </c>
      <c r="E1222" s="430">
        <v>164802.31949999998</v>
      </c>
      <c r="F1222" s="431">
        <v>59473.547499999993</v>
      </c>
      <c r="G1222" s="431">
        <v>19209.967500000006</v>
      </c>
      <c r="H1222" s="432">
        <v>310454.22449999995</v>
      </c>
      <c r="I1222" s="293"/>
      <c r="J1222" s="58"/>
      <c r="BY1222" s="270"/>
      <c r="BZ1222" s="68"/>
      <c r="CA1222" s="280"/>
      <c r="CB1222" s="280"/>
      <c r="CC1222" s="280"/>
      <c r="CD1222" s="280"/>
      <c r="CE1222" s="280"/>
      <c r="CF1222" s="270"/>
      <c r="CG1222" s="68"/>
      <c r="CH1222" s="281"/>
      <c r="CI1222" s="281"/>
      <c r="CJ1222" s="281"/>
      <c r="CK1222" s="281"/>
      <c r="CL1222" s="281"/>
      <c r="CM1222" s="282"/>
      <c r="CN1222" s="282"/>
      <c r="CO1222" s="282"/>
      <c r="CP1222" s="282"/>
      <c r="CQ1222" s="282"/>
      <c r="CR1222" s="270"/>
      <c r="CS1222" s="68"/>
      <c r="CT1222" s="283"/>
      <c r="CU1222" s="283"/>
      <c r="CV1222" s="283"/>
      <c r="CW1222" s="283"/>
      <c r="CX1222" s="283"/>
      <c r="CY1222" s="270"/>
      <c r="CZ1222" s="68"/>
      <c r="DA1222" s="282"/>
      <c r="DB1222" s="282"/>
      <c r="DC1222" s="282"/>
      <c r="DD1222" s="282"/>
      <c r="DE1222" s="282"/>
    </row>
    <row r="1223" spans="1:109" ht="16.5" x14ac:dyDescent="0.3">
      <c r="A1223" s="68">
        <v>2013</v>
      </c>
      <c r="B1223" s="68" t="s">
        <v>39</v>
      </c>
      <c r="C1223" s="433" t="s">
        <v>108</v>
      </c>
      <c r="D1223" s="434">
        <v>71967.089499999987</v>
      </c>
      <c r="E1223" s="434">
        <v>187683.56099999996</v>
      </c>
      <c r="F1223" s="435">
        <v>63466.397999999994</v>
      </c>
      <c r="G1223" s="435">
        <v>21134.030999999999</v>
      </c>
      <c r="H1223" s="129">
        <v>344251.07949999999</v>
      </c>
      <c r="I1223" s="293"/>
      <c r="J1223" s="58"/>
      <c r="BY1223" s="270"/>
      <c r="BZ1223" s="68"/>
      <c r="CA1223" s="280"/>
      <c r="CB1223" s="280"/>
      <c r="CC1223" s="280"/>
      <c r="CD1223" s="280"/>
      <c r="CE1223" s="280"/>
      <c r="CF1223" s="270"/>
      <c r="CG1223" s="68"/>
      <c r="CH1223" s="281"/>
      <c r="CI1223" s="281"/>
      <c r="CJ1223" s="281"/>
      <c r="CK1223" s="281"/>
      <c r="CL1223" s="281"/>
      <c r="CM1223" s="282"/>
      <c r="CN1223" s="282"/>
      <c r="CO1223" s="282"/>
      <c r="CP1223" s="282"/>
      <c r="CQ1223" s="282"/>
      <c r="CR1223" s="270"/>
      <c r="CS1223" s="68"/>
      <c r="CT1223" s="283"/>
      <c r="CU1223" s="283"/>
      <c r="CV1223" s="283"/>
      <c r="CW1223" s="283"/>
      <c r="CX1223" s="283"/>
      <c r="CY1223" s="270"/>
      <c r="CZ1223" s="68"/>
      <c r="DA1223" s="282"/>
      <c r="DB1223" s="282"/>
      <c r="DC1223" s="282"/>
      <c r="DD1223" s="282"/>
      <c r="DE1223" s="282"/>
    </row>
    <row r="1224" spans="1:109" ht="16.5" x14ac:dyDescent="0.3">
      <c r="A1224" s="427">
        <v>2013</v>
      </c>
      <c r="B1224" s="428" t="s">
        <v>40</v>
      </c>
      <c r="C1224" s="429" t="s">
        <v>108</v>
      </c>
      <c r="D1224" s="430">
        <v>77558.224999999991</v>
      </c>
      <c r="E1224" s="430">
        <v>202723.10500000019</v>
      </c>
      <c r="F1224" s="431">
        <v>68408.892500000002</v>
      </c>
      <c r="G1224" s="431">
        <v>23760.718000000001</v>
      </c>
      <c r="H1224" s="432">
        <v>372450.94050000003</v>
      </c>
      <c r="I1224" s="293"/>
      <c r="J1224" s="58"/>
      <c r="BY1224" s="270"/>
      <c r="BZ1224" s="68"/>
      <c r="CA1224" s="280"/>
      <c r="CB1224" s="280"/>
      <c r="CC1224" s="280"/>
      <c r="CD1224" s="280"/>
      <c r="CE1224" s="280"/>
      <c r="CF1224" s="270"/>
      <c r="CG1224" s="68"/>
      <c r="CH1224" s="281"/>
      <c r="CI1224" s="281"/>
      <c r="CJ1224" s="281"/>
      <c r="CK1224" s="281"/>
      <c r="CL1224" s="281"/>
      <c r="CM1224" s="282"/>
      <c r="CN1224" s="282"/>
      <c r="CO1224" s="282"/>
      <c r="CP1224" s="282"/>
      <c r="CQ1224" s="282"/>
      <c r="CR1224" s="270"/>
      <c r="CS1224" s="68"/>
      <c r="CT1224" s="283"/>
      <c r="CU1224" s="283"/>
      <c r="CV1224" s="283"/>
      <c r="CW1224" s="283"/>
      <c r="CX1224" s="283"/>
      <c r="CY1224" s="270"/>
      <c r="CZ1224" s="68"/>
      <c r="DA1224" s="282"/>
      <c r="DB1224" s="282"/>
      <c r="DC1224" s="282"/>
      <c r="DD1224" s="282"/>
      <c r="DE1224" s="282"/>
    </row>
    <row r="1225" spans="1:109" ht="16.5" x14ac:dyDescent="0.3">
      <c r="A1225" s="68">
        <v>2013</v>
      </c>
      <c r="B1225" s="68" t="s">
        <v>41</v>
      </c>
      <c r="C1225" s="433" t="s">
        <v>108</v>
      </c>
      <c r="D1225" s="434">
        <v>78384.670999999988</v>
      </c>
      <c r="E1225" s="434">
        <v>197742.05250000005</v>
      </c>
      <c r="F1225" s="435">
        <v>62480.190499999982</v>
      </c>
      <c r="G1225" s="435">
        <v>21960.661499999998</v>
      </c>
      <c r="H1225" s="129">
        <v>360567.57550000015</v>
      </c>
      <c r="I1225" s="293"/>
      <c r="J1225" s="58"/>
      <c r="BY1225" s="270"/>
      <c r="BZ1225" s="68"/>
      <c r="CA1225" s="280"/>
      <c r="CB1225" s="280"/>
      <c r="CC1225" s="280"/>
      <c r="CD1225" s="280"/>
      <c r="CE1225" s="280"/>
      <c r="CF1225" s="270"/>
      <c r="CG1225" s="68"/>
      <c r="CH1225" s="281"/>
      <c r="CI1225" s="281"/>
      <c r="CJ1225" s="281"/>
      <c r="CK1225" s="281"/>
      <c r="CL1225" s="281"/>
      <c r="CM1225" s="282"/>
      <c r="CN1225" s="282"/>
      <c r="CO1225" s="282"/>
      <c r="CP1225" s="282"/>
      <c r="CQ1225" s="282"/>
      <c r="CR1225" s="270"/>
      <c r="CS1225" s="68"/>
      <c r="CT1225" s="283"/>
      <c r="CU1225" s="283"/>
      <c r="CV1225" s="283"/>
      <c r="CW1225" s="283"/>
      <c r="CX1225" s="283"/>
      <c r="CY1225" s="270"/>
      <c r="CZ1225" s="68"/>
      <c r="DA1225" s="282"/>
      <c r="DB1225" s="282"/>
      <c r="DC1225" s="282"/>
      <c r="DD1225" s="282"/>
      <c r="DE1225" s="282"/>
    </row>
    <row r="1226" spans="1:109" ht="16.5" x14ac:dyDescent="0.3">
      <c r="A1226" s="427">
        <v>2013</v>
      </c>
      <c r="B1226" s="428" t="s">
        <v>42</v>
      </c>
      <c r="C1226" s="429" t="s">
        <v>108</v>
      </c>
      <c r="D1226" s="430">
        <v>71736.642499999987</v>
      </c>
      <c r="E1226" s="430">
        <v>189352.86100000006</v>
      </c>
      <c r="F1226" s="431">
        <v>56763</v>
      </c>
      <c r="G1226" s="431">
        <v>18647.767499999998</v>
      </c>
      <c r="H1226" s="432">
        <v>336500.27100000001</v>
      </c>
      <c r="I1226" s="293"/>
      <c r="J1226" s="58"/>
      <c r="BY1226" s="270"/>
      <c r="BZ1226" s="68"/>
      <c r="CA1226" s="280"/>
      <c r="CB1226" s="280"/>
      <c r="CC1226" s="280"/>
      <c r="CD1226" s="280"/>
      <c r="CE1226" s="280"/>
      <c r="CF1226" s="270"/>
      <c r="CG1226" s="68"/>
      <c r="CH1226" s="281"/>
      <c r="CI1226" s="281"/>
      <c r="CJ1226" s="281"/>
      <c r="CK1226" s="281"/>
      <c r="CL1226" s="281"/>
      <c r="CM1226" s="282"/>
      <c r="CN1226" s="282"/>
      <c r="CO1226" s="282"/>
      <c r="CP1226" s="282"/>
      <c r="CQ1226" s="282"/>
      <c r="CR1226" s="270"/>
      <c r="CS1226" s="68"/>
      <c r="CT1226" s="283"/>
      <c r="CU1226" s="283"/>
      <c r="CV1226" s="283"/>
      <c r="CW1226" s="283"/>
      <c r="CX1226" s="283"/>
      <c r="CY1226" s="270"/>
      <c r="CZ1226" s="68"/>
      <c r="DA1226" s="282"/>
      <c r="DB1226" s="282"/>
      <c r="DC1226" s="282"/>
      <c r="DD1226" s="282"/>
      <c r="DE1226" s="282"/>
    </row>
    <row r="1227" spans="1:109" ht="16.5" x14ac:dyDescent="0.3">
      <c r="A1227" s="68">
        <v>2014</v>
      </c>
      <c r="B1227" s="68" t="s">
        <v>43</v>
      </c>
      <c r="C1227" s="433" t="s">
        <v>108</v>
      </c>
      <c r="D1227" s="434">
        <v>63790.852500000008</v>
      </c>
      <c r="E1227" s="434">
        <v>143213.84299999999</v>
      </c>
      <c r="F1227" s="435">
        <v>56079.17000000002</v>
      </c>
      <c r="G1227" s="435">
        <v>19458.845000000001</v>
      </c>
      <c r="H1227" s="129">
        <v>282542.71050000004</v>
      </c>
      <c r="I1227" s="293"/>
      <c r="J1227" s="58"/>
      <c r="BY1227" s="270"/>
      <c r="BZ1227" s="68"/>
      <c r="CA1227" s="280"/>
      <c r="CB1227" s="280"/>
      <c r="CC1227" s="280"/>
      <c r="CD1227" s="280"/>
      <c r="CE1227" s="280"/>
      <c r="CF1227" s="270"/>
      <c r="CG1227" s="68"/>
      <c r="CH1227" s="281"/>
      <c r="CI1227" s="281"/>
      <c r="CJ1227" s="281"/>
      <c r="CK1227" s="281"/>
      <c r="CL1227" s="281"/>
      <c r="CM1227" s="282"/>
      <c r="CN1227" s="282"/>
      <c r="CO1227" s="282"/>
      <c r="CP1227" s="282"/>
      <c r="CQ1227" s="282"/>
      <c r="CR1227" s="270"/>
      <c r="CS1227" s="68"/>
      <c r="CT1227" s="283"/>
      <c r="CU1227" s="283"/>
      <c r="CV1227" s="283"/>
      <c r="CW1227" s="283"/>
      <c r="CX1227" s="283"/>
      <c r="CY1227" s="270"/>
      <c r="CZ1227" s="68"/>
      <c r="DA1227" s="282"/>
      <c r="DB1227" s="282"/>
      <c r="DC1227" s="282"/>
      <c r="DD1227" s="282"/>
      <c r="DE1227" s="282"/>
    </row>
    <row r="1228" spans="1:109" ht="16.5" x14ac:dyDescent="0.3">
      <c r="A1228" s="427">
        <v>2014</v>
      </c>
      <c r="B1228" s="428" t="s">
        <v>44</v>
      </c>
      <c r="C1228" s="429" t="s">
        <v>108</v>
      </c>
      <c r="D1228" s="430">
        <v>74037.253999999986</v>
      </c>
      <c r="E1228" s="430">
        <v>182738.57200000013</v>
      </c>
      <c r="F1228" s="431">
        <v>61637.417500000003</v>
      </c>
      <c r="G1228" s="431">
        <v>18779.072500000002</v>
      </c>
      <c r="H1228" s="432">
        <v>337192.31600000011</v>
      </c>
      <c r="I1228" s="293"/>
      <c r="J1228" s="58"/>
      <c r="BY1228" s="270"/>
      <c r="BZ1228" s="68"/>
      <c r="CA1228" s="280"/>
      <c r="CB1228" s="280"/>
      <c r="CC1228" s="280"/>
      <c r="CD1228" s="280"/>
      <c r="CE1228" s="280"/>
      <c r="CF1228" s="270"/>
      <c r="CG1228" s="68"/>
      <c r="CH1228" s="281"/>
      <c r="CI1228" s="281"/>
      <c r="CJ1228" s="281"/>
      <c r="CK1228" s="281"/>
      <c r="CL1228" s="281"/>
      <c r="CM1228" s="282"/>
      <c r="CN1228" s="282"/>
      <c r="CO1228" s="282"/>
      <c r="CP1228" s="282"/>
      <c r="CQ1228" s="282"/>
      <c r="CR1228" s="270"/>
      <c r="CS1228" s="68"/>
      <c r="CT1228" s="283"/>
      <c r="CU1228" s="283"/>
      <c r="CV1228" s="283"/>
      <c r="CW1228" s="283"/>
      <c r="CX1228" s="283"/>
      <c r="CY1228" s="270"/>
      <c r="CZ1228" s="68"/>
      <c r="DA1228" s="282"/>
      <c r="DB1228" s="282"/>
      <c r="DC1228" s="282"/>
      <c r="DD1228" s="282"/>
      <c r="DE1228" s="282"/>
    </row>
    <row r="1229" spans="1:109" ht="16.5" x14ac:dyDescent="0.3">
      <c r="A1229" s="68">
        <v>2014</v>
      </c>
      <c r="B1229" s="68" t="s">
        <v>45</v>
      </c>
      <c r="C1229" s="433" t="s">
        <v>108</v>
      </c>
      <c r="D1229" s="434">
        <v>76484.25</v>
      </c>
      <c r="E1229" s="434">
        <v>235631.46700000006</v>
      </c>
      <c r="F1229" s="435">
        <v>59041.370999999985</v>
      </c>
      <c r="G1229" s="435">
        <v>18832.255500000007</v>
      </c>
      <c r="H1229" s="129">
        <v>389989.34350000019</v>
      </c>
      <c r="I1229" s="293"/>
      <c r="J1229" s="58"/>
      <c r="BY1229" s="270"/>
      <c r="BZ1229" s="68"/>
      <c r="CA1229" s="280"/>
      <c r="CB1229" s="280"/>
      <c r="CC1229" s="280"/>
      <c r="CD1229" s="280"/>
      <c r="CE1229" s="280"/>
      <c r="CF1229" s="270"/>
      <c r="CG1229" s="68"/>
      <c r="CH1229" s="281"/>
      <c r="CI1229" s="281"/>
      <c r="CJ1229" s="281"/>
      <c r="CK1229" s="281"/>
      <c r="CL1229" s="281"/>
      <c r="CM1229" s="282"/>
      <c r="CN1229" s="282"/>
      <c r="CO1229" s="282"/>
      <c r="CP1229" s="282"/>
      <c r="CQ1229" s="282"/>
      <c r="CR1229" s="270"/>
      <c r="CS1229" s="68"/>
      <c r="CT1229" s="283"/>
      <c r="CU1229" s="283"/>
      <c r="CV1229" s="283"/>
      <c r="CW1229" s="283"/>
      <c r="CX1229" s="283"/>
      <c r="CY1229" s="270"/>
      <c r="CZ1229" s="68"/>
      <c r="DA1229" s="282"/>
      <c r="DB1229" s="282"/>
      <c r="DC1229" s="282"/>
      <c r="DD1229" s="282"/>
      <c r="DE1229" s="282"/>
    </row>
    <row r="1230" spans="1:109" ht="16.5" x14ac:dyDescent="0.3">
      <c r="A1230" s="427">
        <v>2014</v>
      </c>
      <c r="B1230" s="428" t="s">
        <v>33</v>
      </c>
      <c r="C1230" s="429" t="s">
        <v>108</v>
      </c>
      <c r="D1230" s="430">
        <v>71920.535999999993</v>
      </c>
      <c r="E1230" s="430">
        <v>215117.19050000011</v>
      </c>
      <c r="F1230" s="431">
        <v>56639.121999999996</v>
      </c>
      <c r="G1230" s="431">
        <v>17060.186999999998</v>
      </c>
      <c r="H1230" s="432">
        <v>360737.03550000011</v>
      </c>
      <c r="I1230" s="293"/>
      <c r="J1230" s="58"/>
      <c r="BY1230" s="270"/>
      <c r="BZ1230" s="68"/>
      <c r="CA1230" s="280"/>
      <c r="CB1230" s="280"/>
      <c r="CC1230" s="280"/>
      <c r="CD1230" s="280"/>
      <c r="CE1230" s="280"/>
      <c r="CF1230" s="270"/>
      <c r="CG1230" s="68"/>
      <c r="CH1230" s="281"/>
      <c r="CI1230" s="281"/>
      <c r="CJ1230" s="281"/>
      <c r="CK1230" s="281"/>
      <c r="CL1230" s="281"/>
      <c r="CM1230" s="282"/>
      <c r="CN1230" s="282"/>
      <c r="CO1230" s="282"/>
      <c r="CP1230" s="282"/>
      <c r="CQ1230" s="282"/>
      <c r="CR1230" s="270"/>
      <c r="CS1230" s="68"/>
      <c r="CT1230" s="283"/>
      <c r="CU1230" s="283"/>
      <c r="CV1230" s="283"/>
      <c r="CW1230" s="283"/>
      <c r="CX1230" s="283"/>
      <c r="CY1230" s="270"/>
      <c r="CZ1230" s="68"/>
      <c r="DA1230" s="282"/>
      <c r="DB1230" s="282"/>
      <c r="DC1230" s="282"/>
      <c r="DD1230" s="282"/>
      <c r="DE1230" s="282"/>
    </row>
    <row r="1231" spans="1:109" ht="16.5" x14ac:dyDescent="0.3">
      <c r="A1231" s="68">
        <v>2014</v>
      </c>
      <c r="B1231" s="68" t="s">
        <v>35</v>
      </c>
      <c r="C1231" s="433" t="s">
        <v>108</v>
      </c>
      <c r="D1231" s="434">
        <v>73784.005000000005</v>
      </c>
      <c r="E1231" s="434">
        <v>216855.1525900001</v>
      </c>
      <c r="F1231" s="435">
        <v>56678.713500000005</v>
      </c>
      <c r="G1231" s="435">
        <v>21291.148000000001</v>
      </c>
      <c r="H1231" s="129">
        <v>368609.01909000013</v>
      </c>
      <c r="I1231" s="293"/>
      <c r="J1231" s="58"/>
      <c r="BY1231" s="270"/>
      <c r="BZ1231" s="68"/>
      <c r="CA1231" s="280"/>
      <c r="CB1231" s="280"/>
      <c r="CC1231" s="280"/>
      <c r="CD1231" s="280"/>
      <c r="CE1231" s="280"/>
      <c r="CF1231" s="270"/>
      <c r="CG1231" s="68"/>
      <c r="CH1231" s="281"/>
      <c r="CI1231" s="281"/>
      <c r="CJ1231" s="281"/>
      <c r="CK1231" s="281"/>
      <c r="CL1231" s="281"/>
      <c r="CM1231" s="282"/>
      <c r="CN1231" s="282"/>
      <c r="CO1231" s="282"/>
      <c r="CP1231" s="282"/>
      <c r="CQ1231" s="282"/>
      <c r="CR1231" s="270"/>
      <c r="CS1231" s="68"/>
      <c r="CT1231" s="283"/>
      <c r="CU1231" s="283"/>
      <c r="CV1231" s="283"/>
      <c r="CW1231" s="283"/>
      <c r="CX1231" s="283"/>
      <c r="CY1231" s="270"/>
      <c r="CZ1231" s="68"/>
      <c r="DA1231" s="282"/>
      <c r="DB1231" s="282"/>
      <c r="DC1231" s="282"/>
      <c r="DD1231" s="282"/>
      <c r="DE1231" s="282"/>
    </row>
    <row r="1232" spans="1:109" ht="16.5" x14ac:dyDescent="0.3">
      <c r="A1232" s="427">
        <v>2014</v>
      </c>
      <c r="B1232" s="428" t="s">
        <v>36</v>
      </c>
      <c r="C1232" s="429" t="s">
        <v>108</v>
      </c>
      <c r="D1232" s="430">
        <v>65389.497499999998</v>
      </c>
      <c r="E1232" s="430">
        <v>196064.89928337518</v>
      </c>
      <c r="F1232" s="431">
        <v>48368.214999999997</v>
      </c>
      <c r="G1232" s="431">
        <v>22713.977000000003</v>
      </c>
      <c r="H1232" s="432">
        <v>332536.5887833751</v>
      </c>
      <c r="I1232" s="293"/>
      <c r="J1232" s="58"/>
      <c r="BY1232" s="270"/>
      <c r="BZ1232" s="68"/>
      <c r="CA1232" s="280"/>
      <c r="CB1232" s="280"/>
      <c r="CC1232" s="280"/>
      <c r="CD1232" s="280"/>
      <c r="CE1232" s="280"/>
      <c r="CF1232" s="270"/>
      <c r="CG1232" s="68"/>
      <c r="CH1232" s="281"/>
      <c r="CI1232" s="281"/>
      <c r="CJ1232" s="281"/>
      <c r="CK1232" s="281"/>
      <c r="CL1232" s="281"/>
      <c r="CM1232" s="282"/>
      <c r="CN1232" s="282"/>
      <c r="CO1232" s="282"/>
      <c r="CP1232" s="282"/>
      <c r="CQ1232" s="282"/>
      <c r="CR1232" s="270"/>
      <c r="CS1232" s="68"/>
      <c r="CT1232" s="283"/>
      <c r="CU1232" s="283"/>
      <c r="CV1232" s="283"/>
      <c r="CW1232" s="283"/>
      <c r="CX1232" s="283"/>
      <c r="CY1232" s="270"/>
      <c r="CZ1232" s="68"/>
      <c r="DA1232" s="282"/>
      <c r="DB1232" s="282"/>
      <c r="DC1232" s="282"/>
      <c r="DD1232" s="282"/>
      <c r="DE1232" s="282"/>
    </row>
    <row r="1233" spans="1:109" ht="16.5" x14ac:dyDescent="0.3">
      <c r="A1233" s="68">
        <v>2014</v>
      </c>
      <c r="B1233" s="68" t="s">
        <v>37</v>
      </c>
      <c r="C1233" s="433" t="s">
        <v>108</v>
      </c>
      <c r="D1233" s="434">
        <v>74008.342999999993</v>
      </c>
      <c r="E1233" s="434">
        <v>238035.49000000008</v>
      </c>
      <c r="F1233" s="435">
        <v>54044.765999999989</v>
      </c>
      <c r="G1233" s="435">
        <v>20801.105000000003</v>
      </c>
      <c r="H1233" s="129">
        <v>386889.70400000014</v>
      </c>
      <c r="I1233" s="293"/>
      <c r="J1233" s="58"/>
      <c r="BY1233" s="270"/>
      <c r="BZ1233" s="68"/>
      <c r="CA1233" s="280"/>
      <c r="CB1233" s="280"/>
      <c r="CC1233" s="280"/>
      <c r="CD1233" s="280"/>
      <c r="CE1233" s="280"/>
      <c r="CF1233" s="270"/>
      <c r="CG1233" s="68"/>
      <c r="CH1233" s="281"/>
      <c r="CI1233" s="281"/>
      <c r="CJ1233" s="281"/>
      <c r="CK1233" s="281"/>
      <c r="CL1233" s="281"/>
      <c r="CM1233" s="282"/>
      <c r="CN1233" s="282"/>
      <c r="CO1233" s="282"/>
      <c r="CP1233" s="282"/>
      <c r="CQ1233" s="282"/>
      <c r="CR1233" s="270"/>
      <c r="CS1233" s="68"/>
      <c r="CT1233" s="283"/>
      <c r="CU1233" s="283"/>
      <c r="CV1233" s="283"/>
      <c r="CW1233" s="283"/>
      <c r="CX1233" s="283"/>
      <c r="CY1233" s="270"/>
      <c r="CZ1233" s="68"/>
      <c r="DA1233" s="282"/>
      <c r="DB1233" s="282"/>
      <c r="DC1233" s="282"/>
      <c r="DD1233" s="282"/>
      <c r="DE1233" s="282"/>
    </row>
    <row r="1234" spans="1:109" ht="16.5" x14ac:dyDescent="0.3">
      <c r="A1234" s="427">
        <v>2014</v>
      </c>
      <c r="B1234" s="428" t="s">
        <v>38</v>
      </c>
      <c r="C1234" s="429" t="s">
        <v>108</v>
      </c>
      <c r="D1234" s="430">
        <v>64755.314000000006</v>
      </c>
      <c r="E1234" s="430">
        <v>237914.61249999999</v>
      </c>
      <c r="F1234" s="431">
        <v>57215.490000000005</v>
      </c>
      <c r="G1234" s="431">
        <v>17741.796000000002</v>
      </c>
      <c r="H1234" s="432">
        <v>377627.2125000002</v>
      </c>
      <c r="I1234" s="293"/>
      <c r="J1234" s="58"/>
      <c r="BY1234" s="270"/>
      <c r="BZ1234" s="68"/>
      <c r="CA1234" s="280"/>
      <c r="CB1234" s="280"/>
      <c r="CC1234" s="280"/>
      <c r="CD1234" s="280"/>
      <c r="CE1234" s="280"/>
      <c r="CF1234" s="270"/>
      <c r="CG1234" s="68"/>
      <c r="CH1234" s="281"/>
      <c r="CI1234" s="281"/>
      <c r="CJ1234" s="281"/>
      <c r="CK1234" s="281"/>
      <c r="CL1234" s="281"/>
      <c r="CM1234" s="282"/>
      <c r="CN1234" s="282"/>
      <c r="CO1234" s="282"/>
      <c r="CP1234" s="282"/>
      <c r="CQ1234" s="282"/>
      <c r="CR1234" s="270"/>
      <c r="CS1234" s="68"/>
      <c r="CT1234" s="283"/>
      <c r="CU1234" s="283"/>
      <c r="CV1234" s="283"/>
      <c r="CW1234" s="283"/>
      <c r="CX1234" s="283"/>
      <c r="CY1234" s="270"/>
      <c r="CZ1234" s="68"/>
      <c r="DA1234" s="282"/>
      <c r="DB1234" s="282"/>
      <c r="DC1234" s="282"/>
      <c r="DD1234" s="282"/>
      <c r="DE1234" s="282"/>
    </row>
    <row r="1235" spans="1:109" ht="16.5" x14ac:dyDescent="0.3">
      <c r="A1235" s="68">
        <v>2014</v>
      </c>
      <c r="B1235" s="68" t="s">
        <v>39</v>
      </c>
      <c r="C1235" s="433" t="s">
        <v>108</v>
      </c>
      <c r="D1235" s="434">
        <v>61846.257500000014</v>
      </c>
      <c r="E1235" s="434">
        <v>257802.28950000016</v>
      </c>
      <c r="F1235" s="435">
        <v>62000.845500000003</v>
      </c>
      <c r="G1235" s="435">
        <v>19166.154999999999</v>
      </c>
      <c r="H1235" s="129">
        <v>400815.54749999993</v>
      </c>
      <c r="I1235" s="293"/>
      <c r="J1235" s="58"/>
      <c r="BY1235" s="270"/>
      <c r="BZ1235" s="68"/>
      <c r="CA1235" s="280"/>
      <c r="CB1235" s="280"/>
      <c r="CC1235" s="280"/>
      <c r="CD1235" s="280"/>
      <c r="CE1235" s="280"/>
      <c r="CF1235" s="270"/>
      <c r="CG1235" s="68"/>
      <c r="CH1235" s="281"/>
      <c r="CI1235" s="281"/>
      <c r="CJ1235" s="281"/>
      <c r="CK1235" s="281"/>
      <c r="CL1235" s="281"/>
      <c r="CM1235" s="282"/>
      <c r="CN1235" s="282"/>
      <c r="CO1235" s="282"/>
      <c r="CP1235" s="282"/>
      <c r="CQ1235" s="282"/>
      <c r="CR1235" s="270"/>
      <c r="CS1235" s="68"/>
      <c r="CT1235" s="283"/>
      <c r="CU1235" s="283"/>
      <c r="CV1235" s="283"/>
      <c r="CW1235" s="283"/>
      <c r="CX1235" s="283"/>
      <c r="CY1235" s="270"/>
      <c r="CZ1235" s="68"/>
      <c r="DA1235" s="282"/>
      <c r="DB1235" s="282"/>
      <c r="DC1235" s="282"/>
      <c r="DD1235" s="282"/>
      <c r="DE1235" s="282"/>
    </row>
    <row r="1236" spans="1:109" ht="16.5" x14ac:dyDescent="0.3">
      <c r="A1236" s="427">
        <v>2014</v>
      </c>
      <c r="B1236" s="428" t="s">
        <v>40</v>
      </c>
      <c r="C1236" s="429" t="s">
        <v>108</v>
      </c>
      <c r="D1236" s="430">
        <v>60092.546000000009</v>
      </c>
      <c r="E1236" s="430">
        <v>258143.34400000016</v>
      </c>
      <c r="F1236" s="431">
        <v>60337.490499999985</v>
      </c>
      <c r="G1236" s="431">
        <v>21612.787499999999</v>
      </c>
      <c r="H1236" s="432">
        <v>400186.16800000024</v>
      </c>
      <c r="I1236" s="293"/>
      <c r="J1236" s="58"/>
      <c r="BY1236" s="270"/>
      <c r="BZ1236" s="68"/>
      <c r="CA1236" s="280"/>
      <c r="CB1236" s="280"/>
      <c r="CC1236" s="280"/>
      <c r="CD1236" s="280"/>
      <c r="CE1236" s="280"/>
      <c r="CF1236" s="270"/>
      <c r="CG1236" s="68"/>
      <c r="CH1236" s="281"/>
      <c r="CI1236" s="281"/>
      <c r="CJ1236" s="281"/>
      <c r="CK1236" s="281"/>
      <c r="CL1236" s="281"/>
      <c r="CM1236" s="282"/>
      <c r="CN1236" s="282"/>
      <c r="CO1236" s="282"/>
      <c r="CP1236" s="282"/>
      <c r="CQ1236" s="282"/>
      <c r="CR1236" s="270"/>
      <c r="CS1236" s="68"/>
      <c r="CT1236" s="283"/>
      <c r="CU1236" s="283"/>
      <c r="CV1236" s="283"/>
      <c r="CW1236" s="283"/>
      <c r="CX1236" s="283"/>
      <c r="CY1236" s="270"/>
      <c r="CZ1236" s="68"/>
      <c r="DA1236" s="282"/>
      <c r="DB1236" s="282"/>
      <c r="DC1236" s="282"/>
      <c r="DD1236" s="282"/>
      <c r="DE1236" s="282"/>
    </row>
    <row r="1237" spans="1:109" ht="16.5" x14ac:dyDescent="0.3">
      <c r="A1237" s="68">
        <v>2014</v>
      </c>
      <c r="B1237" s="68" t="s">
        <v>41</v>
      </c>
      <c r="C1237" s="433" t="s">
        <v>108</v>
      </c>
      <c r="D1237" s="434">
        <v>57198.561000000023</v>
      </c>
      <c r="E1237" s="434">
        <v>246831.43750000006</v>
      </c>
      <c r="F1237" s="435">
        <v>58007.216000000008</v>
      </c>
      <c r="G1237" s="435">
        <v>21159.147500000003</v>
      </c>
      <c r="H1237" s="129">
        <v>383196.36199999996</v>
      </c>
      <c r="I1237" s="293"/>
      <c r="J1237" s="58"/>
      <c r="BY1237" s="270"/>
      <c r="BZ1237" s="68"/>
      <c r="CA1237" s="280"/>
      <c r="CB1237" s="280"/>
      <c r="CC1237" s="280"/>
      <c r="CD1237" s="280"/>
      <c r="CE1237" s="280"/>
      <c r="CF1237" s="270"/>
      <c r="CG1237" s="68"/>
      <c r="CH1237" s="281"/>
      <c r="CI1237" s="281"/>
      <c r="CJ1237" s="281"/>
      <c r="CK1237" s="281"/>
      <c r="CL1237" s="281"/>
      <c r="CM1237" s="282"/>
      <c r="CN1237" s="282"/>
      <c r="CO1237" s="282"/>
      <c r="CP1237" s="282"/>
      <c r="CQ1237" s="282"/>
      <c r="CR1237" s="270"/>
      <c r="CS1237" s="68"/>
      <c r="CT1237" s="283"/>
      <c r="CU1237" s="283"/>
      <c r="CV1237" s="283"/>
      <c r="CW1237" s="283"/>
      <c r="CX1237" s="283"/>
      <c r="CY1237" s="270"/>
      <c r="CZ1237" s="68"/>
      <c r="DA1237" s="282"/>
      <c r="DB1237" s="282"/>
      <c r="DC1237" s="282"/>
      <c r="DD1237" s="282"/>
      <c r="DE1237" s="282"/>
    </row>
    <row r="1238" spans="1:109" ht="16.5" x14ac:dyDescent="0.3">
      <c r="A1238" s="427">
        <v>2014</v>
      </c>
      <c r="B1238" s="428" t="s">
        <v>42</v>
      </c>
      <c r="C1238" s="429" t="s">
        <v>108</v>
      </c>
      <c r="D1238" s="430">
        <v>64379.707500000011</v>
      </c>
      <c r="E1238" s="430">
        <v>250734.22599999997</v>
      </c>
      <c r="F1238" s="431">
        <v>54518.399999999994</v>
      </c>
      <c r="G1238" s="431">
        <v>14895.9825</v>
      </c>
      <c r="H1238" s="432">
        <v>384528.31600000011</v>
      </c>
      <c r="I1238" s="293"/>
      <c r="J1238" s="58"/>
      <c r="BY1238" s="270"/>
      <c r="BZ1238" s="68"/>
      <c r="CA1238" s="280"/>
      <c r="CB1238" s="280"/>
      <c r="CC1238" s="280"/>
      <c r="CD1238" s="280"/>
      <c r="CE1238" s="280"/>
      <c r="CF1238" s="270"/>
      <c r="CG1238" s="68"/>
      <c r="CH1238" s="281"/>
      <c r="CI1238" s="281"/>
      <c r="CJ1238" s="281"/>
      <c r="CK1238" s="281"/>
      <c r="CL1238" s="281"/>
      <c r="CM1238" s="282"/>
      <c r="CN1238" s="282"/>
      <c r="CO1238" s="282"/>
      <c r="CP1238" s="282"/>
      <c r="CQ1238" s="282"/>
      <c r="CR1238" s="270"/>
      <c r="CS1238" s="68"/>
      <c r="CT1238" s="283"/>
      <c r="CU1238" s="283"/>
      <c r="CV1238" s="283"/>
      <c r="CW1238" s="283"/>
      <c r="CX1238" s="283"/>
      <c r="CY1238" s="270"/>
      <c r="CZ1238" s="68"/>
      <c r="DA1238" s="282"/>
      <c r="DB1238" s="282"/>
      <c r="DC1238" s="282"/>
      <c r="DD1238" s="282"/>
      <c r="DE1238" s="282"/>
    </row>
    <row r="1239" spans="1:109" ht="16.5" x14ac:dyDescent="0.3">
      <c r="A1239" s="68">
        <v>2015</v>
      </c>
      <c r="B1239" s="68" t="s">
        <v>43</v>
      </c>
      <c r="C1239" s="433" t="s">
        <v>108</v>
      </c>
      <c r="D1239" s="434">
        <v>58299.810000000005</v>
      </c>
      <c r="E1239" s="434">
        <v>226914.9200000001</v>
      </c>
      <c r="F1239" s="435">
        <v>53212.383000000009</v>
      </c>
      <c r="G1239" s="435">
        <v>17752.187999999995</v>
      </c>
      <c r="H1239" s="129">
        <v>356179.30099999992</v>
      </c>
      <c r="I1239" s="293"/>
      <c r="J1239" s="58"/>
      <c r="BY1239" s="270"/>
      <c r="BZ1239" s="68"/>
      <c r="CA1239" s="280"/>
      <c r="CB1239" s="280"/>
      <c r="CC1239" s="280"/>
      <c r="CD1239" s="280"/>
      <c r="CE1239" s="280"/>
      <c r="CF1239" s="270"/>
      <c r="CG1239" s="68"/>
      <c r="CH1239" s="281"/>
      <c r="CI1239" s="281"/>
      <c r="CJ1239" s="281"/>
      <c r="CK1239" s="281"/>
      <c r="CL1239" s="281"/>
      <c r="CM1239" s="282"/>
      <c r="CN1239" s="282"/>
      <c r="CO1239" s="282"/>
      <c r="CP1239" s="282"/>
      <c r="CQ1239" s="282"/>
      <c r="CR1239" s="270"/>
      <c r="CS1239" s="68"/>
      <c r="CT1239" s="283"/>
      <c r="CU1239" s="283"/>
      <c r="CV1239" s="283"/>
      <c r="CW1239" s="283"/>
      <c r="CX1239" s="283"/>
      <c r="CY1239" s="270"/>
      <c r="CZ1239" s="68"/>
      <c r="DA1239" s="282"/>
      <c r="DB1239" s="282"/>
      <c r="DC1239" s="282"/>
      <c r="DD1239" s="282"/>
      <c r="DE1239" s="282"/>
    </row>
    <row r="1240" spans="1:109" ht="16.5" x14ac:dyDescent="0.3">
      <c r="A1240" s="427">
        <v>2015</v>
      </c>
      <c r="B1240" s="428" t="s">
        <v>44</v>
      </c>
      <c r="C1240" s="429" t="s">
        <v>108</v>
      </c>
      <c r="D1240" s="430">
        <v>67284.22</v>
      </c>
      <c r="E1240" s="430">
        <v>221604.92799999996</v>
      </c>
      <c r="F1240" s="431">
        <v>59506.526000000005</v>
      </c>
      <c r="G1240" s="431">
        <v>19381.718000000001</v>
      </c>
      <c r="H1240" s="432">
        <v>367777.39200000017</v>
      </c>
      <c r="I1240" s="293"/>
      <c r="J1240" s="58"/>
      <c r="BY1240" s="270"/>
      <c r="BZ1240" s="68"/>
      <c r="CA1240" s="280"/>
      <c r="CB1240" s="280"/>
      <c r="CC1240" s="280"/>
      <c r="CD1240" s="280"/>
      <c r="CE1240" s="280"/>
      <c r="CF1240" s="270"/>
      <c r="CG1240" s="68"/>
      <c r="CH1240" s="281"/>
      <c r="CI1240" s="281"/>
      <c r="CJ1240" s="281"/>
      <c r="CK1240" s="281"/>
      <c r="CL1240" s="281"/>
      <c r="CM1240" s="282"/>
      <c r="CN1240" s="282"/>
      <c r="CO1240" s="282"/>
      <c r="CP1240" s="282"/>
      <c r="CQ1240" s="282"/>
      <c r="CR1240" s="270"/>
      <c r="CS1240" s="68"/>
      <c r="CT1240" s="283"/>
      <c r="CU1240" s="283"/>
      <c r="CV1240" s="283"/>
      <c r="CW1240" s="283"/>
      <c r="CX1240" s="283"/>
      <c r="CY1240" s="270"/>
      <c r="CZ1240" s="68"/>
      <c r="DA1240" s="282"/>
      <c r="DB1240" s="282"/>
      <c r="DC1240" s="282"/>
      <c r="DD1240" s="282"/>
      <c r="DE1240" s="282"/>
    </row>
    <row r="1241" spans="1:109" ht="16.5" x14ac:dyDescent="0.3">
      <c r="A1241" s="68">
        <v>2015</v>
      </c>
      <c r="B1241" s="68" t="s">
        <v>45</v>
      </c>
      <c r="C1241" s="433" t="s">
        <v>108</v>
      </c>
      <c r="D1241" s="434">
        <v>71105.47</v>
      </c>
      <c r="E1241" s="434">
        <v>249814.69899999994</v>
      </c>
      <c r="F1241" s="435">
        <v>61065.422500000001</v>
      </c>
      <c r="G1241" s="435">
        <v>19520.740000000002</v>
      </c>
      <c r="H1241" s="129">
        <v>401506.33149999997</v>
      </c>
      <c r="I1241" s="293"/>
      <c r="J1241" s="58"/>
      <c r="BY1241" s="270"/>
      <c r="BZ1241" s="68"/>
      <c r="CA1241" s="280"/>
      <c r="CB1241" s="280"/>
      <c r="CC1241" s="280"/>
      <c r="CD1241" s="280"/>
      <c r="CE1241" s="280"/>
      <c r="CF1241" s="270"/>
      <c r="CG1241" s="68"/>
      <c r="CH1241" s="281"/>
      <c r="CI1241" s="281"/>
      <c r="CJ1241" s="281"/>
      <c r="CK1241" s="281"/>
      <c r="CL1241" s="281"/>
      <c r="CM1241" s="282"/>
      <c r="CN1241" s="282"/>
      <c r="CO1241" s="282"/>
      <c r="CP1241" s="282"/>
      <c r="CQ1241" s="282"/>
      <c r="CR1241" s="270"/>
      <c r="CS1241" s="68"/>
      <c r="CT1241" s="283"/>
      <c r="CU1241" s="283"/>
      <c r="CV1241" s="283"/>
      <c r="CW1241" s="283"/>
      <c r="CX1241" s="283"/>
      <c r="CY1241" s="270"/>
      <c r="CZ1241" s="68"/>
      <c r="DA1241" s="282"/>
      <c r="DB1241" s="282"/>
      <c r="DC1241" s="282"/>
      <c r="DD1241" s="282"/>
      <c r="DE1241" s="282"/>
    </row>
    <row r="1242" spans="1:109" ht="16.5" x14ac:dyDescent="0.3">
      <c r="A1242" s="427">
        <v>2015</v>
      </c>
      <c r="B1242" s="428" t="s">
        <v>33</v>
      </c>
      <c r="C1242" s="429" t="s">
        <v>108</v>
      </c>
      <c r="D1242" s="430">
        <v>66294.674499999994</v>
      </c>
      <c r="E1242" s="430">
        <v>230617.77199999997</v>
      </c>
      <c r="F1242" s="431">
        <v>60336.647499999977</v>
      </c>
      <c r="G1242" s="431">
        <v>20502.562500000004</v>
      </c>
      <c r="H1242" s="432">
        <v>377751.6565000001</v>
      </c>
      <c r="I1242" s="293"/>
      <c r="J1242" s="58"/>
      <c r="BY1242" s="270"/>
      <c r="BZ1242" s="68"/>
      <c r="CA1242" s="280"/>
      <c r="CB1242" s="280"/>
      <c r="CC1242" s="280"/>
      <c r="CD1242" s="280"/>
      <c r="CE1242" s="280"/>
      <c r="CF1242" s="270"/>
      <c r="CG1242" s="68"/>
      <c r="CH1242" s="281"/>
      <c r="CI1242" s="281"/>
      <c r="CJ1242" s="281"/>
      <c r="CK1242" s="281"/>
      <c r="CL1242" s="281"/>
      <c r="CM1242" s="282"/>
      <c r="CN1242" s="282"/>
      <c r="CO1242" s="282"/>
      <c r="CP1242" s="282"/>
      <c r="CQ1242" s="282"/>
      <c r="CR1242" s="270"/>
      <c r="CS1242" s="68"/>
      <c r="CT1242" s="283"/>
      <c r="CU1242" s="283"/>
      <c r="CV1242" s="283"/>
      <c r="CW1242" s="283"/>
      <c r="CX1242" s="283"/>
      <c r="CY1242" s="270"/>
      <c r="CZ1242" s="68"/>
      <c r="DA1242" s="282"/>
      <c r="DB1242" s="282"/>
      <c r="DC1242" s="282"/>
      <c r="DD1242" s="282"/>
      <c r="DE1242" s="282"/>
    </row>
    <row r="1243" spans="1:109" ht="16.5" x14ac:dyDescent="0.3">
      <c r="A1243" s="68">
        <v>2015</v>
      </c>
      <c r="B1243" s="68" t="s">
        <v>35</v>
      </c>
      <c r="C1243" s="433" t="s">
        <v>108</v>
      </c>
      <c r="D1243" s="434">
        <v>74579.544000000024</v>
      </c>
      <c r="E1243" s="434">
        <v>236143.10400000008</v>
      </c>
      <c r="F1243" s="435">
        <v>65975.069499999998</v>
      </c>
      <c r="G1243" s="435">
        <v>22331.084999999999</v>
      </c>
      <c r="H1243" s="129">
        <v>399028.80249999999</v>
      </c>
      <c r="I1243" s="293"/>
      <c r="J1243" s="58"/>
      <c r="BY1243" s="270"/>
      <c r="BZ1243" s="68"/>
      <c r="CA1243" s="280"/>
      <c r="CB1243" s="280"/>
      <c r="CC1243" s="280"/>
      <c r="CD1243" s="280"/>
      <c r="CE1243" s="280"/>
      <c r="CF1243" s="270"/>
      <c r="CG1243" s="68"/>
      <c r="CH1243" s="281"/>
      <c r="CI1243" s="281"/>
      <c r="CJ1243" s="281"/>
      <c r="CK1243" s="281"/>
      <c r="CL1243" s="281"/>
      <c r="CM1243" s="282"/>
      <c r="CN1243" s="282"/>
      <c r="CO1243" s="282"/>
      <c r="CP1243" s="282"/>
      <c r="CQ1243" s="282"/>
      <c r="CR1243" s="270"/>
      <c r="CS1243" s="68"/>
      <c r="CT1243" s="283"/>
      <c r="CU1243" s="283"/>
      <c r="CV1243" s="283"/>
      <c r="CW1243" s="283"/>
      <c r="CX1243" s="283"/>
      <c r="CY1243" s="270"/>
      <c r="CZ1243" s="68"/>
      <c r="DA1243" s="282"/>
      <c r="DB1243" s="282"/>
      <c r="DC1243" s="282"/>
      <c r="DD1243" s="282"/>
      <c r="DE1243" s="282"/>
    </row>
    <row r="1244" spans="1:109" ht="16.5" x14ac:dyDescent="0.3">
      <c r="A1244" s="427">
        <v>2015</v>
      </c>
      <c r="B1244" s="428" t="s">
        <v>36</v>
      </c>
      <c r="C1244" s="429" t="s">
        <v>108</v>
      </c>
      <c r="D1244" s="430">
        <v>69223.132500000007</v>
      </c>
      <c r="E1244" s="430">
        <v>209513.24799999996</v>
      </c>
      <c r="F1244" s="431">
        <v>68390.83</v>
      </c>
      <c r="G1244" s="431">
        <v>20465.362999999998</v>
      </c>
      <c r="H1244" s="432">
        <v>367592.57350000006</v>
      </c>
      <c r="I1244" s="293"/>
      <c r="J1244" s="58"/>
      <c r="BY1244" s="270"/>
      <c r="BZ1244" s="68"/>
      <c r="CA1244" s="280"/>
      <c r="CB1244" s="280"/>
      <c r="CC1244" s="280"/>
      <c r="CD1244" s="280"/>
      <c r="CE1244" s="280"/>
      <c r="CF1244" s="270"/>
      <c r="CG1244" s="68"/>
      <c r="CH1244" s="281"/>
      <c r="CI1244" s="281"/>
      <c r="CJ1244" s="281"/>
      <c r="CK1244" s="281"/>
      <c r="CL1244" s="281"/>
      <c r="CM1244" s="282"/>
      <c r="CN1244" s="282"/>
      <c r="CO1244" s="282"/>
      <c r="CP1244" s="282"/>
      <c r="CQ1244" s="282"/>
      <c r="CR1244" s="270"/>
      <c r="CS1244" s="68"/>
      <c r="CT1244" s="283"/>
      <c r="CU1244" s="283"/>
      <c r="CV1244" s="283"/>
      <c r="CW1244" s="283"/>
      <c r="CX1244" s="283"/>
      <c r="CY1244" s="270"/>
      <c r="CZ1244" s="68"/>
      <c r="DA1244" s="282"/>
      <c r="DB1244" s="282"/>
      <c r="DC1244" s="282"/>
      <c r="DD1244" s="282"/>
      <c r="DE1244" s="282"/>
    </row>
    <row r="1245" spans="1:109" ht="16.5" x14ac:dyDescent="0.3">
      <c r="A1245" s="68">
        <v>2015</v>
      </c>
      <c r="B1245" s="68" t="s">
        <v>37</v>
      </c>
      <c r="C1245" s="433" t="s">
        <v>108</v>
      </c>
      <c r="D1245" s="434">
        <v>79349.580000000016</v>
      </c>
      <c r="E1245" s="434">
        <v>252720.86649999995</v>
      </c>
      <c r="F1245" s="435">
        <v>75854.44150000003</v>
      </c>
      <c r="G1245" s="435">
        <v>23011.762499999993</v>
      </c>
      <c r="H1245" s="129">
        <v>430936.65049999999</v>
      </c>
      <c r="I1245" s="293"/>
      <c r="J1245" s="58"/>
      <c r="BY1245" s="270"/>
      <c r="BZ1245" s="68"/>
      <c r="CA1245" s="280"/>
      <c r="CB1245" s="280"/>
      <c r="CC1245" s="280"/>
      <c r="CD1245" s="280"/>
      <c r="CE1245" s="280"/>
      <c r="CF1245" s="270"/>
      <c r="CG1245" s="68"/>
      <c r="CH1245" s="281"/>
      <c r="CI1245" s="281"/>
      <c r="CJ1245" s="281"/>
      <c r="CK1245" s="281"/>
      <c r="CL1245" s="281"/>
      <c r="CM1245" s="282"/>
      <c r="CN1245" s="282"/>
      <c r="CO1245" s="282"/>
      <c r="CP1245" s="282"/>
      <c r="CQ1245" s="282"/>
      <c r="CR1245" s="270"/>
      <c r="CS1245" s="68"/>
      <c r="CT1245" s="283"/>
      <c r="CU1245" s="283"/>
      <c r="CV1245" s="283"/>
      <c r="CW1245" s="283"/>
      <c r="CX1245" s="283"/>
      <c r="CY1245" s="270"/>
      <c r="CZ1245" s="68"/>
      <c r="DA1245" s="282"/>
      <c r="DB1245" s="282"/>
      <c r="DC1245" s="282"/>
      <c r="DD1245" s="282"/>
      <c r="DE1245" s="282"/>
    </row>
    <row r="1246" spans="1:109" ht="16.5" x14ac:dyDescent="0.3">
      <c r="A1246" s="427">
        <v>2015</v>
      </c>
      <c r="B1246" s="428" t="s">
        <v>38</v>
      </c>
      <c r="C1246" s="429" t="s">
        <v>108</v>
      </c>
      <c r="D1246" s="430">
        <v>78876.587500000009</v>
      </c>
      <c r="E1246" s="430">
        <v>243001.04950000005</v>
      </c>
      <c r="F1246" s="431">
        <v>74295.651000000027</v>
      </c>
      <c r="G1246" s="431">
        <v>24483.063499999997</v>
      </c>
      <c r="H1246" s="432">
        <v>420656.35149999999</v>
      </c>
      <c r="I1246" s="293"/>
      <c r="J1246" s="58"/>
      <c r="BY1246" s="270"/>
      <c r="BZ1246" s="68"/>
      <c r="CA1246" s="280"/>
      <c r="CB1246" s="280"/>
      <c r="CC1246" s="280"/>
      <c r="CD1246" s="280"/>
      <c r="CE1246" s="280"/>
      <c r="CF1246" s="270"/>
      <c r="CG1246" s="68"/>
      <c r="CH1246" s="281"/>
      <c r="CI1246" s="281"/>
      <c r="CJ1246" s="281"/>
      <c r="CK1246" s="281"/>
      <c r="CL1246" s="281"/>
      <c r="CM1246" s="282"/>
      <c r="CN1246" s="282"/>
      <c r="CO1246" s="282"/>
      <c r="CP1246" s="282"/>
      <c r="CQ1246" s="282"/>
      <c r="CR1246" s="270"/>
      <c r="CS1246" s="68"/>
      <c r="CT1246" s="283"/>
      <c r="CU1246" s="283"/>
      <c r="CV1246" s="283"/>
      <c r="CW1246" s="283"/>
      <c r="CX1246" s="283"/>
      <c r="CY1246" s="270"/>
      <c r="CZ1246" s="68"/>
      <c r="DA1246" s="282"/>
      <c r="DB1246" s="282"/>
      <c r="DC1246" s="282"/>
      <c r="DD1246" s="282"/>
      <c r="DE1246" s="282"/>
    </row>
    <row r="1247" spans="1:109" ht="16.5" x14ac:dyDescent="0.3">
      <c r="A1247" s="68">
        <v>2015</v>
      </c>
      <c r="B1247" s="68" t="s">
        <v>39</v>
      </c>
      <c r="C1247" s="433" t="s">
        <v>108</v>
      </c>
      <c r="D1247" s="434">
        <v>85537.530000000028</v>
      </c>
      <c r="E1247" s="434">
        <v>232130.88599999997</v>
      </c>
      <c r="F1247" s="435">
        <v>82242.05250000002</v>
      </c>
      <c r="G1247" s="435">
        <v>25489.402000000002</v>
      </c>
      <c r="H1247" s="129">
        <v>425399.87049999984</v>
      </c>
      <c r="I1247" s="293"/>
      <c r="J1247" s="58"/>
      <c r="BY1247" s="270"/>
      <c r="BZ1247" s="68"/>
      <c r="CA1247" s="280"/>
      <c r="CB1247" s="280"/>
      <c r="CC1247" s="280"/>
      <c r="CD1247" s="280"/>
      <c r="CE1247" s="280"/>
      <c r="CF1247" s="270"/>
      <c r="CG1247" s="68"/>
      <c r="CH1247" s="281"/>
      <c r="CI1247" s="281"/>
      <c r="CJ1247" s="281"/>
      <c r="CK1247" s="281"/>
      <c r="CL1247" s="281"/>
      <c r="CM1247" s="282"/>
      <c r="CN1247" s="282"/>
      <c r="CO1247" s="282"/>
      <c r="CP1247" s="282"/>
      <c r="CQ1247" s="282"/>
      <c r="CR1247" s="270"/>
      <c r="CS1247" s="68"/>
      <c r="CT1247" s="283"/>
      <c r="CU1247" s="283"/>
      <c r="CV1247" s="283"/>
      <c r="CW1247" s="283"/>
      <c r="CX1247" s="283"/>
      <c r="CY1247" s="270"/>
      <c r="CZ1247" s="68"/>
      <c r="DA1247" s="282"/>
      <c r="DB1247" s="282"/>
      <c r="DC1247" s="282"/>
      <c r="DD1247" s="282"/>
      <c r="DE1247" s="282"/>
    </row>
    <row r="1248" spans="1:109" ht="16.5" x14ac:dyDescent="0.3">
      <c r="A1248" s="427">
        <v>2015</v>
      </c>
      <c r="B1248" s="428" t="s">
        <v>40</v>
      </c>
      <c r="C1248" s="429" t="s">
        <v>108</v>
      </c>
      <c r="D1248" s="430">
        <v>85650.227500000037</v>
      </c>
      <c r="E1248" s="430">
        <v>237039.86700000023</v>
      </c>
      <c r="F1248" s="431">
        <v>85967.290999999983</v>
      </c>
      <c r="G1248" s="431">
        <v>26699.144</v>
      </c>
      <c r="H1248" s="432">
        <v>435356.52950000024</v>
      </c>
      <c r="I1248" s="293"/>
      <c r="J1248" s="58"/>
      <c r="BY1248" s="270"/>
      <c r="BZ1248" s="68"/>
      <c r="CA1248" s="280"/>
      <c r="CB1248" s="280"/>
      <c r="CC1248" s="280"/>
      <c r="CD1248" s="280"/>
      <c r="CE1248" s="280"/>
      <c r="CF1248" s="270"/>
      <c r="CG1248" s="68"/>
      <c r="CH1248" s="281"/>
      <c r="CI1248" s="281"/>
      <c r="CJ1248" s="281"/>
      <c r="CK1248" s="281"/>
      <c r="CL1248" s="281"/>
      <c r="CM1248" s="282"/>
      <c r="CN1248" s="282"/>
      <c r="CO1248" s="282"/>
      <c r="CP1248" s="282"/>
      <c r="CQ1248" s="282"/>
      <c r="CR1248" s="270"/>
      <c r="CS1248" s="68"/>
      <c r="CT1248" s="283"/>
      <c r="CU1248" s="283"/>
      <c r="CV1248" s="283"/>
      <c r="CW1248" s="283"/>
      <c r="CX1248" s="283"/>
      <c r="CY1248" s="270"/>
      <c r="CZ1248" s="68"/>
      <c r="DA1248" s="282"/>
      <c r="DB1248" s="282"/>
      <c r="DC1248" s="282"/>
      <c r="DD1248" s="282"/>
      <c r="DE1248" s="282"/>
    </row>
    <row r="1249" spans="1:109" ht="16.5" x14ac:dyDescent="0.3">
      <c r="A1249" s="68">
        <v>2015</v>
      </c>
      <c r="B1249" s="68" t="s">
        <v>41</v>
      </c>
      <c r="C1249" s="433" t="s">
        <v>108</v>
      </c>
      <c r="D1249" s="434">
        <v>78535.705000000002</v>
      </c>
      <c r="E1249" s="434">
        <v>228181.76800000007</v>
      </c>
      <c r="F1249" s="435">
        <v>79282.895499999984</v>
      </c>
      <c r="G1249" s="435">
        <v>23298.631000000008</v>
      </c>
      <c r="H1249" s="129">
        <v>409298.99950000009</v>
      </c>
      <c r="I1249" s="293"/>
      <c r="J1249" s="58"/>
      <c r="BY1249" s="270"/>
      <c r="BZ1249" s="68"/>
      <c r="CA1249" s="280"/>
      <c r="CB1249" s="280"/>
      <c r="CC1249" s="280"/>
      <c r="CD1249" s="280"/>
      <c r="CE1249" s="280"/>
      <c r="CF1249" s="270"/>
      <c r="CG1249" s="68"/>
      <c r="CH1249" s="281"/>
      <c r="CI1249" s="281"/>
      <c r="CJ1249" s="281"/>
      <c r="CK1249" s="281"/>
      <c r="CL1249" s="281"/>
      <c r="CM1249" s="282"/>
      <c r="CN1249" s="282"/>
      <c r="CO1249" s="282"/>
      <c r="CP1249" s="282"/>
      <c r="CQ1249" s="282"/>
      <c r="CR1249" s="270"/>
      <c r="CS1249" s="68"/>
      <c r="CT1249" s="283"/>
      <c r="CU1249" s="283"/>
      <c r="CV1249" s="283"/>
      <c r="CW1249" s="283"/>
      <c r="CX1249" s="283"/>
      <c r="CY1249" s="270"/>
      <c r="CZ1249" s="68"/>
      <c r="DA1249" s="282"/>
      <c r="DB1249" s="282"/>
      <c r="DC1249" s="282"/>
      <c r="DD1249" s="282"/>
      <c r="DE1249" s="282"/>
    </row>
    <row r="1250" spans="1:109" ht="16.5" x14ac:dyDescent="0.3">
      <c r="A1250" s="427">
        <v>2015</v>
      </c>
      <c r="B1250" s="428" t="s">
        <v>42</v>
      </c>
      <c r="C1250" s="429" t="s">
        <v>108</v>
      </c>
      <c r="D1250" s="430">
        <v>79701.392999999982</v>
      </c>
      <c r="E1250" s="430">
        <v>275670.36550000019</v>
      </c>
      <c r="F1250" s="431">
        <v>81582.545500000007</v>
      </c>
      <c r="G1250" s="431">
        <v>22723.47</v>
      </c>
      <c r="H1250" s="432">
        <v>459677.77400000038</v>
      </c>
      <c r="I1250" s="293"/>
      <c r="J1250" s="58"/>
      <c r="BY1250" s="270"/>
      <c r="BZ1250" s="68"/>
      <c r="CA1250" s="280"/>
      <c r="CB1250" s="280"/>
      <c r="CC1250" s="280"/>
      <c r="CD1250" s="280"/>
      <c r="CE1250" s="280"/>
      <c r="CF1250" s="270"/>
      <c r="CG1250" s="68"/>
      <c r="CH1250" s="281"/>
      <c r="CI1250" s="281"/>
      <c r="CJ1250" s="281"/>
      <c r="CK1250" s="281"/>
      <c r="CL1250" s="281"/>
      <c r="CM1250" s="282"/>
      <c r="CN1250" s="282"/>
      <c r="CO1250" s="282"/>
      <c r="CP1250" s="282"/>
      <c r="CQ1250" s="282"/>
      <c r="CR1250" s="270"/>
      <c r="CS1250" s="68"/>
      <c r="CT1250" s="283"/>
      <c r="CU1250" s="283"/>
      <c r="CV1250" s="283"/>
      <c r="CW1250" s="283"/>
      <c r="CX1250" s="283"/>
      <c r="CY1250" s="270"/>
      <c r="CZ1250" s="68"/>
      <c r="DA1250" s="282"/>
      <c r="DB1250" s="282"/>
      <c r="DC1250" s="282"/>
      <c r="DD1250" s="282"/>
      <c r="DE1250" s="282"/>
    </row>
    <row r="1251" spans="1:109" ht="16.5" x14ac:dyDescent="0.3">
      <c r="A1251" s="68">
        <v>2016</v>
      </c>
      <c r="B1251" s="68" t="s">
        <v>43</v>
      </c>
      <c r="C1251" s="433" t="s">
        <v>108</v>
      </c>
      <c r="D1251" s="434">
        <v>70873.427500000005</v>
      </c>
      <c r="E1251" s="434">
        <v>218287.451</v>
      </c>
      <c r="F1251" s="435">
        <v>63816.374999999978</v>
      </c>
      <c r="G1251" s="435">
        <v>20935.875500000002</v>
      </c>
      <c r="H1251" s="129">
        <v>373913.12900000013</v>
      </c>
      <c r="I1251" s="293"/>
      <c r="J1251" s="58"/>
      <c r="BY1251" s="270"/>
      <c r="BZ1251" s="68"/>
      <c r="CA1251" s="280"/>
      <c r="CB1251" s="280"/>
      <c r="CC1251" s="280"/>
      <c r="CD1251" s="280"/>
      <c r="CE1251" s="280"/>
      <c r="CF1251" s="270"/>
      <c r="CG1251" s="68"/>
      <c r="CH1251" s="281"/>
      <c r="CI1251" s="281"/>
      <c r="CJ1251" s="281"/>
      <c r="CK1251" s="281"/>
      <c r="CL1251" s="281"/>
      <c r="CM1251" s="282"/>
      <c r="CN1251" s="282"/>
      <c r="CO1251" s="282"/>
      <c r="CP1251" s="282"/>
      <c r="CQ1251" s="282"/>
      <c r="CR1251" s="270"/>
      <c r="CS1251" s="68"/>
      <c r="CT1251" s="283"/>
      <c r="CU1251" s="283"/>
      <c r="CV1251" s="283"/>
      <c r="CW1251" s="283"/>
      <c r="CX1251" s="283"/>
      <c r="CY1251" s="270"/>
      <c r="CZ1251" s="68"/>
      <c r="DA1251" s="282"/>
      <c r="DB1251" s="282"/>
      <c r="DC1251" s="282"/>
      <c r="DD1251" s="282"/>
      <c r="DE1251" s="282"/>
    </row>
    <row r="1252" spans="1:109" ht="16.5" x14ac:dyDescent="0.3">
      <c r="A1252" s="427">
        <v>2016</v>
      </c>
      <c r="B1252" s="428" t="s">
        <v>44</v>
      </c>
      <c r="C1252" s="429" t="s">
        <v>108</v>
      </c>
      <c r="D1252" s="430">
        <v>75016.087499999994</v>
      </c>
      <c r="E1252" s="430">
        <v>215432.11699999991</v>
      </c>
      <c r="F1252" s="431">
        <v>74940.424999999988</v>
      </c>
      <c r="G1252" s="431">
        <v>24228.085499999994</v>
      </c>
      <c r="H1252" s="432">
        <v>389616.71499999985</v>
      </c>
      <c r="I1252" s="293"/>
      <c r="J1252" s="58"/>
      <c r="BY1252" s="270"/>
      <c r="BZ1252" s="68"/>
      <c r="CA1252" s="280"/>
      <c r="CB1252" s="280"/>
      <c r="CC1252" s="280"/>
      <c r="CD1252" s="280"/>
      <c r="CE1252" s="280"/>
      <c r="CF1252" s="270"/>
      <c r="CG1252" s="68"/>
      <c r="CH1252" s="281"/>
      <c r="CI1252" s="281"/>
      <c r="CJ1252" s="281"/>
      <c r="CK1252" s="281"/>
      <c r="CL1252" s="281"/>
      <c r="CM1252" s="282"/>
      <c r="CN1252" s="282"/>
      <c r="CO1252" s="282"/>
      <c r="CP1252" s="282"/>
      <c r="CQ1252" s="282"/>
      <c r="CR1252" s="270"/>
      <c r="CS1252" s="68"/>
      <c r="CT1252" s="283"/>
      <c r="CU1252" s="283"/>
      <c r="CV1252" s="283"/>
      <c r="CW1252" s="283"/>
      <c r="CX1252" s="283"/>
      <c r="CY1252" s="270"/>
      <c r="CZ1252" s="68"/>
      <c r="DA1252" s="282"/>
      <c r="DB1252" s="282"/>
      <c r="DC1252" s="282"/>
      <c r="DD1252" s="282"/>
      <c r="DE1252" s="282"/>
    </row>
    <row r="1253" spans="1:109" ht="16.5" x14ac:dyDescent="0.3">
      <c r="A1253" s="68">
        <v>2016</v>
      </c>
      <c r="B1253" s="68" t="s">
        <v>45</v>
      </c>
      <c r="C1253" s="433" t="s">
        <v>108</v>
      </c>
      <c r="D1253" s="434">
        <v>70966.372499999998</v>
      </c>
      <c r="E1253" s="434">
        <v>221042.10150000005</v>
      </c>
      <c r="F1253" s="435">
        <v>71523.737500000003</v>
      </c>
      <c r="G1253" s="435">
        <v>21345.587</v>
      </c>
      <c r="H1253" s="129">
        <v>384877.79849999998</v>
      </c>
      <c r="I1253" s="293"/>
      <c r="J1253" s="58"/>
      <c r="BY1253" s="270"/>
      <c r="BZ1253" s="68"/>
      <c r="CA1253" s="280"/>
      <c r="CB1253" s="280"/>
      <c r="CC1253" s="280"/>
      <c r="CD1253" s="280"/>
      <c r="CE1253" s="280"/>
      <c r="CF1253" s="270"/>
      <c r="CG1253" s="68"/>
      <c r="CH1253" s="281"/>
      <c r="CI1253" s="281"/>
      <c r="CJ1253" s="281"/>
      <c r="CK1253" s="281"/>
      <c r="CL1253" s="281"/>
      <c r="CM1253" s="282"/>
      <c r="CN1253" s="282"/>
      <c r="CO1253" s="282"/>
      <c r="CP1253" s="282"/>
      <c r="CQ1253" s="282"/>
      <c r="CR1253" s="270"/>
      <c r="CS1253" s="68"/>
      <c r="CT1253" s="283"/>
      <c r="CU1253" s="283"/>
      <c r="CV1253" s="283"/>
      <c r="CW1253" s="283"/>
      <c r="CX1253" s="283"/>
      <c r="CY1253" s="270"/>
      <c r="CZ1253" s="68"/>
      <c r="DA1253" s="282"/>
      <c r="DB1253" s="282"/>
      <c r="DC1253" s="282"/>
      <c r="DD1253" s="282"/>
      <c r="DE1253" s="282"/>
    </row>
    <row r="1254" spans="1:109" ht="16.5" x14ac:dyDescent="0.3">
      <c r="A1254" s="427">
        <v>2016</v>
      </c>
      <c r="B1254" s="428" t="s">
        <v>33</v>
      </c>
      <c r="C1254" s="429" t="s">
        <v>108</v>
      </c>
      <c r="D1254" s="430">
        <v>77712.809999999983</v>
      </c>
      <c r="E1254" s="430">
        <v>234498.89250000013</v>
      </c>
      <c r="F1254" s="431">
        <v>71929.070000000007</v>
      </c>
      <c r="G1254" s="431">
        <v>20348.642000000003</v>
      </c>
      <c r="H1254" s="432">
        <v>404489.41449999984</v>
      </c>
      <c r="I1254" s="293"/>
      <c r="J1254" s="58"/>
      <c r="BY1254" s="270"/>
      <c r="BZ1254" s="68"/>
      <c r="CA1254" s="280"/>
      <c r="CB1254" s="280"/>
      <c r="CC1254" s="280"/>
      <c r="CD1254" s="280"/>
      <c r="CE1254" s="280"/>
      <c r="CF1254" s="270"/>
      <c r="CG1254" s="68"/>
      <c r="CH1254" s="281"/>
      <c r="CI1254" s="281"/>
      <c r="CJ1254" s="281"/>
      <c r="CK1254" s="281"/>
      <c r="CL1254" s="281"/>
      <c r="CM1254" s="282"/>
      <c r="CN1254" s="282"/>
      <c r="CO1254" s="282"/>
      <c r="CP1254" s="282"/>
      <c r="CQ1254" s="282"/>
      <c r="CR1254" s="270"/>
      <c r="CS1254" s="68"/>
      <c r="CT1254" s="283"/>
      <c r="CU1254" s="283"/>
      <c r="CV1254" s="283"/>
      <c r="CW1254" s="283"/>
      <c r="CX1254" s="283"/>
      <c r="CY1254" s="270"/>
      <c r="CZ1254" s="68"/>
      <c r="DA1254" s="282"/>
      <c r="DB1254" s="282"/>
      <c r="DC1254" s="282"/>
      <c r="DD1254" s="282"/>
      <c r="DE1254" s="282"/>
    </row>
    <row r="1255" spans="1:109" ht="16.5" x14ac:dyDescent="0.3">
      <c r="A1255" s="68">
        <v>2016</v>
      </c>
      <c r="B1255" s="68" t="s">
        <v>35</v>
      </c>
      <c r="C1255" s="433" t="s">
        <v>108</v>
      </c>
      <c r="D1255" s="434">
        <v>74890.978000000003</v>
      </c>
      <c r="E1255" s="434">
        <v>223990.72700000007</v>
      </c>
      <c r="F1255" s="435">
        <v>67337.295500000007</v>
      </c>
      <c r="G1255" s="435">
        <v>17938.138999999996</v>
      </c>
      <c r="H1255" s="129">
        <v>384157.13949999982</v>
      </c>
      <c r="I1255" s="293"/>
      <c r="J1255" s="58"/>
      <c r="BY1255" s="270"/>
      <c r="BZ1255" s="68"/>
      <c r="CA1255" s="280"/>
      <c r="CB1255" s="280"/>
      <c r="CC1255" s="280"/>
      <c r="CD1255" s="280"/>
      <c r="CE1255" s="280"/>
      <c r="CF1255" s="270"/>
      <c r="CG1255" s="68"/>
      <c r="CH1255" s="281"/>
      <c r="CI1255" s="281"/>
      <c r="CJ1255" s="281"/>
      <c r="CK1255" s="281"/>
      <c r="CL1255" s="281"/>
      <c r="CM1255" s="282"/>
      <c r="CN1255" s="282"/>
      <c r="CO1255" s="282"/>
      <c r="CP1255" s="282"/>
      <c r="CQ1255" s="282"/>
      <c r="CR1255" s="270"/>
      <c r="CS1255" s="68"/>
      <c r="CT1255" s="283"/>
      <c r="CU1255" s="283"/>
      <c r="CV1255" s="283"/>
      <c r="CW1255" s="283"/>
      <c r="CX1255" s="283"/>
      <c r="CY1255" s="270"/>
      <c r="CZ1255" s="68"/>
      <c r="DA1255" s="282"/>
      <c r="DB1255" s="282"/>
      <c r="DC1255" s="282"/>
      <c r="DD1255" s="282"/>
      <c r="DE1255" s="282"/>
    </row>
    <row r="1256" spans="1:109" ht="16.5" x14ac:dyDescent="0.3">
      <c r="A1256" s="427">
        <v>2016</v>
      </c>
      <c r="B1256" s="428" t="s">
        <v>36</v>
      </c>
      <c r="C1256" s="429" t="s">
        <v>108</v>
      </c>
      <c r="D1256" s="430">
        <v>73508.822</v>
      </c>
      <c r="E1256" s="430">
        <v>211487.15600000005</v>
      </c>
      <c r="F1256" s="431">
        <v>64197.392500000002</v>
      </c>
      <c r="G1256" s="431">
        <v>17281.112500000003</v>
      </c>
      <c r="H1256" s="432">
        <v>366474.48300000012</v>
      </c>
      <c r="I1256" s="293"/>
      <c r="J1256" s="58"/>
      <c r="BY1256" s="270"/>
      <c r="BZ1256" s="68"/>
      <c r="CA1256" s="280"/>
      <c r="CB1256" s="280"/>
      <c r="CC1256" s="280"/>
      <c r="CD1256" s="280"/>
      <c r="CE1256" s="280"/>
      <c r="CF1256" s="270"/>
      <c r="CG1256" s="68"/>
      <c r="CH1256" s="281"/>
      <c r="CI1256" s="281"/>
      <c r="CJ1256" s="281"/>
      <c r="CK1256" s="281"/>
      <c r="CL1256" s="281"/>
      <c r="CM1256" s="282"/>
      <c r="CN1256" s="282"/>
      <c r="CO1256" s="282"/>
      <c r="CP1256" s="282"/>
      <c r="CQ1256" s="282"/>
      <c r="CR1256" s="270"/>
      <c r="CS1256" s="68"/>
      <c r="CT1256" s="283"/>
      <c r="CU1256" s="283"/>
      <c r="CV1256" s="283"/>
      <c r="CW1256" s="283"/>
      <c r="CX1256" s="283"/>
      <c r="CY1256" s="270"/>
      <c r="CZ1256" s="68"/>
      <c r="DA1256" s="282"/>
      <c r="DB1256" s="282"/>
      <c r="DC1256" s="282"/>
      <c r="DD1256" s="282"/>
      <c r="DE1256" s="282"/>
    </row>
    <row r="1257" spans="1:109" ht="16.5" x14ac:dyDescent="0.3">
      <c r="A1257" s="68">
        <v>2016</v>
      </c>
      <c r="B1257" s="68" t="s">
        <v>37</v>
      </c>
      <c r="C1257" s="433" t="s">
        <v>108</v>
      </c>
      <c r="D1257" s="434">
        <v>70412.547500000001</v>
      </c>
      <c r="E1257" s="434">
        <v>204353.65000000014</v>
      </c>
      <c r="F1257" s="435">
        <v>59262.605000000018</v>
      </c>
      <c r="G1257" s="435">
        <v>13651.653999999999</v>
      </c>
      <c r="H1257" s="129">
        <v>347680.4565000002</v>
      </c>
      <c r="I1257" s="293"/>
      <c r="J1257" s="58"/>
      <c r="BY1257" s="270"/>
      <c r="BZ1257" s="68"/>
      <c r="CA1257" s="280"/>
      <c r="CB1257" s="280"/>
      <c r="CC1257" s="280"/>
      <c r="CD1257" s="280"/>
      <c r="CE1257" s="280"/>
      <c r="CF1257" s="270"/>
      <c r="CG1257" s="68"/>
      <c r="CH1257" s="281"/>
      <c r="CI1257" s="281"/>
      <c r="CJ1257" s="281"/>
      <c r="CK1257" s="281"/>
      <c r="CL1257" s="281"/>
      <c r="CM1257" s="282"/>
      <c r="CN1257" s="282"/>
      <c r="CO1257" s="282"/>
      <c r="CP1257" s="282"/>
      <c r="CQ1257" s="282"/>
      <c r="CR1257" s="270"/>
      <c r="CS1257" s="68"/>
      <c r="CT1257" s="283"/>
      <c r="CU1257" s="283"/>
      <c r="CV1257" s="283"/>
      <c r="CW1257" s="283"/>
      <c r="CX1257" s="283"/>
      <c r="CY1257" s="270"/>
      <c r="CZ1257" s="68"/>
      <c r="DA1257" s="282"/>
      <c r="DB1257" s="282"/>
      <c r="DC1257" s="282"/>
      <c r="DD1257" s="282"/>
      <c r="DE1257" s="282"/>
    </row>
    <row r="1258" spans="1:109" ht="16.5" x14ac:dyDescent="0.3">
      <c r="A1258" s="427">
        <v>2016</v>
      </c>
      <c r="B1258" s="428" t="s">
        <v>38</v>
      </c>
      <c r="C1258" s="429" t="s">
        <v>108</v>
      </c>
      <c r="D1258" s="430">
        <v>77013.64850000001</v>
      </c>
      <c r="E1258" s="430">
        <v>240424.7710000001</v>
      </c>
      <c r="F1258" s="431">
        <v>69038.355999999985</v>
      </c>
      <c r="G1258" s="431">
        <v>19181.436000000005</v>
      </c>
      <c r="H1258" s="432">
        <v>405658.21150000009</v>
      </c>
      <c r="I1258" s="293"/>
      <c r="J1258" s="58"/>
      <c r="BY1258" s="270"/>
      <c r="BZ1258" s="68"/>
      <c r="CA1258" s="280"/>
      <c r="CB1258" s="280"/>
      <c r="CC1258" s="280"/>
      <c r="CD1258" s="280"/>
      <c r="CE1258" s="280"/>
      <c r="CF1258" s="270"/>
      <c r="CG1258" s="68"/>
      <c r="CH1258" s="281"/>
      <c r="CI1258" s="281"/>
      <c r="CJ1258" s="281"/>
      <c r="CK1258" s="281"/>
      <c r="CL1258" s="281"/>
      <c r="CM1258" s="282"/>
      <c r="CN1258" s="282"/>
      <c r="CO1258" s="282"/>
      <c r="CP1258" s="282"/>
      <c r="CQ1258" s="282"/>
      <c r="CR1258" s="270"/>
      <c r="CS1258" s="68"/>
      <c r="CT1258" s="283"/>
      <c r="CU1258" s="283"/>
      <c r="CV1258" s="283"/>
      <c r="CW1258" s="283"/>
      <c r="CX1258" s="283"/>
      <c r="CY1258" s="270"/>
      <c r="CZ1258" s="68"/>
      <c r="DA1258" s="282"/>
      <c r="DB1258" s="282"/>
      <c r="DC1258" s="282"/>
      <c r="DD1258" s="282"/>
      <c r="DE1258" s="282"/>
    </row>
    <row r="1259" spans="1:109" ht="16.5" x14ac:dyDescent="0.3">
      <c r="A1259" s="68">
        <v>2016</v>
      </c>
      <c r="B1259" s="68" t="s">
        <v>39</v>
      </c>
      <c r="C1259" s="433" t="s">
        <v>108</v>
      </c>
      <c r="D1259" s="434">
        <v>74916.241500000004</v>
      </c>
      <c r="E1259" s="434">
        <v>222223.9789999999</v>
      </c>
      <c r="F1259" s="435">
        <v>63830.649000000005</v>
      </c>
      <c r="G1259" s="435">
        <v>21641.217000000001</v>
      </c>
      <c r="H1259" s="129">
        <v>382612.08650000009</v>
      </c>
      <c r="I1259" s="293"/>
      <c r="J1259" s="58"/>
      <c r="BY1259" s="270"/>
      <c r="BZ1259" s="68"/>
      <c r="CA1259" s="280"/>
      <c r="CB1259" s="280"/>
      <c r="CC1259" s="280"/>
      <c r="CD1259" s="280"/>
      <c r="CE1259" s="280"/>
      <c r="CF1259" s="270"/>
      <c r="CG1259" s="68"/>
      <c r="CH1259" s="281"/>
      <c r="CI1259" s="281"/>
      <c r="CJ1259" s="281"/>
      <c r="CK1259" s="281"/>
      <c r="CL1259" s="281"/>
      <c r="CM1259" s="282"/>
      <c r="CN1259" s="282"/>
      <c r="CO1259" s="282"/>
      <c r="CP1259" s="282"/>
      <c r="CQ1259" s="282"/>
      <c r="CR1259" s="270"/>
      <c r="CS1259" s="68"/>
      <c r="CT1259" s="283"/>
      <c r="CU1259" s="283"/>
      <c r="CV1259" s="283"/>
      <c r="CW1259" s="283"/>
      <c r="CX1259" s="283"/>
      <c r="CY1259" s="270"/>
      <c r="CZ1259" s="68"/>
      <c r="DA1259" s="282"/>
      <c r="DB1259" s="282"/>
      <c r="DC1259" s="282"/>
      <c r="DD1259" s="282"/>
      <c r="DE1259" s="282"/>
    </row>
    <row r="1260" spans="1:109" ht="16.5" x14ac:dyDescent="0.3">
      <c r="A1260" s="427">
        <v>2016</v>
      </c>
      <c r="B1260" s="428" t="s">
        <v>40</v>
      </c>
      <c r="C1260" s="429" t="s">
        <v>108</v>
      </c>
      <c r="D1260" s="430">
        <v>70592.465499999991</v>
      </c>
      <c r="E1260" s="430">
        <v>222192.46300000013</v>
      </c>
      <c r="F1260" s="431">
        <v>63506.964499999987</v>
      </c>
      <c r="G1260" s="431">
        <v>20355.556499999999</v>
      </c>
      <c r="H1260" s="432">
        <v>376647.44950000005</v>
      </c>
      <c r="I1260" s="293"/>
      <c r="J1260" s="58"/>
      <c r="BY1260" s="270"/>
      <c r="BZ1260" s="68"/>
      <c r="CA1260" s="280"/>
      <c r="CB1260" s="280"/>
      <c r="CC1260" s="280"/>
      <c r="CD1260" s="280"/>
      <c r="CE1260" s="280"/>
      <c r="CF1260" s="270"/>
      <c r="CG1260" s="68"/>
      <c r="CH1260" s="281"/>
      <c r="CI1260" s="281"/>
      <c r="CJ1260" s="281"/>
      <c r="CK1260" s="281"/>
      <c r="CL1260" s="281"/>
      <c r="CM1260" s="282"/>
      <c r="CN1260" s="282"/>
      <c r="CO1260" s="282"/>
      <c r="CP1260" s="282"/>
      <c r="CQ1260" s="282"/>
      <c r="CR1260" s="270"/>
      <c r="CS1260" s="68"/>
      <c r="CT1260" s="283"/>
      <c r="CU1260" s="283"/>
      <c r="CV1260" s="283"/>
      <c r="CW1260" s="283"/>
      <c r="CX1260" s="283"/>
      <c r="CY1260" s="270"/>
      <c r="CZ1260" s="68"/>
      <c r="DA1260" s="282"/>
      <c r="DB1260" s="282"/>
      <c r="DC1260" s="282"/>
      <c r="DD1260" s="282"/>
      <c r="DE1260" s="282"/>
    </row>
    <row r="1261" spans="1:109" ht="16.5" x14ac:dyDescent="0.3">
      <c r="A1261" s="68">
        <v>2016</v>
      </c>
      <c r="B1261" s="68" t="s">
        <v>41</v>
      </c>
      <c r="C1261" s="433" t="s">
        <v>108</v>
      </c>
      <c r="D1261" s="434">
        <v>69640.87450000002</v>
      </c>
      <c r="E1261" s="434">
        <v>234954.49700000003</v>
      </c>
      <c r="F1261" s="435">
        <v>65418.487499999981</v>
      </c>
      <c r="G1261" s="435">
        <v>21481.111500000003</v>
      </c>
      <c r="H1261" s="129">
        <v>391494.97049999994</v>
      </c>
      <c r="I1261" s="293"/>
      <c r="J1261" s="58"/>
      <c r="BY1261" s="270"/>
      <c r="BZ1261" s="68"/>
      <c r="CA1261" s="280"/>
      <c r="CB1261" s="280"/>
      <c r="CC1261" s="280"/>
      <c r="CD1261" s="280"/>
      <c r="CE1261" s="280"/>
      <c r="CF1261" s="270"/>
      <c r="CG1261" s="68"/>
      <c r="CH1261" s="281"/>
      <c r="CI1261" s="281"/>
      <c r="CJ1261" s="281"/>
      <c r="CK1261" s="281"/>
      <c r="CL1261" s="281"/>
      <c r="CM1261" s="282"/>
      <c r="CN1261" s="282"/>
      <c r="CO1261" s="282"/>
      <c r="CP1261" s="282"/>
      <c r="CQ1261" s="282"/>
      <c r="CR1261" s="270"/>
      <c r="CS1261" s="68"/>
      <c r="CT1261" s="283"/>
      <c r="CU1261" s="283"/>
      <c r="CV1261" s="283"/>
      <c r="CW1261" s="283"/>
      <c r="CX1261" s="283"/>
      <c r="CY1261" s="270"/>
      <c r="CZ1261" s="68"/>
      <c r="DA1261" s="282"/>
      <c r="DB1261" s="282"/>
      <c r="DC1261" s="282"/>
      <c r="DD1261" s="282"/>
      <c r="DE1261" s="282"/>
    </row>
    <row r="1262" spans="1:109" ht="16.5" x14ac:dyDescent="0.3">
      <c r="A1262" s="427">
        <v>2016</v>
      </c>
      <c r="B1262" s="428" t="s">
        <v>42</v>
      </c>
      <c r="C1262" s="429" t="s">
        <v>108</v>
      </c>
      <c r="D1262" s="430">
        <v>69301.292499999996</v>
      </c>
      <c r="E1262" s="430">
        <v>259134.9224999999</v>
      </c>
      <c r="F1262" s="431">
        <v>56736.601500000004</v>
      </c>
      <c r="G1262" s="431">
        <v>16327.0075</v>
      </c>
      <c r="H1262" s="432">
        <v>401499.82400000002</v>
      </c>
      <c r="I1262" s="293"/>
      <c r="J1262" s="58"/>
      <c r="BY1262" s="270"/>
      <c r="BZ1262" s="68"/>
      <c r="CA1262" s="280"/>
      <c r="CB1262" s="280"/>
      <c r="CC1262" s="280"/>
      <c r="CD1262" s="280"/>
      <c r="CE1262" s="280"/>
      <c r="CF1262" s="270"/>
      <c r="CG1262" s="68"/>
      <c r="CH1262" s="281"/>
      <c r="CI1262" s="281"/>
      <c r="CJ1262" s="281"/>
      <c r="CK1262" s="281"/>
      <c r="CL1262" s="281"/>
      <c r="CM1262" s="282"/>
      <c r="CN1262" s="282"/>
      <c r="CO1262" s="282"/>
      <c r="CP1262" s="282"/>
      <c r="CQ1262" s="282"/>
      <c r="CR1262" s="270"/>
      <c r="CS1262" s="68"/>
      <c r="CT1262" s="283"/>
      <c r="CU1262" s="283"/>
      <c r="CV1262" s="283"/>
      <c r="CW1262" s="283"/>
      <c r="CX1262" s="283"/>
      <c r="CY1262" s="270"/>
      <c r="CZ1262" s="68"/>
      <c r="DA1262" s="282"/>
      <c r="DB1262" s="282"/>
      <c r="DC1262" s="282"/>
      <c r="DD1262" s="282"/>
      <c r="DE1262" s="282"/>
    </row>
    <row r="1263" spans="1:109" ht="16.5" x14ac:dyDescent="0.3">
      <c r="A1263" s="68">
        <v>2017</v>
      </c>
      <c r="B1263" s="68" t="s">
        <v>43</v>
      </c>
      <c r="C1263" s="433" t="s">
        <v>108</v>
      </c>
      <c r="D1263" s="434">
        <v>61743.317499999983</v>
      </c>
      <c r="E1263" s="434">
        <v>210929.95100000003</v>
      </c>
      <c r="F1263" s="435">
        <v>59345.818499999987</v>
      </c>
      <c r="G1263" s="435">
        <v>18723.182500000003</v>
      </c>
      <c r="H1263" s="129">
        <v>350742.26949999999</v>
      </c>
      <c r="I1263" s="293"/>
      <c r="J1263" s="58"/>
      <c r="BY1263" s="270"/>
      <c r="BZ1263" s="68"/>
      <c r="CA1263" s="280"/>
      <c r="CB1263" s="280"/>
      <c r="CC1263" s="280"/>
      <c r="CD1263" s="280"/>
      <c r="CE1263" s="280"/>
      <c r="CF1263" s="270"/>
      <c r="CG1263" s="68"/>
      <c r="CH1263" s="281"/>
      <c r="CI1263" s="281"/>
      <c r="CJ1263" s="281"/>
      <c r="CK1263" s="281"/>
      <c r="CL1263" s="281"/>
      <c r="CM1263" s="282"/>
      <c r="CN1263" s="282"/>
      <c r="CO1263" s="282"/>
      <c r="CP1263" s="282"/>
      <c r="CQ1263" s="282"/>
      <c r="CR1263" s="270"/>
      <c r="CS1263" s="68"/>
      <c r="CT1263" s="283"/>
      <c r="CU1263" s="283"/>
      <c r="CV1263" s="283"/>
      <c r="CW1263" s="283"/>
      <c r="CX1263" s="283"/>
      <c r="CY1263" s="270"/>
      <c r="CZ1263" s="68"/>
      <c r="DA1263" s="282"/>
      <c r="DB1263" s="282"/>
      <c r="DC1263" s="282"/>
      <c r="DD1263" s="282"/>
      <c r="DE1263" s="282"/>
    </row>
    <row r="1264" spans="1:109" ht="16.5" x14ac:dyDescent="0.3">
      <c r="A1264" s="427">
        <v>2017</v>
      </c>
      <c r="B1264" s="428" t="s">
        <v>44</v>
      </c>
      <c r="C1264" s="429" t="s">
        <v>108</v>
      </c>
      <c r="D1264" s="430">
        <v>69319.283999999985</v>
      </c>
      <c r="E1264" s="430">
        <v>222125.54549999992</v>
      </c>
      <c r="F1264" s="431">
        <v>62142.095499999996</v>
      </c>
      <c r="G1264" s="431">
        <v>22318.463</v>
      </c>
      <c r="H1264" s="432">
        <v>375905.38799999992</v>
      </c>
      <c r="I1264" s="293"/>
      <c r="J1264" s="58"/>
      <c r="BY1264" s="270"/>
      <c r="BZ1264" s="68"/>
      <c r="CA1264" s="280"/>
      <c r="CB1264" s="280"/>
      <c r="CC1264" s="280"/>
      <c r="CD1264" s="280"/>
      <c r="CE1264" s="280"/>
      <c r="CF1264" s="270"/>
      <c r="CG1264" s="68"/>
      <c r="CH1264" s="281"/>
      <c r="CI1264" s="281"/>
      <c r="CJ1264" s="281"/>
      <c r="CK1264" s="281"/>
      <c r="CL1264" s="281"/>
      <c r="CM1264" s="282"/>
      <c r="CN1264" s="282"/>
      <c r="CO1264" s="282"/>
      <c r="CP1264" s="282"/>
      <c r="CQ1264" s="282"/>
      <c r="CR1264" s="270"/>
      <c r="CS1264" s="68"/>
      <c r="CT1264" s="283"/>
      <c r="CU1264" s="283"/>
      <c r="CV1264" s="283"/>
      <c r="CW1264" s="283"/>
      <c r="CX1264" s="283"/>
      <c r="CY1264" s="270"/>
      <c r="CZ1264" s="68"/>
      <c r="DA1264" s="282"/>
      <c r="DB1264" s="282"/>
      <c r="DC1264" s="282"/>
      <c r="DD1264" s="282"/>
      <c r="DE1264" s="282"/>
    </row>
    <row r="1265" spans="1:109" ht="16.5" x14ac:dyDescent="0.3">
      <c r="A1265" s="68">
        <v>2017</v>
      </c>
      <c r="B1265" s="68" t="s">
        <v>45</v>
      </c>
      <c r="C1265" s="433" t="s">
        <v>108</v>
      </c>
      <c r="D1265" s="434">
        <v>76293.127999999997</v>
      </c>
      <c r="E1265" s="434">
        <v>245230.19000000015</v>
      </c>
      <c r="F1265" s="435">
        <v>72266.868499999997</v>
      </c>
      <c r="G1265" s="435">
        <v>23093.102499999997</v>
      </c>
      <c r="H1265" s="129">
        <v>416883.28900000011</v>
      </c>
      <c r="I1265" s="293"/>
      <c r="J1265" s="58"/>
      <c r="BY1265" s="270"/>
      <c r="BZ1265" s="68"/>
      <c r="CA1265" s="280"/>
      <c r="CB1265" s="280"/>
      <c r="CC1265" s="280"/>
      <c r="CD1265" s="280"/>
      <c r="CE1265" s="280"/>
      <c r="CF1265" s="270"/>
      <c r="CG1265" s="68"/>
      <c r="CH1265" s="281"/>
      <c r="CI1265" s="281"/>
      <c r="CJ1265" s="281"/>
      <c r="CK1265" s="281"/>
      <c r="CL1265" s="281"/>
      <c r="CM1265" s="282"/>
      <c r="CN1265" s="282"/>
      <c r="CO1265" s="282"/>
      <c r="CP1265" s="282"/>
      <c r="CQ1265" s="282"/>
      <c r="CR1265" s="270"/>
      <c r="CS1265" s="68"/>
      <c r="CT1265" s="283"/>
      <c r="CU1265" s="283"/>
      <c r="CV1265" s="283"/>
      <c r="CW1265" s="283"/>
      <c r="CX1265" s="283"/>
      <c r="CY1265" s="270"/>
      <c r="CZ1265" s="68"/>
      <c r="DA1265" s="282"/>
      <c r="DB1265" s="282"/>
      <c r="DC1265" s="282"/>
      <c r="DD1265" s="282"/>
      <c r="DE1265" s="282"/>
    </row>
    <row r="1266" spans="1:109" ht="16.5" x14ac:dyDescent="0.3">
      <c r="A1266" s="427">
        <v>2017</v>
      </c>
      <c r="B1266" s="428" t="s">
        <v>33</v>
      </c>
      <c r="C1266" s="429" t="s">
        <v>108</v>
      </c>
      <c r="D1266" s="430">
        <v>64202.384999999987</v>
      </c>
      <c r="E1266" s="430">
        <v>210563.14449999991</v>
      </c>
      <c r="F1266" s="431">
        <v>59661.379000000001</v>
      </c>
      <c r="G1266" s="431">
        <v>14240.202499999999</v>
      </c>
      <c r="H1266" s="432">
        <v>348667.11099999992</v>
      </c>
      <c r="I1266" s="293"/>
      <c r="J1266" s="58"/>
      <c r="BY1266" s="270"/>
      <c r="BZ1266" s="68"/>
      <c r="CA1266" s="280"/>
      <c r="CB1266" s="280"/>
      <c r="CC1266" s="280"/>
      <c r="CD1266" s="280"/>
      <c r="CE1266" s="280"/>
      <c r="CF1266" s="270"/>
      <c r="CG1266" s="68"/>
      <c r="CH1266" s="281"/>
      <c r="CI1266" s="281"/>
      <c r="CJ1266" s="281"/>
      <c r="CK1266" s="281"/>
      <c r="CL1266" s="281"/>
      <c r="CM1266" s="282"/>
      <c r="CN1266" s="282"/>
      <c r="CO1266" s="282"/>
      <c r="CP1266" s="282"/>
      <c r="CQ1266" s="282"/>
      <c r="CR1266" s="270"/>
      <c r="CS1266" s="68"/>
      <c r="CT1266" s="283"/>
      <c r="CU1266" s="283"/>
      <c r="CV1266" s="283"/>
      <c r="CW1266" s="283"/>
      <c r="CX1266" s="283"/>
      <c r="CY1266" s="270"/>
      <c r="CZ1266" s="68"/>
      <c r="DA1266" s="282"/>
      <c r="DB1266" s="282"/>
      <c r="DC1266" s="282"/>
      <c r="DD1266" s="282"/>
      <c r="DE1266" s="282"/>
    </row>
    <row r="1267" spans="1:109" ht="16.5" x14ac:dyDescent="0.3">
      <c r="A1267" s="68">
        <v>2017</v>
      </c>
      <c r="B1267" s="68" t="s">
        <v>35</v>
      </c>
      <c r="C1267" s="433" t="s">
        <v>108</v>
      </c>
      <c r="D1267" s="434">
        <v>71653.650500000018</v>
      </c>
      <c r="E1267" s="434">
        <v>220850.68600000002</v>
      </c>
      <c r="F1267" s="435">
        <v>64184.9035</v>
      </c>
      <c r="G1267" s="435">
        <v>20519.875500000002</v>
      </c>
      <c r="H1267" s="129">
        <v>377209.11550000001</v>
      </c>
      <c r="I1267" s="293"/>
      <c r="J1267" s="58"/>
      <c r="BY1267" s="270"/>
      <c r="BZ1267" s="68"/>
      <c r="CA1267" s="280"/>
      <c r="CB1267" s="280"/>
      <c r="CC1267" s="280"/>
      <c r="CD1267" s="280"/>
      <c r="CE1267" s="280"/>
      <c r="CF1267" s="270"/>
      <c r="CG1267" s="68"/>
      <c r="CH1267" s="281"/>
      <c r="CI1267" s="281"/>
      <c r="CJ1267" s="281"/>
      <c r="CK1267" s="281"/>
      <c r="CL1267" s="281"/>
      <c r="CM1267" s="282"/>
      <c r="CN1267" s="282"/>
      <c r="CO1267" s="282"/>
      <c r="CP1267" s="282"/>
      <c r="CQ1267" s="282"/>
      <c r="CR1267" s="270"/>
      <c r="CS1267" s="68"/>
      <c r="CT1267" s="283"/>
      <c r="CU1267" s="283"/>
      <c r="CV1267" s="283"/>
      <c r="CW1267" s="283"/>
      <c r="CX1267" s="283"/>
      <c r="CY1267" s="270"/>
      <c r="CZ1267" s="68"/>
      <c r="DA1267" s="282"/>
      <c r="DB1267" s="282"/>
      <c r="DC1267" s="282"/>
      <c r="DD1267" s="282"/>
      <c r="DE1267" s="282"/>
    </row>
    <row r="1268" spans="1:109" ht="16.5" x14ac:dyDescent="0.3">
      <c r="A1268" s="427">
        <v>2017</v>
      </c>
      <c r="B1268" s="428" t="s">
        <v>36</v>
      </c>
      <c r="C1268" s="429" t="s">
        <v>108</v>
      </c>
      <c r="D1268" s="430">
        <v>66435.371000000014</v>
      </c>
      <c r="E1268" s="430">
        <v>213470.71049999993</v>
      </c>
      <c r="F1268" s="431">
        <v>67021.227499999994</v>
      </c>
      <c r="G1268" s="431">
        <v>19095.084499999997</v>
      </c>
      <c r="H1268" s="432">
        <v>366022.39350000001</v>
      </c>
      <c r="I1268" s="293"/>
      <c r="J1268" s="58"/>
      <c r="BY1268" s="270"/>
      <c r="BZ1268" s="68"/>
      <c r="CA1268" s="280"/>
      <c r="CB1268" s="280"/>
      <c r="CC1268" s="280"/>
      <c r="CD1268" s="280"/>
      <c r="CE1268" s="280"/>
      <c r="CF1268" s="270"/>
      <c r="CG1268" s="68"/>
      <c r="CH1268" s="281"/>
      <c r="CI1268" s="281"/>
      <c r="CJ1268" s="281"/>
      <c r="CK1268" s="281"/>
      <c r="CL1268" s="281"/>
      <c r="CM1268" s="282"/>
      <c r="CN1268" s="282"/>
      <c r="CO1268" s="282"/>
      <c r="CP1268" s="282"/>
      <c r="CQ1268" s="282"/>
      <c r="CR1268" s="270"/>
      <c r="CS1268" s="68"/>
      <c r="CT1268" s="283"/>
      <c r="CU1268" s="283"/>
      <c r="CV1268" s="283"/>
      <c r="CW1268" s="283"/>
      <c r="CX1268" s="283"/>
      <c r="CY1268" s="270"/>
      <c r="CZ1268" s="68"/>
      <c r="DA1268" s="282"/>
      <c r="DB1268" s="282"/>
      <c r="DC1268" s="282"/>
      <c r="DD1268" s="282"/>
      <c r="DE1268" s="282"/>
    </row>
    <row r="1269" spans="1:109" ht="16.5" x14ac:dyDescent="0.3">
      <c r="A1269" s="68">
        <v>2017</v>
      </c>
      <c r="B1269" s="68" t="s">
        <v>37</v>
      </c>
      <c r="C1269" s="433" t="s">
        <v>108</v>
      </c>
      <c r="D1269" s="434">
        <v>66461.8995</v>
      </c>
      <c r="E1269" s="434">
        <v>232896.24699999989</v>
      </c>
      <c r="F1269" s="435">
        <v>68577.166499999992</v>
      </c>
      <c r="G1269" s="435">
        <v>21703.917000000009</v>
      </c>
      <c r="H1269" s="129">
        <v>389639.22999999981</v>
      </c>
      <c r="I1269" s="293"/>
      <c r="J1269" s="58"/>
      <c r="BY1269" s="270"/>
      <c r="BZ1269" s="68"/>
      <c r="CA1269" s="280"/>
      <c r="CB1269" s="280"/>
      <c r="CC1269" s="280"/>
      <c r="CD1269" s="280"/>
      <c r="CE1269" s="280"/>
      <c r="CF1269" s="270"/>
      <c r="CG1269" s="68"/>
      <c r="CH1269" s="281"/>
      <c r="CI1269" s="281"/>
      <c r="CJ1269" s="281"/>
      <c r="CK1269" s="281"/>
      <c r="CL1269" s="281"/>
      <c r="CM1269" s="282"/>
      <c r="CN1269" s="282"/>
      <c r="CO1269" s="282"/>
      <c r="CP1269" s="282"/>
      <c r="CQ1269" s="282"/>
      <c r="CR1269" s="270"/>
      <c r="CS1269" s="68"/>
      <c r="CT1269" s="283"/>
      <c r="CU1269" s="283"/>
      <c r="CV1269" s="283"/>
      <c r="CW1269" s="283"/>
      <c r="CX1269" s="283"/>
      <c r="CY1269" s="270"/>
      <c r="CZ1269" s="68"/>
      <c r="DA1269" s="282"/>
      <c r="DB1269" s="282"/>
      <c r="DC1269" s="282"/>
      <c r="DD1269" s="282"/>
      <c r="DE1269" s="282"/>
    </row>
    <row r="1270" spans="1:109" ht="16.5" x14ac:dyDescent="0.3">
      <c r="A1270" s="427">
        <v>2017</v>
      </c>
      <c r="B1270" s="428" t="s">
        <v>38</v>
      </c>
      <c r="C1270" s="429" t="s">
        <v>108</v>
      </c>
      <c r="D1270" s="430">
        <v>66770.532000000021</v>
      </c>
      <c r="E1270" s="430">
        <v>226998.56149999995</v>
      </c>
      <c r="F1270" s="431">
        <v>74823.58550000003</v>
      </c>
      <c r="G1270" s="431">
        <v>21037.476500000001</v>
      </c>
      <c r="H1270" s="432">
        <v>389630.15549999999</v>
      </c>
      <c r="I1270" s="293"/>
      <c r="J1270" s="58"/>
      <c r="BY1270" s="270"/>
      <c r="BZ1270" s="68"/>
      <c r="CA1270" s="280"/>
      <c r="CB1270" s="280"/>
      <c r="CC1270" s="280"/>
      <c r="CD1270" s="280"/>
      <c r="CE1270" s="280"/>
      <c r="CF1270" s="270"/>
      <c r="CG1270" s="68"/>
      <c r="CH1270" s="281"/>
      <c r="CI1270" s="281"/>
      <c r="CJ1270" s="281"/>
      <c r="CK1270" s="281"/>
      <c r="CL1270" s="281"/>
      <c r="CM1270" s="282"/>
      <c r="CN1270" s="282"/>
      <c r="CO1270" s="282"/>
      <c r="CP1270" s="282"/>
      <c r="CQ1270" s="282"/>
      <c r="CR1270" s="270"/>
      <c r="CS1270" s="68"/>
      <c r="CT1270" s="283"/>
      <c r="CU1270" s="283"/>
      <c r="CV1270" s="283"/>
      <c r="CW1270" s="283"/>
      <c r="CX1270" s="283"/>
      <c r="CY1270" s="270"/>
      <c r="CZ1270" s="68"/>
      <c r="DA1270" s="282"/>
      <c r="DB1270" s="282"/>
      <c r="DC1270" s="282"/>
      <c r="DD1270" s="282"/>
      <c r="DE1270" s="282"/>
    </row>
    <row r="1271" spans="1:109" ht="16.5" x14ac:dyDescent="0.3">
      <c r="A1271" s="68">
        <v>2017</v>
      </c>
      <c r="B1271" s="68" t="s">
        <v>39</v>
      </c>
      <c r="C1271" s="433" t="s">
        <v>108</v>
      </c>
      <c r="D1271" s="434">
        <v>67005.282500000001</v>
      </c>
      <c r="E1271" s="434">
        <v>223095.82849999997</v>
      </c>
      <c r="F1271" s="435">
        <v>74546.053499999995</v>
      </c>
      <c r="G1271" s="435">
        <v>22416.089499999998</v>
      </c>
      <c r="H1271" s="129">
        <v>387063.25400000002</v>
      </c>
      <c r="I1271" s="293"/>
      <c r="J1271" s="58"/>
      <c r="BY1271" s="270"/>
      <c r="BZ1271" s="68"/>
      <c r="CA1271" s="280"/>
      <c r="CB1271" s="280"/>
      <c r="CC1271" s="280"/>
      <c r="CD1271" s="280"/>
      <c r="CE1271" s="280"/>
      <c r="CF1271" s="270"/>
      <c r="CG1271" s="68"/>
      <c r="CH1271" s="281"/>
      <c r="CI1271" s="281"/>
      <c r="CJ1271" s="281"/>
      <c r="CK1271" s="281"/>
      <c r="CL1271" s="281"/>
      <c r="CM1271" s="282"/>
      <c r="CN1271" s="282"/>
      <c r="CO1271" s="282"/>
      <c r="CP1271" s="282"/>
      <c r="CQ1271" s="282"/>
      <c r="CR1271" s="270"/>
      <c r="CS1271" s="68"/>
      <c r="CT1271" s="283"/>
      <c r="CU1271" s="283"/>
      <c r="CV1271" s="283"/>
      <c r="CW1271" s="283"/>
      <c r="CX1271" s="283"/>
      <c r="CY1271" s="270"/>
      <c r="CZ1271" s="68"/>
      <c r="DA1271" s="282"/>
      <c r="DB1271" s="282"/>
      <c r="DC1271" s="282"/>
      <c r="DD1271" s="282"/>
      <c r="DE1271" s="282"/>
    </row>
    <row r="1272" spans="1:109" ht="16.5" x14ac:dyDescent="0.3">
      <c r="A1272" s="427">
        <v>2017</v>
      </c>
      <c r="B1272" s="428" t="s">
        <v>40</v>
      </c>
      <c r="C1272" s="429" t="s">
        <v>108</v>
      </c>
      <c r="D1272" s="430">
        <v>64781.766499999991</v>
      </c>
      <c r="E1272" s="430">
        <v>227917.47649999996</v>
      </c>
      <c r="F1272" s="431">
        <v>73187.306500000006</v>
      </c>
      <c r="G1272" s="431">
        <v>23113.021000000008</v>
      </c>
      <c r="H1272" s="432">
        <v>388999.57049999991</v>
      </c>
      <c r="I1272" s="293"/>
      <c r="J1272" s="58"/>
      <c r="BY1272" s="270"/>
      <c r="BZ1272" s="68"/>
      <c r="CA1272" s="280"/>
      <c r="CB1272" s="280"/>
      <c r="CC1272" s="280"/>
      <c r="CD1272" s="280"/>
      <c r="CE1272" s="280"/>
      <c r="CF1272" s="270"/>
      <c r="CG1272" s="68"/>
      <c r="CH1272" s="281"/>
      <c r="CI1272" s="281"/>
      <c r="CJ1272" s="281"/>
      <c r="CK1272" s="281"/>
      <c r="CL1272" s="281"/>
      <c r="CM1272" s="282"/>
      <c r="CN1272" s="282"/>
      <c r="CO1272" s="282"/>
      <c r="CP1272" s="282"/>
      <c r="CQ1272" s="282"/>
      <c r="CR1272" s="270"/>
      <c r="CS1272" s="68"/>
      <c r="CT1272" s="283"/>
      <c r="CU1272" s="283"/>
      <c r="CV1272" s="283"/>
      <c r="CW1272" s="283"/>
      <c r="CX1272" s="283"/>
      <c r="CY1272" s="270"/>
      <c r="CZ1272" s="68"/>
      <c r="DA1272" s="282"/>
      <c r="DB1272" s="282"/>
      <c r="DC1272" s="282"/>
      <c r="DD1272" s="282"/>
      <c r="DE1272" s="282"/>
    </row>
    <row r="1273" spans="1:109" ht="16.5" x14ac:dyDescent="0.3">
      <c r="A1273" s="68">
        <v>2017</v>
      </c>
      <c r="B1273" s="68" t="s">
        <v>41</v>
      </c>
      <c r="C1273" s="433" t="s">
        <v>108</v>
      </c>
      <c r="D1273" s="434">
        <v>65957.936000000016</v>
      </c>
      <c r="E1273" s="434">
        <v>230899.12500000003</v>
      </c>
      <c r="F1273" s="435">
        <v>72459.003500000006</v>
      </c>
      <c r="G1273" s="435">
        <v>22956.334500000004</v>
      </c>
      <c r="H1273" s="129">
        <v>392272.39900000015</v>
      </c>
      <c r="I1273" s="293"/>
      <c r="J1273" s="58"/>
      <c r="BY1273" s="270"/>
      <c r="BZ1273" s="68"/>
      <c r="CA1273" s="280"/>
      <c r="CB1273" s="280"/>
      <c r="CC1273" s="280"/>
      <c r="CD1273" s="280"/>
      <c r="CE1273" s="280"/>
      <c r="CF1273" s="270"/>
      <c r="CG1273" s="68"/>
      <c r="CH1273" s="281"/>
      <c r="CI1273" s="281"/>
      <c r="CJ1273" s="281"/>
      <c r="CK1273" s="281"/>
      <c r="CL1273" s="281"/>
      <c r="CM1273" s="282"/>
      <c r="CN1273" s="282"/>
      <c r="CO1273" s="282"/>
      <c r="CP1273" s="282"/>
      <c r="CQ1273" s="282"/>
      <c r="CR1273" s="270"/>
      <c r="CS1273" s="68"/>
      <c r="CT1273" s="283"/>
      <c r="CU1273" s="283"/>
      <c r="CV1273" s="283"/>
      <c r="CW1273" s="283"/>
      <c r="CX1273" s="283"/>
      <c r="CY1273" s="270"/>
      <c r="CZ1273" s="68"/>
      <c r="DA1273" s="282"/>
      <c r="DB1273" s="282"/>
      <c r="DC1273" s="282"/>
      <c r="DD1273" s="282"/>
      <c r="DE1273" s="282"/>
    </row>
    <row r="1274" spans="1:109" ht="16.5" x14ac:dyDescent="0.3">
      <c r="A1274" s="427">
        <v>2017</v>
      </c>
      <c r="B1274" s="428" t="s">
        <v>42</v>
      </c>
      <c r="C1274" s="429" t="s">
        <v>108</v>
      </c>
      <c r="D1274" s="430">
        <v>65177.294499999996</v>
      </c>
      <c r="E1274" s="430">
        <v>228406.30500000005</v>
      </c>
      <c r="F1274" s="431">
        <v>65099.134999999995</v>
      </c>
      <c r="G1274" s="431">
        <v>20007.583999999999</v>
      </c>
      <c r="H1274" s="432">
        <v>378690.31850000011</v>
      </c>
      <c r="I1274" s="293"/>
      <c r="J1274" s="58"/>
      <c r="BY1274" s="270"/>
      <c r="BZ1274" s="68"/>
      <c r="CA1274" s="280"/>
      <c r="CB1274" s="280"/>
      <c r="CC1274" s="280"/>
      <c r="CD1274" s="280"/>
      <c r="CE1274" s="280"/>
      <c r="CF1274" s="270"/>
      <c r="CG1274" s="68"/>
      <c r="CH1274" s="281"/>
      <c r="CI1274" s="281"/>
      <c r="CJ1274" s="281"/>
      <c r="CK1274" s="281"/>
      <c r="CL1274" s="281"/>
      <c r="CM1274" s="282"/>
      <c r="CN1274" s="282"/>
      <c r="CO1274" s="282"/>
      <c r="CP1274" s="282"/>
      <c r="CQ1274" s="282"/>
      <c r="CR1274" s="270"/>
      <c r="CS1274" s="68"/>
      <c r="CT1274" s="283"/>
      <c r="CU1274" s="283"/>
      <c r="CV1274" s="283"/>
      <c r="CW1274" s="283"/>
      <c r="CX1274" s="283"/>
      <c r="CY1274" s="270"/>
      <c r="CZ1274" s="68"/>
      <c r="DA1274" s="282"/>
      <c r="DB1274" s="282"/>
      <c r="DC1274" s="282"/>
      <c r="DD1274" s="282"/>
      <c r="DE1274" s="282"/>
    </row>
    <row r="1275" spans="1:109" ht="16.5" x14ac:dyDescent="0.3">
      <c r="A1275" s="68">
        <v>2018</v>
      </c>
      <c r="B1275" s="68" t="s">
        <v>43</v>
      </c>
      <c r="C1275" s="433" t="s">
        <v>108</v>
      </c>
      <c r="D1275" s="434">
        <v>57294.197499999987</v>
      </c>
      <c r="E1275" s="434">
        <v>214476.77650000001</v>
      </c>
      <c r="F1275" s="435">
        <v>59248.521499999995</v>
      </c>
      <c r="G1275" s="435">
        <v>19777.175999999999</v>
      </c>
      <c r="H1275" s="129">
        <v>350796.67149999994</v>
      </c>
      <c r="I1275" s="293"/>
      <c r="J1275" s="58"/>
      <c r="BY1275" s="270"/>
      <c r="BZ1275" s="68"/>
      <c r="CA1275" s="280"/>
      <c r="CB1275" s="280"/>
      <c r="CC1275" s="280"/>
      <c r="CD1275" s="280"/>
      <c r="CE1275" s="280"/>
      <c r="CF1275" s="270"/>
      <c r="CG1275" s="68"/>
      <c r="CH1275" s="281"/>
      <c r="CI1275" s="281"/>
      <c r="CJ1275" s="281"/>
      <c r="CK1275" s="281"/>
      <c r="CL1275" s="281"/>
      <c r="CM1275" s="282"/>
      <c r="CN1275" s="282"/>
      <c r="CO1275" s="282"/>
      <c r="CP1275" s="282"/>
      <c r="CQ1275" s="282"/>
      <c r="CR1275" s="270"/>
      <c r="CS1275" s="68"/>
      <c r="CT1275" s="283"/>
      <c r="CU1275" s="283"/>
      <c r="CV1275" s="283"/>
      <c r="CW1275" s="283"/>
      <c r="CX1275" s="283"/>
      <c r="CY1275" s="270"/>
      <c r="CZ1275" s="68"/>
      <c r="DA1275" s="282"/>
      <c r="DB1275" s="282"/>
      <c r="DC1275" s="282"/>
      <c r="DD1275" s="282"/>
      <c r="DE1275" s="282"/>
    </row>
    <row r="1276" spans="1:109" ht="16.5" x14ac:dyDescent="0.3">
      <c r="A1276" s="427">
        <v>2018</v>
      </c>
      <c r="B1276" s="428" t="s">
        <v>44</v>
      </c>
      <c r="C1276" s="429" t="s">
        <v>108</v>
      </c>
      <c r="D1276" s="430">
        <v>60713.193499999994</v>
      </c>
      <c r="E1276" s="430">
        <v>212512.753</v>
      </c>
      <c r="F1276" s="431">
        <v>70150.771000000008</v>
      </c>
      <c r="G1276" s="431">
        <v>19968.832999999999</v>
      </c>
      <c r="H1276" s="432">
        <v>363345.55050000001</v>
      </c>
      <c r="I1276" s="293"/>
      <c r="J1276" s="58"/>
      <c r="BY1276" s="270"/>
      <c r="BZ1276" s="68"/>
      <c r="CA1276" s="280"/>
      <c r="CB1276" s="280"/>
      <c r="CC1276" s="280"/>
      <c r="CD1276" s="280"/>
      <c r="CE1276" s="280"/>
      <c r="CF1276" s="270"/>
      <c r="CG1276" s="68"/>
      <c r="CH1276" s="281"/>
      <c r="CI1276" s="281"/>
      <c r="CJ1276" s="281"/>
      <c r="CK1276" s="281"/>
      <c r="CL1276" s="281"/>
      <c r="CM1276" s="282"/>
      <c r="CN1276" s="282"/>
      <c r="CO1276" s="282"/>
      <c r="CP1276" s="282"/>
      <c r="CQ1276" s="282"/>
      <c r="CR1276" s="270"/>
      <c r="CS1276" s="68"/>
      <c r="CT1276" s="283"/>
      <c r="CU1276" s="283"/>
      <c r="CV1276" s="283"/>
      <c r="CW1276" s="283"/>
      <c r="CX1276" s="283"/>
      <c r="CY1276" s="270"/>
      <c r="CZ1276" s="68"/>
      <c r="DA1276" s="282"/>
      <c r="DB1276" s="282"/>
      <c r="DC1276" s="282"/>
      <c r="DD1276" s="282"/>
      <c r="DE1276" s="282"/>
    </row>
    <row r="1277" spans="1:109" ht="16.5" x14ac:dyDescent="0.3">
      <c r="A1277" s="68">
        <v>2018</v>
      </c>
      <c r="B1277" s="68" t="s">
        <v>45</v>
      </c>
      <c r="C1277" s="433" t="s">
        <v>108</v>
      </c>
      <c r="D1277" s="434">
        <v>67347.887000000002</v>
      </c>
      <c r="E1277" s="434">
        <v>227779.08399999994</v>
      </c>
      <c r="F1277" s="435">
        <v>67274.663</v>
      </c>
      <c r="G1277" s="435">
        <v>22452.715</v>
      </c>
      <c r="H1277" s="129">
        <v>384854.34899999975</v>
      </c>
      <c r="I1277" s="293"/>
      <c r="J1277" s="58"/>
      <c r="BY1277" s="270"/>
      <c r="BZ1277" s="68"/>
      <c r="CA1277" s="280"/>
      <c r="CB1277" s="280"/>
      <c r="CC1277" s="280"/>
      <c r="CD1277" s="280"/>
      <c r="CE1277" s="280"/>
      <c r="CF1277" s="270"/>
      <c r="CG1277" s="68"/>
      <c r="CH1277" s="281"/>
      <c r="CI1277" s="281"/>
      <c r="CJ1277" s="281"/>
      <c r="CK1277" s="281"/>
      <c r="CL1277" s="281"/>
      <c r="CM1277" s="282"/>
      <c r="CN1277" s="282"/>
      <c r="CO1277" s="282"/>
      <c r="CP1277" s="282"/>
      <c r="CQ1277" s="282"/>
      <c r="CR1277" s="270"/>
      <c r="CS1277" s="68"/>
      <c r="CT1277" s="283"/>
      <c r="CU1277" s="283"/>
      <c r="CV1277" s="283"/>
      <c r="CW1277" s="283"/>
      <c r="CX1277" s="283"/>
      <c r="CY1277" s="270"/>
      <c r="CZ1277" s="68"/>
      <c r="DA1277" s="282"/>
      <c r="DB1277" s="282"/>
      <c r="DC1277" s="282"/>
      <c r="DD1277" s="282"/>
      <c r="DE1277" s="282"/>
    </row>
    <row r="1278" spans="1:109" ht="16.5" x14ac:dyDescent="0.3">
      <c r="A1278" s="427">
        <v>2018</v>
      </c>
      <c r="B1278" s="428" t="s">
        <v>33</v>
      </c>
      <c r="C1278" s="429" t="s">
        <v>108</v>
      </c>
      <c r="D1278" s="430">
        <v>72111.927500000005</v>
      </c>
      <c r="E1278" s="430">
        <v>240984.48599999995</v>
      </c>
      <c r="F1278" s="431">
        <v>66806.145499999999</v>
      </c>
      <c r="G1278" s="431">
        <v>19072.872999999996</v>
      </c>
      <c r="H1278" s="432">
        <v>398975.4319999998</v>
      </c>
      <c r="I1278" s="293"/>
      <c r="J1278" s="58"/>
      <c r="BY1278" s="270"/>
      <c r="BZ1278" s="68"/>
      <c r="CA1278" s="280"/>
      <c r="CB1278" s="280"/>
      <c r="CC1278" s="280"/>
      <c r="CD1278" s="280"/>
      <c r="CE1278" s="280"/>
      <c r="CF1278" s="270"/>
      <c r="CG1278" s="68"/>
      <c r="CH1278" s="281"/>
      <c r="CI1278" s="281"/>
      <c r="CJ1278" s="281"/>
      <c r="CK1278" s="281"/>
      <c r="CL1278" s="281"/>
      <c r="CM1278" s="282"/>
      <c r="CN1278" s="282"/>
      <c r="CO1278" s="282"/>
      <c r="CP1278" s="282"/>
      <c r="CQ1278" s="282"/>
      <c r="CR1278" s="270"/>
      <c r="CS1278" s="68"/>
      <c r="CT1278" s="283"/>
      <c r="CU1278" s="283"/>
      <c r="CV1278" s="283"/>
      <c r="CW1278" s="283"/>
      <c r="CX1278" s="283"/>
      <c r="CY1278" s="270"/>
      <c r="CZ1278" s="68"/>
      <c r="DA1278" s="282"/>
      <c r="DB1278" s="282"/>
      <c r="DC1278" s="282"/>
      <c r="DD1278" s="282"/>
      <c r="DE1278" s="282"/>
    </row>
    <row r="1279" spans="1:109" ht="16.5" x14ac:dyDescent="0.3">
      <c r="A1279" s="68">
        <v>2018</v>
      </c>
      <c r="B1279" s="68" t="s">
        <v>35</v>
      </c>
      <c r="C1279" s="433" t="s">
        <v>108</v>
      </c>
      <c r="D1279" s="434">
        <v>70021.144000000029</v>
      </c>
      <c r="E1279" s="434">
        <v>212780.57599999994</v>
      </c>
      <c r="F1279" s="435">
        <v>68022.872000000018</v>
      </c>
      <c r="G1279" s="435">
        <v>21038.478500000001</v>
      </c>
      <c r="H1279" s="129">
        <v>371863.07049999991</v>
      </c>
      <c r="I1279" s="293"/>
      <c r="J1279" s="58"/>
      <c r="BY1279" s="270"/>
      <c r="BZ1279" s="68"/>
      <c r="CA1279" s="280"/>
      <c r="CB1279" s="280"/>
      <c r="CC1279" s="280"/>
      <c r="CD1279" s="280"/>
      <c r="CE1279" s="280"/>
      <c r="CF1279" s="270"/>
      <c r="CG1279" s="68"/>
      <c r="CH1279" s="281"/>
      <c r="CI1279" s="281"/>
      <c r="CJ1279" s="281"/>
      <c r="CK1279" s="281"/>
      <c r="CL1279" s="281"/>
      <c r="CM1279" s="282"/>
      <c r="CN1279" s="282"/>
      <c r="CO1279" s="282"/>
      <c r="CP1279" s="282"/>
      <c r="CQ1279" s="282"/>
      <c r="CR1279" s="270"/>
      <c r="CS1279" s="68"/>
      <c r="CT1279" s="283"/>
      <c r="CU1279" s="283"/>
      <c r="CV1279" s="283"/>
      <c r="CW1279" s="283"/>
      <c r="CX1279" s="283"/>
      <c r="CY1279" s="270"/>
      <c r="CZ1279" s="68"/>
      <c r="DA1279" s="282"/>
      <c r="DB1279" s="282"/>
      <c r="DC1279" s="282"/>
      <c r="DD1279" s="282"/>
      <c r="DE1279" s="282"/>
    </row>
    <row r="1280" spans="1:109" ht="16.5" x14ac:dyDescent="0.3">
      <c r="A1280" s="427">
        <v>2018</v>
      </c>
      <c r="B1280" s="428" t="s">
        <v>36</v>
      </c>
      <c r="C1280" s="429" t="s">
        <v>108</v>
      </c>
      <c r="D1280" s="430">
        <v>67428.866999999998</v>
      </c>
      <c r="E1280" s="430">
        <v>206381.12999999992</v>
      </c>
      <c r="F1280" s="431">
        <v>65427.977999999981</v>
      </c>
      <c r="G1280" s="431">
        <v>19588.200000000008</v>
      </c>
      <c r="H1280" s="432">
        <v>358826.17499999993</v>
      </c>
      <c r="I1280" s="293"/>
      <c r="J1280" s="58"/>
      <c r="BY1280" s="270"/>
      <c r="BZ1280" s="68"/>
      <c r="CA1280" s="280"/>
      <c r="CB1280" s="280"/>
      <c r="CC1280" s="280"/>
      <c r="CD1280" s="280"/>
      <c r="CE1280" s="280"/>
      <c r="CF1280" s="270"/>
      <c r="CG1280" s="68"/>
      <c r="CH1280" s="281"/>
      <c r="CI1280" s="281"/>
      <c r="CJ1280" s="281"/>
      <c r="CK1280" s="281"/>
      <c r="CL1280" s="281"/>
      <c r="CM1280" s="282"/>
      <c r="CN1280" s="282"/>
      <c r="CO1280" s="282"/>
      <c r="CP1280" s="282"/>
      <c r="CQ1280" s="282"/>
      <c r="CR1280" s="270"/>
      <c r="CS1280" s="68"/>
      <c r="CT1280" s="283"/>
      <c r="CU1280" s="283"/>
      <c r="CV1280" s="283"/>
      <c r="CW1280" s="283"/>
      <c r="CX1280" s="283"/>
      <c r="CY1280" s="270"/>
      <c r="CZ1280" s="68"/>
      <c r="DA1280" s="282"/>
      <c r="DB1280" s="282"/>
      <c r="DC1280" s="282"/>
      <c r="DD1280" s="282"/>
      <c r="DE1280" s="282"/>
    </row>
    <row r="1281" spans="1:109" ht="16.5" x14ac:dyDescent="0.3">
      <c r="A1281" s="68">
        <v>2018</v>
      </c>
      <c r="B1281" s="68" t="s">
        <v>37</v>
      </c>
      <c r="C1281" s="433" t="s">
        <v>108</v>
      </c>
      <c r="D1281" s="434">
        <v>66520.073000000004</v>
      </c>
      <c r="E1281" s="434">
        <v>221717.99899999995</v>
      </c>
      <c r="F1281" s="435">
        <v>63670.511999999995</v>
      </c>
      <c r="G1281" s="435">
        <v>20100.269999999997</v>
      </c>
      <c r="H1281" s="129">
        <v>372008.85400000005</v>
      </c>
      <c r="I1281" s="293"/>
      <c r="J1281" s="58"/>
      <c r="BY1281" s="270"/>
      <c r="BZ1281" s="68"/>
      <c r="CA1281" s="280"/>
      <c r="CB1281" s="280"/>
      <c r="CC1281" s="280"/>
      <c r="CD1281" s="280"/>
      <c r="CE1281" s="280"/>
      <c r="CF1281" s="270"/>
      <c r="CG1281" s="68"/>
      <c r="CH1281" s="281"/>
      <c r="CI1281" s="281"/>
      <c r="CJ1281" s="281"/>
      <c r="CK1281" s="281"/>
      <c r="CL1281" s="281"/>
      <c r="CM1281" s="282"/>
      <c r="CN1281" s="282"/>
      <c r="CO1281" s="282"/>
      <c r="CP1281" s="282"/>
      <c r="CQ1281" s="282"/>
      <c r="CR1281" s="270"/>
      <c r="CS1281" s="68"/>
      <c r="CT1281" s="283"/>
      <c r="CU1281" s="283"/>
      <c r="CV1281" s="283"/>
      <c r="CW1281" s="283"/>
      <c r="CX1281" s="283"/>
      <c r="CY1281" s="270"/>
      <c r="CZ1281" s="68"/>
      <c r="DA1281" s="282"/>
      <c r="DB1281" s="282"/>
      <c r="DC1281" s="282"/>
      <c r="DD1281" s="282"/>
      <c r="DE1281" s="282"/>
    </row>
    <row r="1282" spans="1:109" ht="16.5" x14ac:dyDescent="0.3">
      <c r="A1282" s="427">
        <v>2018</v>
      </c>
      <c r="B1282" s="428" t="s">
        <v>38</v>
      </c>
      <c r="C1282" s="429" t="s">
        <v>108</v>
      </c>
      <c r="D1282" s="430">
        <v>71037.267999999982</v>
      </c>
      <c r="E1282" s="430">
        <v>241495.5575</v>
      </c>
      <c r="F1282" s="431">
        <v>71598.376500000013</v>
      </c>
      <c r="G1282" s="431">
        <v>20378.8325</v>
      </c>
      <c r="H1282" s="432">
        <v>404510.03450000013</v>
      </c>
      <c r="I1282" s="293"/>
      <c r="J1282" s="58"/>
      <c r="BY1282" s="270"/>
      <c r="BZ1282" s="68"/>
      <c r="CA1282" s="280"/>
      <c r="CB1282" s="280"/>
      <c r="CC1282" s="280"/>
      <c r="CD1282" s="280"/>
      <c r="CE1282" s="280"/>
      <c r="CF1282" s="270"/>
      <c r="CG1282" s="68"/>
      <c r="CH1282" s="281"/>
      <c r="CI1282" s="281"/>
      <c r="CJ1282" s="281"/>
      <c r="CK1282" s="281"/>
      <c r="CL1282" s="281"/>
      <c r="CM1282" s="282"/>
      <c r="CN1282" s="282"/>
      <c r="CO1282" s="282"/>
      <c r="CP1282" s="282"/>
      <c r="CQ1282" s="282"/>
      <c r="CR1282" s="270"/>
      <c r="CS1282" s="68"/>
      <c r="CT1282" s="283"/>
      <c r="CU1282" s="283"/>
      <c r="CV1282" s="283"/>
      <c r="CW1282" s="283"/>
      <c r="CX1282" s="283"/>
      <c r="CY1282" s="270"/>
      <c r="CZ1282" s="68"/>
      <c r="DA1282" s="282"/>
      <c r="DB1282" s="282"/>
      <c r="DC1282" s="282"/>
      <c r="DD1282" s="282"/>
      <c r="DE1282" s="282"/>
    </row>
    <row r="1283" spans="1:109" ht="16.5" x14ac:dyDescent="0.3">
      <c r="A1283" s="68">
        <v>2018</v>
      </c>
      <c r="B1283" s="68" t="s">
        <v>39</v>
      </c>
      <c r="C1283" s="433" t="s">
        <v>108</v>
      </c>
      <c r="D1283" s="434">
        <v>70763.702499999999</v>
      </c>
      <c r="E1283" s="434">
        <v>231566.03500000009</v>
      </c>
      <c r="F1283" s="435">
        <v>71337.559999999969</v>
      </c>
      <c r="G1283" s="435">
        <v>18584.242999999999</v>
      </c>
      <c r="H1283" s="129">
        <v>392251.54050000006</v>
      </c>
      <c r="I1283" s="293"/>
      <c r="J1283" s="58"/>
      <c r="BY1283" s="270"/>
      <c r="BZ1283" s="68"/>
      <c r="CA1283" s="280"/>
      <c r="CB1283" s="280"/>
      <c r="CC1283" s="280"/>
      <c r="CD1283" s="280"/>
      <c r="CE1283" s="280"/>
      <c r="CF1283" s="270"/>
      <c r="CG1283" s="68"/>
      <c r="CH1283" s="281"/>
      <c r="CI1283" s="281"/>
      <c r="CJ1283" s="281"/>
      <c r="CK1283" s="281"/>
      <c r="CL1283" s="281"/>
      <c r="CM1283" s="282"/>
      <c r="CN1283" s="282"/>
      <c r="CO1283" s="282"/>
      <c r="CP1283" s="282"/>
      <c r="CQ1283" s="282"/>
      <c r="CR1283" s="270"/>
      <c r="CS1283" s="68"/>
      <c r="CT1283" s="283"/>
      <c r="CU1283" s="283"/>
      <c r="CV1283" s="283"/>
      <c r="CW1283" s="283"/>
      <c r="CX1283" s="283"/>
      <c r="CY1283" s="270"/>
      <c r="CZ1283" s="68"/>
      <c r="DA1283" s="282"/>
      <c r="DB1283" s="282"/>
      <c r="DC1283" s="282"/>
      <c r="DD1283" s="282"/>
      <c r="DE1283" s="282"/>
    </row>
    <row r="1284" spans="1:109" ht="16.5" x14ac:dyDescent="0.3">
      <c r="A1284" s="427">
        <v>2018</v>
      </c>
      <c r="B1284" s="428" t="s">
        <v>40</v>
      </c>
      <c r="C1284" s="429" t="s">
        <v>108</v>
      </c>
      <c r="D1284" s="430">
        <v>71095.40400000001</v>
      </c>
      <c r="E1284" s="430">
        <v>246906.24950000015</v>
      </c>
      <c r="F1284" s="431">
        <v>71861.537999999986</v>
      </c>
      <c r="G1284" s="431">
        <v>17474.910000000003</v>
      </c>
      <c r="H1284" s="432">
        <v>407338.10149999993</v>
      </c>
      <c r="I1284" s="293"/>
      <c r="J1284" s="58"/>
      <c r="BY1284" s="270"/>
      <c r="BZ1284" s="68"/>
      <c r="CA1284" s="280"/>
      <c r="CB1284" s="280"/>
      <c r="CC1284" s="280"/>
      <c r="CD1284" s="280"/>
      <c r="CE1284" s="280"/>
      <c r="CF1284" s="270"/>
      <c r="CG1284" s="68"/>
      <c r="CH1284" s="281"/>
      <c r="CI1284" s="281"/>
      <c r="CJ1284" s="281"/>
      <c r="CK1284" s="281"/>
      <c r="CL1284" s="281"/>
      <c r="CM1284" s="282"/>
      <c r="CN1284" s="282"/>
      <c r="CO1284" s="282"/>
      <c r="CP1284" s="282"/>
      <c r="CQ1284" s="282"/>
      <c r="CR1284" s="270"/>
      <c r="CS1284" s="68"/>
      <c r="CT1284" s="283"/>
      <c r="CU1284" s="283"/>
      <c r="CV1284" s="283"/>
      <c r="CW1284" s="283"/>
      <c r="CX1284" s="283"/>
      <c r="CY1284" s="270"/>
      <c r="CZ1284" s="68"/>
      <c r="DA1284" s="282"/>
      <c r="DB1284" s="282"/>
      <c r="DC1284" s="282"/>
      <c r="DD1284" s="282"/>
      <c r="DE1284" s="282"/>
    </row>
    <row r="1285" spans="1:109" ht="16.5" x14ac:dyDescent="0.3">
      <c r="A1285" s="68">
        <v>2018</v>
      </c>
      <c r="B1285" s="68" t="s">
        <v>41</v>
      </c>
      <c r="C1285" s="433" t="s">
        <v>108</v>
      </c>
      <c r="D1285" s="434">
        <v>68983.281499999983</v>
      </c>
      <c r="E1285" s="434">
        <v>250002.04149999999</v>
      </c>
      <c r="F1285" s="435">
        <v>70682.677499999991</v>
      </c>
      <c r="G1285" s="435">
        <v>17908.485000000008</v>
      </c>
      <c r="H1285" s="129">
        <v>407576.48549999995</v>
      </c>
      <c r="I1285" s="293"/>
      <c r="J1285" s="58"/>
      <c r="BY1285" s="270"/>
      <c r="BZ1285" s="68"/>
      <c r="CA1285" s="280"/>
      <c r="CB1285" s="280"/>
      <c r="CC1285" s="280"/>
      <c r="CD1285" s="280"/>
      <c r="CE1285" s="280"/>
      <c r="CF1285" s="270"/>
      <c r="CG1285" s="68"/>
      <c r="CH1285" s="281"/>
      <c r="CI1285" s="281"/>
      <c r="CJ1285" s="281"/>
      <c r="CK1285" s="281"/>
      <c r="CL1285" s="281"/>
      <c r="CM1285" s="282"/>
      <c r="CN1285" s="282"/>
      <c r="CO1285" s="282"/>
      <c r="CP1285" s="282"/>
      <c r="CQ1285" s="282"/>
      <c r="CR1285" s="270"/>
      <c r="CS1285" s="68"/>
      <c r="CT1285" s="283"/>
      <c r="CU1285" s="283"/>
      <c r="CV1285" s="283"/>
      <c r="CW1285" s="283"/>
      <c r="CX1285" s="283"/>
      <c r="CY1285" s="270"/>
      <c r="CZ1285" s="68"/>
      <c r="DA1285" s="282"/>
      <c r="DB1285" s="282"/>
      <c r="DC1285" s="282"/>
      <c r="DD1285" s="282"/>
      <c r="DE1285" s="282"/>
    </row>
    <row r="1286" spans="1:109" ht="16.5" x14ac:dyDescent="0.3">
      <c r="A1286" s="427">
        <v>2018</v>
      </c>
      <c r="B1286" s="428" t="s">
        <v>42</v>
      </c>
      <c r="C1286" s="429" t="s">
        <v>108</v>
      </c>
      <c r="D1286" s="430">
        <v>72296.547999999995</v>
      </c>
      <c r="E1286" s="430">
        <v>242223.0765</v>
      </c>
      <c r="F1286" s="431">
        <v>64446.871500000001</v>
      </c>
      <c r="G1286" s="431">
        <v>16112.272499999997</v>
      </c>
      <c r="H1286" s="432">
        <v>395078.76850000012</v>
      </c>
      <c r="I1286" s="293"/>
      <c r="J1286" s="58"/>
      <c r="BY1286" s="270"/>
      <c r="BZ1286" s="68"/>
      <c r="CA1286" s="280"/>
      <c r="CB1286" s="280"/>
      <c r="CC1286" s="280"/>
      <c r="CD1286" s="280"/>
      <c r="CE1286" s="280"/>
      <c r="CF1286" s="270"/>
      <c r="CG1286" s="68"/>
      <c r="CH1286" s="281"/>
      <c r="CI1286" s="281"/>
      <c r="CJ1286" s="281"/>
      <c r="CK1286" s="281"/>
      <c r="CL1286" s="281"/>
      <c r="CM1286" s="282"/>
      <c r="CN1286" s="282"/>
      <c r="CO1286" s="282"/>
      <c r="CP1286" s="282"/>
      <c r="CQ1286" s="282"/>
      <c r="CR1286" s="270"/>
      <c r="CS1286" s="68"/>
      <c r="CT1286" s="283"/>
      <c r="CU1286" s="283"/>
      <c r="CV1286" s="283"/>
      <c r="CW1286" s="283"/>
      <c r="CX1286" s="283"/>
      <c r="CY1286" s="270"/>
      <c r="CZ1286" s="68"/>
      <c r="DA1286" s="282"/>
      <c r="DB1286" s="282"/>
      <c r="DC1286" s="282"/>
      <c r="DD1286" s="282"/>
      <c r="DE1286" s="282"/>
    </row>
    <row r="1287" spans="1:109" ht="16.5" x14ac:dyDescent="0.3">
      <c r="A1287" s="68">
        <v>2019</v>
      </c>
      <c r="B1287" s="68" t="s">
        <v>43</v>
      </c>
      <c r="C1287" s="433" t="s">
        <v>108</v>
      </c>
      <c r="D1287" s="434">
        <v>63367.124000000003</v>
      </c>
      <c r="E1287" s="434">
        <v>229029.47900000002</v>
      </c>
      <c r="F1287" s="435">
        <v>56931.55</v>
      </c>
      <c r="G1287" s="435">
        <v>15188.748000000003</v>
      </c>
      <c r="H1287" s="129">
        <v>364516.90100000013</v>
      </c>
      <c r="I1287" s="293"/>
      <c r="J1287" s="58"/>
      <c r="BY1287" s="270"/>
      <c r="BZ1287" s="68"/>
      <c r="CA1287" s="280"/>
      <c r="CB1287" s="280"/>
      <c r="CC1287" s="280"/>
      <c r="CD1287" s="280"/>
      <c r="CE1287" s="280"/>
      <c r="CF1287" s="270"/>
      <c r="CG1287" s="68"/>
      <c r="CH1287" s="281"/>
      <c r="CI1287" s="281"/>
      <c r="CJ1287" s="281"/>
      <c r="CK1287" s="281"/>
      <c r="CL1287" s="281"/>
      <c r="CM1287" s="282"/>
      <c r="CN1287" s="282"/>
      <c r="CO1287" s="282"/>
      <c r="CP1287" s="282"/>
      <c r="CQ1287" s="282"/>
      <c r="CR1287" s="270"/>
      <c r="CS1287" s="68"/>
      <c r="CT1287" s="283"/>
      <c r="CU1287" s="283"/>
      <c r="CV1287" s="283"/>
      <c r="CW1287" s="283"/>
      <c r="CX1287" s="283"/>
      <c r="CY1287" s="270"/>
      <c r="CZ1287" s="68"/>
      <c r="DA1287" s="282"/>
      <c r="DB1287" s="282"/>
      <c r="DC1287" s="282"/>
      <c r="DD1287" s="282"/>
      <c r="DE1287" s="282"/>
    </row>
    <row r="1288" spans="1:109" ht="16.5" x14ac:dyDescent="0.3">
      <c r="A1288" s="427">
        <v>2019</v>
      </c>
      <c r="B1288" s="428" t="s">
        <v>44</v>
      </c>
      <c r="C1288" s="429" t="s">
        <v>108</v>
      </c>
      <c r="D1288" s="430">
        <v>68734.13850000003</v>
      </c>
      <c r="E1288" s="430">
        <v>219614.58599999989</v>
      </c>
      <c r="F1288" s="431">
        <v>63630.320499999987</v>
      </c>
      <c r="G1288" s="431">
        <v>17245.870999999996</v>
      </c>
      <c r="H1288" s="432">
        <v>369224.91600000003</v>
      </c>
      <c r="I1288" s="293"/>
      <c r="J1288" s="58"/>
      <c r="BY1288" s="270"/>
      <c r="BZ1288" s="68"/>
      <c r="CA1288" s="280"/>
      <c r="CB1288" s="280"/>
      <c r="CC1288" s="280"/>
      <c r="CD1288" s="280"/>
      <c r="CE1288" s="280"/>
      <c r="CF1288" s="270"/>
      <c r="CG1288" s="68"/>
      <c r="CH1288" s="281"/>
      <c r="CI1288" s="281"/>
      <c r="CJ1288" s="281"/>
      <c r="CK1288" s="281"/>
      <c r="CL1288" s="281"/>
      <c r="CM1288" s="282"/>
      <c r="CN1288" s="282"/>
      <c r="CO1288" s="282"/>
      <c r="CP1288" s="282"/>
      <c r="CQ1288" s="282"/>
      <c r="CR1288" s="270"/>
      <c r="CS1288" s="68"/>
      <c r="CT1288" s="283"/>
      <c r="CU1288" s="283"/>
      <c r="CV1288" s="283"/>
      <c r="CW1288" s="283"/>
      <c r="CX1288" s="283"/>
      <c r="CY1288" s="270"/>
      <c r="CZ1288" s="68"/>
      <c r="DA1288" s="282"/>
      <c r="DB1288" s="282"/>
      <c r="DC1288" s="282"/>
      <c r="DD1288" s="282"/>
      <c r="DE1288" s="282"/>
    </row>
    <row r="1289" spans="1:109" ht="16.5" x14ac:dyDescent="0.3">
      <c r="A1289" s="68">
        <v>2019</v>
      </c>
      <c r="B1289" s="68" t="s">
        <v>45</v>
      </c>
      <c r="C1289" s="433" t="s">
        <v>108</v>
      </c>
      <c r="D1289" s="434">
        <v>71074.144499999966</v>
      </c>
      <c r="E1289" s="434">
        <v>227950.73249999998</v>
      </c>
      <c r="F1289" s="435">
        <v>59579.731500000009</v>
      </c>
      <c r="G1289" s="435">
        <v>16811.395</v>
      </c>
      <c r="H1289" s="129">
        <v>375416.00349999993</v>
      </c>
      <c r="I1289" s="293"/>
      <c r="J1289" s="58"/>
      <c r="BY1289" s="270"/>
      <c r="BZ1289" s="68"/>
      <c r="CA1289" s="280"/>
      <c r="CB1289" s="280"/>
      <c r="CC1289" s="280"/>
      <c r="CD1289" s="280"/>
      <c r="CE1289" s="280"/>
      <c r="CF1289" s="270"/>
      <c r="CG1289" s="68"/>
      <c r="CH1289" s="281"/>
      <c r="CI1289" s="281"/>
      <c r="CJ1289" s="281"/>
      <c r="CK1289" s="281"/>
      <c r="CL1289" s="281"/>
      <c r="CM1289" s="282"/>
      <c r="CN1289" s="282"/>
      <c r="CO1289" s="282"/>
      <c r="CP1289" s="282"/>
      <c r="CQ1289" s="282"/>
      <c r="CR1289" s="270"/>
      <c r="CS1289" s="68"/>
      <c r="CT1289" s="283"/>
      <c r="CU1289" s="283"/>
      <c r="CV1289" s="283"/>
      <c r="CW1289" s="283"/>
      <c r="CX1289" s="283"/>
      <c r="CY1289" s="270"/>
      <c r="CZ1289" s="68"/>
      <c r="DA1289" s="282"/>
      <c r="DB1289" s="282"/>
      <c r="DC1289" s="282"/>
      <c r="DD1289" s="282"/>
      <c r="DE1289" s="282"/>
    </row>
    <row r="1290" spans="1:109" ht="16.5" x14ac:dyDescent="0.3">
      <c r="A1290" s="427">
        <v>2019</v>
      </c>
      <c r="B1290" s="428" t="s">
        <v>33</v>
      </c>
      <c r="C1290" s="429" t="s">
        <v>108</v>
      </c>
      <c r="D1290" s="430">
        <v>65153.579499999993</v>
      </c>
      <c r="E1290" s="430">
        <v>244470.37100000007</v>
      </c>
      <c r="F1290" s="431">
        <v>56505.387499999983</v>
      </c>
      <c r="G1290" s="431">
        <v>16373.195000000003</v>
      </c>
      <c r="H1290" s="432">
        <v>382502.533</v>
      </c>
      <c r="I1290" s="293"/>
      <c r="J1290" s="58"/>
      <c r="BY1290" s="270"/>
      <c r="BZ1290" s="68"/>
      <c r="CA1290" s="280"/>
      <c r="CB1290" s="280"/>
      <c r="CC1290" s="280"/>
      <c r="CD1290" s="280"/>
      <c r="CE1290" s="280"/>
      <c r="CF1290" s="270"/>
      <c r="CG1290" s="68"/>
      <c r="CH1290" s="281"/>
      <c r="CI1290" s="281"/>
      <c r="CJ1290" s="281"/>
      <c r="CK1290" s="281"/>
      <c r="CL1290" s="281"/>
      <c r="CM1290" s="282"/>
      <c r="CN1290" s="282"/>
      <c r="CO1290" s="282"/>
      <c r="CP1290" s="282"/>
      <c r="CQ1290" s="282"/>
      <c r="CR1290" s="270"/>
      <c r="CS1290" s="68"/>
      <c r="CT1290" s="283"/>
      <c r="CU1290" s="283"/>
      <c r="CV1290" s="283"/>
      <c r="CW1290" s="283"/>
      <c r="CX1290" s="283"/>
      <c r="CY1290" s="270"/>
      <c r="CZ1290" s="68"/>
      <c r="DA1290" s="282"/>
      <c r="DB1290" s="282"/>
      <c r="DC1290" s="282"/>
      <c r="DD1290" s="282"/>
      <c r="DE1290" s="282"/>
    </row>
    <row r="1291" spans="1:109" ht="16.5" x14ac:dyDescent="0.3">
      <c r="A1291" s="68">
        <v>2019</v>
      </c>
      <c r="B1291" s="68" t="s">
        <v>35</v>
      </c>
      <c r="C1291" s="433" t="s">
        <v>108</v>
      </c>
      <c r="D1291" s="434">
        <v>70854.042499999981</v>
      </c>
      <c r="E1291" s="434">
        <v>229873.05700000006</v>
      </c>
      <c r="F1291" s="435">
        <v>65547.997999999992</v>
      </c>
      <c r="G1291" s="435">
        <v>18305.965</v>
      </c>
      <c r="H1291" s="129">
        <v>384581.0625</v>
      </c>
      <c r="I1291" s="293"/>
      <c r="J1291" s="58"/>
      <c r="BY1291" s="270"/>
      <c r="BZ1291" s="68"/>
      <c r="CA1291" s="280"/>
      <c r="CB1291" s="280"/>
      <c r="CC1291" s="280"/>
      <c r="CD1291" s="280"/>
      <c r="CE1291" s="280"/>
      <c r="CF1291" s="270"/>
      <c r="CG1291" s="68"/>
      <c r="CH1291" s="281"/>
      <c r="CI1291" s="281"/>
      <c r="CJ1291" s="281"/>
      <c r="CK1291" s="281"/>
      <c r="CL1291" s="281"/>
      <c r="CM1291" s="282"/>
      <c r="CN1291" s="282"/>
      <c r="CO1291" s="282"/>
      <c r="CP1291" s="282"/>
      <c r="CQ1291" s="282"/>
      <c r="CR1291" s="270"/>
      <c r="CS1291" s="68"/>
      <c r="CT1291" s="283"/>
      <c r="CU1291" s="283"/>
      <c r="CV1291" s="283"/>
      <c r="CW1291" s="283"/>
      <c r="CX1291" s="283"/>
      <c r="CY1291" s="270"/>
      <c r="CZ1291" s="68"/>
      <c r="DA1291" s="282"/>
      <c r="DB1291" s="282"/>
      <c r="DC1291" s="282"/>
      <c r="DD1291" s="282"/>
      <c r="DE1291" s="282"/>
    </row>
    <row r="1292" spans="1:109" ht="16.5" x14ac:dyDescent="0.3">
      <c r="A1292" s="427">
        <v>2019</v>
      </c>
      <c r="B1292" s="428" t="s">
        <v>36</v>
      </c>
      <c r="C1292" s="429" t="s">
        <v>108</v>
      </c>
      <c r="D1292" s="430">
        <v>65158.727499999994</v>
      </c>
      <c r="E1292" s="430">
        <v>207039.70400000009</v>
      </c>
      <c r="F1292" s="431">
        <v>63715.422500000008</v>
      </c>
      <c r="G1292" s="431">
        <v>17254.184999999998</v>
      </c>
      <c r="H1292" s="432">
        <v>353168.03899999999</v>
      </c>
      <c r="I1292" s="293"/>
      <c r="J1292" s="58"/>
      <c r="BY1292" s="270"/>
      <c r="BZ1292" s="68"/>
      <c r="CA1292" s="280"/>
      <c r="CB1292" s="280"/>
      <c r="CC1292" s="280"/>
      <c r="CD1292" s="280"/>
      <c r="CE1292" s="280"/>
      <c r="CF1292" s="270"/>
      <c r="CG1292" s="68"/>
      <c r="CH1292" s="281"/>
      <c r="CI1292" s="281"/>
      <c r="CJ1292" s="281"/>
      <c r="CK1292" s="281"/>
      <c r="CL1292" s="281"/>
      <c r="CM1292" s="282"/>
      <c r="CN1292" s="282"/>
      <c r="CO1292" s="282"/>
      <c r="CP1292" s="282"/>
      <c r="CQ1292" s="282"/>
      <c r="CR1292" s="270"/>
      <c r="CS1292" s="68"/>
      <c r="CT1292" s="283"/>
      <c r="CU1292" s="283"/>
      <c r="CV1292" s="283"/>
      <c r="CW1292" s="283"/>
      <c r="CX1292" s="283"/>
      <c r="CY1292" s="270"/>
      <c r="CZ1292" s="68"/>
      <c r="DA1292" s="282"/>
      <c r="DB1292" s="282"/>
      <c r="DC1292" s="282"/>
      <c r="DD1292" s="282"/>
      <c r="DE1292" s="282"/>
    </row>
    <row r="1293" spans="1:109" ht="16.5" x14ac:dyDescent="0.3">
      <c r="A1293" s="68">
        <v>2019</v>
      </c>
      <c r="B1293" s="68" t="s">
        <v>37</v>
      </c>
      <c r="C1293" s="433" t="s">
        <v>108</v>
      </c>
      <c r="D1293" s="434">
        <v>67105.861499999999</v>
      </c>
      <c r="E1293" s="434">
        <v>255102.92750000008</v>
      </c>
      <c r="F1293" s="435">
        <v>68585.50499999999</v>
      </c>
      <c r="G1293" s="435">
        <v>16977.371000000003</v>
      </c>
      <c r="H1293" s="129">
        <v>407771.66500000015</v>
      </c>
      <c r="I1293" s="293"/>
      <c r="J1293" s="58"/>
      <c r="BY1293" s="270"/>
      <c r="BZ1293" s="68"/>
      <c r="CA1293" s="280"/>
      <c r="CB1293" s="280"/>
      <c r="CC1293" s="280"/>
      <c r="CD1293" s="280"/>
      <c r="CE1293" s="280"/>
      <c r="CF1293" s="270"/>
      <c r="CG1293" s="68"/>
      <c r="CH1293" s="281"/>
      <c r="CI1293" s="281"/>
      <c r="CJ1293" s="281"/>
      <c r="CK1293" s="281"/>
      <c r="CL1293" s="281"/>
      <c r="CM1293" s="282"/>
      <c r="CN1293" s="282"/>
      <c r="CO1293" s="282"/>
      <c r="CP1293" s="282"/>
      <c r="CQ1293" s="282"/>
      <c r="CR1293" s="270"/>
      <c r="CS1293" s="68"/>
      <c r="CT1293" s="283"/>
      <c r="CU1293" s="283"/>
      <c r="CV1293" s="283"/>
      <c r="CW1293" s="283"/>
      <c r="CX1293" s="283"/>
      <c r="CY1293" s="270"/>
      <c r="CZ1293" s="68"/>
      <c r="DA1293" s="282"/>
      <c r="DB1293" s="282"/>
      <c r="DC1293" s="282"/>
      <c r="DD1293" s="282"/>
      <c r="DE1293" s="282"/>
    </row>
    <row r="1294" spans="1:109" ht="16.5" x14ac:dyDescent="0.3">
      <c r="A1294" s="427">
        <v>2019</v>
      </c>
      <c r="B1294" s="428" t="s">
        <v>38</v>
      </c>
      <c r="C1294" s="429" t="s">
        <v>108</v>
      </c>
      <c r="D1294" s="430">
        <v>74826.47</v>
      </c>
      <c r="E1294" s="430">
        <v>259065.693</v>
      </c>
      <c r="F1294" s="431">
        <v>66971.314000000013</v>
      </c>
      <c r="G1294" s="431">
        <v>18971.686999999994</v>
      </c>
      <c r="H1294" s="432">
        <v>419835.16400000011</v>
      </c>
      <c r="I1294" s="293"/>
      <c r="J1294" s="58"/>
      <c r="BY1294" s="270"/>
      <c r="BZ1294" s="68"/>
      <c r="CA1294" s="280"/>
      <c r="CB1294" s="280"/>
      <c r="CC1294" s="280"/>
      <c r="CD1294" s="280"/>
      <c r="CE1294" s="280"/>
      <c r="CF1294" s="270"/>
      <c r="CG1294" s="68"/>
      <c r="CH1294" s="281"/>
      <c r="CI1294" s="281"/>
      <c r="CJ1294" s="281"/>
      <c r="CK1294" s="281"/>
      <c r="CL1294" s="281"/>
      <c r="CM1294" s="282"/>
      <c r="CN1294" s="282"/>
      <c r="CO1294" s="282"/>
      <c r="CP1294" s="282"/>
      <c r="CQ1294" s="282"/>
      <c r="CR1294" s="270"/>
      <c r="CS1294" s="68"/>
      <c r="CT1294" s="283"/>
      <c r="CU1294" s="283"/>
      <c r="CV1294" s="283"/>
      <c r="CW1294" s="283"/>
      <c r="CX1294" s="283"/>
      <c r="CY1294" s="270"/>
      <c r="CZ1294" s="68"/>
      <c r="DA1294" s="282"/>
      <c r="DB1294" s="282"/>
      <c r="DC1294" s="282"/>
      <c r="DD1294" s="282"/>
      <c r="DE1294" s="282"/>
    </row>
    <row r="1295" spans="1:109" ht="16.5" x14ac:dyDescent="0.3">
      <c r="A1295" s="68">
        <v>2019</v>
      </c>
      <c r="B1295" s="68" t="s">
        <v>39</v>
      </c>
      <c r="C1295" s="433" t="s">
        <v>108</v>
      </c>
      <c r="D1295" s="434">
        <v>63929.832999999999</v>
      </c>
      <c r="E1295" s="434">
        <v>252114.46849999999</v>
      </c>
      <c r="F1295" s="435">
        <v>64457.242500000008</v>
      </c>
      <c r="G1295" s="435">
        <v>18458.118499999997</v>
      </c>
      <c r="H1295" s="129">
        <v>398959.66249999998</v>
      </c>
      <c r="I1295" s="293"/>
      <c r="J1295" s="58"/>
      <c r="BY1295" s="270"/>
      <c r="BZ1295" s="68"/>
      <c r="CA1295" s="280"/>
      <c r="CB1295" s="280"/>
      <c r="CC1295" s="280"/>
      <c r="CD1295" s="280"/>
      <c r="CE1295" s="280"/>
      <c r="CF1295" s="270"/>
      <c r="CG1295" s="68"/>
      <c r="CH1295" s="281"/>
      <c r="CI1295" s="281"/>
      <c r="CJ1295" s="281"/>
      <c r="CK1295" s="281"/>
      <c r="CL1295" s="281"/>
      <c r="CM1295" s="282"/>
      <c r="CN1295" s="282"/>
      <c r="CO1295" s="282"/>
      <c r="CP1295" s="282"/>
      <c r="CQ1295" s="282"/>
      <c r="CR1295" s="270"/>
      <c r="CS1295" s="68"/>
      <c r="CT1295" s="283"/>
      <c r="CU1295" s="283"/>
      <c r="CV1295" s="283"/>
      <c r="CW1295" s="283"/>
      <c r="CX1295" s="283"/>
      <c r="CY1295" s="270"/>
      <c r="CZ1295" s="68"/>
      <c r="DA1295" s="282"/>
      <c r="DB1295" s="282"/>
      <c r="DC1295" s="282"/>
      <c r="DD1295" s="282"/>
      <c r="DE1295" s="282"/>
    </row>
    <row r="1296" spans="1:109" ht="16.5" x14ac:dyDescent="0.3">
      <c r="A1296" s="427">
        <v>2019</v>
      </c>
      <c r="B1296" s="428" t="s">
        <v>40</v>
      </c>
      <c r="C1296" s="429" t="s">
        <v>108</v>
      </c>
      <c r="D1296" s="430">
        <v>70210.377500000002</v>
      </c>
      <c r="E1296" s="430">
        <v>249313.42350000012</v>
      </c>
      <c r="F1296" s="431">
        <v>67111.686999999991</v>
      </c>
      <c r="G1296" s="431">
        <v>24583.879999999997</v>
      </c>
      <c r="H1296" s="432">
        <v>411219.36800000013</v>
      </c>
      <c r="I1296" s="293"/>
      <c r="J1296" s="58"/>
      <c r="BY1296" s="270"/>
      <c r="BZ1296" s="68"/>
      <c r="CA1296" s="280"/>
      <c r="CB1296" s="280"/>
      <c r="CC1296" s="280"/>
      <c r="CD1296" s="280"/>
      <c r="CE1296" s="280"/>
      <c r="CF1296" s="270"/>
      <c r="CG1296" s="68"/>
      <c r="CH1296" s="281"/>
      <c r="CI1296" s="281"/>
      <c r="CJ1296" s="281"/>
      <c r="CK1296" s="281"/>
      <c r="CL1296" s="281"/>
      <c r="CM1296" s="282"/>
      <c r="CN1296" s="282"/>
      <c r="CO1296" s="282"/>
      <c r="CP1296" s="282"/>
      <c r="CQ1296" s="282"/>
      <c r="CR1296" s="270"/>
      <c r="CS1296" s="68"/>
      <c r="CT1296" s="283"/>
      <c r="CU1296" s="283"/>
      <c r="CV1296" s="283"/>
      <c r="CW1296" s="283"/>
      <c r="CX1296" s="283"/>
      <c r="CY1296" s="270"/>
      <c r="CZ1296" s="68"/>
      <c r="DA1296" s="282"/>
      <c r="DB1296" s="282"/>
      <c r="DC1296" s="282"/>
      <c r="DD1296" s="282"/>
      <c r="DE1296" s="282"/>
    </row>
    <row r="1297" spans="1:109" ht="16.5" x14ac:dyDescent="0.3">
      <c r="A1297" s="68">
        <v>2019</v>
      </c>
      <c r="B1297" s="68" t="s">
        <v>41</v>
      </c>
      <c r="C1297" s="433" t="s">
        <v>108</v>
      </c>
      <c r="D1297" s="434">
        <v>71668.446000000011</v>
      </c>
      <c r="E1297" s="434">
        <v>259578.0585000001</v>
      </c>
      <c r="F1297" s="435">
        <v>65977.662499999991</v>
      </c>
      <c r="G1297" s="435">
        <v>23594.021000000001</v>
      </c>
      <c r="H1297" s="129">
        <v>420818.18799999991</v>
      </c>
      <c r="I1297" s="293"/>
      <c r="J1297" s="58"/>
      <c r="BY1297" s="270"/>
      <c r="BZ1297" s="68"/>
      <c r="CA1297" s="280"/>
      <c r="CB1297" s="280"/>
      <c r="CC1297" s="280"/>
      <c r="CD1297" s="280"/>
      <c r="CE1297" s="280"/>
      <c r="CF1297" s="270"/>
      <c r="CG1297" s="68"/>
      <c r="CH1297" s="281"/>
      <c r="CI1297" s="281"/>
      <c r="CJ1297" s="281"/>
      <c r="CK1297" s="281"/>
      <c r="CL1297" s="281"/>
      <c r="CM1297" s="282"/>
      <c r="CN1297" s="282"/>
      <c r="CO1297" s="282"/>
      <c r="CP1297" s="282"/>
      <c r="CQ1297" s="282"/>
      <c r="CR1297" s="270"/>
      <c r="CS1297" s="68"/>
      <c r="CT1297" s="283"/>
      <c r="CU1297" s="283"/>
      <c r="CV1297" s="283"/>
      <c r="CW1297" s="283"/>
      <c r="CX1297" s="283"/>
      <c r="CY1297" s="270"/>
      <c r="CZ1297" s="68"/>
      <c r="DA1297" s="282"/>
      <c r="DB1297" s="282"/>
      <c r="DC1297" s="282"/>
      <c r="DD1297" s="282"/>
      <c r="DE1297" s="282"/>
    </row>
    <row r="1298" spans="1:109" ht="16.5" x14ac:dyDescent="0.3">
      <c r="A1298" s="436">
        <v>2019</v>
      </c>
      <c r="B1298" s="437" t="s">
        <v>42</v>
      </c>
      <c r="C1298" s="438" t="s">
        <v>108</v>
      </c>
      <c r="D1298" s="439">
        <v>75504.715499999991</v>
      </c>
      <c r="E1298" s="439">
        <v>263938.39449999999</v>
      </c>
      <c r="F1298" s="440">
        <v>64167.697499999995</v>
      </c>
      <c r="G1298" s="440">
        <v>20960.297499999993</v>
      </c>
      <c r="H1298" s="441">
        <v>424571.10500000004</v>
      </c>
      <c r="I1298" s="293"/>
      <c r="J1298" s="58"/>
      <c r="BY1298" s="270"/>
      <c r="BZ1298" s="68"/>
      <c r="CA1298" s="280"/>
      <c r="CB1298" s="280"/>
      <c r="CC1298" s="280"/>
      <c r="CD1298" s="280"/>
      <c r="CE1298" s="280"/>
      <c r="CF1298" s="270"/>
      <c r="CG1298" s="68"/>
      <c r="CH1298" s="281"/>
      <c r="CI1298" s="281"/>
      <c r="CJ1298" s="281"/>
      <c r="CK1298" s="281"/>
      <c r="CL1298" s="281"/>
      <c r="CM1298" s="282"/>
      <c r="CN1298" s="282"/>
      <c r="CO1298" s="282"/>
      <c r="CP1298" s="282"/>
      <c r="CQ1298" s="282"/>
      <c r="CR1298" s="270"/>
      <c r="CS1298" s="68"/>
      <c r="CT1298" s="283"/>
      <c r="CU1298" s="283"/>
      <c r="CV1298" s="283"/>
      <c r="CW1298" s="283"/>
      <c r="CX1298" s="283"/>
      <c r="CY1298" s="270"/>
      <c r="CZ1298" s="68"/>
      <c r="DA1298" s="282"/>
      <c r="DB1298" s="282"/>
      <c r="DC1298" s="282"/>
      <c r="DD1298" s="282"/>
      <c r="DE1298" s="282"/>
    </row>
    <row r="1299" spans="1:109" s="6" customFormat="1" ht="15" customHeight="1" x14ac:dyDescent="0.2">
      <c r="A1299" s="296"/>
      <c r="B1299" s="355"/>
      <c r="C1299" s="355"/>
      <c r="D1299" s="295"/>
      <c r="E1299" s="295"/>
      <c r="F1299" s="295"/>
      <c r="G1299" s="295"/>
      <c r="H1299" s="295"/>
      <c r="I1299" s="293"/>
      <c r="J1299" s="58"/>
      <c r="CT1299" s="354"/>
      <c r="CU1299" s="354"/>
      <c r="CV1299" s="354"/>
      <c r="CW1299" s="354"/>
      <c r="CX1299" s="354"/>
    </row>
    <row r="1300" spans="1:109" x14ac:dyDescent="0.2">
      <c r="A1300" s="297"/>
      <c r="B1300" s="298"/>
      <c r="C1300" s="299"/>
      <c r="D1300" s="300"/>
      <c r="E1300" s="300"/>
      <c r="F1300" s="300"/>
      <c r="G1300" s="300"/>
      <c r="H1300" s="301"/>
    </row>
    <row r="1301" spans="1:109" x14ac:dyDescent="0.2">
      <c r="A1301" s="192" t="s">
        <v>109</v>
      </c>
      <c r="B1301" s="302"/>
      <c r="C1301" s="302"/>
      <c r="D1301" s="302"/>
      <c r="E1301" s="302"/>
      <c r="F1301" s="302"/>
      <c r="G1301" s="303"/>
      <c r="H1301" s="304"/>
    </row>
    <row r="1302" spans="1:109" ht="32.25" customHeight="1" x14ac:dyDescent="0.2">
      <c r="A1302" s="579" t="s">
        <v>146</v>
      </c>
      <c r="B1302" s="580"/>
      <c r="C1302" s="580"/>
      <c r="D1302" s="580"/>
      <c r="E1302" s="580"/>
      <c r="F1302" s="580"/>
      <c r="G1302" s="580"/>
      <c r="H1302" s="581"/>
    </row>
    <row r="1303" spans="1:109" ht="18" customHeight="1" x14ac:dyDescent="0.2">
      <c r="A1303" s="305" t="s">
        <v>110</v>
      </c>
      <c r="B1303" s="302"/>
      <c r="C1303" s="302"/>
      <c r="D1303" s="302"/>
      <c r="E1303" s="302"/>
      <c r="F1303" s="302"/>
      <c r="G1303" s="302"/>
      <c r="H1303" s="304"/>
    </row>
    <row r="1304" spans="1:109" ht="21" customHeight="1" x14ac:dyDescent="0.2">
      <c r="A1304" s="579" t="s">
        <v>111</v>
      </c>
      <c r="B1304" s="580"/>
      <c r="C1304" s="580"/>
      <c r="D1304" s="580"/>
      <c r="E1304" s="580"/>
      <c r="F1304" s="580"/>
      <c r="G1304" s="580"/>
      <c r="H1304" s="581"/>
    </row>
    <row r="1305" spans="1:109" x14ac:dyDescent="0.2">
      <c r="A1305" s="579"/>
      <c r="B1305" s="580"/>
      <c r="C1305" s="580"/>
      <c r="D1305" s="580"/>
      <c r="E1305" s="580"/>
      <c r="F1305" s="580"/>
      <c r="G1305" s="580"/>
      <c r="H1305" s="581"/>
    </row>
    <row r="1306" spans="1:109" x14ac:dyDescent="0.2">
      <c r="A1306" s="582" t="s">
        <v>59</v>
      </c>
      <c r="B1306" s="583"/>
      <c r="C1306" s="583"/>
      <c r="D1306" s="583"/>
      <c r="E1306" s="583"/>
      <c r="F1306" s="583"/>
      <c r="G1306" s="583"/>
      <c r="H1306" s="304"/>
    </row>
    <row r="1307" spans="1:109" ht="33" customHeight="1" x14ac:dyDescent="0.2">
      <c r="A1307" s="546" t="s">
        <v>112</v>
      </c>
      <c r="B1307" s="547"/>
      <c r="C1307" s="547"/>
      <c r="D1307" s="547"/>
      <c r="E1307" s="547"/>
      <c r="F1307" s="547"/>
      <c r="G1307" s="547"/>
      <c r="H1307" s="548"/>
    </row>
    <row r="1308" spans="1:109" ht="36" customHeight="1" x14ac:dyDescent="0.2">
      <c r="A1308" s="546" t="s">
        <v>154</v>
      </c>
      <c r="B1308" s="547"/>
      <c r="C1308" s="547"/>
      <c r="D1308" s="547"/>
      <c r="E1308" s="547"/>
      <c r="F1308" s="547"/>
      <c r="G1308" s="547"/>
      <c r="H1308" s="548"/>
    </row>
    <row r="1309" spans="1:109" ht="15" customHeight="1" x14ac:dyDescent="0.2">
      <c r="A1309" s="546" t="s">
        <v>155</v>
      </c>
      <c r="B1309" s="547"/>
      <c r="C1309" s="547"/>
      <c r="D1309" s="547"/>
      <c r="E1309" s="547"/>
      <c r="F1309" s="547"/>
      <c r="G1309" s="547"/>
      <c r="H1309" s="548"/>
    </row>
    <row r="1310" spans="1:109" ht="16.5" customHeight="1" x14ac:dyDescent="0.2">
      <c r="A1310" s="306" t="str">
        <f>+'Anexo 1 '!A176</f>
        <v>Actualizado el 29 de julio de 2022</v>
      </c>
      <c r="B1310" s="302"/>
      <c r="C1310" s="302"/>
      <c r="D1310" s="302"/>
      <c r="E1310" s="302"/>
      <c r="F1310" s="302"/>
      <c r="G1310" s="302"/>
      <c r="H1310" s="89" t="s">
        <v>60</v>
      </c>
    </row>
    <row r="1311" spans="1:109" ht="6" customHeight="1" x14ac:dyDescent="0.2">
      <c r="A1311" s="307"/>
      <c r="B1311" s="308"/>
      <c r="C1311" s="308"/>
      <c r="D1311" s="308"/>
      <c r="E1311" s="308"/>
      <c r="F1311" s="308"/>
      <c r="G1311" s="308"/>
      <c r="H1311" s="94"/>
    </row>
  </sheetData>
  <mergeCells count="12">
    <mergeCell ref="A1308:H1308"/>
    <mergeCell ref="A1309:H1309"/>
    <mergeCell ref="A1302:H1302"/>
    <mergeCell ref="A1304:H1305"/>
    <mergeCell ref="A1306:G1306"/>
    <mergeCell ref="A1307:H1307"/>
    <mergeCell ref="A1:H1"/>
    <mergeCell ref="A3:H4"/>
    <mergeCell ref="A7:A8"/>
    <mergeCell ref="B7:B8"/>
    <mergeCell ref="C7:C8"/>
    <mergeCell ref="D7:H7"/>
  </mergeCells>
  <phoneticPr fontId="57" type="noConversion"/>
  <conditionalFormatting sqref="CM3:CQ1298 DA3:DE1298">
    <cfRule type="cellIs" dxfId="1" priority="2" stopIfTrue="1" operator="notEqual">
      <formula>0</formula>
    </cfRule>
  </conditionalFormatting>
  <hyperlinks>
    <hyperlink ref="H1310" location="Contenido!A1" display="Volver " xr:uid="{00000000-0004-0000-0700-000000000000}"/>
  </hyperlinks>
  <pageMargins left="0.7" right="0.7" top="0.75" bottom="0.75" header="0.3" footer="0.3"/>
  <pageSetup paperSize="9"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3E8D92-D768-44BB-B1B9-591B9AE9CF8F}">
  <dimension ref="A1:DD382"/>
  <sheetViews>
    <sheetView showGridLines="0" zoomScaleNormal="100" workbookViewId="0">
      <pane ySplit="8" topLeftCell="A366" activePane="bottomLeft" state="frozen"/>
      <selection activeCell="AG3" sqref="AG3"/>
      <selection pane="bottomLeft" activeCell="E368" sqref="E8:E368"/>
    </sheetView>
  </sheetViews>
  <sheetFormatPr baseColWidth="10" defaultRowHeight="12.75" x14ac:dyDescent="0.2"/>
  <cols>
    <col min="1" max="2" width="6.85546875" style="2" customWidth="1"/>
    <col min="3" max="3" width="19.140625" style="2" bestFit="1" customWidth="1"/>
    <col min="4" max="6" width="15.5703125" style="2" customWidth="1"/>
    <col min="7" max="7" width="17.42578125" style="2" customWidth="1"/>
    <col min="8" max="8" width="12.28515625" style="2" customWidth="1"/>
    <col min="9" max="9" width="12.7109375" style="2" bestFit="1" customWidth="1"/>
    <col min="10" max="75" width="11.42578125" style="2"/>
    <col min="76" max="89" width="0" style="2" hidden="1" customWidth="1"/>
    <col min="90" max="90" width="11.7109375" style="2" hidden="1" customWidth="1"/>
    <col min="91" max="96" width="0" style="2" hidden="1" customWidth="1"/>
    <col min="97" max="101" width="14" style="278" hidden="1" customWidth="1"/>
    <col min="102" max="106" width="0" style="6" hidden="1" customWidth="1"/>
    <col min="107" max="107" width="16.85546875" style="2" hidden="1" customWidth="1"/>
    <col min="108" max="108" width="0" style="2" hidden="1" customWidth="1"/>
    <col min="109" max="16384" width="11.42578125" style="2"/>
  </cols>
  <sheetData>
    <row r="1" spans="1:108" ht="60" customHeight="1" x14ac:dyDescent="0.2">
      <c r="A1" s="578"/>
      <c r="B1" s="578"/>
      <c r="C1" s="578"/>
      <c r="D1" s="578"/>
      <c r="E1" s="578"/>
      <c r="F1" s="578"/>
      <c r="G1" s="578"/>
    </row>
    <row r="2" spans="1:108" ht="5.25" customHeight="1" x14ac:dyDescent="0.2">
      <c r="A2" s="451"/>
      <c r="B2" s="451"/>
      <c r="C2" s="451"/>
      <c r="D2" s="451"/>
      <c r="E2" s="451"/>
      <c r="F2" s="451"/>
      <c r="G2" s="451"/>
    </row>
    <row r="3" spans="1:108" ht="16.5" x14ac:dyDescent="0.3">
      <c r="A3" s="540" t="s">
        <v>20</v>
      </c>
      <c r="B3" s="540"/>
      <c r="C3" s="540"/>
      <c r="D3" s="540"/>
      <c r="E3" s="540"/>
      <c r="F3" s="540"/>
      <c r="G3" s="540"/>
      <c r="BX3" s="270">
        <v>2009</v>
      </c>
      <c r="BY3" s="68" t="s">
        <v>33</v>
      </c>
      <c r="BZ3" s="280" t="e">
        <f>+#REF!+#REF!+#REF!+#REF!+#REF!+#REF!+#REF!+#REF!+#REF!+#REF!+#REF!+#REF!+#REF!+#REF!+#REF!+#REF!+#REF!+#REF!+#REF!+#REF!+#REF!</f>
        <v>#REF!</v>
      </c>
      <c r="CA3" s="280" t="e">
        <f>+#REF!+#REF!+#REF!+#REF!+#REF!+#REF!+#REF!+#REF!+#REF!+#REF!+#REF!+#REF!+#REF!+#REF!+#REF!+#REF!+#REF!+#REF!+#REF!+#REF!+#REF!</f>
        <v>#REF!</v>
      </c>
      <c r="CB3" s="280" t="e">
        <f>+#REF!+#REF!+#REF!+#REF!+#REF!+#REF!+#REF!+#REF!+#REF!+#REF!+#REF!+#REF!+#REF!+#REF!+#REF!+#REF!+#REF!+#REF!+#REF!+#REF!+#REF!</f>
        <v>#REF!</v>
      </c>
      <c r="CC3" s="280" t="e">
        <f>+#REF!+#REF!+#REF!+#REF!+#REF!+#REF!+#REF!+#REF!+#REF!+#REF!+#REF!+#REF!+#REF!+#REF!+#REF!+#REF!+#REF!+#REF!+#REF!+#REF!+#REF!</f>
        <v>#REF!</v>
      </c>
      <c r="CD3" s="280" t="e">
        <f>+#REF!+#REF!+#REF!+#REF!+#REF!+#REF!+#REF!+#REF!+#REF!+#REF!+#REF!+#REF!+#REF!+#REF!+#REF!+#REF!+#REF!+#REF!+#REF!+#REF!+#REF!</f>
        <v>#REF!</v>
      </c>
      <c r="CE3" s="270">
        <v>2009</v>
      </c>
      <c r="CF3" s="68" t="s">
        <v>33</v>
      </c>
      <c r="CG3" s="281">
        <f>+'Anexo 4'!D11+'Anexo 4'!E11</f>
        <v>116602.18399999998</v>
      </c>
      <c r="CH3" s="281">
        <f>+'Anexo 4'!F11+'Anexo 4'!G11</f>
        <v>406388.09700000001</v>
      </c>
      <c r="CI3" s="281">
        <f>+'Anexo 4'!H11+'Anexo 4'!I11</f>
        <v>119278.01000000001</v>
      </c>
      <c r="CJ3" s="281" t="e">
        <f>+'Anexo 4'!#REF!+'Anexo 4'!#REF!+'Anexo 4'!#REF!+'Anexo 4'!#REF!+'Anexo 4'!J11+'Anexo 4'!K11</f>
        <v>#REF!</v>
      </c>
      <c r="CK3" s="281">
        <f>+'Anexo 4'!L11+'Anexo 4'!M11</f>
        <v>678660.64850000001</v>
      </c>
      <c r="CL3" s="282" t="e">
        <f t="shared" ref="CL3:CP8" si="0">+BZ3-CG3</f>
        <v>#REF!</v>
      </c>
      <c r="CM3" s="282" t="e">
        <f t="shared" si="0"/>
        <v>#REF!</v>
      </c>
      <c r="CN3" s="282" t="e">
        <f t="shared" si="0"/>
        <v>#REF!</v>
      </c>
      <c r="CO3" s="282" t="e">
        <f t="shared" si="0"/>
        <v>#REF!</v>
      </c>
      <c r="CP3" s="282" t="e">
        <f t="shared" si="0"/>
        <v>#REF!</v>
      </c>
      <c r="CQ3" s="270">
        <v>2009</v>
      </c>
      <c r="CR3" s="68" t="s">
        <v>33</v>
      </c>
      <c r="CS3" s="283">
        <f>'Anexo 2 '!C10</f>
        <v>116602.18399999999</v>
      </c>
      <c r="CT3" s="283">
        <f>'Anexo 2 '!D10</f>
        <v>406388.09700000001</v>
      </c>
      <c r="CU3" s="283">
        <f>'Anexo 2 '!E10</f>
        <v>119278.01</v>
      </c>
      <c r="CV3" s="283" t="e">
        <f>+'Anexo 2 '!#REF!+'Anexo 2 '!#REF!+'Anexo 2 '!#REF!</f>
        <v>#REF!</v>
      </c>
      <c r="CW3" s="283">
        <f>+'Anexo 2 '!G10</f>
        <v>678660.64850000013</v>
      </c>
      <c r="CX3" s="270">
        <v>2009</v>
      </c>
      <c r="CY3" s="68" t="s">
        <v>33</v>
      </c>
      <c r="CZ3" s="282">
        <f t="shared" ref="CZ3:DD8" si="1">+CG3-CS3</f>
        <v>0</v>
      </c>
      <c r="DA3" s="282">
        <f t="shared" si="1"/>
        <v>0</v>
      </c>
      <c r="DB3" s="282">
        <f t="shared" si="1"/>
        <v>0</v>
      </c>
      <c r="DC3" s="282" t="e">
        <f t="shared" si="1"/>
        <v>#REF!</v>
      </c>
      <c r="DD3" s="282">
        <f t="shared" si="1"/>
        <v>0</v>
      </c>
    </row>
    <row r="4" spans="1:108" ht="16.5" x14ac:dyDescent="0.3">
      <c r="A4" s="540"/>
      <c r="B4" s="540"/>
      <c r="C4" s="540"/>
      <c r="D4" s="540"/>
      <c r="E4" s="540"/>
      <c r="F4" s="540"/>
      <c r="G4" s="540"/>
      <c r="BX4" s="270">
        <v>2009</v>
      </c>
      <c r="BY4" s="68" t="s">
        <v>35</v>
      </c>
      <c r="BZ4" s="280" t="e">
        <f>+#REF!+#REF!+#REF!+#REF!+D120+#REF!+#REF!+#REF!+#REF!+#REF!+#REF!+#REF!+#REF!+#REF!+#REF!+#REF!+#REF!+#REF!+#REF!+#REF!+#REF!</f>
        <v>#REF!</v>
      </c>
      <c r="CA4" s="280" t="e">
        <f>+#REF!+#REF!+#REF!+#REF!+E120+#REF!+#REF!+#REF!+#REF!+#REF!+#REF!+#REF!+#REF!+#REF!+#REF!+#REF!+#REF!+#REF!+#REF!+#REF!+#REF!</f>
        <v>#REF!</v>
      </c>
      <c r="CB4" s="280" t="e">
        <f>+#REF!+#REF!+#REF!+#REF!+F120+#REF!+#REF!+#REF!+#REF!+#REF!+#REF!+#REF!+#REF!+#REF!+#REF!+#REF!+#REF!+#REF!+#REF!+#REF!+#REF!</f>
        <v>#REF!</v>
      </c>
      <c r="CC4" s="280" t="e">
        <f>+#REF!+#REF!+#REF!+#REF!+#REF!+#REF!+#REF!+#REF!+#REF!+#REF!+#REF!+#REF!+#REF!+#REF!+#REF!+#REF!+#REF!+#REF!+#REF!+#REF!+#REF!</f>
        <v>#REF!</v>
      </c>
      <c r="CD4" s="280" t="e">
        <f>+#REF!+#REF!+#REF!+#REF!+G120+#REF!+#REF!+#REF!+#REF!+#REF!+#REF!+#REF!+#REF!+#REF!+#REF!+#REF!+#REF!+#REF!+#REF!+#REF!+#REF!</f>
        <v>#REF!</v>
      </c>
      <c r="CE4" s="270">
        <v>2009</v>
      </c>
      <c r="CF4" s="68" t="s">
        <v>35</v>
      </c>
      <c r="CG4" s="281">
        <f>+'Anexo 4'!D12+'Anexo 4'!E12</f>
        <v>121007.25000000003</v>
      </c>
      <c r="CH4" s="281">
        <f>+'Anexo 4'!F12+'Anexo 4'!G12</f>
        <v>413062.55700000009</v>
      </c>
      <c r="CI4" s="281">
        <f>+'Anexo 4'!H12+'Anexo 4'!I12</f>
        <v>125680.14</v>
      </c>
      <c r="CJ4" s="281" t="e">
        <f>+'Anexo 4'!#REF!+'Anexo 4'!#REF!+'Anexo 4'!#REF!+'Anexo 4'!#REF!+'Anexo 4'!J12+'Anexo 4'!K12</f>
        <v>#REF!</v>
      </c>
      <c r="CK4" s="281">
        <f>+'Anexo 4'!L12+'Anexo 4'!M12</f>
        <v>695754.57950000011</v>
      </c>
      <c r="CL4" s="282" t="e">
        <f t="shared" si="0"/>
        <v>#REF!</v>
      </c>
      <c r="CM4" s="282" t="e">
        <f t="shared" si="0"/>
        <v>#REF!</v>
      </c>
      <c r="CN4" s="282" t="e">
        <f t="shared" si="0"/>
        <v>#REF!</v>
      </c>
      <c r="CO4" s="282" t="e">
        <f t="shared" si="0"/>
        <v>#REF!</v>
      </c>
      <c r="CP4" s="282" t="e">
        <f t="shared" si="0"/>
        <v>#REF!</v>
      </c>
      <c r="CQ4" s="270">
        <v>2009</v>
      </c>
      <c r="CR4" s="68" t="s">
        <v>35</v>
      </c>
      <c r="CS4" s="283">
        <f>'Anexo 2 '!C11</f>
        <v>121007.25000000003</v>
      </c>
      <c r="CT4" s="283">
        <f>'Anexo 2 '!D11</f>
        <v>413062.55700000009</v>
      </c>
      <c r="CU4" s="283">
        <f>'Anexo 2 '!E11</f>
        <v>125680.14000000001</v>
      </c>
      <c r="CV4" s="283" t="e">
        <f>+'Anexo 2 '!#REF!+'Anexo 2 '!#REF!+'Anexo 2 '!#REF!</f>
        <v>#REF!</v>
      </c>
      <c r="CW4" s="283">
        <f>+'Anexo 2 '!G11</f>
        <v>695754.57950000034</v>
      </c>
      <c r="CX4" s="270">
        <v>2009</v>
      </c>
      <c r="CY4" s="68" t="s">
        <v>35</v>
      </c>
      <c r="CZ4" s="282">
        <f t="shared" si="1"/>
        <v>0</v>
      </c>
      <c r="DA4" s="282">
        <f t="shared" si="1"/>
        <v>0</v>
      </c>
      <c r="DB4" s="282">
        <f t="shared" si="1"/>
        <v>0</v>
      </c>
      <c r="DC4" s="282" t="e">
        <f t="shared" si="1"/>
        <v>#REF!</v>
      </c>
      <c r="DD4" s="282">
        <f t="shared" si="1"/>
        <v>0</v>
      </c>
    </row>
    <row r="5" spans="1:108" ht="16.5" x14ac:dyDescent="0.3">
      <c r="A5" s="284" t="s">
        <v>107</v>
      </c>
      <c r="B5" s="285"/>
      <c r="C5" s="286"/>
      <c r="D5" s="286"/>
      <c r="E5" s="286"/>
      <c r="F5" s="286"/>
      <c r="G5" s="287"/>
      <c r="BX5" s="270">
        <v>2009</v>
      </c>
      <c r="BY5" s="68" t="s">
        <v>36</v>
      </c>
      <c r="BZ5" s="280" t="e">
        <f>+#REF!+#REF!+#REF!+#REF!+D121+#REF!+#REF!+#REF!+#REF!+#REF!+#REF!+#REF!+#REF!+#REF!+#REF!+#REF!+#REF!+#REF!+#REF!+#REF!+#REF!</f>
        <v>#REF!</v>
      </c>
      <c r="CA5" s="280" t="e">
        <f>+#REF!+#REF!+#REF!+#REF!+E121+#REF!+#REF!+#REF!+#REF!+#REF!+#REF!+#REF!+#REF!+#REF!+#REF!+#REF!+#REF!+#REF!+#REF!+#REF!+#REF!</f>
        <v>#REF!</v>
      </c>
      <c r="CB5" s="280" t="e">
        <f>+#REF!+#REF!+#REF!+#REF!+F121+#REF!+#REF!+#REF!+#REF!+#REF!+#REF!+#REF!+#REF!+#REF!+#REF!+#REF!+#REF!+#REF!+#REF!+#REF!+#REF!</f>
        <v>#REF!</v>
      </c>
      <c r="CC5" s="280" t="e">
        <f>+#REF!+#REF!+#REF!+#REF!+#REF!+#REF!+#REF!+#REF!+#REF!+#REF!+#REF!+#REF!+#REF!+#REF!+#REF!+#REF!+#REF!+#REF!+#REF!+#REF!+#REF!</f>
        <v>#REF!</v>
      </c>
      <c r="CD5" s="280" t="e">
        <f>+#REF!+#REF!+#REF!+#REF!+G121+#REF!+#REF!+#REF!+#REF!+#REF!+#REF!+#REF!+#REF!+#REF!+#REF!+#REF!+#REF!+#REF!+#REF!+#REF!+#REF!</f>
        <v>#REF!</v>
      </c>
      <c r="CE5" s="270">
        <v>2009</v>
      </c>
      <c r="CF5" s="68" t="s">
        <v>36</v>
      </c>
      <c r="CG5" s="281">
        <f>+'Anexo 4'!D13+'Anexo 4'!E13</f>
        <v>119886.80450000001</v>
      </c>
      <c r="CH5" s="281">
        <f>+'Anexo 4'!F13+'Anexo 4'!G13</f>
        <v>370382.97350000002</v>
      </c>
      <c r="CI5" s="281">
        <f>+'Anexo 4'!H13+'Anexo 4'!I13</f>
        <v>110851.3425</v>
      </c>
      <c r="CJ5" s="281" t="e">
        <f>+'Anexo 4'!#REF!+'Anexo 4'!#REF!+'Anexo 4'!#REF!+'Anexo 4'!#REF!+'Anexo 4'!J13+'Anexo 4'!K13</f>
        <v>#REF!</v>
      </c>
      <c r="CK5" s="281">
        <f>+'Anexo 4'!L13+'Anexo 4'!M13</f>
        <v>635398.91899999999</v>
      </c>
      <c r="CL5" s="282" t="e">
        <f t="shared" si="0"/>
        <v>#REF!</v>
      </c>
      <c r="CM5" s="282" t="e">
        <f t="shared" si="0"/>
        <v>#REF!</v>
      </c>
      <c r="CN5" s="282" t="e">
        <f t="shared" si="0"/>
        <v>#REF!</v>
      </c>
      <c r="CO5" s="282" t="e">
        <f t="shared" si="0"/>
        <v>#REF!</v>
      </c>
      <c r="CP5" s="282" t="e">
        <f t="shared" si="0"/>
        <v>#REF!</v>
      </c>
      <c r="CQ5" s="270">
        <v>2009</v>
      </c>
      <c r="CR5" s="68" t="s">
        <v>36</v>
      </c>
      <c r="CS5" s="283">
        <f>'Anexo 2 '!C12</f>
        <v>119886.80450000001</v>
      </c>
      <c r="CT5" s="283">
        <f>'Anexo 2 '!D12</f>
        <v>370382.97350000002</v>
      </c>
      <c r="CU5" s="283">
        <f>'Anexo 2 '!E12</f>
        <v>110851.34250000003</v>
      </c>
      <c r="CV5" s="283" t="e">
        <f>+'Anexo 2 '!#REF!+'Anexo 2 '!#REF!+'Anexo 2 '!#REF!</f>
        <v>#REF!</v>
      </c>
      <c r="CW5" s="283">
        <f>+'Anexo 2 '!G12</f>
        <v>635398.91900000011</v>
      </c>
      <c r="CX5" s="270">
        <v>2009</v>
      </c>
      <c r="CY5" s="68" t="s">
        <v>36</v>
      </c>
      <c r="CZ5" s="282">
        <f t="shared" si="1"/>
        <v>0</v>
      </c>
      <c r="DA5" s="282">
        <f t="shared" si="1"/>
        <v>0</v>
      </c>
      <c r="DB5" s="282">
        <f t="shared" si="1"/>
        <v>0</v>
      </c>
      <c r="DC5" s="282" t="e">
        <f t="shared" si="1"/>
        <v>#REF!</v>
      </c>
      <c r="DD5" s="282">
        <f t="shared" si="1"/>
        <v>0</v>
      </c>
    </row>
    <row r="6" spans="1:108" ht="16.5" x14ac:dyDescent="0.3">
      <c r="A6" s="25" t="s">
        <v>164</v>
      </c>
      <c r="B6" s="452"/>
      <c r="C6" s="452"/>
      <c r="D6" s="289"/>
      <c r="E6" s="290"/>
      <c r="F6" s="290"/>
      <c r="G6" s="291"/>
      <c r="BX6" s="270">
        <v>2009</v>
      </c>
      <c r="BY6" s="68" t="s">
        <v>37</v>
      </c>
      <c r="BZ6" s="280" t="e">
        <f>+#REF!+#REF!+#REF!+#REF!+D122+#REF!+#REF!+#REF!+#REF!+#REF!+#REF!+#REF!+#REF!+#REF!+#REF!+#REF!+#REF!+#REF!+#REF!+#REF!+#REF!</f>
        <v>#REF!</v>
      </c>
      <c r="CA6" s="280" t="e">
        <f>+#REF!+#REF!+#REF!+#REF!+E122+#REF!+#REF!+#REF!+#REF!+#REF!+#REF!+#REF!+#REF!+#REF!+#REF!+#REF!+#REF!+#REF!+#REF!+#REF!+#REF!</f>
        <v>#REF!</v>
      </c>
      <c r="CB6" s="280" t="e">
        <f>+#REF!+#REF!+#REF!+#REF!+F122+#REF!+#REF!+#REF!+#REF!+#REF!+#REF!+#REF!+#REF!+#REF!+#REF!+#REF!+#REF!+#REF!+#REF!+#REF!+#REF!</f>
        <v>#REF!</v>
      </c>
      <c r="CC6" s="280" t="e">
        <f>+#REF!+#REF!+#REF!+#REF!+#REF!+#REF!+#REF!+#REF!+#REF!+#REF!+#REF!+#REF!+#REF!+#REF!+#REF!+#REF!+#REF!+#REF!+#REF!+#REF!+#REF!</f>
        <v>#REF!</v>
      </c>
      <c r="CD6" s="280" t="e">
        <f>+#REF!+#REF!+#REF!+#REF!+G122+#REF!+#REF!+#REF!+#REF!+#REF!+#REF!+#REF!+#REF!+#REF!+#REF!+#REF!+#REF!+#REF!+#REF!+#REF!+#REF!</f>
        <v>#REF!</v>
      </c>
      <c r="CE6" s="270">
        <v>2009</v>
      </c>
      <c r="CF6" s="68" t="s">
        <v>37</v>
      </c>
      <c r="CG6" s="281">
        <f>+'Anexo 4'!D14+'Anexo 4'!E14</f>
        <v>128726.32250000001</v>
      </c>
      <c r="CH6" s="281">
        <f>+'Anexo 4'!F14+'Anexo 4'!G14</f>
        <v>441849.71399999998</v>
      </c>
      <c r="CI6" s="281">
        <f>+'Anexo 4'!H14+'Anexo 4'!I14</f>
        <v>128708.77750000001</v>
      </c>
      <c r="CJ6" s="281" t="e">
        <f>+'Anexo 4'!#REF!+'Anexo 4'!#REF!+'Anexo 4'!#REF!+'Anexo 4'!#REF!+'Anexo 4'!J14+'Anexo 4'!K14</f>
        <v>#REF!</v>
      </c>
      <c r="CK6" s="281">
        <f>+'Anexo 4'!L14+'Anexo 4'!M14</f>
        <v>741963.02499999991</v>
      </c>
      <c r="CL6" s="282" t="e">
        <f t="shared" si="0"/>
        <v>#REF!</v>
      </c>
      <c r="CM6" s="282" t="e">
        <f t="shared" si="0"/>
        <v>#REF!</v>
      </c>
      <c r="CN6" s="282" t="e">
        <f t="shared" si="0"/>
        <v>#REF!</v>
      </c>
      <c r="CO6" s="282" t="e">
        <f t="shared" si="0"/>
        <v>#REF!</v>
      </c>
      <c r="CP6" s="282" t="e">
        <f t="shared" si="0"/>
        <v>#REF!</v>
      </c>
      <c r="CQ6" s="270">
        <v>2009</v>
      </c>
      <c r="CR6" s="68" t="s">
        <v>37</v>
      </c>
      <c r="CS6" s="283">
        <f>'Anexo 2 '!C13</f>
        <v>128726.32250000001</v>
      </c>
      <c r="CT6" s="283">
        <f>'Anexo 2 '!D13</f>
        <v>441849.71399999998</v>
      </c>
      <c r="CU6" s="283">
        <f>'Anexo 2 '!E13</f>
        <v>128708.77749999998</v>
      </c>
      <c r="CV6" s="283" t="e">
        <f>+'Anexo 2 '!#REF!+'Anexo 2 '!#REF!+'Anexo 2 '!#REF!</f>
        <v>#REF!</v>
      </c>
      <c r="CW6" s="283">
        <f>+'Anexo 2 '!G13</f>
        <v>741963.02499999979</v>
      </c>
      <c r="CX6" s="270">
        <v>2009</v>
      </c>
      <c r="CY6" s="68" t="s">
        <v>37</v>
      </c>
      <c r="CZ6" s="282">
        <f t="shared" si="1"/>
        <v>0</v>
      </c>
      <c r="DA6" s="282">
        <f t="shared" si="1"/>
        <v>0</v>
      </c>
      <c r="DB6" s="282">
        <f t="shared" si="1"/>
        <v>0</v>
      </c>
      <c r="DC6" s="282" t="e">
        <f t="shared" si="1"/>
        <v>#REF!</v>
      </c>
      <c r="DD6" s="282">
        <f t="shared" si="1"/>
        <v>0</v>
      </c>
    </row>
    <row r="7" spans="1:108" ht="21" customHeight="1" x14ac:dyDescent="0.3">
      <c r="A7" s="522" t="s">
        <v>23</v>
      </c>
      <c r="B7" s="524" t="s">
        <v>24</v>
      </c>
      <c r="C7" s="574" t="s">
        <v>85</v>
      </c>
      <c r="D7" s="526" t="s">
        <v>25</v>
      </c>
      <c r="E7" s="526"/>
      <c r="F7" s="526"/>
      <c r="G7" s="543"/>
      <c r="BX7" s="270">
        <v>2009</v>
      </c>
      <c r="BY7" s="68" t="s">
        <v>38</v>
      </c>
      <c r="BZ7" s="280" t="e">
        <f>+#REF!+#REF!+#REF!+#REF!+D123+#REF!+#REF!+#REF!+#REF!+#REF!+#REF!+#REF!+#REF!+#REF!+#REF!+#REF!+#REF!+#REF!+#REF!+#REF!+#REF!</f>
        <v>#REF!</v>
      </c>
      <c r="CA7" s="280" t="e">
        <f>+#REF!+#REF!+#REF!+#REF!+E123+#REF!+#REF!+#REF!+#REF!+#REF!+#REF!+#REF!+#REF!+#REF!+#REF!+#REF!+#REF!+#REF!+#REF!+#REF!+#REF!</f>
        <v>#REF!</v>
      </c>
      <c r="CB7" s="280" t="e">
        <f>+#REF!+#REF!+#REF!+#REF!+F123+#REF!+#REF!+#REF!+#REF!+#REF!+#REF!+#REF!+#REF!+#REF!+#REF!+#REF!+#REF!+#REF!+#REF!+#REF!+#REF!</f>
        <v>#REF!</v>
      </c>
      <c r="CC7" s="280" t="e">
        <f>+#REF!+#REF!+#REF!+#REF!+#REF!+#REF!+#REF!+#REF!+#REF!+#REF!+#REF!+#REF!+#REF!+#REF!+#REF!+#REF!+#REF!+#REF!+#REF!+#REF!+#REF!</f>
        <v>#REF!</v>
      </c>
      <c r="CD7" s="280" t="e">
        <f>+#REF!+#REF!+#REF!+#REF!+G123+#REF!+#REF!+#REF!+#REF!+#REF!+#REF!+#REF!+#REF!+#REF!+#REF!+#REF!+#REF!+#REF!+#REF!+#REF!+#REF!</f>
        <v>#REF!</v>
      </c>
      <c r="CE7" s="270">
        <v>2009</v>
      </c>
      <c r="CF7" s="68" t="s">
        <v>38</v>
      </c>
      <c r="CG7" s="281">
        <f>+'Anexo 4'!D15+'Anexo 4'!E15</f>
        <v>118968.89950000004</v>
      </c>
      <c r="CH7" s="281">
        <f>+'Anexo 4'!F15+'Anexo 4'!G15</f>
        <v>428979.89900000003</v>
      </c>
      <c r="CI7" s="281">
        <f>+'Anexo 4'!H15+'Anexo 4'!I15</f>
        <v>114507.27999999997</v>
      </c>
      <c r="CJ7" s="281" t="e">
        <f>+'Anexo 4'!#REF!+'Anexo 4'!#REF!+'Anexo 4'!#REF!+'Anexo 4'!#REF!+'Anexo 4'!J15+'Anexo 4'!K15</f>
        <v>#REF!</v>
      </c>
      <c r="CK7" s="281">
        <f>+'Anexo 4'!L15+'Anexo 4'!M15</f>
        <v>700399.27850000001</v>
      </c>
      <c r="CL7" s="282" t="e">
        <f t="shared" si="0"/>
        <v>#REF!</v>
      </c>
      <c r="CM7" s="282" t="e">
        <f t="shared" si="0"/>
        <v>#REF!</v>
      </c>
      <c r="CN7" s="282" t="e">
        <f t="shared" si="0"/>
        <v>#REF!</v>
      </c>
      <c r="CO7" s="282" t="e">
        <f t="shared" si="0"/>
        <v>#REF!</v>
      </c>
      <c r="CP7" s="282" t="e">
        <f t="shared" si="0"/>
        <v>#REF!</v>
      </c>
      <c r="CQ7" s="270">
        <v>2009</v>
      </c>
      <c r="CR7" s="68" t="s">
        <v>38</v>
      </c>
      <c r="CS7" s="283">
        <f>'Anexo 2 '!C14</f>
        <v>118968.89950000003</v>
      </c>
      <c r="CT7" s="283">
        <f>'Anexo 2 '!D14</f>
        <v>428979.89900000003</v>
      </c>
      <c r="CU7" s="283">
        <f>'Anexo 2 '!E14</f>
        <v>114507.27999999998</v>
      </c>
      <c r="CV7" s="283" t="e">
        <f>+'Anexo 2 '!#REF!+'Anexo 2 '!#REF!+'Anexo 2 '!#REF!</f>
        <v>#REF!</v>
      </c>
      <c r="CW7" s="283">
        <f>+'Anexo 2 '!G14</f>
        <v>700399.2784999999</v>
      </c>
      <c r="CX7" s="270">
        <v>2009</v>
      </c>
      <c r="CY7" s="68" t="s">
        <v>38</v>
      </c>
      <c r="CZ7" s="282">
        <f t="shared" si="1"/>
        <v>0</v>
      </c>
      <c r="DA7" s="282">
        <f t="shared" si="1"/>
        <v>0</v>
      </c>
      <c r="DB7" s="282">
        <f t="shared" si="1"/>
        <v>0</v>
      </c>
      <c r="DC7" s="282" t="e">
        <f t="shared" si="1"/>
        <v>#REF!</v>
      </c>
      <c r="DD7" s="282">
        <f t="shared" si="1"/>
        <v>0</v>
      </c>
    </row>
    <row r="8" spans="1:108" ht="28.5" customHeight="1" x14ac:dyDescent="0.3">
      <c r="A8" s="541"/>
      <c r="B8" s="542"/>
      <c r="C8" s="575"/>
      <c r="D8" s="448" t="s">
        <v>53</v>
      </c>
      <c r="E8" s="455" t="s">
        <v>151</v>
      </c>
      <c r="F8" s="292" t="s">
        <v>55</v>
      </c>
      <c r="G8" s="114" t="s">
        <v>57</v>
      </c>
      <c r="BX8" s="270">
        <v>2009</v>
      </c>
      <c r="BY8" s="68" t="s">
        <v>39</v>
      </c>
      <c r="BZ8" s="280" t="e">
        <f>+#REF!+#REF!+#REF!+#REF!+D129+#REF!+#REF!+#REF!+#REF!+#REF!+#REF!+#REF!+#REF!+#REF!+#REF!+#REF!+#REF!+#REF!+#REF!+#REF!+#REF!</f>
        <v>#REF!</v>
      </c>
      <c r="CA8" s="280" t="e">
        <f>+#REF!+#REF!+#REF!+#REF!+E129+#REF!+#REF!+#REF!+#REF!+#REF!+#REF!+#REF!+#REF!+#REF!+#REF!+#REF!+#REF!+#REF!+#REF!+#REF!+#REF!</f>
        <v>#REF!</v>
      </c>
      <c r="CB8" s="280" t="e">
        <f>+#REF!+#REF!+#REF!+#REF!+F129+#REF!+#REF!+#REF!+#REF!+#REF!+#REF!+#REF!+#REF!+#REF!+#REF!+#REF!+#REF!+#REF!+#REF!+#REF!+#REF!</f>
        <v>#REF!</v>
      </c>
      <c r="CC8" s="280" t="e">
        <f>+#REF!+#REF!+#REF!+#REF!+#REF!+#REF!+#REF!+#REF!+#REF!+#REF!+#REF!+#REF!+#REF!+#REF!+#REF!+#REF!+#REF!+#REF!+#REF!+#REF!+#REF!</f>
        <v>#REF!</v>
      </c>
      <c r="CD8" s="280" t="e">
        <f>+#REF!+#REF!+#REF!+#REF!+G129+#REF!+#REF!+#REF!+#REF!+#REF!+#REF!+#REF!+#REF!+#REF!+#REF!+#REF!+#REF!+#REF!+#REF!+#REF!+#REF!</f>
        <v>#REF!</v>
      </c>
      <c r="CE8" s="270">
        <v>2009</v>
      </c>
      <c r="CF8" s="68" t="s">
        <v>39</v>
      </c>
      <c r="CG8" s="281">
        <f>+'Anexo 4'!D16+'Anexo 4'!E16</f>
        <v>140033.94249999992</v>
      </c>
      <c r="CH8" s="281">
        <f>+'Anexo 4'!F16+'Anexo 4'!G16</f>
        <v>423709.16600000003</v>
      </c>
      <c r="CI8" s="281">
        <f>+'Anexo 4'!H16+'Anexo 4'!I16</f>
        <v>123321.75499999999</v>
      </c>
      <c r="CJ8" s="281" t="e">
        <f>+'Anexo 4'!#REF!+'Anexo 4'!#REF!+'Anexo 4'!#REF!+'Anexo 4'!#REF!+'Anexo 4'!J16+'Anexo 4'!K16</f>
        <v>#REF!</v>
      </c>
      <c r="CK8" s="281">
        <f>+'Anexo 4'!L16+'Anexo 4'!M16</f>
        <v>725187.071</v>
      </c>
      <c r="CL8" s="282" t="e">
        <f t="shared" si="0"/>
        <v>#REF!</v>
      </c>
      <c r="CM8" s="282" t="e">
        <f t="shared" si="0"/>
        <v>#REF!</v>
      </c>
      <c r="CN8" s="282" t="e">
        <f t="shared" si="0"/>
        <v>#REF!</v>
      </c>
      <c r="CO8" s="282" t="e">
        <f t="shared" si="0"/>
        <v>#REF!</v>
      </c>
      <c r="CP8" s="282" t="e">
        <f t="shared" si="0"/>
        <v>#REF!</v>
      </c>
      <c r="CQ8" s="270">
        <v>2009</v>
      </c>
      <c r="CR8" s="68" t="s">
        <v>39</v>
      </c>
      <c r="CS8" s="283">
        <f>'Anexo 2 '!C15</f>
        <v>140033.94249999995</v>
      </c>
      <c r="CT8" s="283">
        <f>'Anexo 2 '!D15</f>
        <v>423709.16600000003</v>
      </c>
      <c r="CU8" s="283">
        <f>'Anexo 2 '!E15</f>
        <v>123321.75499999999</v>
      </c>
      <c r="CV8" s="283" t="e">
        <f>+'Anexo 2 '!#REF!+'Anexo 2 '!#REF!+'Anexo 2 '!#REF!</f>
        <v>#REF!</v>
      </c>
      <c r="CW8" s="283">
        <f>+'Anexo 2 '!G15</f>
        <v>725187.071</v>
      </c>
      <c r="CX8" s="270">
        <v>2009</v>
      </c>
      <c r="CY8" s="68" t="s">
        <v>39</v>
      </c>
      <c r="CZ8" s="282">
        <f t="shared" si="1"/>
        <v>0</v>
      </c>
      <c r="DA8" s="282">
        <f t="shared" si="1"/>
        <v>0</v>
      </c>
      <c r="DB8" s="282">
        <f t="shared" si="1"/>
        <v>0</v>
      </c>
      <c r="DC8" s="282" t="e">
        <f t="shared" si="1"/>
        <v>#REF!</v>
      </c>
      <c r="DD8" s="282">
        <f t="shared" si="1"/>
        <v>0</v>
      </c>
    </row>
    <row r="9" spans="1:108" ht="16.5" x14ac:dyDescent="0.3">
      <c r="A9" s="427">
        <v>2020</v>
      </c>
      <c r="B9" s="428" t="s">
        <v>43</v>
      </c>
      <c r="C9" s="429" t="s">
        <v>86</v>
      </c>
      <c r="D9" s="430">
        <v>26797.270000000004</v>
      </c>
      <c r="E9" s="430">
        <v>99481.030999999988</v>
      </c>
      <c r="F9" s="431">
        <v>57985.590500000006</v>
      </c>
      <c r="G9" s="432">
        <v>184263.8915</v>
      </c>
      <c r="H9" s="293"/>
      <c r="I9" s="58"/>
      <c r="BX9" s="270">
        <v>2011</v>
      </c>
      <c r="BY9" s="68" t="s">
        <v>37</v>
      </c>
      <c r="BZ9" s="280" t="e">
        <f>+D18+#REF!+#REF!+#REF!+#REF!+#REF!+#REF!+#REF!+#REF!+#REF!+#REF!+#REF!+#REF!+#REF!+#REF!+#REF!+#REF!+#REF!+#REF!+#REF!+#REF!</f>
        <v>#REF!</v>
      </c>
      <c r="CA9" s="280" t="e">
        <f>+E18+#REF!+#REF!+#REF!+#REF!+#REF!+#REF!+#REF!+#REF!+#REF!+#REF!+#REF!+#REF!+#REF!+#REF!+#REF!+#REF!+#REF!+#REF!+#REF!+#REF!</f>
        <v>#REF!</v>
      </c>
      <c r="CB9" s="280" t="e">
        <f>+F18+#REF!+#REF!+#REF!+#REF!+#REF!+#REF!+#REF!+#REF!+#REF!+#REF!+#REF!+#REF!+#REF!+#REF!+#REF!+#REF!+#REF!+#REF!+#REF!+#REF!</f>
        <v>#REF!</v>
      </c>
      <c r="CC9" s="280" t="e">
        <f>+#REF!+#REF!+#REF!+#REF!+#REF!+#REF!+#REF!+#REF!+#REF!+#REF!+#REF!+#REF!+#REF!+#REF!+#REF!+#REF!+#REF!+#REF!+#REF!+#REF!+#REF!</f>
        <v>#REF!</v>
      </c>
      <c r="CD9" s="280" t="e">
        <f>+G18+#REF!+#REF!+#REF!+#REF!+#REF!+#REF!+#REF!+#REF!+#REF!+#REF!+#REF!+#REF!+#REF!+#REF!+#REF!+#REF!+#REF!+#REF!+#REF!+#REF!</f>
        <v>#REF!</v>
      </c>
      <c r="CE9" s="270">
        <v>2011</v>
      </c>
      <c r="CF9" s="68" t="s">
        <v>37</v>
      </c>
      <c r="CG9" s="281">
        <f>+'Anexo 4'!D38+'Anexo 4'!E38</f>
        <v>183911.6715</v>
      </c>
      <c r="CH9" s="281">
        <f>+'Anexo 4'!F38+'Anexo 4'!G38</f>
        <v>499636.81699999981</v>
      </c>
      <c r="CI9" s="281">
        <f>+'Anexo 4'!H38+'Anexo 4'!I38</f>
        <v>125391.64349999999</v>
      </c>
      <c r="CJ9" s="281" t="e">
        <f>+'Anexo 4'!#REF!+'Anexo 4'!#REF!+'Anexo 4'!#REF!+'Anexo 4'!#REF!+'Anexo 4'!J38+'Anexo 4'!K38</f>
        <v>#REF!</v>
      </c>
      <c r="CK9" s="281">
        <f>+'Anexo 4'!L38+'Anexo 4'!M38</f>
        <v>851728.57899999991</v>
      </c>
      <c r="CL9" s="282" t="e">
        <f t="shared" ref="CL9:CP32" si="2">+BZ9-CG9</f>
        <v>#REF!</v>
      </c>
      <c r="CM9" s="282" t="e">
        <f t="shared" si="2"/>
        <v>#REF!</v>
      </c>
      <c r="CN9" s="282" t="e">
        <f t="shared" si="2"/>
        <v>#REF!</v>
      </c>
      <c r="CO9" s="282" t="e">
        <f t="shared" si="2"/>
        <v>#REF!</v>
      </c>
      <c r="CP9" s="282" t="e">
        <f t="shared" si="2"/>
        <v>#REF!</v>
      </c>
      <c r="CQ9" s="270">
        <v>2011</v>
      </c>
      <c r="CR9" s="68" t="s">
        <v>37</v>
      </c>
      <c r="CS9" s="283">
        <f>'Anexo 2 '!C37</f>
        <v>183911.6715</v>
      </c>
      <c r="CT9" s="283">
        <f>'Anexo 2 '!D37</f>
        <v>499636.81699999975</v>
      </c>
      <c r="CU9" s="283">
        <f>'Anexo 2 '!E37</f>
        <v>125391.64350000001</v>
      </c>
      <c r="CV9" s="283" t="e">
        <f>+'Anexo 2 '!#REF!+'Anexo 2 '!#REF!+'Anexo 2 '!#REF!</f>
        <v>#REF!</v>
      </c>
      <c r="CW9" s="283">
        <f>+'Anexo 2 '!G37</f>
        <v>851728.57899999979</v>
      </c>
      <c r="CX9" s="270">
        <v>2011</v>
      </c>
      <c r="CY9" s="68" t="s">
        <v>37</v>
      </c>
      <c r="CZ9" s="282">
        <f t="shared" ref="CZ9:DD24" si="3">+CG9-CS9</f>
        <v>0</v>
      </c>
      <c r="DA9" s="282">
        <f t="shared" si="3"/>
        <v>0</v>
      </c>
      <c r="DB9" s="282">
        <f t="shared" si="3"/>
        <v>0</v>
      </c>
      <c r="DC9" s="282" t="e">
        <f t="shared" si="3"/>
        <v>#REF!</v>
      </c>
      <c r="DD9" s="282">
        <f t="shared" si="3"/>
        <v>0</v>
      </c>
    </row>
    <row r="10" spans="1:108" ht="16.5" x14ac:dyDescent="0.3">
      <c r="A10" s="68">
        <v>2020</v>
      </c>
      <c r="B10" s="68" t="s">
        <v>44</v>
      </c>
      <c r="C10" s="433" t="s">
        <v>86</v>
      </c>
      <c r="D10" s="434">
        <v>36448.304499999998</v>
      </c>
      <c r="E10" s="434">
        <v>93881.33749999998</v>
      </c>
      <c r="F10" s="435">
        <v>69970.382499999992</v>
      </c>
      <c r="G10" s="129">
        <v>200300.0245</v>
      </c>
      <c r="H10" s="293"/>
      <c r="I10" s="58"/>
      <c r="BX10" s="270">
        <v>2011</v>
      </c>
      <c r="BY10" s="68" t="s">
        <v>38</v>
      </c>
      <c r="BZ10" s="280" t="e">
        <f>+D21+#REF!+#REF!+#REF!+#REF!+#REF!+#REF!+#REF!+#REF!+#REF!+#REF!+#REF!+#REF!+#REF!+#REF!+#REF!+#REF!+#REF!+#REF!+#REF!+#REF!</f>
        <v>#REF!</v>
      </c>
      <c r="CA10" s="280" t="e">
        <f>+E21+#REF!+#REF!+#REF!+#REF!+#REF!+#REF!+#REF!+#REF!+#REF!+#REF!+#REF!+#REF!+#REF!+#REF!+#REF!+#REF!+#REF!+#REF!+#REF!+#REF!</f>
        <v>#REF!</v>
      </c>
      <c r="CB10" s="280" t="e">
        <f>+F21+#REF!+#REF!+#REF!+#REF!+#REF!+#REF!+#REF!+#REF!+#REF!+#REF!+#REF!+#REF!+#REF!+#REF!+#REF!+#REF!+#REF!+#REF!+#REF!+#REF!</f>
        <v>#REF!</v>
      </c>
      <c r="CC10" s="280" t="e">
        <f>+#REF!+#REF!+#REF!+#REF!+#REF!+#REF!+#REF!+#REF!+#REF!+#REF!+#REF!+#REF!+#REF!+#REF!+#REF!+#REF!+#REF!+#REF!+#REF!+#REF!+#REF!</f>
        <v>#REF!</v>
      </c>
      <c r="CD10" s="280" t="e">
        <f>+G21+#REF!+#REF!+#REF!+#REF!+#REF!+#REF!+#REF!+#REF!+#REF!+#REF!+#REF!+#REF!+#REF!+#REF!+#REF!+#REF!+#REF!+#REF!+#REF!+#REF!</f>
        <v>#REF!</v>
      </c>
      <c r="CE10" s="270">
        <v>2011</v>
      </c>
      <c r="CF10" s="68" t="s">
        <v>38</v>
      </c>
      <c r="CG10" s="281">
        <f>+'Anexo 4'!D39+'Anexo 4'!E39</f>
        <v>192727.73499999996</v>
      </c>
      <c r="CH10" s="281">
        <f>+'Anexo 4'!F39+'Anexo 4'!G39</f>
        <v>530467.19349999994</v>
      </c>
      <c r="CI10" s="281">
        <f>+'Anexo 4'!H39+'Anexo 4'!I39</f>
        <v>147493.73549999998</v>
      </c>
      <c r="CJ10" s="281" t="e">
        <f>+'Anexo 4'!#REF!+'Anexo 4'!#REF!+'Anexo 4'!#REF!+'Anexo 4'!#REF!+'Anexo 4'!J39+'Anexo 4'!K39</f>
        <v>#REF!</v>
      </c>
      <c r="CK10" s="281">
        <f>+'Anexo 4'!L39+'Anexo 4'!M39</f>
        <v>916550.89149999979</v>
      </c>
      <c r="CL10" s="282" t="e">
        <f t="shared" si="2"/>
        <v>#REF!</v>
      </c>
      <c r="CM10" s="282" t="e">
        <f t="shared" si="2"/>
        <v>#REF!</v>
      </c>
      <c r="CN10" s="282" t="e">
        <f t="shared" si="2"/>
        <v>#REF!</v>
      </c>
      <c r="CO10" s="282" t="e">
        <f t="shared" si="2"/>
        <v>#REF!</v>
      </c>
      <c r="CP10" s="282" t="e">
        <f t="shared" si="2"/>
        <v>#REF!</v>
      </c>
      <c r="CQ10" s="270">
        <v>2011</v>
      </c>
      <c r="CR10" s="68" t="s">
        <v>38</v>
      </c>
      <c r="CS10" s="283">
        <f>'Anexo 2 '!C38</f>
        <v>192727.73499999996</v>
      </c>
      <c r="CT10" s="283">
        <f>'Anexo 2 '!D38</f>
        <v>530467.19349999994</v>
      </c>
      <c r="CU10" s="283">
        <f>'Anexo 2 '!E38</f>
        <v>147493.73549999998</v>
      </c>
      <c r="CV10" s="283" t="e">
        <f>+'Anexo 2 '!#REF!+'Anexo 2 '!#REF!+'Anexo 2 '!#REF!</f>
        <v>#REF!</v>
      </c>
      <c r="CW10" s="283">
        <f>+'Anexo 2 '!G38</f>
        <v>916550.89150000014</v>
      </c>
      <c r="CX10" s="270">
        <v>2011</v>
      </c>
      <c r="CY10" s="68" t="s">
        <v>38</v>
      </c>
      <c r="CZ10" s="282">
        <f t="shared" si="3"/>
        <v>0</v>
      </c>
      <c r="DA10" s="282">
        <f t="shared" si="3"/>
        <v>0</v>
      </c>
      <c r="DB10" s="282">
        <f t="shared" si="3"/>
        <v>0</v>
      </c>
      <c r="DC10" s="282" t="e">
        <f t="shared" si="3"/>
        <v>#REF!</v>
      </c>
      <c r="DD10" s="282">
        <f t="shared" si="3"/>
        <v>0</v>
      </c>
    </row>
    <row r="11" spans="1:108" ht="16.5" x14ac:dyDescent="0.3">
      <c r="A11" s="427">
        <v>2020</v>
      </c>
      <c r="B11" s="428" t="s">
        <v>45</v>
      </c>
      <c r="C11" s="429" t="s">
        <v>86</v>
      </c>
      <c r="D11" s="430">
        <v>24463.967500000006</v>
      </c>
      <c r="E11" s="430">
        <v>65686.41399999999</v>
      </c>
      <c r="F11" s="431">
        <v>53021.008000000009</v>
      </c>
      <c r="G11" s="432">
        <v>143171.38950000002</v>
      </c>
      <c r="H11" s="293"/>
      <c r="I11" s="58"/>
      <c r="BX11" s="270">
        <v>2011</v>
      </c>
      <c r="BY11" s="68" t="s">
        <v>39</v>
      </c>
      <c r="BZ11" s="280" t="e">
        <f>+D22+#REF!+#REF!+#REF!+#REF!+#REF!+#REF!+#REF!+#REF!+#REF!+#REF!+#REF!+#REF!+#REF!+#REF!+#REF!+#REF!+#REF!+#REF!+#REF!+#REF!</f>
        <v>#REF!</v>
      </c>
      <c r="CA11" s="280" t="e">
        <f>+E22+#REF!+#REF!+#REF!+#REF!+#REF!+#REF!+#REF!+#REF!+#REF!+#REF!+#REF!+#REF!+#REF!+#REF!+#REF!+#REF!+#REF!+#REF!+#REF!+#REF!</f>
        <v>#REF!</v>
      </c>
      <c r="CB11" s="280" t="e">
        <f>+F22+#REF!+#REF!+#REF!+#REF!+#REF!+#REF!+#REF!+#REF!+#REF!+#REF!+#REF!+#REF!+#REF!+#REF!+#REF!+#REF!+#REF!+#REF!+#REF!+#REF!</f>
        <v>#REF!</v>
      </c>
      <c r="CC11" s="280" t="e">
        <f>+#REF!+#REF!+#REF!+#REF!+#REF!+#REF!+#REF!+#REF!+#REF!+#REF!+#REF!+#REF!+#REF!+#REF!+#REF!+#REF!+#REF!+#REF!+#REF!+#REF!+#REF!</f>
        <v>#REF!</v>
      </c>
      <c r="CD11" s="280" t="e">
        <f>+G22+#REF!+#REF!+#REF!+#REF!+#REF!+#REF!+#REF!+#REF!+#REF!+#REF!+#REF!+#REF!+#REF!+#REF!+#REF!+#REF!+#REF!+#REF!+#REF!+#REF!</f>
        <v>#REF!</v>
      </c>
      <c r="CE11" s="270">
        <v>2011</v>
      </c>
      <c r="CF11" s="68" t="s">
        <v>39</v>
      </c>
      <c r="CG11" s="281">
        <f>+'Anexo 4'!D40+'Anexo 4'!E40</f>
        <v>193092.82050000006</v>
      </c>
      <c r="CH11" s="281">
        <f>+'Anexo 4'!F40+'Anexo 4'!G40</f>
        <v>531579.8685000001</v>
      </c>
      <c r="CI11" s="281">
        <f>+'Anexo 4'!H40+'Anexo 4'!I40</f>
        <v>149320.18950000001</v>
      </c>
      <c r="CJ11" s="281" t="e">
        <f>+'Anexo 4'!#REF!+'Anexo 4'!#REF!+'Anexo 4'!#REF!+'Anexo 4'!#REF!+'Anexo 4'!J40+'Anexo 4'!K40</f>
        <v>#REF!</v>
      </c>
      <c r="CK11" s="281">
        <f>+'Anexo 4'!L40+'Anexo 4'!M40</f>
        <v>918049.3045000002</v>
      </c>
      <c r="CL11" s="282" t="e">
        <f t="shared" si="2"/>
        <v>#REF!</v>
      </c>
      <c r="CM11" s="282" t="e">
        <f t="shared" si="2"/>
        <v>#REF!</v>
      </c>
      <c r="CN11" s="282" t="e">
        <f t="shared" si="2"/>
        <v>#REF!</v>
      </c>
      <c r="CO11" s="282" t="e">
        <f t="shared" si="2"/>
        <v>#REF!</v>
      </c>
      <c r="CP11" s="282" t="e">
        <f t="shared" si="2"/>
        <v>#REF!</v>
      </c>
      <c r="CQ11" s="270">
        <v>2011</v>
      </c>
      <c r="CR11" s="68" t="s">
        <v>39</v>
      </c>
      <c r="CS11" s="283">
        <f>'Anexo 2 '!C39</f>
        <v>193092.82050000003</v>
      </c>
      <c r="CT11" s="283">
        <f>'Anexo 2 '!D39</f>
        <v>531579.86850000022</v>
      </c>
      <c r="CU11" s="283">
        <f>'Anexo 2 '!E39</f>
        <v>149320.18950000009</v>
      </c>
      <c r="CV11" s="283" t="e">
        <f>+'Anexo 2 '!#REF!+'Anexo 2 '!#REF!+'Anexo 2 '!#REF!</f>
        <v>#REF!</v>
      </c>
      <c r="CW11" s="283">
        <f>+'Anexo 2 '!G39</f>
        <v>918049.30450000009</v>
      </c>
      <c r="CX11" s="270">
        <v>2011</v>
      </c>
      <c r="CY11" s="68" t="s">
        <v>39</v>
      </c>
      <c r="CZ11" s="282">
        <f t="shared" si="3"/>
        <v>0</v>
      </c>
      <c r="DA11" s="282">
        <f t="shared" si="3"/>
        <v>0</v>
      </c>
      <c r="DB11" s="282">
        <f t="shared" si="3"/>
        <v>0</v>
      </c>
      <c r="DC11" s="282" t="e">
        <f t="shared" si="3"/>
        <v>#REF!</v>
      </c>
      <c r="DD11" s="282">
        <f t="shared" si="3"/>
        <v>0</v>
      </c>
    </row>
    <row r="12" spans="1:108" ht="16.5" x14ac:dyDescent="0.3">
      <c r="A12" s="68">
        <v>2020</v>
      </c>
      <c r="B12" s="68" t="s">
        <v>33</v>
      </c>
      <c r="C12" s="433" t="s">
        <v>86</v>
      </c>
      <c r="D12" s="434">
        <v>2727.51</v>
      </c>
      <c r="E12" s="434">
        <v>37445.722500000003</v>
      </c>
      <c r="F12" s="435">
        <v>9637.9825000000001</v>
      </c>
      <c r="G12" s="129">
        <v>49811.214999999997</v>
      </c>
      <c r="H12" s="293"/>
      <c r="I12" s="58"/>
      <c r="BX12" s="270">
        <v>2011</v>
      </c>
      <c r="BY12" s="68" t="s">
        <v>40</v>
      </c>
      <c r="BZ12" s="280" t="e">
        <f>+D23+#REF!+#REF!+#REF!+#REF!+D149+#REF!+#REF!+#REF!+#REF!+#REF!+#REF!+#REF!+#REF!+#REF!+#REF!+#REF!+#REF!+#REF!+#REF!+#REF!</f>
        <v>#REF!</v>
      </c>
      <c r="CA12" s="280" t="e">
        <f>+E23+#REF!+#REF!+#REF!+#REF!+E149+#REF!+#REF!+#REF!+#REF!+#REF!+#REF!+#REF!+#REF!+#REF!+#REF!+#REF!+#REF!+#REF!+#REF!+#REF!</f>
        <v>#REF!</v>
      </c>
      <c r="CB12" s="280" t="e">
        <f>+F23+#REF!+#REF!+#REF!+#REF!+F149+#REF!+#REF!+#REF!+#REF!+#REF!+#REF!+#REF!+#REF!+#REF!+#REF!+#REF!+#REF!+#REF!+#REF!+#REF!</f>
        <v>#REF!</v>
      </c>
      <c r="CC12" s="280" t="e">
        <f>+#REF!+#REF!+#REF!+#REF!+#REF!+#REF!+#REF!+#REF!+#REF!+#REF!+#REF!+#REF!+#REF!+#REF!+#REF!+#REF!+#REF!+#REF!+#REF!+#REF!+#REF!</f>
        <v>#REF!</v>
      </c>
      <c r="CD12" s="280" t="e">
        <f>+G23+#REF!+#REF!+#REF!+#REF!+G149+#REF!+#REF!+#REF!+#REF!+#REF!+#REF!+#REF!+#REF!+#REF!+#REF!+#REF!+#REF!+#REF!+#REF!+#REF!</f>
        <v>#REF!</v>
      </c>
      <c r="CE12" s="270">
        <v>2011</v>
      </c>
      <c r="CF12" s="68" t="s">
        <v>40</v>
      </c>
      <c r="CG12" s="281">
        <f>+'Anexo 4'!D41+'Anexo 4'!E41</f>
        <v>182092.74999999994</v>
      </c>
      <c r="CH12" s="281">
        <f>+'Anexo 4'!F41+'Anexo 4'!G41</f>
        <v>523675.8465000001</v>
      </c>
      <c r="CI12" s="281">
        <f>+'Anexo 4'!H41+'Anexo 4'!I41</f>
        <v>136286.93499999997</v>
      </c>
      <c r="CJ12" s="281" t="e">
        <f>+'Anexo 4'!#REF!+'Anexo 4'!#REF!+'Anexo 4'!#REF!+'Anexo 4'!#REF!+'Anexo 4'!J41+'Anexo 4'!K41</f>
        <v>#REF!</v>
      </c>
      <c r="CK12" s="281">
        <f>+'Anexo 4'!L41+'Anexo 4'!M41</f>
        <v>887708.91449999996</v>
      </c>
      <c r="CL12" s="282" t="e">
        <f t="shared" si="2"/>
        <v>#REF!</v>
      </c>
      <c r="CM12" s="282" t="e">
        <f t="shared" si="2"/>
        <v>#REF!</v>
      </c>
      <c r="CN12" s="282" t="e">
        <f t="shared" si="2"/>
        <v>#REF!</v>
      </c>
      <c r="CO12" s="282" t="e">
        <f t="shared" si="2"/>
        <v>#REF!</v>
      </c>
      <c r="CP12" s="282" t="e">
        <f t="shared" si="2"/>
        <v>#REF!</v>
      </c>
      <c r="CQ12" s="270">
        <v>2011</v>
      </c>
      <c r="CR12" s="68" t="s">
        <v>40</v>
      </c>
      <c r="CS12" s="283">
        <f>'Anexo 2 '!C40</f>
        <v>182092.74999999997</v>
      </c>
      <c r="CT12" s="283">
        <f>'Anexo 2 '!D40</f>
        <v>523675.8465000001</v>
      </c>
      <c r="CU12" s="283">
        <f>'Anexo 2 '!E40</f>
        <v>136286.93499999997</v>
      </c>
      <c r="CV12" s="283" t="e">
        <f>+'Anexo 2 '!#REF!+'Anexo 2 '!#REF!+'Anexo 2 '!#REF!</f>
        <v>#REF!</v>
      </c>
      <c r="CW12" s="283">
        <f>+'Anexo 2 '!G40</f>
        <v>887708.91450000007</v>
      </c>
      <c r="CX12" s="270">
        <v>2011</v>
      </c>
      <c r="CY12" s="68" t="s">
        <v>40</v>
      </c>
      <c r="CZ12" s="282">
        <f t="shared" si="3"/>
        <v>0</v>
      </c>
      <c r="DA12" s="282">
        <f t="shared" si="3"/>
        <v>0</v>
      </c>
      <c r="DB12" s="282">
        <f t="shared" si="3"/>
        <v>0</v>
      </c>
      <c r="DC12" s="282" t="e">
        <f t="shared" si="3"/>
        <v>#REF!</v>
      </c>
      <c r="DD12" s="282">
        <f t="shared" si="3"/>
        <v>0</v>
      </c>
    </row>
    <row r="13" spans="1:108" ht="16.5" x14ac:dyDescent="0.3">
      <c r="A13" s="427">
        <v>2020</v>
      </c>
      <c r="B13" s="428" t="s">
        <v>35</v>
      </c>
      <c r="C13" s="429" t="s">
        <v>86</v>
      </c>
      <c r="D13" s="430">
        <v>25225.46849023438</v>
      </c>
      <c r="E13" s="430">
        <v>85415.204500919324</v>
      </c>
      <c r="F13" s="431">
        <v>46275.25900000002</v>
      </c>
      <c r="G13" s="432">
        <v>156915.93199115375</v>
      </c>
      <c r="H13" s="293"/>
      <c r="I13" s="58"/>
      <c r="BX13" s="270">
        <v>2011</v>
      </c>
      <c r="BY13" s="68" t="s">
        <v>41</v>
      </c>
      <c r="BZ13" s="280" t="e">
        <f>+D24+#REF!+#REF!+#REF!+#REF!+D150+#REF!+#REF!+#REF!+#REF!+#REF!+#REF!+#REF!+#REF!+#REF!+#REF!+#REF!+#REF!+#REF!+#REF!+#REF!</f>
        <v>#REF!</v>
      </c>
      <c r="CA13" s="280" t="e">
        <f>+E24+#REF!+#REF!+#REF!+#REF!+E150+#REF!+#REF!+#REF!+#REF!+#REF!+#REF!+#REF!+#REF!+#REF!+#REF!+#REF!+#REF!+#REF!+#REF!+#REF!</f>
        <v>#REF!</v>
      </c>
      <c r="CB13" s="280" t="e">
        <f>+F24+#REF!+#REF!+#REF!+#REF!+F150+#REF!+#REF!+#REF!+#REF!+#REF!+#REF!+#REF!+#REF!+#REF!+#REF!+#REF!+#REF!+#REF!+#REF!+#REF!</f>
        <v>#REF!</v>
      </c>
      <c r="CC13" s="280" t="e">
        <f>+#REF!+#REF!+#REF!+#REF!+#REF!+#REF!+#REF!+#REF!+#REF!+#REF!+#REF!+#REF!+#REF!+#REF!+#REF!+#REF!+#REF!+#REF!+#REF!+#REF!+#REF!</f>
        <v>#REF!</v>
      </c>
      <c r="CD13" s="280" t="e">
        <f>+G24+#REF!+#REF!+#REF!+#REF!+G150+#REF!+#REF!+#REF!+#REF!+#REF!+#REF!+#REF!+#REF!+#REF!+#REF!+#REF!+#REF!+#REF!+#REF!+#REF!</f>
        <v>#REF!</v>
      </c>
      <c r="CE13" s="270">
        <v>2011</v>
      </c>
      <c r="CF13" s="68" t="s">
        <v>41</v>
      </c>
      <c r="CG13" s="281">
        <f>+'Anexo 4'!D42+'Anexo 4'!E42</f>
        <v>176881.42700000003</v>
      </c>
      <c r="CH13" s="281">
        <f>+'Anexo 4'!F42+'Anexo 4'!G42</f>
        <v>521919.13000000012</v>
      </c>
      <c r="CI13" s="281">
        <f>+'Anexo 4'!H42+'Anexo 4'!I42</f>
        <v>141369.94250000003</v>
      </c>
      <c r="CJ13" s="281" t="e">
        <f>+'Anexo 4'!#REF!+'Anexo 4'!#REF!+'Anexo 4'!#REF!+'Anexo 4'!#REF!+'Anexo 4'!J42+'Anexo 4'!K42</f>
        <v>#REF!</v>
      </c>
      <c r="CK13" s="281">
        <f>+'Anexo 4'!L42+'Anexo 4'!M42</f>
        <v>885829.97700000019</v>
      </c>
      <c r="CL13" s="282" t="e">
        <f t="shared" si="2"/>
        <v>#REF!</v>
      </c>
      <c r="CM13" s="282" t="e">
        <f t="shared" si="2"/>
        <v>#REF!</v>
      </c>
      <c r="CN13" s="282" t="e">
        <f t="shared" si="2"/>
        <v>#REF!</v>
      </c>
      <c r="CO13" s="282" t="e">
        <f t="shared" si="2"/>
        <v>#REF!</v>
      </c>
      <c r="CP13" s="282" t="e">
        <f t="shared" si="2"/>
        <v>#REF!</v>
      </c>
      <c r="CQ13" s="270">
        <v>2011</v>
      </c>
      <c r="CR13" s="68" t="s">
        <v>41</v>
      </c>
      <c r="CS13" s="283">
        <f>'Anexo 2 '!C41</f>
        <v>176881.427</v>
      </c>
      <c r="CT13" s="283">
        <f>'Anexo 2 '!D41</f>
        <v>521919.13000000006</v>
      </c>
      <c r="CU13" s="283">
        <f>'Anexo 2 '!E41</f>
        <v>141369.94249999998</v>
      </c>
      <c r="CV13" s="283" t="e">
        <f>+'Anexo 2 '!#REF!+'Anexo 2 '!#REF!+'Anexo 2 '!#REF!</f>
        <v>#REF!</v>
      </c>
      <c r="CW13" s="283">
        <f>+'Anexo 2 '!G41</f>
        <v>885829.97699999996</v>
      </c>
      <c r="CX13" s="270">
        <v>2011</v>
      </c>
      <c r="CY13" s="68" t="s">
        <v>41</v>
      </c>
      <c r="CZ13" s="282">
        <f t="shared" si="3"/>
        <v>0</v>
      </c>
      <c r="DA13" s="282">
        <f t="shared" si="3"/>
        <v>0</v>
      </c>
      <c r="DB13" s="282">
        <f t="shared" si="3"/>
        <v>0</v>
      </c>
      <c r="DC13" s="282" t="e">
        <f t="shared" si="3"/>
        <v>#REF!</v>
      </c>
      <c r="DD13" s="282">
        <f t="shared" si="3"/>
        <v>0</v>
      </c>
    </row>
    <row r="14" spans="1:108" ht="16.5" x14ac:dyDescent="0.3">
      <c r="A14" s="68">
        <v>2020</v>
      </c>
      <c r="B14" s="68" t="s">
        <v>36</v>
      </c>
      <c r="C14" s="433" t="s">
        <v>86</v>
      </c>
      <c r="D14" s="434">
        <v>31325.37200976563</v>
      </c>
      <c r="E14" s="434">
        <v>95876.494502619738</v>
      </c>
      <c r="F14" s="435">
        <v>55823.803000000014</v>
      </c>
      <c r="G14" s="129">
        <v>183025.66951238539</v>
      </c>
      <c r="H14" s="293"/>
      <c r="I14" s="58"/>
      <c r="BX14" s="270"/>
      <c r="BY14" s="68"/>
      <c r="BZ14" s="280"/>
      <c r="CA14" s="280"/>
      <c r="CB14" s="280"/>
      <c r="CC14" s="280"/>
      <c r="CD14" s="280"/>
      <c r="CE14" s="270"/>
      <c r="CF14" s="68"/>
      <c r="CG14" s="281"/>
      <c r="CH14" s="281"/>
      <c r="CI14" s="281"/>
      <c r="CJ14" s="281"/>
      <c r="CK14" s="281"/>
      <c r="CL14" s="282"/>
      <c r="CM14" s="282"/>
      <c r="CN14" s="282"/>
      <c r="CO14" s="282"/>
      <c r="CP14" s="282"/>
      <c r="CQ14" s="270"/>
      <c r="CR14" s="68"/>
      <c r="CS14" s="283"/>
      <c r="CT14" s="283"/>
      <c r="CU14" s="283"/>
      <c r="CV14" s="283"/>
      <c r="CW14" s="283"/>
      <c r="CX14" s="270"/>
      <c r="CY14" s="68"/>
      <c r="CZ14" s="282"/>
      <c r="DA14" s="282"/>
      <c r="DB14" s="282"/>
      <c r="DC14" s="282"/>
      <c r="DD14" s="282"/>
    </row>
    <row r="15" spans="1:108" ht="16.5" x14ac:dyDescent="0.3">
      <c r="A15" s="427">
        <v>2020</v>
      </c>
      <c r="B15" s="428" t="s">
        <v>37</v>
      </c>
      <c r="C15" s="429" t="s">
        <v>86</v>
      </c>
      <c r="D15" s="430">
        <v>33278.258048828131</v>
      </c>
      <c r="E15" s="430">
        <v>114354.63047257613</v>
      </c>
      <c r="F15" s="431">
        <v>60382.19549961853</v>
      </c>
      <c r="G15" s="432">
        <v>208015.08402102278</v>
      </c>
      <c r="H15" s="293"/>
      <c r="I15" s="58"/>
      <c r="BX15" s="270"/>
      <c r="BY15" s="68"/>
      <c r="BZ15" s="280"/>
      <c r="CA15" s="280"/>
      <c r="CB15" s="280"/>
      <c r="CC15" s="280"/>
      <c r="CD15" s="280"/>
      <c r="CE15" s="270"/>
      <c r="CF15" s="68"/>
      <c r="CG15" s="281"/>
      <c r="CH15" s="281"/>
      <c r="CI15" s="281"/>
      <c r="CJ15" s="281"/>
      <c r="CK15" s="281"/>
      <c r="CL15" s="282"/>
      <c r="CM15" s="282"/>
      <c r="CN15" s="282"/>
      <c r="CO15" s="282"/>
      <c r="CP15" s="282"/>
      <c r="CQ15" s="270"/>
      <c r="CR15" s="68"/>
      <c r="CS15" s="283"/>
      <c r="CT15" s="283"/>
      <c r="CU15" s="283"/>
      <c r="CV15" s="283"/>
      <c r="CW15" s="283"/>
      <c r="CX15" s="270"/>
      <c r="CY15" s="68"/>
      <c r="CZ15" s="282"/>
      <c r="DA15" s="282"/>
      <c r="DB15" s="282"/>
      <c r="DC15" s="282"/>
      <c r="DD15" s="282"/>
    </row>
    <row r="16" spans="1:108" ht="16.5" x14ac:dyDescent="0.3">
      <c r="A16" s="68">
        <v>2020</v>
      </c>
      <c r="B16" s="68" t="s">
        <v>38</v>
      </c>
      <c r="C16" s="433" t="s">
        <v>86</v>
      </c>
      <c r="D16" s="434">
        <v>31030.13500488281</v>
      </c>
      <c r="E16" s="434">
        <v>110818.15898639106</v>
      </c>
      <c r="F16" s="435">
        <v>56611.527999999991</v>
      </c>
      <c r="G16" s="129">
        <v>198459.82199127384</v>
      </c>
      <c r="H16" s="293"/>
      <c r="I16" s="58"/>
      <c r="BX16" s="270">
        <v>2011</v>
      </c>
      <c r="BY16" s="68" t="s">
        <v>42</v>
      </c>
      <c r="BZ16" s="280" t="e">
        <f>+D25+#REF!+#REF!+#REF!+#REF!+D151+#REF!+#REF!+#REF!+#REF!+#REF!+#REF!+#REF!+#REF!+#REF!+#REF!+#REF!+#REF!+#REF!+#REF!+#REF!</f>
        <v>#REF!</v>
      </c>
      <c r="CA16" s="280" t="e">
        <f>+E25+#REF!+#REF!+#REF!+#REF!+E151+#REF!+#REF!+#REF!+#REF!+#REF!+#REF!+#REF!+#REF!+#REF!+#REF!+#REF!+#REF!+#REF!+#REF!+#REF!</f>
        <v>#REF!</v>
      </c>
      <c r="CB16" s="280" t="e">
        <f>+F25+#REF!+#REF!+#REF!+#REF!+F151+#REF!+#REF!+#REF!+#REF!+#REF!+#REF!+#REF!+#REF!+#REF!+#REF!+#REF!+#REF!+#REF!+#REF!+#REF!</f>
        <v>#REF!</v>
      </c>
      <c r="CC16" s="280" t="e">
        <f>+#REF!+#REF!+#REF!+#REF!+#REF!+#REF!+#REF!+#REF!+#REF!+#REF!+#REF!+#REF!+#REF!+#REF!+#REF!+#REF!+#REF!+#REF!+#REF!+#REF!+#REF!</f>
        <v>#REF!</v>
      </c>
      <c r="CD16" s="280" t="e">
        <f>+G25+#REF!+#REF!+#REF!+#REF!+G151+#REF!+#REF!+#REF!+#REF!+#REF!+#REF!+#REF!+#REF!+#REF!+#REF!+#REF!+#REF!+#REF!+#REF!+#REF!</f>
        <v>#REF!</v>
      </c>
      <c r="CE16" s="270">
        <v>2011</v>
      </c>
      <c r="CF16" s="68" t="s">
        <v>42</v>
      </c>
      <c r="CG16" s="281">
        <f>+'Anexo 4'!D43+'Anexo 4'!E43</f>
        <v>170042.98949999991</v>
      </c>
      <c r="CH16" s="281">
        <f>+'Anexo 4'!F43+'Anexo 4'!G43</f>
        <v>540539.33349999995</v>
      </c>
      <c r="CI16" s="281">
        <f>+'Anexo 4'!H43+'Anexo 4'!I43</f>
        <v>128850.51</v>
      </c>
      <c r="CJ16" s="281" t="e">
        <f>+'Anexo 4'!#REF!+'Anexo 4'!#REF!+'Anexo 4'!#REF!+'Anexo 4'!#REF!+'Anexo 4'!J43+'Anexo 4'!K43</f>
        <v>#REF!</v>
      </c>
      <c r="CK16" s="281">
        <f>+'Anexo 4'!L43+'Anexo 4'!M43</f>
        <v>883854.39549999987</v>
      </c>
      <c r="CL16" s="282" t="e">
        <f t="shared" si="2"/>
        <v>#REF!</v>
      </c>
      <c r="CM16" s="282" t="e">
        <f t="shared" si="2"/>
        <v>#REF!</v>
      </c>
      <c r="CN16" s="282" t="e">
        <f t="shared" si="2"/>
        <v>#REF!</v>
      </c>
      <c r="CO16" s="282" t="e">
        <f t="shared" si="2"/>
        <v>#REF!</v>
      </c>
      <c r="CP16" s="282" t="e">
        <f t="shared" si="2"/>
        <v>#REF!</v>
      </c>
      <c r="CQ16" s="270">
        <v>2011</v>
      </c>
      <c r="CR16" s="68" t="s">
        <v>42</v>
      </c>
      <c r="CS16" s="283">
        <f>'Anexo 2 '!C42</f>
        <v>170042.98949999994</v>
      </c>
      <c r="CT16" s="283">
        <f>'Anexo 2 '!D42</f>
        <v>540539.33349999995</v>
      </c>
      <c r="CU16" s="283">
        <f>'Anexo 2 '!E42</f>
        <v>128850.51000000001</v>
      </c>
      <c r="CV16" s="283" t="e">
        <f>+'Anexo 2 '!#REF!+'Anexo 2 '!#REF!+'Anexo 2 '!#REF!</f>
        <v>#REF!</v>
      </c>
      <c r="CW16" s="283">
        <f>+'Anexo 2 '!G42</f>
        <v>883854.3955000001</v>
      </c>
      <c r="CX16" s="270">
        <v>2011</v>
      </c>
      <c r="CY16" s="68" t="s">
        <v>42</v>
      </c>
      <c r="CZ16" s="282">
        <f t="shared" si="3"/>
        <v>0</v>
      </c>
      <c r="DA16" s="282">
        <f t="shared" si="3"/>
        <v>0</v>
      </c>
      <c r="DB16" s="282">
        <f t="shared" si="3"/>
        <v>0</v>
      </c>
      <c r="DC16" s="282" t="e">
        <f t="shared" si="3"/>
        <v>#REF!</v>
      </c>
      <c r="DD16" s="282">
        <f t="shared" si="3"/>
        <v>0</v>
      </c>
    </row>
    <row r="17" spans="1:108" ht="16.5" x14ac:dyDescent="0.3">
      <c r="A17" s="427">
        <v>2020</v>
      </c>
      <c r="B17" s="428" t="s">
        <v>39</v>
      </c>
      <c r="C17" s="429" t="s">
        <v>86</v>
      </c>
      <c r="D17" s="430">
        <v>26603.29004882813</v>
      </c>
      <c r="E17" s="430">
        <v>115263.88509762762</v>
      </c>
      <c r="F17" s="431">
        <v>66765.319999999978</v>
      </c>
      <c r="G17" s="432">
        <v>208632.49514645574</v>
      </c>
      <c r="H17" s="293"/>
      <c r="I17" s="58"/>
      <c r="BX17" s="270"/>
      <c r="BY17" s="68"/>
      <c r="BZ17" s="280"/>
      <c r="CA17" s="280"/>
      <c r="CB17" s="280"/>
      <c r="CC17" s="280"/>
      <c r="CD17" s="280"/>
      <c r="CE17" s="270"/>
      <c r="CF17" s="68"/>
      <c r="CG17" s="281"/>
      <c r="CH17" s="281"/>
      <c r="CI17" s="281"/>
      <c r="CJ17" s="281"/>
      <c r="CK17" s="281"/>
      <c r="CL17" s="282"/>
      <c r="CM17" s="282"/>
      <c r="CN17" s="282"/>
      <c r="CO17" s="282"/>
      <c r="CP17" s="282"/>
      <c r="CQ17" s="270"/>
      <c r="CR17" s="68"/>
      <c r="CS17" s="283"/>
      <c r="CT17" s="283"/>
      <c r="CU17" s="283"/>
      <c r="CV17" s="283"/>
      <c r="CW17" s="283"/>
      <c r="CX17" s="270"/>
      <c r="CY17" s="68"/>
      <c r="CZ17" s="282"/>
      <c r="DA17" s="282"/>
      <c r="DB17" s="282"/>
      <c r="DC17" s="282"/>
      <c r="DD17" s="282"/>
    </row>
    <row r="18" spans="1:108" ht="16.5" x14ac:dyDescent="0.3">
      <c r="A18" s="68">
        <v>2020</v>
      </c>
      <c r="B18" s="68" t="s">
        <v>40</v>
      </c>
      <c r="C18" s="433" t="s">
        <v>86</v>
      </c>
      <c r="D18" s="434">
        <v>25809.573965820309</v>
      </c>
      <c r="E18" s="434">
        <v>118692.99698846431</v>
      </c>
      <c r="F18" s="435">
        <v>72399.20749999996</v>
      </c>
      <c r="G18" s="129">
        <v>216901.77845428459</v>
      </c>
      <c r="H18" s="293"/>
      <c r="I18" s="58"/>
      <c r="BX18" s="270">
        <v>2012</v>
      </c>
      <c r="BY18" s="68" t="s">
        <v>43</v>
      </c>
      <c r="BZ18" s="280" t="e">
        <f>+D26+#REF!+#REF!+#REF!+#REF!+D152+#REF!+#REF!+#REF!+#REF!+#REF!+#REF!+#REF!+#REF!+#REF!+#REF!+#REF!+#REF!+#REF!+#REF!+#REF!</f>
        <v>#REF!</v>
      </c>
      <c r="CA18" s="280" t="e">
        <f>+E26+#REF!+#REF!+#REF!+#REF!+E152+#REF!+#REF!+#REF!+#REF!+#REF!+#REF!+#REF!+#REF!+#REF!+#REF!+#REF!+#REF!+#REF!+#REF!+#REF!</f>
        <v>#REF!</v>
      </c>
      <c r="CB18" s="280" t="e">
        <f>+F26+#REF!+#REF!+#REF!+#REF!+F152+#REF!+#REF!+#REF!+#REF!+#REF!+#REF!+#REF!+#REF!+#REF!+#REF!+#REF!+#REF!+#REF!+#REF!+#REF!</f>
        <v>#REF!</v>
      </c>
      <c r="CC18" s="280" t="e">
        <f>+#REF!+#REF!+#REF!+#REF!+#REF!+#REF!+#REF!+#REF!+#REF!+#REF!+#REF!+#REF!+#REF!+#REF!+#REF!+#REF!+#REF!+#REF!+#REF!+#REF!+#REF!</f>
        <v>#REF!</v>
      </c>
      <c r="CD18" s="280" t="e">
        <f>+G26+#REF!+#REF!+#REF!+#REF!+G152+#REF!+#REF!+#REF!+#REF!+#REF!+#REF!+#REF!+#REF!+#REF!+#REF!+#REF!+#REF!+#REF!+#REF!+#REF!</f>
        <v>#REF!</v>
      </c>
      <c r="CE18" s="270">
        <v>2012</v>
      </c>
      <c r="CF18" s="68" t="s">
        <v>43</v>
      </c>
      <c r="CG18" s="281">
        <f>+'Anexo 4'!D44+'Anexo 4'!E44</f>
        <v>167426.37350000002</v>
      </c>
      <c r="CH18" s="281">
        <f>+'Anexo 4'!F44+'Anexo 4'!G44</f>
        <v>470000.00899999996</v>
      </c>
      <c r="CI18" s="281">
        <f>+'Anexo 4'!H44+'Anexo 4'!I44</f>
        <v>138289.81500000003</v>
      </c>
      <c r="CJ18" s="281" t="e">
        <f>+'Anexo 4'!#REF!+'Anexo 4'!#REF!+'Anexo 4'!#REF!+'Anexo 4'!#REF!+'Anexo 4'!J44+'Anexo 4'!K44</f>
        <v>#REF!</v>
      </c>
      <c r="CK18" s="281">
        <f>+'Anexo 4'!L44+'Anexo 4'!M44</f>
        <v>823283.71750000003</v>
      </c>
      <c r="CL18" s="282" t="e">
        <f t="shared" si="2"/>
        <v>#REF!</v>
      </c>
      <c r="CM18" s="282" t="e">
        <f t="shared" si="2"/>
        <v>#REF!</v>
      </c>
      <c r="CN18" s="282" t="e">
        <f t="shared" si="2"/>
        <v>#REF!</v>
      </c>
      <c r="CO18" s="282" t="e">
        <f t="shared" si="2"/>
        <v>#REF!</v>
      </c>
      <c r="CP18" s="282" t="e">
        <f t="shared" si="2"/>
        <v>#REF!</v>
      </c>
      <c r="CQ18" s="270">
        <v>2012</v>
      </c>
      <c r="CR18" s="68" t="s">
        <v>43</v>
      </c>
      <c r="CS18" s="283">
        <f>'Anexo 2 '!C43</f>
        <v>167426.37350000007</v>
      </c>
      <c r="CT18" s="283">
        <f>'Anexo 2 '!D43</f>
        <v>470000.00900000002</v>
      </c>
      <c r="CU18" s="283">
        <f>'Anexo 2 '!E43</f>
        <v>138289.81500000003</v>
      </c>
      <c r="CV18" s="283" t="e">
        <f>+'Anexo 2 '!#REF!+'Anexo 2 '!#REF!+'Anexo 2 '!#REF!</f>
        <v>#REF!</v>
      </c>
      <c r="CW18" s="283">
        <f>+'Anexo 2 '!G43</f>
        <v>823283.71750000003</v>
      </c>
      <c r="CX18" s="270">
        <v>2012</v>
      </c>
      <c r="CY18" s="68" t="s">
        <v>43</v>
      </c>
      <c r="CZ18" s="282">
        <f t="shared" si="3"/>
        <v>0</v>
      </c>
      <c r="DA18" s="282">
        <f t="shared" si="3"/>
        <v>0</v>
      </c>
      <c r="DB18" s="282">
        <f t="shared" si="3"/>
        <v>0</v>
      </c>
      <c r="DC18" s="282" t="e">
        <f t="shared" si="3"/>
        <v>#REF!</v>
      </c>
      <c r="DD18" s="282">
        <f t="shared" si="3"/>
        <v>0</v>
      </c>
    </row>
    <row r="19" spans="1:108" ht="16.5" x14ac:dyDescent="0.3">
      <c r="A19" s="427">
        <v>2020</v>
      </c>
      <c r="B19" s="428" t="s">
        <v>41</v>
      </c>
      <c r="C19" s="429" t="s">
        <v>86</v>
      </c>
      <c r="D19" s="430">
        <v>25648.527441406251</v>
      </c>
      <c r="E19" s="430">
        <v>118449.83009245011</v>
      </c>
      <c r="F19" s="431">
        <v>67507.625999999989</v>
      </c>
      <c r="G19" s="432">
        <v>211605.98353385634</v>
      </c>
      <c r="H19" s="293"/>
      <c r="I19" s="58"/>
      <c r="BX19" s="270"/>
      <c r="BY19" s="68"/>
      <c r="BZ19" s="280"/>
      <c r="CA19" s="280"/>
      <c r="CB19" s="280"/>
      <c r="CC19" s="280"/>
      <c r="CD19" s="280"/>
      <c r="CE19" s="270"/>
      <c r="CF19" s="68"/>
      <c r="CG19" s="281"/>
      <c r="CH19" s="281"/>
      <c r="CI19" s="281"/>
      <c r="CJ19" s="281"/>
      <c r="CK19" s="281"/>
      <c r="CL19" s="282"/>
      <c r="CM19" s="282"/>
      <c r="CN19" s="282"/>
      <c r="CO19" s="282"/>
      <c r="CP19" s="282"/>
      <c r="CQ19" s="270"/>
      <c r="CR19" s="68"/>
      <c r="CS19" s="283"/>
      <c r="CT19" s="283"/>
      <c r="CU19" s="283"/>
      <c r="CV19" s="283"/>
      <c r="CW19" s="283"/>
      <c r="CX19" s="270"/>
      <c r="CY19" s="68"/>
      <c r="CZ19" s="282"/>
      <c r="DA19" s="282"/>
      <c r="DB19" s="282"/>
      <c r="DC19" s="282"/>
      <c r="DD19" s="282"/>
    </row>
    <row r="20" spans="1:108" ht="16.5" x14ac:dyDescent="0.3">
      <c r="A20" s="68">
        <v>2020</v>
      </c>
      <c r="B20" s="68" t="s">
        <v>42</v>
      </c>
      <c r="C20" s="433" t="s">
        <v>86</v>
      </c>
      <c r="D20" s="434">
        <v>22203.475470703128</v>
      </c>
      <c r="E20" s="434">
        <v>109711.68045637895</v>
      </c>
      <c r="F20" s="435">
        <v>53553.763000000006</v>
      </c>
      <c r="G20" s="129">
        <v>185468.91892708209</v>
      </c>
      <c r="H20" s="293"/>
      <c r="I20" s="58"/>
      <c r="BX20" s="270"/>
      <c r="BY20" s="68"/>
      <c r="BZ20" s="280"/>
      <c r="CA20" s="280"/>
      <c r="CB20" s="280"/>
      <c r="CC20" s="280"/>
      <c r="CD20" s="280"/>
      <c r="CE20" s="270"/>
      <c r="CF20" s="68"/>
      <c r="CG20" s="281"/>
      <c r="CH20" s="281"/>
      <c r="CI20" s="281"/>
      <c r="CJ20" s="281"/>
      <c r="CK20" s="281"/>
      <c r="CL20" s="282"/>
      <c r="CM20" s="282"/>
      <c r="CN20" s="282"/>
      <c r="CO20" s="282"/>
      <c r="CP20" s="282"/>
      <c r="CQ20" s="270"/>
      <c r="CR20" s="68"/>
      <c r="CS20" s="283"/>
      <c r="CT20" s="283"/>
      <c r="CU20" s="283"/>
      <c r="CV20" s="283"/>
      <c r="CW20" s="283"/>
      <c r="CX20" s="270"/>
      <c r="CY20" s="68"/>
      <c r="CZ20" s="282"/>
      <c r="DA20" s="282"/>
      <c r="DB20" s="282"/>
      <c r="DC20" s="282"/>
      <c r="DD20" s="282"/>
    </row>
    <row r="21" spans="1:108" ht="16.5" x14ac:dyDescent="0.3">
      <c r="A21" s="427">
        <v>2021</v>
      </c>
      <c r="B21" s="428" t="s">
        <v>43</v>
      </c>
      <c r="C21" s="429" t="s">
        <v>86</v>
      </c>
      <c r="D21" s="430">
        <v>19672.08103417969</v>
      </c>
      <c r="E21" s="430">
        <v>108507.24404519607</v>
      </c>
      <c r="F21" s="431">
        <v>53274.124499904668</v>
      </c>
      <c r="G21" s="432">
        <v>181453.44957928045</v>
      </c>
      <c r="H21" s="293"/>
      <c r="I21" s="58"/>
      <c r="BX21" s="270">
        <v>2012</v>
      </c>
      <c r="BY21" s="68" t="s">
        <v>44</v>
      </c>
      <c r="BZ21" s="280" t="e">
        <f>+D27+#REF!+#REF!+#REF!+#REF!+D153+#REF!+#REF!+#REF!+#REF!+#REF!+#REF!+#REF!+#REF!+#REF!+#REF!+#REF!+#REF!+#REF!+#REF!+#REF!</f>
        <v>#REF!</v>
      </c>
      <c r="CA21" s="280" t="e">
        <f>+E27+#REF!+#REF!+#REF!+#REF!+E153+#REF!+#REF!+#REF!+#REF!+#REF!+#REF!+#REF!+#REF!+#REF!+#REF!+#REF!+#REF!+#REF!+#REF!+#REF!</f>
        <v>#REF!</v>
      </c>
      <c r="CB21" s="280" t="e">
        <f>+F27+#REF!+#REF!+#REF!+#REF!+F153+#REF!+#REF!+#REF!+#REF!+#REF!+#REF!+#REF!+#REF!+#REF!+#REF!+#REF!+#REF!+#REF!+#REF!+#REF!</f>
        <v>#REF!</v>
      </c>
      <c r="CC21" s="280" t="e">
        <f>+#REF!+#REF!+#REF!+#REF!+#REF!+#REF!+#REF!+#REF!+#REF!+#REF!+#REF!+#REF!+#REF!+#REF!+#REF!+#REF!+#REF!+#REF!+#REF!+#REF!+#REF!</f>
        <v>#REF!</v>
      </c>
      <c r="CD21" s="280" t="e">
        <f>+G27+#REF!+#REF!+#REF!+#REF!+G153+#REF!+#REF!+#REF!+#REF!+#REF!+#REF!+#REF!+#REF!+#REF!+#REF!+#REF!+#REF!+#REF!+#REF!+#REF!</f>
        <v>#REF!</v>
      </c>
      <c r="CE21" s="270">
        <v>2012</v>
      </c>
      <c r="CF21" s="68" t="s">
        <v>44</v>
      </c>
      <c r="CG21" s="281">
        <f>+'Anexo 4'!D45+'Anexo 4'!E45</f>
        <v>185798.76800000004</v>
      </c>
      <c r="CH21" s="281">
        <f>+'Anexo 4'!F45+'Anexo 4'!G45</f>
        <v>454248.20700000005</v>
      </c>
      <c r="CI21" s="281">
        <f>+'Anexo 4'!H45+'Anexo 4'!I45</f>
        <v>156313.97500000003</v>
      </c>
      <c r="CJ21" s="281" t="e">
        <f>+'Anexo 4'!#REF!+'Anexo 4'!#REF!+'Anexo 4'!#REF!+'Anexo 4'!#REF!+'Anexo 4'!J45+'Anexo 4'!K45</f>
        <v>#REF!</v>
      </c>
      <c r="CK21" s="281">
        <f>+'Anexo 4'!L45+'Anexo 4'!M45</f>
        <v>846615.05950000009</v>
      </c>
      <c r="CL21" s="282" t="e">
        <f t="shared" si="2"/>
        <v>#REF!</v>
      </c>
      <c r="CM21" s="282" t="e">
        <f t="shared" si="2"/>
        <v>#REF!</v>
      </c>
      <c r="CN21" s="282" t="e">
        <f t="shared" si="2"/>
        <v>#REF!</v>
      </c>
      <c r="CO21" s="282" t="e">
        <f t="shared" si="2"/>
        <v>#REF!</v>
      </c>
      <c r="CP21" s="282" t="e">
        <f t="shared" si="2"/>
        <v>#REF!</v>
      </c>
      <c r="CQ21" s="270">
        <v>2012</v>
      </c>
      <c r="CR21" s="68" t="s">
        <v>44</v>
      </c>
      <c r="CS21" s="283">
        <f>'Anexo 2 '!C44</f>
        <v>185798.76800000004</v>
      </c>
      <c r="CT21" s="283">
        <f>'Anexo 2 '!D44</f>
        <v>454248.20700000005</v>
      </c>
      <c r="CU21" s="283">
        <f>'Anexo 2 '!E44</f>
        <v>156313.97500000003</v>
      </c>
      <c r="CV21" s="283" t="e">
        <f>+'Anexo 2 '!#REF!+'Anexo 2 '!#REF!+'Anexo 2 '!#REF!</f>
        <v>#REF!</v>
      </c>
      <c r="CW21" s="283">
        <f>+'Anexo 2 '!G44</f>
        <v>846615.05949999974</v>
      </c>
      <c r="CX21" s="270">
        <v>2012</v>
      </c>
      <c r="CY21" s="68" t="s">
        <v>44</v>
      </c>
      <c r="CZ21" s="282">
        <f t="shared" si="3"/>
        <v>0</v>
      </c>
      <c r="DA21" s="282">
        <f t="shared" si="3"/>
        <v>0</v>
      </c>
      <c r="DB21" s="282">
        <f t="shared" si="3"/>
        <v>0</v>
      </c>
      <c r="DC21" s="282" t="e">
        <f t="shared" si="3"/>
        <v>#REF!</v>
      </c>
      <c r="DD21" s="282">
        <f t="shared" si="3"/>
        <v>0</v>
      </c>
    </row>
    <row r="22" spans="1:108" ht="16.5" x14ac:dyDescent="0.3">
      <c r="A22" s="68">
        <v>2021</v>
      </c>
      <c r="B22" s="68" t="s">
        <v>44</v>
      </c>
      <c r="C22" s="433" t="s">
        <v>86</v>
      </c>
      <c r="D22" s="434">
        <v>24868.677049000002</v>
      </c>
      <c r="E22" s="434">
        <v>114730.51202102999</v>
      </c>
      <c r="F22" s="435">
        <v>61519.762999800019</v>
      </c>
      <c r="G22" s="129">
        <v>201118.95206983003</v>
      </c>
      <c r="H22" s="293"/>
      <c r="I22" s="58"/>
      <c r="BX22" s="270">
        <v>2012</v>
      </c>
      <c r="BY22" s="68" t="s">
        <v>45</v>
      </c>
      <c r="BZ22" s="280" t="e">
        <f>+D28+#REF!+#REF!+#REF!+#REF!+D159+#REF!+#REF!+#REF!+#REF!+#REF!+#REF!+#REF!+#REF!+#REF!+#REF!+#REF!+#REF!+#REF!+#REF!+#REF!</f>
        <v>#REF!</v>
      </c>
      <c r="CA22" s="280" t="e">
        <f>+E28+#REF!+#REF!+#REF!+#REF!+E159+#REF!+#REF!+#REF!+#REF!+#REF!+#REF!+#REF!+#REF!+#REF!+#REF!+#REF!+#REF!+#REF!+#REF!+#REF!</f>
        <v>#REF!</v>
      </c>
      <c r="CB22" s="280" t="e">
        <f>+F28+#REF!+#REF!+#REF!+#REF!+F159+#REF!+#REF!+#REF!+#REF!+#REF!+#REF!+#REF!+#REF!+#REF!+#REF!+#REF!+#REF!+#REF!+#REF!+#REF!</f>
        <v>#REF!</v>
      </c>
      <c r="CC22" s="280" t="e">
        <f>+#REF!+#REF!+#REF!+#REF!+#REF!+#REF!+#REF!+#REF!+#REF!+#REF!+#REF!+#REF!+#REF!+#REF!+#REF!+#REF!+#REF!+#REF!+#REF!+#REF!+#REF!</f>
        <v>#REF!</v>
      </c>
      <c r="CD22" s="280" t="e">
        <f>+G28+#REF!+#REF!+#REF!+#REF!+G159+#REF!+#REF!+#REF!+#REF!+#REF!+#REF!+#REF!+#REF!+#REF!+#REF!+#REF!+#REF!+#REF!+#REF!+#REF!</f>
        <v>#REF!</v>
      </c>
      <c r="CE22" s="270">
        <v>2012</v>
      </c>
      <c r="CF22" s="68" t="s">
        <v>45</v>
      </c>
      <c r="CG22" s="281">
        <f>+'Anexo 4'!D46+'Anexo 4'!E46</f>
        <v>206963.7675000001</v>
      </c>
      <c r="CH22" s="281">
        <f>+'Anexo 4'!F46+'Anexo 4'!G46</f>
        <v>519135.20250000013</v>
      </c>
      <c r="CI22" s="281">
        <f>+'Anexo 4'!H46+'Anexo 4'!I46</f>
        <v>172760.065</v>
      </c>
      <c r="CJ22" s="281" t="e">
        <f>+'Anexo 4'!#REF!+'Anexo 4'!#REF!+'Anexo 4'!#REF!+'Anexo 4'!#REF!+'Anexo 4'!J46+'Anexo 4'!K46</f>
        <v>#REF!</v>
      </c>
      <c r="CK22" s="281">
        <f>+'Anexo 4'!L46+'Anexo 4'!M46</f>
        <v>950452.89200000023</v>
      </c>
      <c r="CL22" s="282" t="e">
        <f t="shared" si="2"/>
        <v>#REF!</v>
      </c>
      <c r="CM22" s="282" t="e">
        <f t="shared" si="2"/>
        <v>#REF!</v>
      </c>
      <c r="CN22" s="282" t="e">
        <f t="shared" si="2"/>
        <v>#REF!</v>
      </c>
      <c r="CO22" s="282" t="e">
        <f t="shared" si="2"/>
        <v>#REF!</v>
      </c>
      <c r="CP22" s="282" t="e">
        <f t="shared" si="2"/>
        <v>#REF!</v>
      </c>
      <c r="CQ22" s="270">
        <v>2012</v>
      </c>
      <c r="CR22" s="68" t="s">
        <v>45</v>
      </c>
      <c r="CS22" s="283">
        <f>'Anexo 2 '!C45</f>
        <v>206963.7675000001</v>
      </c>
      <c r="CT22" s="283">
        <f>'Anexo 2 '!D45</f>
        <v>519135.20250000013</v>
      </c>
      <c r="CU22" s="283">
        <f>'Anexo 2 '!E45</f>
        <v>172760.06499999997</v>
      </c>
      <c r="CV22" s="283" t="e">
        <f>+'Anexo 2 '!#REF!+'Anexo 2 '!#REF!+'Anexo 2 '!#REF!</f>
        <v>#REF!</v>
      </c>
      <c r="CW22" s="283">
        <f>+'Anexo 2 '!G45</f>
        <v>950452.89200000023</v>
      </c>
      <c r="CX22" s="270">
        <v>2012</v>
      </c>
      <c r="CY22" s="68" t="s">
        <v>45</v>
      </c>
      <c r="CZ22" s="282">
        <f t="shared" si="3"/>
        <v>0</v>
      </c>
      <c r="DA22" s="282">
        <f t="shared" si="3"/>
        <v>0</v>
      </c>
      <c r="DB22" s="282">
        <f t="shared" si="3"/>
        <v>0</v>
      </c>
      <c r="DC22" s="282" t="e">
        <f t="shared" si="3"/>
        <v>#REF!</v>
      </c>
      <c r="DD22" s="282">
        <f t="shared" si="3"/>
        <v>0</v>
      </c>
    </row>
    <row r="23" spans="1:108" ht="16.5" x14ac:dyDescent="0.3">
      <c r="A23" s="427">
        <v>2021</v>
      </c>
      <c r="B23" s="428" t="s">
        <v>45</v>
      </c>
      <c r="C23" s="429" t="s">
        <v>86</v>
      </c>
      <c r="D23" s="430">
        <v>25931.409568359384</v>
      </c>
      <c r="E23" s="430">
        <v>124927.94400508318</v>
      </c>
      <c r="F23" s="431">
        <v>68323.660500095371</v>
      </c>
      <c r="G23" s="432">
        <v>219183.0140735379</v>
      </c>
      <c r="H23" s="293"/>
      <c r="I23" s="58"/>
      <c r="BX23" s="270">
        <v>2012</v>
      </c>
      <c r="BY23" s="68" t="s">
        <v>33</v>
      </c>
      <c r="BZ23" s="280" t="e">
        <f>+D29+#REF!+#REF!+#REF!+#REF!+D160+#REF!+#REF!+#REF!+#REF!+#REF!+#REF!+#REF!+#REF!+#REF!+#REF!+#REF!+#REF!+#REF!+#REF!+#REF!</f>
        <v>#REF!</v>
      </c>
      <c r="CA23" s="280" t="e">
        <f>+E29+#REF!+#REF!+#REF!+#REF!+E160+#REF!+#REF!+#REF!+#REF!+#REF!+#REF!+#REF!+#REF!+#REF!+#REF!+#REF!+#REF!+#REF!+#REF!+#REF!</f>
        <v>#REF!</v>
      </c>
      <c r="CB23" s="280" t="e">
        <f>+F29+#REF!+#REF!+#REF!+#REF!+F160+#REF!+#REF!+#REF!+#REF!+#REF!+#REF!+#REF!+#REF!+#REF!+#REF!+#REF!+#REF!+#REF!+#REF!+#REF!</f>
        <v>#REF!</v>
      </c>
      <c r="CC23" s="280" t="e">
        <f>+#REF!+#REF!+#REF!+#REF!+#REF!+#REF!+#REF!+#REF!+#REF!+#REF!+#REF!+#REF!+#REF!+#REF!+#REF!+#REF!+#REF!+#REF!+#REF!+#REF!+#REF!</f>
        <v>#REF!</v>
      </c>
      <c r="CD23" s="280" t="e">
        <f>+G29+#REF!+#REF!+#REF!+#REF!+G160+#REF!+#REF!+#REF!+#REF!+#REF!+#REF!+#REF!+#REF!+#REF!+#REF!+#REF!+#REF!+#REF!+#REF!+#REF!</f>
        <v>#REF!</v>
      </c>
      <c r="CE23" s="270">
        <v>2012</v>
      </c>
      <c r="CF23" s="68" t="s">
        <v>33</v>
      </c>
      <c r="CG23" s="281">
        <f>+'Anexo 4'!D47+'Anexo 4'!E47</f>
        <v>173980.321</v>
      </c>
      <c r="CH23" s="281">
        <f>+'Anexo 4'!F47+'Anexo 4'!G47</f>
        <v>433422.40350000019</v>
      </c>
      <c r="CI23" s="281">
        <f>+'Anexo 4'!H47+'Anexo 4'!I47</f>
        <v>138718.17250000002</v>
      </c>
      <c r="CJ23" s="281" t="e">
        <f>+'Anexo 4'!#REF!+'Anexo 4'!#REF!+'Anexo 4'!#REF!+'Anexo 4'!#REF!+'Anexo 4'!J47+'Anexo 4'!K47</f>
        <v>#REF!</v>
      </c>
      <c r="CK23" s="281">
        <f>+'Anexo 4'!L47+'Anexo 4'!M47</f>
        <v>789541.98850000021</v>
      </c>
      <c r="CL23" s="282" t="e">
        <f t="shared" si="2"/>
        <v>#REF!</v>
      </c>
      <c r="CM23" s="282" t="e">
        <f t="shared" si="2"/>
        <v>#REF!</v>
      </c>
      <c r="CN23" s="282" t="e">
        <f t="shared" si="2"/>
        <v>#REF!</v>
      </c>
      <c r="CO23" s="282" t="e">
        <f t="shared" si="2"/>
        <v>#REF!</v>
      </c>
      <c r="CP23" s="282" t="e">
        <f t="shared" si="2"/>
        <v>#REF!</v>
      </c>
      <c r="CQ23" s="270">
        <v>2012</v>
      </c>
      <c r="CR23" s="68" t="s">
        <v>33</v>
      </c>
      <c r="CS23" s="283">
        <f>'Anexo 2 '!C46</f>
        <v>173980.32100000005</v>
      </c>
      <c r="CT23" s="283">
        <f>'Anexo 2 '!D46</f>
        <v>433422.40350000019</v>
      </c>
      <c r="CU23" s="283">
        <f>'Anexo 2 '!E46</f>
        <v>138718.17250000004</v>
      </c>
      <c r="CV23" s="283" t="e">
        <f>+'Anexo 2 '!#REF!+'Anexo 2 '!#REF!+'Anexo 2 '!#REF!</f>
        <v>#REF!</v>
      </c>
      <c r="CW23" s="283">
        <f>+'Anexo 2 '!G46</f>
        <v>789541.98850000021</v>
      </c>
      <c r="CX23" s="270">
        <v>2012</v>
      </c>
      <c r="CY23" s="68" t="s">
        <v>33</v>
      </c>
      <c r="CZ23" s="282">
        <f t="shared" si="3"/>
        <v>0</v>
      </c>
      <c r="DA23" s="282">
        <f t="shared" si="3"/>
        <v>0</v>
      </c>
      <c r="DB23" s="282">
        <f t="shared" si="3"/>
        <v>0</v>
      </c>
      <c r="DC23" s="282" t="e">
        <f t="shared" si="3"/>
        <v>#REF!</v>
      </c>
      <c r="DD23" s="282">
        <f t="shared" si="3"/>
        <v>0</v>
      </c>
    </row>
    <row r="24" spans="1:108" ht="16.5" x14ac:dyDescent="0.3">
      <c r="A24" s="68">
        <v>2021</v>
      </c>
      <c r="B24" s="68" t="s">
        <v>33</v>
      </c>
      <c r="C24" s="433" t="s">
        <v>86</v>
      </c>
      <c r="D24" s="434">
        <v>23062.534490234382</v>
      </c>
      <c r="E24" s="434">
        <v>113050.73151117611</v>
      </c>
      <c r="F24" s="435">
        <v>63219.733499761598</v>
      </c>
      <c r="G24" s="129">
        <v>199332.9995011721</v>
      </c>
      <c r="H24" s="293"/>
      <c r="I24" s="58"/>
      <c r="BX24" s="270">
        <v>2012</v>
      </c>
      <c r="BY24" s="68" t="s">
        <v>35</v>
      </c>
      <c r="BZ24" s="280" t="e">
        <f>+D30+#REF!+#REF!+#REF!+#REF!+D161+#REF!+#REF!+#REF!+#REF!+#REF!+#REF!+#REF!+#REF!+#REF!+#REF!+#REF!+#REF!+#REF!+#REF!+#REF!</f>
        <v>#REF!</v>
      </c>
      <c r="CA24" s="280" t="e">
        <f>+E30+#REF!+#REF!+#REF!+#REF!+E161+#REF!+#REF!+#REF!+#REF!+#REF!+#REF!+#REF!+#REF!+#REF!+#REF!+#REF!+#REF!+#REF!+#REF!+#REF!</f>
        <v>#REF!</v>
      </c>
      <c r="CB24" s="280" t="e">
        <f>+F30+#REF!+#REF!+#REF!+#REF!+F161+#REF!+#REF!+#REF!+#REF!+#REF!+#REF!+#REF!+#REF!+#REF!+#REF!+#REF!+#REF!+#REF!+#REF!+#REF!</f>
        <v>#REF!</v>
      </c>
      <c r="CC24" s="280" t="e">
        <f>+#REF!+#REF!+#REF!+#REF!+#REF!+#REF!+#REF!+#REF!+#REF!+#REF!+#REF!+#REF!+#REF!+#REF!+#REF!+#REF!+#REF!+#REF!+#REF!+#REF!+#REF!</f>
        <v>#REF!</v>
      </c>
      <c r="CD24" s="280" t="e">
        <f>+G30+#REF!+#REF!+#REF!+#REF!+G161+#REF!+#REF!+#REF!+#REF!+#REF!+#REF!+#REF!+#REF!+#REF!+#REF!+#REF!+#REF!+#REF!+#REF!+#REF!</f>
        <v>#REF!</v>
      </c>
      <c r="CE24" s="270">
        <v>2012</v>
      </c>
      <c r="CF24" s="68" t="s">
        <v>35</v>
      </c>
      <c r="CG24" s="281">
        <f>+'Anexo 4'!D48+'Anexo 4'!E48</f>
        <v>208186.23249999995</v>
      </c>
      <c r="CH24" s="281">
        <f>+'Anexo 4'!F48+'Anexo 4'!G48</f>
        <v>479828.70450000011</v>
      </c>
      <c r="CI24" s="281">
        <f>+'Anexo 4'!H48+'Anexo 4'!I48</f>
        <v>166544.12850000002</v>
      </c>
      <c r="CJ24" s="281" t="e">
        <f>+'Anexo 4'!#REF!+'Anexo 4'!#REF!+'Anexo 4'!#REF!+'Anexo 4'!#REF!+'Anexo 4'!J48+'Anexo 4'!K48</f>
        <v>#REF!</v>
      </c>
      <c r="CK24" s="281">
        <f>+'Anexo 4'!L48+'Anexo 4'!M48</f>
        <v>904690.56450000009</v>
      </c>
      <c r="CL24" s="282" t="e">
        <f t="shared" si="2"/>
        <v>#REF!</v>
      </c>
      <c r="CM24" s="282" t="e">
        <f t="shared" si="2"/>
        <v>#REF!</v>
      </c>
      <c r="CN24" s="282" t="e">
        <f t="shared" si="2"/>
        <v>#REF!</v>
      </c>
      <c r="CO24" s="282" t="e">
        <f t="shared" si="2"/>
        <v>#REF!</v>
      </c>
      <c r="CP24" s="282" t="e">
        <f t="shared" si="2"/>
        <v>#REF!</v>
      </c>
      <c r="CQ24" s="270">
        <v>2012</v>
      </c>
      <c r="CR24" s="68" t="s">
        <v>35</v>
      </c>
      <c r="CS24" s="283">
        <f>'Anexo 2 '!C47</f>
        <v>208186.23249999995</v>
      </c>
      <c r="CT24" s="283">
        <f>'Anexo 2 '!D47</f>
        <v>479828.70450000011</v>
      </c>
      <c r="CU24" s="283">
        <f>'Anexo 2 '!E47</f>
        <v>166544.12849999999</v>
      </c>
      <c r="CV24" s="283" t="e">
        <f>+'Anexo 2 '!#REF!+'Anexo 2 '!#REF!+'Anexo 2 '!#REF!</f>
        <v>#REF!</v>
      </c>
      <c r="CW24" s="283">
        <f>+'Anexo 2 '!G47</f>
        <v>904690.56449999986</v>
      </c>
      <c r="CX24" s="270">
        <v>2012</v>
      </c>
      <c r="CY24" s="68" t="s">
        <v>35</v>
      </c>
      <c r="CZ24" s="282">
        <f t="shared" si="3"/>
        <v>0</v>
      </c>
      <c r="DA24" s="282">
        <f t="shared" si="3"/>
        <v>0</v>
      </c>
      <c r="DB24" s="282">
        <f t="shared" si="3"/>
        <v>0</v>
      </c>
      <c r="DC24" s="282" t="e">
        <f t="shared" si="3"/>
        <v>#REF!</v>
      </c>
      <c r="DD24" s="282">
        <f t="shared" si="3"/>
        <v>0</v>
      </c>
    </row>
    <row r="25" spans="1:108" ht="16.5" x14ac:dyDescent="0.3">
      <c r="A25" s="427">
        <v>2021</v>
      </c>
      <c r="B25" s="428" t="s">
        <v>35</v>
      </c>
      <c r="C25" s="429" t="s">
        <v>86</v>
      </c>
      <c r="D25" s="430">
        <v>27416.504014648439</v>
      </c>
      <c r="E25" s="430">
        <v>105295.96548945711</v>
      </c>
      <c r="F25" s="431">
        <v>57227.881499237075</v>
      </c>
      <c r="G25" s="432">
        <v>189940.35100334266</v>
      </c>
      <c r="H25" s="293"/>
      <c r="I25" s="58"/>
      <c r="BX25" s="270">
        <v>2012</v>
      </c>
      <c r="BY25" s="68" t="s">
        <v>36</v>
      </c>
      <c r="BZ25" s="280" t="e">
        <f>+D31+#REF!+#REF!+#REF!+#REF!+D162+#REF!+#REF!+#REF!+#REF!+#REF!+#REF!+#REF!+#REF!+#REF!+#REF!+#REF!+#REF!+#REF!+#REF!+#REF!</f>
        <v>#REF!</v>
      </c>
      <c r="CA25" s="280" t="e">
        <f>+E31+#REF!+#REF!+#REF!+#REF!+E162+#REF!+#REF!+#REF!+#REF!+#REF!+#REF!+#REF!+#REF!+#REF!+#REF!+#REF!+#REF!+#REF!+#REF!+#REF!</f>
        <v>#REF!</v>
      </c>
      <c r="CB25" s="280" t="e">
        <f>+F31+#REF!+#REF!+#REF!+#REF!+F162+#REF!+#REF!+#REF!+#REF!+#REF!+#REF!+#REF!+#REF!+#REF!+#REF!+#REF!+#REF!+#REF!+#REF!+#REF!</f>
        <v>#REF!</v>
      </c>
      <c r="CC25" s="280" t="e">
        <f>+#REF!+#REF!+#REF!+#REF!+#REF!+#REF!+#REF!+#REF!+#REF!+#REF!+#REF!+#REF!+#REF!+#REF!+#REF!+#REF!+#REF!+#REF!+#REF!+#REF!+#REF!</f>
        <v>#REF!</v>
      </c>
      <c r="CD25" s="280" t="e">
        <f>+G31+#REF!+#REF!+#REF!+#REF!+G162+#REF!+#REF!+#REF!+#REF!+#REF!+#REF!+#REF!+#REF!+#REF!+#REF!+#REF!+#REF!+#REF!+#REF!+#REF!</f>
        <v>#REF!</v>
      </c>
      <c r="CE25" s="270">
        <v>2012</v>
      </c>
      <c r="CF25" s="68" t="s">
        <v>36</v>
      </c>
      <c r="CG25" s="281">
        <f>+'Anexo 4'!D49+'Anexo 4'!E49</f>
        <v>202304.63249999995</v>
      </c>
      <c r="CH25" s="281">
        <f>+'Anexo 4'!F49+'Anexo 4'!G49</f>
        <v>468538.625</v>
      </c>
      <c r="CI25" s="281">
        <f>+'Anexo 4'!H49+'Anexo 4'!I49</f>
        <v>162288.61549999996</v>
      </c>
      <c r="CJ25" s="281" t="e">
        <f>+'Anexo 4'!#REF!+'Anexo 4'!#REF!+'Anexo 4'!#REF!+'Anexo 4'!#REF!+'Anexo 4'!J49+'Anexo 4'!K49</f>
        <v>#REF!</v>
      </c>
      <c r="CK25" s="281">
        <f>+'Anexo 4'!L49+'Anexo 4'!M49</f>
        <v>879219.28549999988</v>
      </c>
      <c r="CL25" s="282" t="e">
        <f t="shared" si="2"/>
        <v>#REF!</v>
      </c>
      <c r="CM25" s="282" t="e">
        <f t="shared" si="2"/>
        <v>#REF!</v>
      </c>
      <c r="CN25" s="282" t="e">
        <f t="shared" si="2"/>
        <v>#REF!</v>
      </c>
      <c r="CO25" s="282" t="e">
        <f t="shared" si="2"/>
        <v>#REF!</v>
      </c>
      <c r="CP25" s="282" t="e">
        <f t="shared" si="2"/>
        <v>#REF!</v>
      </c>
      <c r="CQ25" s="270">
        <v>2012</v>
      </c>
      <c r="CR25" s="68" t="s">
        <v>36</v>
      </c>
      <c r="CS25" s="283">
        <f>'Anexo 2 '!C48</f>
        <v>202304.63249999995</v>
      </c>
      <c r="CT25" s="283">
        <f>'Anexo 2 '!D48</f>
        <v>468538.62499999988</v>
      </c>
      <c r="CU25" s="283">
        <f>'Anexo 2 '!E48</f>
        <v>162288.61550000007</v>
      </c>
      <c r="CV25" s="283" t="e">
        <f>+'Anexo 2 '!#REF!+'Anexo 2 '!#REF!+'Anexo 2 '!#REF!</f>
        <v>#REF!</v>
      </c>
      <c r="CW25" s="283">
        <f>+'Anexo 2 '!G48</f>
        <v>879219.2855</v>
      </c>
      <c r="CX25" s="270">
        <v>2012</v>
      </c>
      <c r="CY25" s="68" t="s">
        <v>36</v>
      </c>
      <c r="CZ25" s="282">
        <f t="shared" ref="CZ25:DD32" si="4">+CG25-CS25</f>
        <v>0</v>
      </c>
      <c r="DA25" s="282">
        <f t="shared" si="4"/>
        <v>0</v>
      </c>
      <c r="DB25" s="282">
        <f t="shared" si="4"/>
        <v>0</v>
      </c>
      <c r="DC25" s="282" t="e">
        <f t="shared" si="4"/>
        <v>#REF!</v>
      </c>
      <c r="DD25" s="282">
        <f t="shared" si="4"/>
        <v>0</v>
      </c>
    </row>
    <row r="26" spans="1:108" ht="16.5" x14ac:dyDescent="0.3">
      <c r="A26" s="68">
        <v>2021</v>
      </c>
      <c r="B26" s="68" t="s">
        <v>36</v>
      </c>
      <c r="C26" s="433" t="s">
        <v>86</v>
      </c>
      <c r="D26" s="434">
        <v>25175.48244140625</v>
      </c>
      <c r="E26" s="434">
        <v>119695.08848178004</v>
      </c>
      <c r="F26" s="435">
        <v>65296.756499356285</v>
      </c>
      <c r="G26" s="129">
        <v>210167.32742254258</v>
      </c>
      <c r="H26" s="293"/>
      <c r="I26" s="58"/>
      <c r="BX26" s="270">
        <v>2012</v>
      </c>
      <c r="BY26" s="68" t="s">
        <v>37</v>
      </c>
      <c r="BZ26" s="280" t="e">
        <f>+D32+#REF!+#REF!+#REF!+#REF!+D163+#REF!+#REF!+#REF!+#REF!+#REF!+#REF!+#REF!+#REF!+#REF!+#REF!+#REF!+#REF!+#REF!+#REF!+#REF!</f>
        <v>#REF!</v>
      </c>
      <c r="CA26" s="280" t="e">
        <f>+E32+#REF!+#REF!+#REF!+#REF!+E163+#REF!+#REF!+#REF!+#REF!+#REF!+#REF!+#REF!+#REF!+#REF!+#REF!+#REF!+#REF!+#REF!+#REF!+#REF!</f>
        <v>#REF!</v>
      </c>
      <c r="CB26" s="280" t="e">
        <f>+F32+#REF!+#REF!+#REF!+#REF!+F163+#REF!+#REF!+#REF!+#REF!+#REF!+#REF!+#REF!+#REF!+#REF!+#REF!+#REF!+#REF!+#REF!+#REF!+#REF!</f>
        <v>#REF!</v>
      </c>
      <c r="CC26" s="280" t="e">
        <f>+#REF!+#REF!+#REF!+#REF!+#REF!+#REF!+#REF!+#REF!+#REF!+#REF!+#REF!+#REF!+#REF!+#REF!+#REF!+#REF!+#REF!+#REF!+#REF!+#REF!+#REF!</f>
        <v>#REF!</v>
      </c>
      <c r="CD26" s="280" t="e">
        <f>+G32+#REF!+#REF!+#REF!+#REF!+G163+#REF!+#REF!+#REF!+#REF!+#REF!+#REF!+#REF!+#REF!+#REF!+#REF!+#REF!+#REF!+#REF!+#REF!+#REF!</f>
        <v>#REF!</v>
      </c>
      <c r="CE26" s="270">
        <v>2012</v>
      </c>
      <c r="CF26" s="68" t="s">
        <v>37</v>
      </c>
      <c r="CG26" s="281">
        <f>+'Anexo 4'!D50+'Anexo 4'!E50</f>
        <v>199361.38749999992</v>
      </c>
      <c r="CH26" s="281">
        <f>+'Anexo 4'!F50+'Anexo 4'!G50</f>
        <v>462078.74749999994</v>
      </c>
      <c r="CI26" s="281">
        <f>+'Anexo 4'!H50+'Anexo 4'!I50</f>
        <v>167330.42050000001</v>
      </c>
      <c r="CJ26" s="281" t="e">
        <f>+'Anexo 4'!#REF!+'Anexo 4'!#REF!+'Anexo 4'!#REF!+'Anexo 4'!#REF!+'Anexo 4'!J50+'Anexo 4'!K50</f>
        <v>#REF!</v>
      </c>
      <c r="CK26" s="281">
        <f>+'Anexo 4'!L50+'Anexo 4'!M50</f>
        <v>879632.56099999987</v>
      </c>
      <c r="CL26" s="282" t="e">
        <f t="shared" si="2"/>
        <v>#REF!</v>
      </c>
      <c r="CM26" s="282" t="e">
        <f t="shared" si="2"/>
        <v>#REF!</v>
      </c>
      <c r="CN26" s="282" t="e">
        <f t="shared" si="2"/>
        <v>#REF!</v>
      </c>
      <c r="CO26" s="282" t="e">
        <f t="shared" si="2"/>
        <v>#REF!</v>
      </c>
      <c r="CP26" s="282" t="e">
        <f t="shared" si="2"/>
        <v>#REF!</v>
      </c>
      <c r="CQ26" s="270">
        <v>2012</v>
      </c>
      <c r="CR26" s="68" t="s">
        <v>37</v>
      </c>
      <c r="CS26" s="283">
        <f>'Anexo 2 '!C49</f>
        <v>199361.3874999999</v>
      </c>
      <c r="CT26" s="283">
        <f>'Anexo 2 '!D49</f>
        <v>462078.74749999994</v>
      </c>
      <c r="CU26" s="283">
        <f>'Anexo 2 '!E49</f>
        <v>167330.42050000007</v>
      </c>
      <c r="CV26" s="283" t="e">
        <f>+'Anexo 2 '!#REF!+'Anexo 2 '!#REF!+'Anexo 2 '!#REF!</f>
        <v>#REF!</v>
      </c>
      <c r="CW26" s="283">
        <f>+'Anexo 2 '!G49</f>
        <v>879632.56099999975</v>
      </c>
      <c r="CX26" s="270">
        <v>2012</v>
      </c>
      <c r="CY26" s="68" t="s">
        <v>37</v>
      </c>
      <c r="CZ26" s="282">
        <f t="shared" si="4"/>
        <v>0</v>
      </c>
      <c r="DA26" s="282">
        <f t="shared" si="4"/>
        <v>0</v>
      </c>
      <c r="DB26" s="282">
        <f t="shared" si="4"/>
        <v>0</v>
      </c>
      <c r="DC26" s="282" t="e">
        <f t="shared" si="4"/>
        <v>#REF!</v>
      </c>
      <c r="DD26" s="282">
        <f t="shared" si="4"/>
        <v>0</v>
      </c>
    </row>
    <row r="27" spans="1:108" ht="16.5" x14ac:dyDescent="0.3">
      <c r="A27" s="427">
        <v>2021</v>
      </c>
      <c r="B27" s="428" t="s">
        <v>37</v>
      </c>
      <c r="C27" s="429" t="s">
        <v>86</v>
      </c>
      <c r="D27" s="430">
        <v>26866.314980468749</v>
      </c>
      <c r="E27" s="430">
        <v>124206.50199030775</v>
      </c>
      <c r="F27" s="431">
        <v>66137.409999880794</v>
      </c>
      <c r="G27" s="432">
        <v>217210.22697065727</v>
      </c>
      <c r="H27" s="293"/>
      <c r="I27" s="58"/>
      <c r="BX27" s="270">
        <v>2012</v>
      </c>
      <c r="BY27" s="68" t="s">
        <v>38</v>
      </c>
      <c r="BZ27" s="280" t="e">
        <f>+#REF!+#REF!+#REF!+#REF!+#REF!+D164+#REF!+#REF!+#REF!+#REF!+#REF!+#REF!+#REF!+#REF!+#REF!+#REF!+#REF!+#REF!+#REF!+#REF!+#REF!</f>
        <v>#REF!</v>
      </c>
      <c r="CA27" s="280" t="e">
        <f>+#REF!+#REF!+#REF!+#REF!+#REF!+E164+#REF!+#REF!+#REF!+#REF!+#REF!+#REF!+#REF!+#REF!+#REF!+#REF!+#REF!+#REF!+#REF!+#REF!+#REF!</f>
        <v>#REF!</v>
      </c>
      <c r="CB27" s="280" t="e">
        <f>+#REF!+#REF!+#REF!+#REF!+#REF!+F164+#REF!+#REF!+#REF!+#REF!+#REF!+#REF!+#REF!+#REF!+#REF!+#REF!+#REF!+#REF!+#REF!+#REF!+#REF!</f>
        <v>#REF!</v>
      </c>
      <c r="CC27" s="280" t="e">
        <f>+#REF!+#REF!+#REF!+#REF!+#REF!+#REF!+#REF!+#REF!+#REF!+#REF!+#REF!+#REF!+#REF!+#REF!+#REF!+#REF!+#REF!+#REF!+#REF!+#REF!+#REF!</f>
        <v>#REF!</v>
      </c>
      <c r="CD27" s="280" t="e">
        <f>+#REF!+#REF!+#REF!+#REF!+#REF!+G164+#REF!+#REF!+#REF!+#REF!+#REF!+#REF!+#REF!+#REF!+#REF!+#REF!+#REF!+#REF!+#REF!+#REF!+#REF!</f>
        <v>#REF!</v>
      </c>
      <c r="CE27" s="270">
        <v>2012</v>
      </c>
      <c r="CF27" s="68" t="s">
        <v>38</v>
      </c>
      <c r="CG27" s="281">
        <f>+'Anexo 4'!D51+'Anexo 4'!E51</f>
        <v>206133.73349999989</v>
      </c>
      <c r="CH27" s="281">
        <f>+'Anexo 4'!F51+'Anexo 4'!G51</f>
        <v>483669.13000000018</v>
      </c>
      <c r="CI27" s="281">
        <f>+'Anexo 4'!H51+'Anexo 4'!I51</f>
        <v>166500.88499999998</v>
      </c>
      <c r="CJ27" s="281" t="e">
        <f>+'Anexo 4'!#REF!+'Anexo 4'!#REF!+'Anexo 4'!#REF!+'Anexo 4'!#REF!+'Anexo 4'!J51+'Anexo 4'!K51</f>
        <v>#REF!</v>
      </c>
      <c r="CK27" s="281">
        <f>+'Anexo 4'!L51+'Anexo 4'!M51</f>
        <v>906462.98</v>
      </c>
      <c r="CL27" s="282" t="e">
        <f t="shared" si="2"/>
        <v>#REF!</v>
      </c>
      <c r="CM27" s="282" t="e">
        <f t="shared" si="2"/>
        <v>#REF!</v>
      </c>
      <c r="CN27" s="282" t="e">
        <f t="shared" si="2"/>
        <v>#REF!</v>
      </c>
      <c r="CO27" s="282" t="e">
        <f t="shared" si="2"/>
        <v>#REF!</v>
      </c>
      <c r="CP27" s="282" t="e">
        <f t="shared" si="2"/>
        <v>#REF!</v>
      </c>
      <c r="CQ27" s="270">
        <v>2012</v>
      </c>
      <c r="CR27" s="68" t="s">
        <v>38</v>
      </c>
      <c r="CS27" s="283">
        <f>'Anexo 2 '!C50</f>
        <v>206133.73349999994</v>
      </c>
      <c r="CT27" s="283">
        <f>'Anexo 2 '!D50</f>
        <v>483669.13000000018</v>
      </c>
      <c r="CU27" s="283">
        <f>'Anexo 2 '!E50</f>
        <v>166500.88500000001</v>
      </c>
      <c r="CV27" s="283" t="e">
        <f>+'Anexo 2 '!#REF!+'Anexo 2 '!#REF!+'Anexo 2 '!#REF!</f>
        <v>#REF!</v>
      </c>
      <c r="CW27" s="283">
        <f>+'Anexo 2 '!G50</f>
        <v>906462.98000000021</v>
      </c>
      <c r="CX27" s="270">
        <v>2012</v>
      </c>
      <c r="CY27" s="68" t="s">
        <v>38</v>
      </c>
      <c r="CZ27" s="282">
        <f t="shared" si="4"/>
        <v>0</v>
      </c>
      <c r="DA27" s="282">
        <f t="shared" si="4"/>
        <v>0</v>
      </c>
      <c r="DB27" s="282">
        <f t="shared" si="4"/>
        <v>0</v>
      </c>
      <c r="DC27" s="282" t="e">
        <f t="shared" si="4"/>
        <v>#REF!</v>
      </c>
      <c r="DD27" s="282">
        <f t="shared" si="4"/>
        <v>0</v>
      </c>
    </row>
    <row r="28" spans="1:108" ht="16.5" x14ac:dyDescent="0.3">
      <c r="A28" s="68">
        <v>2021</v>
      </c>
      <c r="B28" s="68" t="s">
        <v>38</v>
      </c>
      <c r="C28" s="433" t="s">
        <v>86</v>
      </c>
      <c r="D28" s="434">
        <v>26619.239465820308</v>
      </c>
      <c r="E28" s="434">
        <v>118366.13597998596</v>
      </c>
      <c r="F28" s="435">
        <v>66315.053498674388</v>
      </c>
      <c r="G28" s="129">
        <v>211300.42894448066</v>
      </c>
      <c r="H28" s="293"/>
      <c r="I28" s="58"/>
      <c r="BX28" s="270">
        <v>2012</v>
      </c>
      <c r="BY28" s="68" t="s">
        <v>39</v>
      </c>
      <c r="BZ28" s="280" t="e">
        <f>+#REF!+#REF!+#REF!+#REF!+#REF!+D165+#REF!+#REF!+#REF!+#REF!+#REF!+#REF!+#REF!+#REF!+#REF!+#REF!+#REF!+#REF!+#REF!+#REF!+#REF!</f>
        <v>#REF!</v>
      </c>
      <c r="CA28" s="280" t="e">
        <f>+#REF!+#REF!+#REF!+#REF!+#REF!+E165+#REF!+#REF!+#REF!+#REF!+#REF!+#REF!+#REF!+#REF!+#REF!+#REF!+#REF!+#REF!+#REF!+#REF!+#REF!</f>
        <v>#REF!</v>
      </c>
      <c r="CB28" s="280" t="e">
        <f>+#REF!+#REF!+#REF!+#REF!+#REF!+F165+#REF!+#REF!+#REF!+#REF!+#REF!+#REF!+#REF!+#REF!+#REF!+#REF!+#REF!+#REF!+#REF!+#REF!+#REF!</f>
        <v>#REF!</v>
      </c>
      <c r="CC28" s="280" t="e">
        <f>+#REF!+#REF!+#REF!+#REF!+#REF!+#REF!+#REF!+#REF!+#REF!+#REF!+#REF!+#REF!+#REF!+#REF!+#REF!+#REF!+#REF!+#REF!+#REF!+#REF!+#REF!</f>
        <v>#REF!</v>
      </c>
      <c r="CD28" s="280" t="e">
        <f>+#REF!+#REF!+#REF!+#REF!+#REF!+G165+#REF!+#REF!+#REF!+#REF!+#REF!+#REF!+#REF!+#REF!+#REF!+#REF!+#REF!+#REF!+#REF!+#REF!+#REF!</f>
        <v>#REF!</v>
      </c>
      <c r="CE28" s="270">
        <v>2012</v>
      </c>
      <c r="CF28" s="68" t="s">
        <v>39</v>
      </c>
      <c r="CG28" s="281">
        <f>+'Anexo 4'!D52+'Anexo 4'!E52</f>
        <v>199182.20099999994</v>
      </c>
      <c r="CH28" s="281">
        <f>+'Anexo 4'!F52+'Anexo 4'!G52</f>
        <v>445539.30099999992</v>
      </c>
      <c r="CI28" s="281">
        <f>+'Anexo 4'!H52+'Anexo 4'!I52</f>
        <v>167060.18200000006</v>
      </c>
      <c r="CJ28" s="281" t="e">
        <f>+'Anexo 4'!#REF!+'Anexo 4'!#REF!+'Anexo 4'!#REF!+'Anexo 4'!#REF!+'Anexo 4'!J52+'Anexo 4'!K52</f>
        <v>#REF!</v>
      </c>
      <c r="CK28" s="281">
        <f>+'Anexo 4'!L52+'Anexo 4'!M52</f>
        <v>862746.65599999996</v>
      </c>
      <c r="CL28" s="282" t="e">
        <f t="shared" si="2"/>
        <v>#REF!</v>
      </c>
      <c r="CM28" s="282" t="e">
        <f t="shared" si="2"/>
        <v>#REF!</v>
      </c>
      <c r="CN28" s="282" t="e">
        <f t="shared" si="2"/>
        <v>#REF!</v>
      </c>
      <c r="CO28" s="282" t="e">
        <f t="shared" si="2"/>
        <v>#REF!</v>
      </c>
      <c r="CP28" s="282" t="e">
        <f t="shared" si="2"/>
        <v>#REF!</v>
      </c>
      <c r="CQ28" s="270">
        <v>2012</v>
      </c>
      <c r="CR28" s="68" t="s">
        <v>39</v>
      </c>
      <c r="CS28" s="283">
        <f>'Anexo 2 '!C51</f>
        <v>199182.20099999994</v>
      </c>
      <c r="CT28" s="283">
        <f>'Anexo 2 '!D51</f>
        <v>445539.30099999998</v>
      </c>
      <c r="CU28" s="283">
        <f>'Anexo 2 '!E51</f>
        <v>167060.18200000003</v>
      </c>
      <c r="CV28" s="283" t="e">
        <f>+'Anexo 2 '!#REF!+'Anexo 2 '!#REF!+'Anexo 2 '!#REF!</f>
        <v>#REF!</v>
      </c>
      <c r="CW28" s="283">
        <f>+'Anexo 2 '!G51</f>
        <v>862746.65600000019</v>
      </c>
      <c r="CX28" s="270">
        <v>2012</v>
      </c>
      <c r="CY28" s="68" t="s">
        <v>39</v>
      </c>
      <c r="CZ28" s="282">
        <f t="shared" si="4"/>
        <v>0</v>
      </c>
      <c r="DA28" s="282">
        <f t="shared" si="4"/>
        <v>0</v>
      </c>
      <c r="DB28" s="282">
        <f t="shared" si="4"/>
        <v>0</v>
      </c>
      <c r="DC28" s="282" t="e">
        <f t="shared" si="4"/>
        <v>#REF!</v>
      </c>
      <c r="DD28" s="282">
        <f t="shared" si="4"/>
        <v>0</v>
      </c>
    </row>
    <row r="29" spans="1:108" ht="16.5" x14ac:dyDescent="0.3">
      <c r="A29" s="427">
        <v>2021</v>
      </c>
      <c r="B29" s="428" t="s">
        <v>39</v>
      </c>
      <c r="C29" s="429" t="s">
        <v>86</v>
      </c>
      <c r="D29" s="430">
        <v>27473.730995117185</v>
      </c>
      <c r="E29" s="430">
        <v>122604.26849699071</v>
      </c>
      <c r="F29" s="431">
        <v>65591.140497112283</v>
      </c>
      <c r="G29" s="432">
        <v>215669.13998922019</v>
      </c>
      <c r="H29" s="293"/>
      <c r="I29" s="58"/>
      <c r="BX29" s="270">
        <v>2012</v>
      </c>
      <c r="BY29" s="68" t="s">
        <v>40</v>
      </c>
      <c r="BZ29" s="280" t="e">
        <f>+#REF!+#REF!+#REF!+#REF!+#REF!+D166+#REF!+#REF!+#REF!+#REF!+#REF!+#REF!+#REF!+#REF!+#REF!+#REF!+#REF!+#REF!+#REF!+#REF!+#REF!</f>
        <v>#REF!</v>
      </c>
      <c r="CA29" s="280" t="e">
        <f>+#REF!+#REF!+#REF!+#REF!+#REF!+E166+#REF!+#REF!+#REF!+#REF!+#REF!+#REF!+#REF!+#REF!+#REF!+#REF!+#REF!+#REF!+#REF!+#REF!+#REF!</f>
        <v>#REF!</v>
      </c>
      <c r="CB29" s="280" t="e">
        <f>+#REF!+#REF!+#REF!+#REF!+#REF!+F166+#REF!+#REF!+#REF!+#REF!+#REF!+#REF!+#REF!+#REF!+#REF!+#REF!+#REF!+#REF!+#REF!+#REF!+#REF!</f>
        <v>#REF!</v>
      </c>
      <c r="CC29" s="280" t="e">
        <f>+#REF!+#REF!+#REF!+#REF!+#REF!+#REF!+#REF!+#REF!+#REF!+#REF!+#REF!+#REF!+#REF!+#REF!+#REF!+#REF!+#REF!+#REF!+#REF!+#REF!+#REF!</f>
        <v>#REF!</v>
      </c>
      <c r="CD29" s="280" t="e">
        <f>+#REF!+#REF!+#REF!+#REF!+#REF!+G166+#REF!+#REF!+#REF!+#REF!+#REF!+#REF!+#REF!+#REF!+#REF!+#REF!+#REF!+#REF!+#REF!+#REF!+#REF!</f>
        <v>#REF!</v>
      </c>
      <c r="CE29" s="270">
        <v>2012</v>
      </c>
      <c r="CF29" s="68" t="s">
        <v>40</v>
      </c>
      <c r="CG29" s="281">
        <f>+'Anexo 4'!D53+'Anexo 4'!E53</f>
        <v>201282.48300000001</v>
      </c>
      <c r="CH29" s="281">
        <f>+'Anexo 4'!F53+'Anexo 4'!G53</f>
        <v>475866.47600000014</v>
      </c>
      <c r="CI29" s="281">
        <f>+'Anexo 4'!H53+'Anexo 4'!I53</f>
        <v>176320.93399999992</v>
      </c>
      <c r="CJ29" s="281" t="e">
        <f>+'Anexo 4'!#REF!+'Anexo 4'!#REF!+'Anexo 4'!#REF!+'Anexo 4'!#REF!+'Anexo 4'!J53+'Anexo 4'!K53</f>
        <v>#REF!</v>
      </c>
      <c r="CK29" s="281">
        <f>+'Anexo 4'!L53+'Anexo 4'!M53</f>
        <v>906790.64850000001</v>
      </c>
      <c r="CL29" s="282" t="e">
        <f t="shared" si="2"/>
        <v>#REF!</v>
      </c>
      <c r="CM29" s="282" t="e">
        <f t="shared" si="2"/>
        <v>#REF!</v>
      </c>
      <c r="CN29" s="282" t="e">
        <f t="shared" si="2"/>
        <v>#REF!</v>
      </c>
      <c r="CO29" s="282" t="e">
        <f t="shared" si="2"/>
        <v>#REF!</v>
      </c>
      <c r="CP29" s="282" t="e">
        <f t="shared" si="2"/>
        <v>#REF!</v>
      </c>
      <c r="CQ29" s="270">
        <v>2012</v>
      </c>
      <c r="CR29" s="68" t="s">
        <v>40</v>
      </c>
      <c r="CS29" s="283">
        <f>'Anexo 2 '!C52</f>
        <v>201282.48300000001</v>
      </c>
      <c r="CT29" s="283">
        <f>'Anexo 2 '!D52</f>
        <v>475866.47600000008</v>
      </c>
      <c r="CU29" s="283">
        <f>'Anexo 2 '!E52</f>
        <v>176320.93399999995</v>
      </c>
      <c r="CV29" s="283" t="e">
        <f>+'Anexo 2 '!#REF!+'Anexo 2 '!#REF!+'Anexo 2 '!#REF!</f>
        <v>#REF!</v>
      </c>
      <c r="CW29" s="283">
        <f>+'Anexo 2 '!G52</f>
        <v>906790.64849999989</v>
      </c>
      <c r="CX29" s="270">
        <v>2012</v>
      </c>
      <c r="CY29" s="68" t="s">
        <v>40</v>
      </c>
      <c r="CZ29" s="282">
        <f t="shared" si="4"/>
        <v>0</v>
      </c>
      <c r="DA29" s="282">
        <f t="shared" si="4"/>
        <v>0</v>
      </c>
      <c r="DB29" s="282">
        <f t="shared" si="4"/>
        <v>0</v>
      </c>
      <c r="DC29" s="282" t="e">
        <f t="shared" si="4"/>
        <v>#REF!</v>
      </c>
      <c r="DD29" s="282">
        <f t="shared" si="4"/>
        <v>0</v>
      </c>
    </row>
    <row r="30" spans="1:108" ht="16.5" x14ac:dyDescent="0.3">
      <c r="A30" s="68">
        <v>2021</v>
      </c>
      <c r="B30" s="68" t="s">
        <v>40</v>
      </c>
      <c r="C30" s="433" t="s">
        <v>86</v>
      </c>
      <c r="D30" s="434">
        <v>27917.742097656246</v>
      </c>
      <c r="E30" s="434">
        <v>120402.16052587531</v>
      </c>
      <c r="F30" s="435">
        <v>64875.0580012965</v>
      </c>
      <c r="G30" s="129">
        <v>213194.96062482806</v>
      </c>
      <c r="H30" s="293"/>
      <c r="I30" s="58"/>
      <c r="BX30" s="270">
        <v>2012</v>
      </c>
      <c r="BY30" s="68" t="s">
        <v>41</v>
      </c>
      <c r="BZ30" s="280" t="e">
        <f>+#REF!+#REF!+#REF!+#REF!+#REF!+D167+#REF!+#REF!+#REF!+#REF!+#REF!+#REF!+#REF!+#REF!+#REF!+#REF!+#REF!+#REF!+#REF!+#REF!+#REF!</f>
        <v>#REF!</v>
      </c>
      <c r="CA30" s="280" t="e">
        <f>+#REF!+#REF!+#REF!+#REF!+#REF!+E167+#REF!+#REF!+#REF!+#REF!+#REF!+#REF!+#REF!+#REF!+#REF!+#REF!+#REF!+#REF!+#REF!+#REF!+#REF!</f>
        <v>#REF!</v>
      </c>
      <c r="CB30" s="280" t="e">
        <f>+#REF!+#REF!+#REF!+#REF!+#REF!+F167+#REF!+#REF!+#REF!+#REF!+#REF!+#REF!+#REF!+#REF!+#REF!+#REF!+#REF!+#REF!+#REF!+#REF!+#REF!</f>
        <v>#REF!</v>
      </c>
      <c r="CC30" s="280" t="e">
        <f>+#REF!+#REF!+#REF!+#REF!+#REF!+#REF!+#REF!+#REF!+#REF!+#REF!+#REF!+#REF!+#REF!+#REF!+#REF!+#REF!+#REF!+#REF!+#REF!+#REF!+#REF!</f>
        <v>#REF!</v>
      </c>
      <c r="CD30" s="280" t="e">
        <f>+#REF!+#REF!+#REF!+#REF!+#REF!+G167+#REF!+#REF!+#REF!+#REF!+#REF!+#REF!+#REF!+#REF!+#REF!+#REF!+#REF!+#REF!+#REF!+#REF!+#REF!</f>
        <v>#REF!</v>
      </c>
      <c r="CE30" s="270">
        <v>2012</v>
      </c>
      <c r="CF30" s="68" t="s">
        <v>41</v>
      </c>
      <c r="CG30" s="281">
        <f>+'Anexo 4'!D54+'Anexo 4'!E54</f>
        <v>197940.43999999986</v>
      </c>
      <c r="CH30" s="281">
        <f>+'Anexo 4'!F54+'Anexo 4'!G54</f>
        <v>491605.77250000002</v>
      </c>
      <c r="CI30" s="281">
        <f>+'Anexo 4'!H54+'Anexo 4'!I54</f>
        <v>172788.77449999994</v>
      </c>
      <c r="CJ30" s="281" t="e">
        <f>+'Anexo 4'!#REF!+'Anexo 4'!#REF!+'Anexo 4'!#REF!+'Anexo 4'!#REF!+'Anexo 4'!J54+'Anexo 4'!K54</f>
        <v>#REF!</v>
      </c>
      <c r="CK30" s="281">
        <f>+'Anexo 4'!L54+'Anexo 4'!M54</f>
        <v>915069.58949999977</v>
      </c>
      <c r="CL30" s="282" t="e">
        <f t="shared" si="2"/>
        <v>#REF!</v>
      </c>
      <c r="CM30" s="282" t="e">
        <f t="shared" si="2"/>
        <v>#REF!</v>
      </c>
      <c r="CN30" s="282" t="e">
        <f t="shared" si="2"/>
        <v>#REF!</v>
      </c>
      <c r="CO30" s="282" t="e">
        <f t="shared" si="2"/>
        <v>#REF!</v>
      </c>
      <c r="CP30" s="282" t="e">
        <f t="shared" si="2"/>
        <v>#REF!</v>
      </c>
      <c r="CQ30" s="270">
        <v>2012</v>
      </c>
      <c r="CR30" s="68" t="s">
        <v>41</v>
      </c>
      <c r="CS30" s="283">
        <f>'Anexo 2 '!C53</f>
        <v>197940.43999999986</v>
      </c>
      <c r="CT30" s="283">
        <f>'Anexo 2 '!D53</f>
        <v>491605.77250000002</v>
      </c>
      <c r="CU30" s="283">
        <f>'Anexo 2 '!E53</f>
        <v>172788.77450000003</v>
      </c>
      <c r="CV30" s="283" t="e">
        <f>+'Anexo 2 '!#REF!+'Anexo 2 '!#REF!+'Anexo 2 '!#REF!</f>
        <v>#REF!</v>
      </c>
      <c r="CW30" s="283">
        <f>+'Anexo 2 '!G53</f>
        <v>915069.58950000012</v>
      </c>
      <c r="CX30" s="270">
        <v>2012</v>
      </c>
      <c r="CY30" s="68" t="s">
        <v>41</v>
      </c>
      <c r="CZ30" s="282">
        <f t="shared" si="4"/>
        <v>0</v>
      </c>
      <c r="DA30" s="282">
        <f t="shared" si="4"/>
        <v>0</v>
      </c>
      <c r="DB30" s="282">
        <f t="shared" si="4"/>
        <v>0</v>
      </c>
      <c r="DC30" s="282" t="e">
        <f t="shared" si="4"/>
        <v>#REF!</v>
      </c>
      <c r="DD30" s="282">
        <f t="shared" si="4"/>
        <v>0</v>
      </c>
    </row>
    <row r="31" spans="1:108" ht="16.5" x14ac:dyDescent="0.3">
      <c r="A31" s="427">
        <v>2021</v>
      </c>
      <c r="B31" s="428" t="s">
        <v>41</v>
      </c>
      <c r="C31" s="429" t="s">
        <v>86</v>
      </c>
      <c r="D31" s="430">
        <v>25727.470036010738</v>
      </c>
      <c r="E31" s="430">
        <v>121638.07650283388</v>
      </c>
      <c r="F31" s="431">
        <v>66221.57600000003</v>
      </c>
      <c r="G31" s="432">
        <v>213587.12253884462</v>
      </c>
      <c r="H31" s="293"/>
      <c r="I31" s="58"/>
      <c r="BX31" s="270">
        <v>2012</v>
      </c>
      <c r="BY31" s="68" t="s">
        <v>42</v>
      </c>
      <c r="BZ31" s="280" t="e">
        <f>+#REF!+#REF!+#REF!+#REF!+#REF!+D168+#REF!+#REF!+#REF!+#REF!+#REF!+#REF!+#REF!+#REF!+#REF!+#REF!+#REF!+#REF!+#REF!+#REF!+#REF!</f>
        <v>#REF!</v>
      </c>
      <c r="CA31" s="280" t="e">
        <f>+#REF!+#REF!+#REF!+#REF!+#REF!+E168+#REF!+#REF!+#REF!+#REF!+#REF!+#REF!+#REF!+#REF!+#REF!+#REF!+#REF!+#REF!+#REF!+#REF!+#REF!</f>
        <v>#REF!</v>
      </c>
      <c r="CB31" s="280" t="e">
        <f>+#REF!+#REF!+#REF!+#REF!+#REF!+F168+#REF!+#REF!+#REF!+#REF!+#REF!+#REF!+#REF!+#REF!+#REF!+#REF!+#REF!+#REF!+#REF!+#REF!+#REF!</f>
        <v>#REF!</v>
      </c>
      <c r="CC31" s="280" t="e">
        <f>+#REF!+#REF!+#REF!+#REF!+#REF!+#REF!+#REF!+#REF!+#REF!+#REF!+#REF!+#REF!+#REF!+#REF!+#REF!+#REF!+#REF!+#REF!+#REF!+#REF!+#REF!</f>
        <v>#REF!</v>
      </c>
      <c r="CD31" s="280" t="e">
        <f>+#REF!+#REF!+#REF!+#REF!+#REF!+G168+#REF!+#REF!+#REF!+#REF!+#REF!+#REF!+#REF!+#REF!+#REF!+#REF!+#REF!+#REF!+#REF!+#REF!+#REF!</f>
        <v>#REF!</v>
      </c>
      <c r="CE31" s="270">
        <v>2012</v>
      </c>
      <c r="CF31" s="68" t="s">
        <v>42</v>
      </c>
      <c r="CG31" s="281">
        <f>+'Anexo 4'!D55+'Anexo 4'!E55</f>
        <v>170233.70850000001</v>
      </c>
      <c r="CH31" s="281">
        <f>+'Anexo 4'!F55+'Anexo 4'!G55</f>
        <v>478029.26350000006</v>
      </c>
      <c r="CI31" s="281">
        <f>+'Anexo 4'!H55+'Anexo 4'!I55</f>
        <v>141561.8885</v>
      </c>
      <c r="CJ31" s="281" t="e">
        <f>+'Anexo 4'!#REF!+'Anexo 4'!#REF!+'Anexo 4'!#REF!+'Anexo 4'!#REF!+'Anexo 4'!J55+'Anexo 4'!K55</f>
        <v>#REF!</v>
      </c>
      <c r="CK31" s="281">
        <f>+'Anexo 4'!L55+'Anexo 4'!M55</f>
        <v>831485.21550000005</v>
      </c>
      <c r="CL31" s="282" t="e">
        <f t="shared" si="2"/>
        <v>#REF!</v>
      </c>
      <c r="CM31" s="282" t="e">
        <f t="shared" si="2"/>
        <v>#REF!</v>
      </c>
      <c r="CN31" s="282" t="e">
        <f t="shared" si="2"/>
        <v>#REF!</v>
      </c>
      <c r="CO31" s="282" t="e">
        <f t="shared" si="2"/>
        <v>#REF!</v>
      </c>
      <c r="CP31" s="282" t="e">
        <f t="shared" si="2"/>
        <v>#REF!</v>
      </c>
      <c r="CQ31" s="270">
        <v>2012</v>
      </c>
      <c r="CR31" s="68" t="s">
        <v>42</v>
      </c>
      <c r="CS31" s="283">
        <f>'Anexo 2 '!C54</f>
        <v>170233.70849999998</v>
      </c>
      <c r="CT31" s="283">
        <f>'Anexo 2 '!D54</f>
        <v>478029.26349999994</v>
      </c>
      <c r="CU31" s="283">
        <f>'Anexo 2 '!E54</f>
        <v>141561.88850000006</v>
      </c>
      <c r="CV31" s="283" t="e">
        <f>+'Anexo 2 '!#REF!+'Anexo 2 '!#REF!+'Anexo 2 '!#REF!</f>
        <v>#REF!</v>
      </c>
      <c r="CW31" s="283">
        <f>+'Anexo 2 '!G54</f>
        <v>831485.21549999993</v>
      </c>
      <c r="CX31" s="270">
        <v>2012</v>
      </c>
      <c r="CY31" s="68" t="s">
        <v>42</v>
      </c>
      <c r="CZ31" s="282">
        <f t="shared" si="4"/>
        <v>0</v>
      </c>
      <c r="DA31" s="282">
        <f t="shared" si="4"/>
        <v>0</v>
      </c>
      <c r="DB31" s="282">
        <f t="shared" si="4"/>
        <v>0</v>
      </c>
      <c r="DC31" s="282" t="e">
        <f t="shared" si="4"/>
        <v>#REF!</v>
      </c>
      <c r="DD31" s="282">
        <f t="shared" si="4"/>
        <v>0</v>
      </c>
    </row>
    <row r="32" spans="1:108" ht="16.5" x14ac:dyDescent="0.3">
      <c r="A32" s="68">
        <v>2021</v>
      </c>
      <c r="B32" s="68" t="s">
        <v>42</v>
      </c>
      <c r="C32" s="433" t="s">
        <v>86</v>
      </c>
      <c r="D32" s="434">
        <v>24963.841550000005</v>
      </c>
      <c r="E32" s="434">
        <v>113837.90851625442</v>
      </c>
      <c r="F32" s="435">
        <v>53689.807999332435</v>
      </c>
      <c r="G32" s="129">
        <v>192491.55806558684</v>
      </c>
      <c r="H32" s="293"/>
      <c r="I32" s="58"/>
      <c r="BX32" s="270">
        <v>2013</v>
      </c>
      <c r="BY32" s="68" t="s">
        <v>43</v>
      </c>
      <c r="BZ32" s="280" t="e">
        <f>+#REF!+#REF!+#REF!+#REF!+#REF!+D169+#REF!+#REF!+#REF!+#REF!+#REF!+#REF!+#REF!+#REF!+#REF!+#REF!+#REF!+#REF!+#REF!+#REF!+#REF!</f>
        <v>#REF!</v>
      </c>
      <c r="CA32" s="280" t="e">
        <f>+#REF!+#REF!+#REF!+#REF!+#REF!+E169+#REF!+#REF!+#REF!+#REF!+#REF!+#REF!+#REF!+#REF!+#REF!+#REF!+#REF!+#REF!+#REF!+#REF!+#REF!</f>
        <v>#REF!</v>
      </c>
      <c r="CB32" s="280" t="e">
        <f>+#REF!+#REF!+#REF!+#REF!+#REF!+F169+#REF!+#REF!+#REF!+#REF!+#REF!+#REF!+#REF!+#REF!+#REF!+#REF!+#REF!+#REF!+#REF!+#REF!+#REF!</f>
        <v>#REF!</v>
      </c>
      <c r="CC32" s="280" t="e">
        <f>+#REF!+#REF!+#REF!+#REF!+#REF!+#REF!+#REF!+#REF!+#REF!+#REF!+#REF!+#REF!+#REF!+#REF!+#REF!+#REF!+#REF!+#REF!+#REF!+#REF!+#REF!</f>
        <v>#REF!</v>
      </c>
      <c r="CD32" s="280" t="e">
        <f>+#REF!+#REF!+#REF!+#REF!+#REF!+G169+#REF!+#REF!+#REF!+#REF!+#REF!+#REF!+#REF!+#REF!+#REF!+#REF!+#REF!+#REF!+#REF!+#REF!+#REF!</f>
        <v>#REF!</v>
      </c>
      <c r="CE32" s="270">
        <v>2013</v>
      </c>
      <c r="CF32" s="68" t="s">
        <v>43</v>
      </c>
      <c r="CG32" s="281">
        <f>+'Anexo 4'!D56+'Anexo 4'!E56</f>
        <v>174911.27000000002</v>
      </c>
      <c r="CH32" s="281">
        <f>+'Anexo 4'!F56+'Anexo 4'!G56</f>
        <v>406740.57700000005</v>
      </c>
      <c r="CI32" s="281">
        <f>+'Anexo 4'!H56+'Anexo 4'!I56</f>
        <v>165538.63149999996</v>
      </c>
      <c r="CJ32" s="281" t="e">
        <f>+'Anexo 4'!#REF!+'Anexo 4'!#REF!+'Anexo 4'!#REF!+'Anexo 4'!#REF!+'Anexo 4'!J56+'Anexo 4'!K56</f>
        <v>#REF!</v>
      </c>
      <c r="CK32" s="281">
        <f>+'Anexo 4'!L56+'Anexo 4'!M56</f>
        <v>797141.56500000006</v>
      </c>
      <c r="CL32" s="282" t="e">
        <f t="shared" si="2"/>
        <v>#REF!</v>
      </c>
      <c r="CM32" s="282" t="e">
        <f t="shared" si="2"/>
        <v>#REF!</v>
      </c>
      <c r="CN32" s="282" t="e">
        <f t="shared" si="2"/>
        <v>#REF!</v>
      </c>
      <c r="CO32" s="282" t="e">
        <f t="shared" si="2"/>
        <v>#REF!</v>
      </c>
      <c r="CP32" s="282" t="e">
        <f t="shared" si="2"/>
        <v>#REF!</v>
      </c>
      <c r="CQ32" s="270">
        <v>2013</v>
      </c>
      <c r="CR32" s="68" t="s">
        <v>43</v>
      </c>
      <c r="CS32" s="283">
        <f>'Anexo 2 '!C55</f>
        <v>174911.27</v>
      </c>
      <c r="CT32" s="283">
        <f>'Anexo 2 '!D55</f>
        <v>406740.57700000005</v>
      </c>
      <c r="CU32" s="283">
        <f>'Anexo 2 '!E55</f>
        <v>165538.63150000005</v>
      </c>
      <c r="CV32" s="283" t="e">
        <f>+'Anexo 2 '!#REF!+'Anexo 2 '!#REF!+'Anexo 2 '!#REF!</f>
        <v>#REF!</v>
      </c>
      <c r="CW32" s="283">
        <f>+'Anexo 2 '!G55</f>
        <v>797141.56500000006</v>
      </c>
      <c r="CX32" s="270">
        <v>2013</v>
      </c>
      <c r="CY32" s="68" t="s">
        <v>43</v>
      </c>
      <c r="CZ32" s="282">
        <f t="shared" si="4"/>
        <v>0</v>
      </c>
      <c r="DA32" s="282">
        <f t="shared" si="4"/>
        <v>0</v>
      </c>
      <c r="DB32" s="282">
        <f t="shared" si="4"/>
        <v>0</v>
      </c>
      <c r="DC32" s="282" t="e">
        <f t="shared" si="4"/>
        <v>#REF!</v>
      </c>
      <c r="DD32" s="282">
        <f t="shared" si="4"/>
        <v>0</v>
      </c>
    </row>
    <row r="33" spans="1:108" ht="16.5" x14ac:dyDescent="0.3">
      <c r="A33" s="427">
        <v>2022</v>
      </c>
      <c r="B33" s="428" t="s">
        <v>43</v>
      </c>
      <c r="C33" s="429" t="s">
        <v>86</v>
      </c>
      <c r="D33" s="430">
        <v>21544.759446289063</v>
      </c>
      <c r="E33" s="430">
        <v>107289.20647426987</v>
      </c>
      <c r="F33" s="431">
        <v>53156.245997711187</v>
      </c>
      <c r="G33" s="432">
        <v>181990.2119182701</v>
      </c>
      <c r="H33" s="293"/>
      <c r="I33" s="58"/>
      <c r="BX33" s="270"/>
      <c r="BY33" s="68"/>
      <c r="BZ33" s="280"/>
      <c r="CA33" s="280"/>
      <c r="CB33" s="280"/>
      <c r="CC33" s="280"/>
      <c r="CD33" s="280"/>
      <c r="CE33" s="270"/>
      <c r="CF33" s="68"/>
      <c r="CG33" s="281"/>
      <c r="CH33" s="281"/>
      <c r="CI33" s="281"/>
      <c r="CJ33" s="281"/>
      <c r="CK33" s="281"/>
      <c r="CL33" s="282"/>
      <c r="CM33" s="282"/>
      <c r="CN33" s="282"/>
      <c r="CO33" s="282"/>
      <c r="CP33" s="282"/>
      <c r="CQ33" s="270"/>
      <c r="CR33" s="68"/>
      <c r="CS33" s="283"/>
      <c r="CT33" s="283"/>
      <c r="CU33" s="283"/>
      <c r="CV33" s="283"/>
      <c r="CW33" s="283"/>
      <c r="CX33" s="270"/>
      <c r="CY33" s="68"/>
      <c r="CZ33" s="282"/>
      <c r="DA33" s="282"/>
      <c r="DB33" s="282"/>
      <c r="DC33" s="282"/>
      <c r="DD33" s="282"/>
    </row>
    <row r="34" spans="1:108" ht="16.5" x14ac:dyDescent="0.3">
      <c r="A34" s="68">
        <v>2022</v>
      </c>
      <c r="B34" s="68" t="s">
        <v>44</v>
      </c>
      <c r="C34" s="433" t="s">
        <v>86</v>
      </c>
      <c r="D34" s="434">
        <v>26975.763927978514</v>
      </c>
      <c r="E34" s="434">
        <v>121452.08698749564</v>
      </c>
      <c r="F34" s="435">
        <v>61635.281498027798</v>
      </c>
      <c r="G34" s="129">
        <v>210063.13241350197</v>
      </c>
      <c r="H34" s="293"/>
      <c r="I34" s="58"/>
      <c r="BX34" s="270"/>
      <c r="BY34" s="68"/>
      <c r="BZ34" s="280"/>
      <c r="CA34" s="280"/>
      <c r="CB34" s="280"/>
      <c r="CC34" s="280"/>
      <c r="CD34" s="280"/>
      <c r="CE34" s="270"/>
      <c r="CF34" s="68"/>
      <c r="CG34" s="281"/>
      <c r="CH34" s="281"/>
      <c r="CI34" s="281"/>
      <c r="CJ34" s="281"/>
      <c r="CK34" s="281"/>
      <c r="CL34" s="282"/>
      <c r="CM34" s="282"/>
      <c r="CN34" s="282"/>
      <c r="CO34" s="282"/>
      <c r="CP34" s="282"/>
      <c r="CQ34" s="270"/>
      <c r="CR34" s="68"/>
      <c r="CS34" s="283"/>
      <c r="CT34" s="283"/>
      <c r="CU34" s="283"/>
      <c r="CV34" s="283"/>
      <c r="CW34" s="283"/>
      <c r="CX34" s="270"/>
      <c r="CY34" s="68"/>
      <c r="CZ34" s="282"/>
      <c r="DA34" s="282"/>
      <c r="DB34" s="282"/>
      <c r="DC34" s="282"/>
      <c r="DD34" s="282"/>
    </row>
    <row r="35" spans="1:108" ht="16.5" x14ac:dyDescent="0.3">
      <c r="A35" s="427">
        <v>2022</v>
      </c>
      <c r="B35" s="428" t="s">
        <v>45</v>
      </c>
      <c r="C35" s="429" t="s">
        <v>86</v>
      </c>
      <c r="D35" s="430">
        <v>33367.583500000008</v>
      </c>
      <c r="E35" s="430">
        <v>130695.92698016429</v>
      </c>
      <c r="F35" s="431">
        <v>66491.286998180411</v>
      </c>
      <c r="G35" s="432">
        <v>230554.7974783447</v>
      </c>
      <c r="H35" s="293"/>
      <c r="I35" s="58"/>
      <c r="BX35" s="270"/>
      <c r="BY35" s="68"/>
      <c r="BZ35" s="280"/>
      <c r="CA35" s="280"/>
      <c r="CB35" s="280"/>
      <c r="CC35" s="280"/>
      <c r="CD35" s="280"/>
      <c r="CE35" s="270"/>
      <c r="CF35" s="68"/>
      <c r="CG35" s="281"/>
      <c r="CH35" s="281"/>
      <c r="CI35" s="281"/>
      <c r="CJ35" s="281"/>
      <c r="CK35" s="281"/>
      <c r="CL35" s="282"/>
      <c r="CM35" s="282"/>
      <c r="CN35" s="282"/>
      <c r="CO35" s="282"/>
      <c r="CP35" s="282"/>
      <c r="CQ35" s="270"/>
      <c r="CR35" s="68"/>
      <c r="CS35" s="283"/>
      <c r="CT35" s="283"/>
      <c r="CU35" s="283"/>
      <c r="CV35" s="283"/>
      <c r="CW35" s="283"/>
      <c r="CX35" s="270"/>
      <c r="CY35" s="68"/>
      <c r="CZ35" s="282"/>
      <c r="DA35" s="282"/>
      <c r="DB35" s="282"/>
      <c r="DC35" s="282"/>
      <c r="DD35" s="282"/>
    </row>
    <row r="36" spans="1:108" ht="16.5" x14ac:dyDescent="0.3">
      <c r="A36" s="68">
        <v>2022</v>
      </c>
      <c r="B36" s="68" t="s">
        <v>33</v>
      </c>
      <c r="C36" s="433" t="s">
        <v>86</v>
      </c>
      <c r="D36" s="434">
        <v>31074.365913999998</v>
      </c>
      <c r="E36" s="434">
        <v>119072.47590999998</v>
      </c>
      <c r="F36" s="435">
        <v>61372.084499999997</v>
      </c>
      <c r="G36" s="129">
        <v>211518.92632399997</v>
      </c>
      <c r="H36" s="293"/>
      <c r="I36" s="58"/>
      <c r="BX36" s="270"/>
      <c r="BY36" s="68"/>
      <c r="BZ36" s="280"/>
      <c r="CA36" s="280"/>
      <c r="CB36" s="280"/>
      <c r="CC36" s="280"/>
      <c r="CD36" s="280"/>
      <c r="CE36" s="270"/>
      <c r="CF36" s="68"/>
      <c r="CG36" s="281"/>
      <c r="CH36" s="281"/>
      <c r="CI36" s="281"/>
      <c r="CJ36" s="281"/>
      <c r="CK36" s="281"/>
      <c r="CL36" s="282"/>
      <c r="CM36" s="282"/>
      <c r="CN36" s="282"/>
      <c r="CO36" s="282"/>
      <c r="CP36" s="282"/>
      <c r="CQ36" s="270"/>
      <c r="CR36" s="68"/>
      <c r="CS36" s="283"/>
      <c r="CT36" s="283"/>
      <c r="CU36" s="283"/>
      <c r="CV36" s="283"/>
      <c r="CW36" s="283"/>
      <c r="CX36" s="270"/>
      <c r="CY36" s="68"/>
      <c r="CZ36" s="282"/>
      <c r="DA36" s="282"/>
      <c r="DB36" s="282"/>
      <c r="DC36" s="282"/>
      <c r="DD36" s="282"/>
    </row>
    <row r="37" spans="1:108" ht="16.5" x14ac:dyDescent="0.3">
      <c r="A37" s="427">
        <v>2022</v>
      </c>
      <c r="B37" s="428" t="s">
        <v>35</v>
      </c>
      <c r="C37" s="429" t="s">
        <v>86</v>
      </c>
      <c r="D37" s="430">
        <v>33629.593953002928</v>
      </c>
      <c r="E37" s="430">
        <v>112006.25062312229</v>
      </c>
      <c r="F37" s="431">
        <v>61833.913500715251</v>
      </c>
      <c r="G37" s="432">
        <v>207469.75807684049</v>
      </c>
      <c r="H37" s="293"/>
      <c r="I37" s="58"/>
      <c r="BX37" s="270"/>
      <c r="BY37" s="68"/>
      <c r="BZ37" s="280"/>
      <c r="CA37" s="280"/>
      <c r="CB37" s="280"/>
      <c r="CC37" s="280"/>
      <c r="CD37" s="280"/>
      <c r="CE37" s="270"/>
      <c r="CF37" s="68"/>
      <c r="CG37" s="281"/>
      <c r="CH37" s="281"/>
      <c r="CI37" s="281"/>
      <c r="CJ37" s="281"/>
      <c r="CK37" s="281"/>
      <c r="CL37" s="282"/>
      <c r="CM37" s="282"/>
      <c r="CN37" s="282"/>
      <c r="CO37" s="282"/>
      <c r="CP37" s="282"/>
      <c r="CQ37" s="270"/>
      <c r="CR37" s="68"/>
      <c r="CS37" s="283"/>
      <c r="CT37" s="283"/>
      <c r="CU37" s="283"/>
      <c r="CV37" s="283"/>
      <c r="CW37" s="283"/>
      <c r="CX37" s="270"/>
      <c r="CY37" s="68"/>
      <c r="CZ37" s="282"/>
      <c r="DA37" s="282"/>
      <c r="DB37" s="282"/>
      <c r="DC37" s="282"/>
      <c r="DD37" s="282"/>
    </row>
    <row r="38" spans="1:108" ht="16.5" x14ac:dyDescent="0.3">
      <c r="A38" s="68">
        <v>2022</v>
      </c>
      <c r="B38" s="68" t="s">
        <v>36</v>
      </c>
      <c r="C38" s="433" t="s">
        <v>86</v>
      </c>
      <c r="D38" s="434">
        <v>32066.04956225587</v>
      </c>
      <c r="E38" s="434">
        <v>121448.71712069768</v>
      </c>
      <c r="F38" s="435">
        <v>66309.425003337863</v>
      </c>
      <c r="G38" s="129">
        <v>219824.19168629142</v>
      </c>
      <c r="H38" s="293"/>
      <c r="I38" s="58"/>
      <c r="BX38" s="270"/>
      <c r="BY38" s="68"/>
      <c r="BZ38" s="280"/>
      <c r="CA38" s="280"/>
      <c r="CB38" s="280"/>
      <c r="CC38" s="280"/>
      <c r="CD38" s="280"/>
      <c r="CE38" s="270"/>
      <c r="CF38" s="68"/>
      <c r="CG38" s="281"/>
      <c r="CH38" s="281"/>
      <c r="CI38" s="281"/>
      <c r="CJ38" s="281"/>
      <c r="CK38" s="281"/>
      <c r="CL38" s="282"/>
      <c r="CM38" s="282"/>
      <c r="CN38" s="282"/>
      <c r="CO38" s="282"/>
      <c r="CP38" s="282"/>
      <c r="CQ38" s="270"/>
      <c r="CR38" s="68"/>
      <c r="CS38" s="283"/>
      <c r="CT38" s="283"/>
      <c r="CU38" s="283"/>
      <c r="CV38" s="283"/>
      <c r="CW38" s="283"/>
      <c r="CX38" s="270"/>
      <c r="CY38" s="68"/>
      <c r="CZ38" s="282"/>
      <c r="DA38" s="282"/>
      <c r="DB38" s="282"/>
      <c r="DC38" s="282"/>
      <c r="DD38" s="282"/>
    </row>
    <row r="39" spans="1:108" ht="16.5" x14ac:dyDescent="0.3">
      <c r="A39" s="427">
        <v>2020</v>
      </c>
      <c r="B39" s="428" t="s">
        <v>43</v>
      </c>
      <c r="C39" s="429" t="s">
        <v>87</v>
      </c>
      <c r="D39" s="430">
        <v>15609.790000000003</v>
      </c>
      <c r="E39" s="430">
        <v>25569.455999999998</v>
      </c>
      <c r="F39" s="431">
        <v>7263.2075000000004</v>
      </c>
      <c r="G39" s="432">
        <v>48442.453500000003</v>
      </c>
      <c r="H39" s="293"/>
      <c r="I39" s="58"/>
      <c r="BX39" s="270"/>
      <c r="BY39" s="68"/>
      <c r="BZ39" s="280"/>
      <c r="CA39" s="280"/>
      <c r="CB39" s="280"/>
      <c r="CC39" s="280"/>
      <c r="CD39" s="280"/>
      <c r="CE39" s="270"/>
      <c r="CF39" s="68"/>
      <c r="CG39" s="281"/>
      <c r="CH39" s="281"/>
      <c r="CI39" s="281"/>
      <c r="CJ39" s="281"/>
      <c r="CK39" s="281"/>
      <c r="CL39" s="282"/>
      <c r="CM39" s="282"/>
      <c r="CN39" s="282"/>
      <c r="CO39" s="282"/>
      <c r="CP39" s="282"/>
      <c r="CQ39" s="270"/>
      <c r="CR39" s="68"/>
      <c r="CS39" s="283"/>
      <c r="CT39" s="283"/>
      <c r="CU39" s="283"/>
      <c r="CV39" s="283"/>
      <c r="CW39" s="283"/>
      <c r="CX39" s="270"/>
      <c r="CY39" s="68"/>
      <c r="CZ39" s="282"/>
      <c r="DA39" s="282"/>
      <c r="DB39" s="282"/>
      <c r="DC39" s="282"/>
      <c r="DD39" s="282"/>
    </row>
    <row r="40" spans="1:108" ht="16.5" x14ac:dyDescent="0.3">
      <c r="A40" s="68">
        <v>2020</v>
      </c>
      <c r="B40" s="68" t="s">
        <v>44</v>
      </c>
      <c r="C40" s="433" t="s">
        <v>87</v>
      </c>
      <c r="D40" s="434">
        <v>22059.692500000001</v>
      </c>
      <c r="E40" s="434">
        <v>23424.262500000012</v>
      </c>
      <c r="F40" s="435">
        <v>7020.7750000000005</v>
      </c>
      <c r="G40" s="129">
        <v>52504.73000000001</v>
      </c>
      <c r="H40" s="293"/>
      <c r="I40" s="58"/>
      <c r="BX40" s="270"/>
      <c r="BY40" s="68"/>
      <c r="BZ40" s="280"/>
      <c r="CA40" s="280"/>
      <c r="CB40" s="280"/>
      <c r="CC40" s="280"/>
      <c r="CD40" s="280"/>
      <c r="CE40" s="270"/>
      <c r="CF40" s="68"/>
      <c r="CG40" s="281"/>
      <c r="CH40" s="281"/>
      <c r="CI40" s="281"/>
      <c r="CJ40" s="281"/>
      <c r="CK40" s="281"/>
      <c r="CL40" s="282"/>
      <c r="CM40" s="282"/>
      <c r="CN40" s="282"/>
      <c r="CO40" s="282"/>
      <c r="CP40" s="282"/>
      <c r="CQ40" s="270"/>
      <c r="CR40" s="68"/>
      <c r="CS40" s="283"/>
      <c r="CT40" s="283"/>
      <c r="CU40" s="283"/>
      <c r="CV40" s="283"/>
      <c r="CW40" s="283"/>
      <c r="CX40" s="270"/>
      <c r="CY40" s="68"/>
      <c r="CZ40" s="282"/>
      <c r="DA40" s="282"/>
      <c r="DB40" s="282"/>
      <c r="DC40" s="282"/>
      <c r="DD40" s="282"/>
    </row>
    <row r="41" spans="1:108" ht="16.5" x14ac:dyDescent="0.3">
      <c r="A41" s="427">
        <v>2020</v>
      </c>
      <c r="B41" s="428" t="s">
        <v>45</v>
      </c>
      <c r="C41" s="429" t="s">
        <v>87</v>
      </c>
      <c r="D41" s="430">
        <v>15435.409999999998</v>
      </c>
      <c r="E41" s="430">
        <v>21435.561000000009</v>
      </c>
      <c r="F41" s="431">
        <v>6266.5525000000016</v>
      </c>
      <c r="G41" s="432">
        <v>43137.523500000003</v>
      </c>
      <c r="H41" s="293"/>
      <c r="I41" s="58"/>
      <c r="BX41" s="270"/>
      <c r="BY41" s="68"/>
      <c r="BZ41" s="280"/>
      <c r="CA41" s="280"/>
      <c r="CB41" s="280"/>
      <c r="CC41" s="280"/>
      <c r="CD41" s="280"/>
      <c r="CE41" s="270"/>
      <c r="CF41" s="68"/>
      <c r="CG41" s="281"/>
      <c r="CH41" s="281"/>
      <c r="CI41" s="281"/>
      <c r="CJ41" s="281"/>
      <c r="CK41" s="281"/>
      <c r="CL41" s="282"/>
      <c r="CM41" s="282"/>
      <c r="CN41" s="282"/>
      <c r="CO41" s="282"/>
      <c r="CP41" s="282"/>
      <c r="CQ41" s="270"/>
      <c r="CR41" s="68"/>
      <c r="CS41" s="283"/>
      <c r="CT41" s="283"/>
      <c r="CU41" s="283"/>
      <c r="CV41" s="283"/>
      <c r="CW41" s="283"/>
      <c r="CX41" s="270"/>
      <c r="CY41" s="68"/>
      <c r="CZ41" s="282"/>
      <c r="DA41" s="282"/>
      <c r="DB41" s="282"/>
      <c r="DC41" s="282"/>
      <c r="DD41" s="282"/>
    </row>
    <row r="42" spans="1:108" ht="16.5" x14ac:dyDescent="0.3">
      <c r="A42" s="68">
        <v>2020</v>
      </c>
      <c r="B42" s="68" t="s">
        <v>33</v>
      </c>
      <c r="C42" s="433" t="s">
        <v>87</v>
      </c>
      <c r="D42" s="434">
        <v>1486.6800000000003</v>
      </c>
      <c r="E42" s="434">
        <v>10167.865</v>
      </c>
      <c r="F42" s="435">
        <v>1187.3600000000001</v>
      </c>
      <c r="G42" s="129">
        <v>12841.904999999999</v>
      </c>
      <c r="H42" s="293"/>
      <c r="I42" s="58"/>
      <c r="BX42" s="270"/>
      <c r="BY42" s="68"/>
      <c r="BZ42" s="280"/>
      <c r="CA42" s="280"/>
      <c r="CB42" s="280"/>
      <c r="CC42" s="280"/>
      <c r="CD42" s="280"/>
      <c r="CE42" s="270"/>
      <c r="CF42" s="68"/>
      <c r="CG42" s="281"/>
      <c r="CH42" s="281"/>
      <c r="CI42" s="281"/>
      <c r="CJ42" s="281"/>
      <c r="CK42" s="281"/>
      <c r="CL42" s="282"/>
      <c r="CM42" s="282"/>
      <c r="CN42" s="282"/>
      <c r="CO42" s="282"/>
      <c r="CP42" s="282"/>
      <c r="CQ42" s="270"/>
      <c r="CR42" s="68"/>
      <c r="CS42" s="283"/>
      <c r="CT42" s="283"/>
      <c r="CU42" s="283"/>
      <c r="CV42" s="283"/>
      <c r="CW42" s="283"/>
      <c r="CX42" s="270"/>
      <c r="CY42" s="68"/>
      <c r="CZ42" s="282"/>
      <c r="DA42" s="282"/>
      <c r="DB42" s="282"/>
      <c r="DC42" s="282"/>
      <c r="DD42" s="282"/>
    </row>
    <row r="43" spans="1:108" ht="16.5" x14ac:dyDescent="0.3">
      <c r="A43" s="427">
        <v>2020</v>
      </c>
      <c r="B43" s="428" t="s">
        <v>35</v>
      </c>
      <c r="C43" s="429" t="s">
        <v>87</v>
      </c>
      <c r="D43" s="430">
        <v>11804.210000000003</v>
      </c>
      <c r="E43" s="430">
        <v>20099.376500000006</v>
      </c>
      <c r="F43" s="431">
        <v>5101.5025000000005</v>
      </c>
      <c r="G43" s="432">
        <v>37005.089000000014</v>
      </c>
      <c r="H43" s="293"/>
      <c r="I43" s="58"/>
      <c r="BX43" s="270"/>
      <c r="BY43" s="68"/>
      <c r="BZ43" s="280"/>
      <c r="CA43" s="280"/>
      <c r="CB43" s="280"/>
      <c r="CC43" s="280"/>
      <c r="CD43" s="280"/>
      <c r="CE43" s="270"/>
      <c r="CF43" s="68"/>
      <c r="CG43" s="281"/>
      <c r="CH43" s="281"/>
      <c r="CI43" s="281"/>
      <c r="CJ43" s="281"/>
      <c r="CK43" s="281"/>
      <c r="CL43" s="282"/>
      <c r="CM43" s="282"/>
      <c r="CN43" s="282"/>
      <c r="CO43" s="282"/>
      <c r="CP43" s="282"/>
      <c r="CQ43" s="270"/>
      <c r="CR43" s="68"/>
      <c r="CS43" s="283"/>
      <c r="CT43" s="283"/>
      <c r="CU43" s="283"/>
      <c r="CV43" s="283"/>
      <c r="CW43" s="283"/>
      <c r="CX43" s="270"/>
      <c r="CY43" s="68"/>
      <c r="CZ43" s="282"/>
      <c r="DA43" s="282"/>
      <c r="DB43" s="282"/>
      <c r="DC43" s="282"/>
      <c r="DD43" s="282"/>
    </row>
    <row r="44" spans="1:108" ht="16.5" x14ac:dyDescent="0.3">
      <c r="A44" s="68">
        <v>2020</v>
      </c>
      <c r="B44" s="68" t="s">
        <v>36</v>
      </c>
      <c r="C44" s="433" t="s">
        <v>87</v>
      </c>
      <c r="D44" s="434">
        <v>14320.317500000001</v>
      </c>
      <c r="E44" s="434">
        <v>22871.894500000009</v>
      </c>
      <c r="F44" s="435">
        <v>6033.58</v>
      </c>
      <c r="G44" s="129">
        <v>43225.792000000016</v>
      </c>
      <c r="H44" s="293"/>
      <c r="I44" s="58"/>
      <c r="BX44" s="270"/>
      <c r="BY44" s="68"/>
      <c r="BZ44" s="280"/>
      <c r="CA44" s="280"/>
      <c r="CB44" s="280"/>
      <c r="CC44" s="280"/>
      <c r="CD44" s="280"/>
      <c r="CE44" s="270"/>
      <c r="CF44" s="68"/>
      <c r="CG44" s="281"/>
      <c r="CH44" s="281"/>
      <c r="CI44" s="281"/>
      <c r="CJ44" s="281"/>
      <c r="CK44" s="281"/>
      <c r="CL44" s="282"/>
      <c r="CM44" s="282"/>
      <c r="CN44" s="282"/>
      <c r="CO44" s="282"/>
      <c r="CP44" s="282"/>
      <c r="CQ44" s="270"/>
      <c r="CR44" s="68"/>
      <c r="CS44" s="283"/>
      <c r="CT44" s="283"/>
      <c r="CU44" s="283"/>
      <c r="CV44" s="283"/>
      <c r="CW44" s="283"/>
      <c r="CX44" s="270"/>
      <c r="CY44" s="68"/>
      <c r="CZ44" s="282"/>
      <c r="DA44" s="282"/>
      <c r="DB44" s="282"/>
      <c r="DC44" s="282"/>
      <c r="DD44" s="282"/>
    </row>
    <row r="45" spans="1:108" ht="16.5" x14ac:dyDescent="0.3">
      <c r="A45" s="427">
        <v>2020</v>
      </c>
      <c r="B45" s="428" t="s">
        <v>37</v>
      </c>
      <c r="C45" s="429" t="s">
        <v>87</v>
      </c>
      <c r="D45" s="430">
        <v>14449.575000000003</v>
      </c>
      <c r="E45" s="430">
        <v>26969.430500000009</v>
      </c>
      <c r="F45" s="431">
        <v>7507.7525000000005</v>
      </c>
      <c r="G45" s="432">
        <v>48926.758000000016</v>
      </c>
      <c r="H45" s="293"/>
      <c r="I45" s="58"/>
      <c r="BX45" s="270"/>
      <c r="BY45" s="68"/>
      <c r="BZ45" s="280"/>
      <c r="CA45" s="280"/>
      <c r="CB45" s="280"/>
      <c r="CC45" s="280"/>
      <c r="CD45" s="280"/>
      <c r="CE45" s="270"/>
      <c r="CF45" s="68"/>
      <c r="CG45" s="281"/>
      <c r="CH45" s="281"/>
      <c r="CI45" s="281"/>
      <c r="CJ45" s="281"/>
      <c r="CK45" s="281"/>
      <c r="CL45" s="282"/>
      <c r="CM45" s="282"/>
      <c r="CN45" s="282"/>
      <c r="CO45" s="282"/>
      <c r="CP45" s="282"/>
      <c r="CQ45" s="270"/>
      <c r="CR45" s="68"/>
      <c r="CS45" s="283"/>
      <c r="CT45" s="283"/>
      <c r="CU45" s="283"/>
      <c r="CV45" s="283"/>
      <c r="CW45" s="283"/>
      <c r="CX45" s="270"/>
      <c r="CY45" s="68"/>
      <c r="CZ45" s="282"/>
      <c r="DA45" s="282"/>
      <c r="DB45" s="282"/>
      <c r="DC45" s="282"/>
      <c r="DD45" s="282"/>
    </row>
    <row r="46" spans="1:108" ht="16.5" x14ac:dyDescent="0.3">
      <c r="A46" s="68">
        <v>2020</v>
      </c>
      <c r="B46" s="68" t="s">
        <v>38</v>
      </c>
      <c r="C46" s="433" t="s">
        <v>87</v>
      </c>
      <c r="D46" s="434">
        <v>15360.72</v>
      </c>
      <c r="E46" s="434">
        <v>24488.088500000005</v>
      </c>
      <c r="F46" s="435">
        <v>7573.0825000000004</v>
      </c>
      <c r="G46" s="129">
        <v>47421.891000000003</v>
      </c>
      <c r="H46" s="293"/>
      <c r="I46" s="58"/>
      <c r="BX46" s="270"/>
      <c r="BY46" s="68"/>
      <c r="BZ46" s="280"/>
      <c r="CA46" s="280"/>
      <c r="CB46" s="280"/>
      <c r="CC46" s="280"/>
      <c r="CD46" s="280"/>
      <c r="CE46" s="270"/>
      <c r="CF46" s="68"/>
      <c r="CG46" s="281"/>
      <c r="CH46" s="281"/>
      <c r="CI46" s="281"/>
      <c r="CJ46" s="281"/>
      <c r="CK46" s="281"/>
      <c r="CL46" s="282"/>
      <c r="CM46" s="282"/>
      <c r="CN46" s="282"/>
      <c r="CO46" s="282"/>
      <c r="CP46" s="282"/>
      <c r="CQ46" s="270"/>
      <c r="CR46" s="68"/>
      <c r="CS46" s="283"/>
      <c r="CT46" s="283"/>
      <c r="CU46" s="283"/>
      <c r="CV46" s="283"/>
      <c r="CW46" s="283"/>
      <c r="CX46" s="270"/>
      <c r="CY46" s="68"/>
      <c r="CZ46" s="282"/>
      <c r="DA46" s="282"/>
      <c r="DB46" s="282"/>
      <c r="DC46" s="282"/>
      <c r="DD46" s="282"/>
    </row>
    <row r="47" spans="1:108" ht="16.5" x14ac:dyDescent="0.3">
      <c r="A47" s="427">
        <v>2020</v>
      </c>
      <c r="B47" s="428" t="s">
        <v>39</v>
      </c>
      <c r="C47" s="429" t="s">
        <v>87</v>
      </c>
      <c r="D47" s="430">
        <v>21766.23</v>
      </c>
      <c r="E47" s="430">
        <v>27609.216499999995</v>
      </c>
      <c r="F47" s="431">
        <v>8009.6774999999998</v>
      </c>
      <c r="G47" s="432">
        <v>57385.123999999996</v>
      </c>
      <c r="H47" s="293"/>
      <c r="I47" s="58"/>
      <c r="BX47" s="270"/>
      <c r="BY47" s="68"/>
      <c r="BZ47" s="280"/>
      <c r="CA47" s="280"/>
      <c r="CB47" s="280"/>
      <c r="CC47" s="280"/>
      <c r="CD47" s="280"/>
      <c r="CE47" s="270"/>
      <c r="CF47" s="68"/>
      <c r="CG47" s="281"/>
      <c r="CH47" s="281"/>
      <c r="CI47" s="281"/>
      <c r="CJ47" s="281"/>
      <c r="CK47" s="281"/>
      <c r="CL47" s="282"/>
      <c r="CM47" s="282"/>
      <c r="CN47" s="282"/>
      <c r="CO47" s="282"/>
      <c r="CP47" s="282"/>
      <c r="CQ47" s="270"/>
      <c r="CR47" s="68"/>
      <c r="CS47" s="283"/>
      <c r="CT47" s="283"/>
      <c r="CU47" s="283"/>
      <c r="CV47" s="283"/>
      <c r="CW47" s="283"/>
      <c r="CX47" s="270"/>
      <c r="CY47" s="68"/>
      <c r="CZ47" s="282"/>
      <c r="DA47" s="282"/>
      <c r="DB47" s="282"/>
      <c r="DC47" s="282"/>
      <c r="DD47" s="282"/>
    </row>
    <row r="48" spans="1:108" ht="16.5" x14ac:dyDescent="0.3">
      <c r="A48" s="68">
        <v>2020</v>
      </c>
      <c r="B48" s="68" t="s">
        <v>40</v>
      </c>
      <c r="C48" s="433" t="s">
        <v>87</v>
      </c>
      <c r="D48" s="434">
        <v>21722.368999999999</v>
      </c>
      <c r="E48" s="434">
        <v>28164.793500000007</v>
      </c>
      <c r="F48" s="435">
        <v>7916.9809999999998</v>
      </c>
      <c r="G48" s="129">
        <v>57804.143500000013</v>
      </c>
      <c r="H48" s="293"/>
      <c r="I48" s="58"/>
      <c r="BX48" s="270"/>
      <c r="BY48" s="68"/>
      <c r="BZ48" s="280"/>
      <c r="CA48" s="280"/>
      <c r="CB48" s="280"/>
      <c r="CC48" s="280"/>
      <c r="CD48" s="280"/>
      <c r="CE48" s="270"/>
      <c r="CF48" s="68"/>
      <c r="CG48" s="281"/>
      <c r="CH48" s="281"/>
      <c r="CI48" s="281"/>
      <c r="CJ48" s="281"/>
      <c r="CK48" s="281"/>
      <c r="CL48" s="282"/>
      <c r="CM48" s="282"/>
      <c r="CN48" s="282"/>
      <c r="CO48" s="282"/>
      <c r="CP48" s="282"/>
      <c r="CQ48" s="270"/>
      <c r="CR48" s="68"/>
      <c r="CS48" s="283"/>
      <c r="CT48" s="283"/>
      <c r="CU48" s="283"/>
      <c r="CV48" s="283"/>
      <c r="CW48" s="283"/>
      <c r="CX48" s="270"/>
      <c r="CY48" s="68"/>
      <c r="CZ48" s="282"/>
      <c r="DA48" s="282"/>
      <c r="DB48" s="282"/>
      <c r="DC48" s="282"/>
      <c r="DD48" s="282"/>
    </row>
    <row r="49" spans="1:108" ht="16.5" x14ac:dyDescent="0.3">
      <c r="A49" s="427">
        <v>2020</v>
      </c>
      <c r="B49" s="428" t="s">
        <v>41</v>
      </c>
      <c r="C49" s="429" t="s">
        <v>87</v>
      </c>
      <c r="D49" s="430">
        <v>19328.665199999999</v>
      </c>
      <c r="E49" s="430">
        <v>27312.493999999988</v>
      </c>
      <c r="F49" s="431">
        <v>7004.9350000000013</v>
      </c>
      <c r="G49" s="432">
        <v>53646.094199999992</v>
      </c>
      <c r="H49" s="293"/>
      <c r="I49" s="58"/>
      <c r="BX49" s="270"/>
      <c r="BY49" s="68"/>
      <c r="BZ49" s="280"/>
      <c r="CA49" s="280"/>
      <c r="CB49" s="280"/>
      <c r="CC49" s="280"/>
      <c r="CD49" s="280"/>
      <c r="CE49" s="270"/>
      <c r="CF49" s="68"/>
      <c r="CG49" s="281"/>
      <c r="CH49" s="281"/>
      <c r="CI49" s="281"/>
      <c r="CJ49" s="281"/>
      <c r="CK49" s="281"/>
      <c r="CL49" s="282"/>
      <c r="CM49" s="282"/>
      <c r="CN49" s="282"/>
      <c r="CO49" s="282"/>
      <c r="CP49" s="282"/>
      <c r="CQ49" s="270"/>
      <c r="CR49" s="68"/>
      <c r="CS49" s="283"/>
      <c r="CT49" s="283"/>
      <c r="CU49" s="283"/>
      <c r="CV49" s="283"/>
      <c r="CW49" s="283"/>
      <c r="CX49" s="270"/>
      <c r="CY49" s="68"/>
      <c r="CZ49" s="282"/>
      <c r="DA49" s="282"/>
      <c r="DB49" s="282"/>
      <c r="DC49" s="282"/>
      <c r="DD49" s="282"/>
    </row>
    <row r="50" spans="1:108" ht="16.5" x14ac:dyDescent="0.3">
      <c r="A50" s="68">
        <v>2020</v>
      </c>
      <c r="B50" s="68" t="s">
        <v>42</v>
      </c>
      <c r="C50" s="433" t="s">
        <v>87</v>
      </c>
      <c r="D50" s="434">
        <v>21177.040079999999</v>
      </c>
      <c r="E50" s="434">
        <v>27388.339500000002</v>
      </c>
      <c r="F50" s="435">
        <v>7226.0549999999985</v>
      </c>
      <c r="G50" s="129">
        <v>55791.434580000001</v>
      </c>
      <c r="H50" s="293"/>
      <c r="I50" s="58"/>
      <c r="BX50" s="270"/>
      <c r="BY50" s="68"/>
      <c r="BZ50" s="280"/>
      <c r="CA50" s="280"/>
      <c r="CB50" s="280"/>
      <c r="CC50" s="280"/>
      <c r="CD50" s="280"/>
      <c r="CE50" s="270"/>
      <c r="CF50" s="68"/>
      <c r="CG50" s="281"/>
      <c r="CH50" s="281"/>
      <c r="CI50" s="281"/>
      <c r="CJ50" s="281"/>
      <c r="CK50" s="281"/>
      <c r="CL50" s="282"/>
      <c r="CM50" s="282"/>
      <c r="CN50" s="282"/>
      <c r="CO50" s="282"/>
      <c r="CP50" s="282"/>
      <c r="CQ50" s="270"/>
      <c r="CR50" s="68"/>
      <c r="CS50" s="283"/>
      <c r="CT50" s="283"/>
      <c r="CU50" s="283"/>
      <c r="CV50" s="283"/>
      <c r="CW50" s="283"/>
      <c r="CX50" s="270"/>
      <c r="CY50" s="68"/>
      <c r="CZ50" s="282"/>
      <c r="DA50" s="282"/>
      <c r="DB50" s="282"/>
      <c r="DC50" s="282"/>
      <c r="DD50" s="282"/>
    </row>
    <row r="51" spans="1:108" ht="16.5" x14ac:dyDescent="0.3">
      <c r="A51" s="427">
        <v>2021</v>
      </c>
      <c r="B51" s="428" t="s">
        <v>43</v>
      </c>
      <c r="C51" s="429" t="s">
        <v>87</v>
      </c>
      <c r="D51" s="430">
        <v>19445.781000000003</v>
      </c>
      <c r="E51" s="430">
        <v>27180.593999999994</v>
      </c>
      <c r="F51" s="431">
        <v>6597.57</v>
      </c>
      <c r="G51" s="432">
        <v>53223.945</v>
      </c>
      <c r="H51" s="293"/>
      <c r="I51" s="58"/>
      <c r="BX51" s="270"/>
      <c r="BY51" s="68"/>
      <c r="BZ51" s="280"/>
      <c r="CA51" s="280"/>
      <c r="CB51" s="280"/>
      <c r="CC51" s="280"/>
      <c r="CD51" s="280"/>
      <c r="CE51" s="270"/>
      <c r="CF51" s="68"/>
      <c r="CG51" s="281"/>
      <c r="CH51" s="281"/>
      <c r="CI51" s="281"/>
      <c r="CJ51" s="281"/>
      <c r="CK51" s="281"/>
      <c r="CL51" s="282"/>
      <c r="CM51" s="282"/>
      <c r="CN51" s="282"/>
      <c r="CO51" s="282"/>
      <c r="CP51" s="282"/>
      <c r="CQ51" s="270"/>
      <c r="CR51" s="68"/>
      <c r="CS51" s="283"/>
      <c r="CT51" s="283"/>
      <c r="CU51" s="283"/>
      <c r="CV51" s="283"/>
      <c r="CW51" s="283"/>
      <c r="CX51" s="270"/>
      <c r="CY51" s="68"/>
      <c r="CZ51" s="282"/>
      <c r="DA51" s="282"/>
      <c r="DB51" s="282"/>
      <c r="DC51" s="282"/>
      <c r="DD51" s="282"/>
    </row>
    <row r="52" spans="1:108" ht="16.5" x14ac:dyDescent="0.3">
      <c r="A52" s="68">
        <v>2021</v>
      </c>
      <c r="B52" s="68" t="s">
        <v>44</v>
      </c>
      <c r="C52" s="433" t="s">
        <v>87</v>
      </c>
      <c r="D52" s="434">
        <v>23486.357</v>
      </c>
      <c r="E52" s="434">
        <v>25587.492999999991</v>
      </c>
      <c r="F52" s="435">
        <v>6652.8649999999998</v>
      </c>
      <c r="G52" s="129">
        <v>55726.714999999989</v>
      </c>
      <c r="H52" s="293"/>
      <c r="I52" s="58"/>
      <c r="BX52" s="270"/>
      <c r="BY52" s="68"/>
      <c r="BZ52" s="280"/>
      <c r="CA52" s="280"/>
      <c r="CB52" s="280"/>
      <c r="CC52" s="280"/>
      <c r="CD52" s="280"/>
      <c r="CE52" s="270"/>
      <c r="CF52" s="68"/>
      <c r="CG52" s="281"/>
      <c r="CH52" s="281"/>
      <c r="CI52" s="281"/>
      <c r="CJ52" s="281"/>
      <c r="CK52" s="281"/>
      <c r="CL52" s="282"/>
      <c r="CM52" s="282"/>
      <c r="CN52" s="282"/>
      <c r="CO52" s="282"/>
      <c r="CP52" s="282"/>
      <c r="CQ52" s="270"/>
      <c r="CR52" s="68"/>
      <c r="CS52" s="283"/>
      <c r="CT52" s="283"/>
      <c r="CU52" s="283"/>
      <c r="CV52" s="283"/>
      <c r="CW52" s="283"/>
      <c r="CX52" s="270"/>
      <c r="CY52" s="68"/>
      <c r="CZ52" s="282"/>
      <c r="DA52" s="282"/>
      <c r="DB52" s="282"/>
      <c r="DC52" s="282"/>
      <c r="DD52" s="282"/>
    </row>
    <row r="53" spans="1:108" ht="16.5" x14ac:dyDescent="0.3">
      <c r="A53" s="427">
        <v>2021</v>
      </c>
      <c r="B53" s="428" t="s">
        <v>45</v>
      </c>
      <c r="C53" s="429" t="s">
        <v>87</v>
      </c>
      <c r="D53" s="430">
        <v>27392.335920000001</v>
      </c>
      <c r="E53" s="430">
        <v>31089.737499999999</v>
      </c>
      <c r="F53" s="431">
        <v>8007.08</v>
      </c>
      <c r="G53" s="432">
        <v>66489.153419999988</v>
      </c>
      <c r="H53" s="293"/>
      <c r="I53" s="58"/>
      <c r="BX53" s="270"/>
      <c r="BY53" s="68"/>
      <c r="BZ53" s="280"/>
      <c r="CA53" s="280"/>
      <c r="CB53" s="280"/>
      <c r="CC53" s="280"/>
      <c r="CD53" s="280"/>
      <c r="CE53" s="270"/>
      <c r="CF53" s="68"/>
      <c r="CG53" s="281"/>
      <c r="CH53" s="281"/>
      <c r="CI53" s="281"/>
      <c r="CJ53" s="281"/>
      <c r="CK53" s="281"/>
      <c r="CL53" s="282"/>
      <c r="CM53" s="282"/>
      <c r="CN53" s="282"/>
      <c r="CO53" s="282"/>
      <c r="CP53" s="282"/>
      <c r="CQ53" s="270"/>
      <c r="CR53" s="68"/>
      <c r="CS53" s="283"/>
      <c r="CT53" s="283"/>
      <c r="CU53" s="283"/>
      <c r="CV53" s="283"/>
      <c r="CW53" s="283"/>
      <c r="CX53" s="270"/>
      <c r="CY53" s="68"/>
      <c r="CZ53" s="282"/>
      <c r="DA53" s="282"/>
      <c r="DB53" s="282"/>
      <c r="DC53" s="282"/>
      <c r="DD53" s="282"/>
    </row>
    <row r="54" spans="1:108" ht="16.5" x14ac:dyDescent="0.3">
      <c r="A54" s="68">
        <v>2021</v>
      </c>
      <c r="B54" s="68" t="s">
        <v>33</v>
      </c>
      <c r="C54" s="433" t="s">
        <v>87</v>
      </c>
      <c r="D54" s="434">
        <v>20825.48431</v>
      </c>
      <c r="E54" s="434">
        <v>24818.528999999999</v>
      </c>
      <c r="F54" s="435">
        <v>6852.0425000000005</v>
      </c>
      <c r="G54" s="129">
        <v>52496.055810000005</v>
      </c>
      <c r="H54" s="293"/>
      <c r="I54" s="58"/>
      <c r="BX54" s="270"/>
      <c r="BY54" s="68"/>
      <c r="BZ54" s="280"/>
      <c r="CA54" s="280"/>
      <c r="CB54" s="280"/>
      <c r="CC54" s="280"/>
      <c r="CD54" s="280"/>
      <c r="CE54" s="270"/>
      <c r="CF54" s="68"/>
      <c r="CG54" s="281"/>
      <c r="CH54" s="281"/>
      <c r="CI54" s="281"/>
      <c r="CJ54" s="281"/>
      <c r="CK54" s="281"/>
      <c r="CL54" s="282"/>
      <c r="CM54" s="282"/>
      <c r="CN54" s="282"/>
      <c r="CO54" s="282"/>
      <c r="CP54" s="282"/>
      <c r="CQ54" s="270"/>
      <c r="CR54" s="68"/>
      <c r="CS54" s="283"/>
      <c r="CT54" s="283"/>
      <c r="CU54" s="283"/>
      <c r="CV54" s="283"/>
      <c r="CW54" s="283"/>
      <c r="CX54" s="270"/>
      <c r="CY54" s="68"/>
      <c r="CZ54" s="282"/>
      <c r="DA54" s="282"/>
      <c r="DB54" s="282"/>
      <c r="DC54" s="282"/>
      <c r="DD54" s="282"/>
    </row>
    <row r="55" spans="1:108" ht="16.5" x14ac:dyDescent="0.3">
      <c r="A55" s="427">
        <v>2021</v>
      </c>
      <c r="B55" s="428" t="s">
        <v>35</v>
      </c>
      <c r="C55" s="429" t="s">
        <v>87</v>
      </c>
      <c r="D55" s="430">
        <v>23021.341829999998</v>
      </c>
      <c r="E55" s="430">
        <v>25636.510999999999</v>
      </c>
      <c r="F55" s="431">
        <v>7331.8649999999998</v>
      </c>
      <c r="G55" s="432">
        <v>55989.717829999994</v>
      </c>
      <c r="H55" s="293"/>
      <c r="I55" s="58"/>
      <c r="BX55" s="270"/>
      <c r="BY55" s="68"/>
      <c r="BZ55" s="280"/>
      <c r="CA55" s="280"/>
      <c r="CB55" s="280"/>
      <c r="CC55" s="280"/>
      <c r="CD55" s="280"/>
      <c r="CE55" s="270"/>
      <c r="CF55" s="68"/>
      <c r="CG55" s="281"/>
      <c r="CH55" s="281"/>
      <c r="CI55" s="281"/>
      <c r="CJ55" s="281"/>
      <c r="CK55" s="281"/>
      <c r="CL55" s="282"/>
      <c r="CM55" s="282"/>
      <c r="CN55" s="282"/>
      <c r="CO55" s="282"/>
      <c r="CP55" s="282"/>
      <c r="CQ55" s="270"/>
      <c r="CR55" s="68"/>
      <c r="CS55" s="283"/>
      <c r="CT55" s="283"/>
      <c r="CU55" s="283"/>
      <c r="CV55" s="283"/>
      <c r="CW55" s="283"/>
      <c r="CX55" s="270"/>
      <c r="CY55" s="68"/>
      <c r="CZ55" s="282"/>
      <c r="DA55" s="282"/>
      <c r="DB55" s="282"/>
      <c r="DC55" s="282"/>
      <c r="DD55" s="282"/>
    </row>
    <row r="56" spans="1:108" ht="16.5" x14ac:dyDescent="0.3">
      <c r="A56" s="68">
        <v>2021</v>
      </c>
      <c r="B56" s="68" t="s">
        <v>36</v>
      </c>
      <c r="C56" s="433" t="s">
        <v>87</v>
      </c>
      <c r="D56" s="434">
        <v>22994.122599999999</v>
      </c>
      <c r="E56" s="434">
        <v>26039.136493896483</v>
      </c>
      <c r="F56" s="435">
        <v>6903.5174999999999</v>
      </c>
      <c r="G56" s="129">
        <v>55936.776593896488</v>
      </c>
      <c r="H56" s="293"/>
      <c r="I56" s="58"/>
      <c r="BX56" s="270"/>
      <c r="BY56" s="68"/>
      <c r="BZ56" s="280"/>
      <c r="CA56" s="280"/>
      <c r="CB56" s="280"/>
      <c r="CC56" s="280"/>
      <c r="CD56" s="280"/>
      <c r="CE56" s="270"/>
      <c r="CF56" s="68"/>
      <c r="CG56" s="281"/>
      <c r="CH56" s="281"/>
      <c r="CI56" s="281"/>
      <c r="CJ56" s="281"/>
      <c r="CK56" s="281"/>
      <c r="CL56" s="282"/>
      <c r="CM56" s="282"/>
      <c r="CN56" s="282"/>
      <c r="CO56" s="282"/>
      <c r="CP56" s="282"/>
      <c r="CQ56" s="270"/>
      <c r="CR56" s="68"/>
      <c r="CS56" s="283"/>
      <c r="CT56" s="283"/>
      <c r="CU56" s="283"/>
      <c r="CV56" s="283"/>
      <c r="CW56" s="283"/>
      <c r="CX56" s="270"/>
      <c r="CY56" s="68"/>
      <c r="CZ56" s="282"/>
      <c r="DA56" s="282"/>
      <c r="DB56" s="282"/>
      <c r="DC56" s="282"/>
      <c r="DD56" s="282"/>
    </row>
    <row r="57" spans="1:108" ht="16.5" x14ac:dyDescent="0.3">
      <c r="A57" s="427">
        <v>2021</v>
      </c>
      <c r="B57" s="428" t="s">
        <v>37</v>
      </c>
      <c r="C57" s="429" t="s">
        <v>87</v>
      </c>
      <c r="D57" s="430">
        <v>26802.014500000001</v>
      </c>
      <c r="E57" s="430">
        <v>26581.233992675778</v>
      </c>
      <c r="F57" s="431">
        <v>7261.5174999999999</v>
      </c>
      <c r="G57" s="432">
        <v>60644.765992675777</v>
      </c>
      <c r="H57" s="293"/>
      <c r="I57" s="58"/>
      <c r="BX57" s="270"/>
      <c r="BY57" s="68"/>
      <c r="BZ57" s="280"/>
      <c r="CA57" s="280"/>
      <c r="CB57" s="280"/>
      <c r="CC57" s="280"/>
      <c r="CD57" s="280"/>
      <c r="CE57" s="270"/>
      <c r="CF57" s="68"/>
      <c r="CG57" s="281"/>
      <c r="CH57" s="281"/>
      <c r="CI57" s="281"/>
      <c r="CJ57" s="281"/>
      <c r="CK57" s="281"/>
      <c r="CL57" s="282"/>
      <c r="CM57" s="282"/>
      <c r="CN57" s="282"/>
      <c r="CO57" s="282"/>
      <c r="CP57" s="282"/>
      <c r="CQ57" s="270"/>
      <c r="CR57" s="68"/>
      <c r="CS57" s="283"/>
      <c r="CT57" s="283"/>
      <c r="CU57" s="283"/>
      <c r="CV57" s="283"/>
      <c r="CW57" s="283"/>
      <c r="CX57" s="270"/>
      <c r="CY57" s="68"/>
      <c r="CZ57" s="282"/>
      <c r="DA57" s="282"/>
      <c r="DB57" s="282"/>
      <c r="DC57" s="282"/>
      <c r="DD57" s="282"/>
    </row>
    <row r="58" spans="1:108" ht="16.5" x14ac:dyDescent="0.3">
      <c r="A58" s="68">
        <v>2021</v>
      </c>
      <c r="B58" s="68" t="s">
        <v>38</v>
      </c>
      <c r="C58" s="433" t="s">
        <v>87</v>
      </c>
      <c r="D58" s="434">
        <v>24386.9643</v>
      </c>
      <c r="E58" s="434">
        <v>25504.509500000004</v>
      </c>
      <c r="F58" s="435">
        <v>6927.6275000000005</v>
      </c>
      <c r="G58" s="129">
        <v>56819.101300000009</v>
      </c>
      <c r="H58" s="293"/>
      <c r="I58" s="58"/>
      <c r="BX58" s="270"/>
      <c r="BY58" s="68"/>
      <c r="BZ58" s="280"/>
      <c r="CA58" s="280"/>
      <c r="CB58" s="280"/>
      <c r="CC58" s="280"/>
      <c r="CD58" s="280"/>
      <c r="CE58" s="270"/>
      <c r="CF58" s="68"/>
      <c r="CG58" s="281"/>
      <c r="CH58" s="281"/>
      <c r="CI58" s="281"/>
      <c r="CJ58" s="281"/>
      <c r="CK58" s="281"/>
      <c r="CL58" s="282"/>
      <c r="CM58" s="282"/>
      <c r="CN58" s="282"/>
      <c r="CO58" s="282"/>
      <c r="CP58" s="282"/>
      <c r="CQ58" s="270"/>
      <c r="CR58" s="68"/>
      <c r="CS58" s="283"/>
      <c r="CT58" s="283"/>
      <c r="CU58" s="283"/>
      <c r="CV58" s="283"/>
      <c r="CW58" s="283"/>
      <c r="CX58" s="270"/>
      <c r="CY58" s="68"/>
      <c r="CZ58" s="282"/>
      <c r="DA58" s="282"/>
      <c r="DB58" s="282"/>
      <c r="DC58" s="282"/>
      <c r="DD58" s="282"/>
    </row>
    <row r="59" spans="1:108" ht="16.5" x14ac:dyDescent="0.3">
      <c r="A59" s="427">
        <v>2021</v>
      </c>
      <c r="B59" s="428" t="s">
        <v>39</v>
      </c>
      <c r="C59" s="429" t="s">
        <v>87</v>
      </c>
      <c r="D59" s="430">
        <v>26178.62384</v>
      </c>
      <c r="E59" s="430">
        <v>25661.506012207035</v>
      </c>
      <c r="F59" s="431">
        <v>7646.4824999999983</v>
      </c>
      <c r="G59" s="432">
        <v>59486.612352207027</v>
      </c>
      <c r="H59" s="293"/>
      <c r="I59" s="58"/>
      <c r="BX59" s="270"/>
      <c r="BY59" s="68"/>
      <c r="BZ59" s="280"/>
      <c r="CA59" s="280"/>
      <c r="CB59" s="280"/>
      <c r="CC59" s="280"/>
      <c r="CD59" s="280"/>
      <c r="CE59" s="270"/>
      <c r="CF59" s="68"/>
      <c r="CG59" s="281"/>
      <c r="CH59" s="281"/>
      <c r="CI59" s="281"/>
      <c r="CJ59" s="281"/>
      <c r="CK59" s="281"/>
      <c r="CL59" s="282"/>
      <c r="CM59" s="282"/>
      <c r="CN59" s="282"/>
      <c r="CO59" s="282"/>
      <c r="CP59" s="282"/>
      <c r="CQ59" s="270"/>
      <c r="CR59" s="68"/>
      <c r="CS59" s="283"/>
      <c r="CT59" s="283"/>
      <c r="CU59" s="283"/>
      <c r="CV59" s="283"/>
      <c r="CW59" s="283"/>
      <c r="CX59" s="270"/>
      <c r="CY59" s="68"/>
      <c r="CZ59" s="282"/>
      <c r="DA59" s="282"/>
      <c r="DB59" s="282"/>
      <c r="DC59" s="282"/>
      <c r="DD59" s="282"/>
    </row>
    <row r="60" spans="1:108" ht="16.5" x14ac:dyDescent="0.3">
      <c r="A60" s="68">
        <v>2021</v>
      </c>
      <c r="B60" s="68" t="s">
        <v>40</v>
      </c>
      <c r="C60" s="433" t="s">
        <v>87</v>
      </c>
      <c r="D60" s="434">
        <v>25113.147500000003</v>
      </c>
      <c r="E60" s="434">
        <v>22942.801996948241</v>
      </c>
      <c r="F60" s="435">
        <v>7262.7750000000005</v>
      </c>
      <c r="G60" s="129">
        <v>55318.724496948242</v>
      </c>
      <c r="H60" s="293"/>
      <c r="I60" s="58"/>
      <c r="BX60" s="270"/>
      <c r="BY60" s="68"/>
      <c r="BZ60" s="280"/>
      <c r="CA60" s="280"/>
      <c r="CB60" s="280"/>
      <c r="CC60" s="280"/>
      <c r="CD60" s="280"/>
      <c r="CE60" s="270"/>
      <c r="CF60" s="68"/>
      <c r="CG60" s="281"/>
      <c r="CH60" s="281"/>
      <c r="CI60" s="281"/>
      <c r="CJ60" s="281"/>
      <c r="CK60" s="281"/>
      <c r="CL60" s="282"/>
      <c r="CM60" s="282"/>
      <c r="CN60" s="282"/>
      <c r="CO60" s="282"/>
      <c r="CP60" s="282"/>
      <c r="CQ60" s="270"/>
      <c r="CR60" s="68"/>
      <c r="CS60" s="283"/>
      <c r="CT60" s="283"/>
      <c r="CU60" s="283"/>
      <c r="CV60" s="283"/>
      <c r="CW60" s="283"/>
      <c r="CX60" s="270"/>
      <c r="CY60" s="68"/>
      <c r="CZ60" s="282"/>
      <c r="DA60" s="282"/>
      <c r="DB60" s="282"/>
      <c r="DC60" s="282"/>
      <c r="DD60" s="282"/>
    </row>
    <row r="61" spans="1:108" ht="16.5" x14ac:dyDescent="0.3">
      <c r="A61" s="427">
        <v>2021</v>
      </c>
      <c r="B61" s="428" t="s">
        <v>41</v>
      </c>
      <c r="C61" s="429" t="s">
        <v>87</v>
      </c>
      <c r="D61" s="430">
        <v>27454.376200000002</v>
      </c>
      <c r="E61" s="430">
        <v>25482.076999999994</v>
      </c>
      <c r="F61" s="431">
        <v>7612.840000000002</v>
      </c>
      <c r="G61" s="432">
        <v>60549.2932</v>
      </c>
      <c r="H61" s="293"/>
      <c r="I61" s="58"/>
      <c r="BX61" s="270"/>
      <c r="BY61" s="68"/>
      <c r="BZ61" s="280"/>
      <c r="CA61" s="280"/>
      <c r="CB61" s="280"/>
      <c r="CC61" s="280"/>
      <c r="CD61" s="280"/>
      <c r="CE61" s="270"/>
      <c r="CF61" s="68"/>
      <c r="CG61" s="281"/>
      <c r="CH61" s="281"/>
      <c r="CI61" s="281"/>
      <c r="CJ61" s="281"/>
      <c r="CK61" s="281"/>
      <c r="CL61" s="282"/>
      <c r="CM61" s="282"/>
      <c r="CN61" s="282"/>
      <c r="CO61" s="282"/>
      <c r="CP61" s="282"/>
      <c r="CQ61" s="270"/>
      <c r="CR61" s="68"/>
      <c r="CS61" s="283"/>
      <c r="CT61" s="283"/>
      <c r="CU61" s="283"/>
      <c r="CV61" s="283"/>
      <c r="CW61" s="283"/>
      <c r="CX61" s="270"/>
      <c r="CY61" s="68"/>
      <c r="CZ61" s="282"/>
      <c r="DA61" s="282"/>
      <c r="DB61" s="282"/>
      <c r="DC61" s="282"/>
      <c r="DD61" s="282"/>
    </row>
    <row r="62" spans="1:108" ht="16.5" x14ac:dyDescent="0.3">
      <c r="A62" s="456">
        <v>2021</v>
      </c>
      <c r="B62" s="68" t="s">
        <v>42</v>
      </c>
      <c r="C62" s="433" t="s">
        <v>87</v>
      </c>
      <c r="D62" s="434">
        <v>29359.49192</v>
      </c>
      <c r="E62" s="434">
        <v>25788.394499999999</v>
      </c>
      <c r="F62" s="435">
        <v>7278.5849999999991</v>
      </c>
      <c r="G62" s="129">
        <v>62426.471420000002</v>
      </c>
      <c r="H62" s="293"/>
      <c r="I62" s="58"/>
      <c r="BX62" s="270"/>
      <c r="BY62" s="68"/>
      <c r="BZ62" s="280"/>
      <c r="CA62" s="280"/>
      <c r="CB62" s="280"/>
      <c r="CC62" s="280"/>
      <c r="CD62" s="280"/>
      <c r="CE62" s="270"/>
      <c r="CF62" s="68"/>
      <c r="CG62" s="281"/>
      <c r="CH62" s="281"/>
      <c r="CI62" s="281"/>
      <c r="CJ62" s="281"/>
      <c r="CK62" s="281"/>
      <c r="CL62" s="282"/>
      <c r="CM62" s="282"/>
      <c r="CN62" s="282"/>
      <c r="CO62" s="282"/>
      <c r="CP62" s="282"/>
      <c r="CQ62" s="270"/>
      <c r="CR62" s="68"/>
      <c r="CS62" s="283"/>
      <c r="CT62" s="283"/>
      <c r="CU62" s="283"/>
      <c r="CV62" s="283"/>
      <c r="CW62" s="283"/>
      <c r="CX62" s="270"/>
      <c r="CY62" s="68"/>
      <c r="CZ62" s="282"/>
      <c r="DA62" s="282"/>
      <c r="DB62" s="282"/>
      <c r="DC62" s="282"/>
      <c r="DD62" s="282"/>
    </row>
    <row r="63" spans="1:108" ht="16.5" x14ac:dyDescent="0.3">
      <c r="A63" s="427">
        <v>2022</v>
      </c>
      <c r="B63" s="428" t="s">
        <v>43</v>
      </c>
      <c r="C63" s="429" t="s">
        <v>87</v>
      </c>
      <c r="D63" s="430">
        <v>24855.769691220703</v>
      </c>
      <c r="E63" s="430">
        <v>22705.086500000012</v>
      </c>
      <c r="F63" s="431">
        <v>6851.9099999999989</v>
      </c>
      <c r="G63" s="432">
        <v>54412.766191220711</v>
      </c>
      <c r="H63" s="293"/>
      <c r="I63" s="58"/>
      <c r="BX63" s="270"/>
      <c r="BY63" s="68"/>
      <c r="BZ63" s="280"/>
      <c r="CA63" s="280"/>
      <c r="CB63" s="280"/>
      <c r="CC63" s="280"/>
      <c r="CD63" s="280"/>
      <c r="CE63" s="270"/>
      <c r="CF63" s="68"/>
      <c r="CG63" s="281"/>
      <c r="CH63" s="281"/>
      <c r="CI63" s="281"/>
      <c r="CJ63" s="281"/>
      <c r="CK63" s="281"/>
      <c r="CL63" s="282"/>
      <c r="CM63" s="282"/>
      <c r="CN63" s="282"/>
      <c r="CO63" s="282"/>
      <c r="CP63" s="282"/>
      <c r="CQ63" s="270"/>
      <c r="CR63" s="68"/>
      <c r="CS63" s="283"/>
      <c r="CT63" s="283"/>
      <c r="CU63" s="283"/>
      <c r="CV63" s="283"/>
      <c r="CW63" s="283"/>
      <c r="CX63" s="270"/>
      <c r="CY63" s="68"/>
      <c r="CZ63" s="282"/>
      <c r="DA63" s="282"/>
      <c r="DB63" s="282"/>
      <c r="DC63" s="282"/>
      <c r="DD63" s="282"/>
    </row>
    <row r="64" spans="1:108" ht="16.5" x14ac:dyDescent="0.3">
      <c r="A64" s="68">
        <v>2022</v>
      </c>
      <c r="B64" s="68" t="s">
        <v>44</v>
      </c>
      <c r="C64" s="433" t="s">
        <v>87</v>
      </c>
      <c r="D64" s="434">
        <v>26977.601910000001</v>
      </c>
      <c r="E64" s="434">
        <v>23972.115500000007</v>
      </c>
      <c r="F64" s="435">
        <v>8044.7974999999997</v>
      </c>
      <c r="G64" s="129">
        <v>58994.514910000013</v>
      </c>
      <c r="H64" s="293"/>
      <c r="I64" s="58"/>
      <c r="BX64" s="270"/>
      <c r="BY64" s="68"/>
      <c r="BZ64" s="280"/>
      <c r="CA64" s="280"/>
      <c r="CB64" s="280"/>
      <c r="CC64" s="280"/>
      <c r="CD64" s="280"/>
      <c r="CE64" s="270"/>
      <c r="CF64" s="68"/>
      <c r="CG64" s="281"/>
      <c r="CH64" s="281"/>
      <c r="CI64" s="281"/>
      <c r="CJ64" s="281"/>
      <c r="CK64" s="281"/>
      <c r="CL64" s="282"/>
      <c r="CM64" s="282"/>
      <c r="CN64" s="282"/>
      <c r="CO64" s="282"/>
      <c r="CP64" s="282"/>
      <c r="CQ64" s="270"/>
      <c r="CR64" s="68"/>
      <c r="CS64" s="283"/>
      <c r="CT64" s="283"/>
      <c r="CU64" s="283"/>
      <c r="CV64" s="283"/>
      <c r="CW64" s="283"/>
      <c r="CX64" s="270"/>
      <c r="CY64" s="68"/>
      <c r="CZ64" s="282"/>
      <c r="DA64" s="282"/>
      <c r="DB64" s="282"/>
      <c r="DC64" s="282"/>
      <c r="DD64" s="282"/>
    </row>
    <row r="65" spans="1:108" ht="16.5" x14ac:dyDescent="0.3">
      <c r="A65" s="427">
        <v>2022</v>
      </c>
      <c r="B65" s="428" t="s">
        <v>45</v>
      </c>
      <c r="C65" s="429" t="s">
        <v>87</v>
      </c>
      <c r="D65" s="430">
        <v>27250.474999999999</v>
      </c>
      <c r="E65" s="430">
        <v>27419.601500000004</v>
      </c>
      <c r="F65" s="431">
        <v>7457.1500000000005</v>
      </c>
      <c r="G65" s="432">
        <v>62127.226500000004</v>
      </c>
      <c r="H65" s="293"/>
      <c r="I65" s="58"/>
      <c r="BX65" s="270"/>
      <c r="BY65" s="68"/>
      <c r="BZ65" s="280"/>
      <c r="CA65" s="280"/>
      <c r="CB65" s="280"/>
      <c r="CC65" s="280"/>
      <c r="CD65" s="280"/>
      <c r="CE65" s="270"/>
      <c r="CF65" s="68"/>
      <c r="CG65" s="281"/>
      <c r="CH65" s="281"/>
      <c r="CI65" s="281"/>
      <c r="CJ65" s="281"/>
      <c r="CK65" s="281"/>
      <c r="CL65" s="282"/>
      <c r="CM65" s="282"/>
      <c r="CN65" s="282"/>
      <c r="CO65" s="282"/>
      <c r="CP65" s="282"/>
      <c r="CQ65" s="270"/>
      <c r="CR65" s="68"/>
      <c r="CS65" s="283"/>
      <c r="CT65" s="283"/>
      <c r="CU65" s="283"/>
      <c r="CV65" s="283"/>
      <c r="CW65" s="283"/>
      <c r="CX65" s="270"/>
      <c r="CY65" s="68"/>
      <c r="CZ65" s="282"/>
      <c r="DA65" s="282"/>
      <c r="DB65" s="282"/>
      <c r="DC65" s="282"/>
      <c r="DD65" s="282"/>
    </row>
    <row r="66" spans="1:108" ht="16.5" x14ac:dyDescent="0.3">
      <c r="A66" s="68">
        <v>2022</v>
      </c>
      <c r="B66" s="68" t="s">
        <v>33</v>
      </c>
      <c r="C66" s="433" t="s">
        <v>87</v>
      </c>
      <c r="D66" s="434">
        <v>26601.622499999998</v>
      </c>
      <c r="E66" s="434">
        <v>25450.474999999991</v>
      </c>
      <c r="F66" s="435">
        <v>7763.6150000000007</v>
      </c>
      <c r="G66" s="129">
        <v>59815.712499999994</v>
      </c>
      <c r="H66" s="293"/>
      <c r="I66" s="58"/>
      <c r="BX66" s="270"/>
      <c r="BY66" s="68"/>
      <c r="BZ66" s="280"/>
      <c r="CA66" s="280"/>
      <c r="CB66" s="280"/>
      <c r="CC66" s="280"/>
      <c r="CD66" s="280"/>
      <c r="CE66" s="270"/>
      <c r="CF66" s="68"/>
      <c r="CG66" s="281"/>
      <c r="CH66" s="281"/>
      <c r="CI66" s="281"/>
      <c r="CJ66" s="281"/>
      <c r="CK66" s="281"/>
      <c r="CL66" s="282"/>
      <c r="CM66" s="282"/>
      <c r="CN66" s="282"/>
      <c r="CO66" s="282"/>
      <c r="CP66" s="282"/>
      <c r="CQ66" s="270"/>
      <c r="CR66" s="68"/>
      <c r="CS66" s="283"/>
      <c r="CT66" s="283"/>
      <c r="CU66" s="283"/>
      <c r="CV66" s="283"/>
      <c r="CW66" s="283"/>
      <c r="CX66" s="270"/>
      <c r="CY66" s="68"/>
      <c r="CZ66" s="282"/>
      <c r="DA66" s="282"/>
      <c r="DB66" s="282"/>
      <c r="DC66" s="282"/>
      <c r="DD66" s="282"/>
    </row>
    <row r="67" spans="1:108" ht="16.5" x14ac:dyDescent="0.3">
      <c r="A67" s="427">
        <v>2022</v>
      </c>
      <c r="B67" s="428" t="s">
        <v>35</v>
      </c>
      <c r="C67" s="429" t="s">
        <v>87</v>
      </c>
      <c r="D67" s="430">
        <v>26982.723750000001</v>
      </c>
      <c r="E67" s="430">
        <v>24890.690502746584</v>
      </c>
      <c r="F67" s="431">
        <v>7763.1474999999991</v>
      </c>
      <c r="G67" s="432">
        <v>59636.561752746573</v>
      </c>
      <c r="H67" s="293"/>
      <c r="I67" s="58"/>
      <c r="BX67" s="270"/>
      <c r="BY67" s="68"/>
      <c r="BZ67" s="280"/>
      <c r="CA67" s="280"/>
      <c r="CB67" s="280"/>
      <c r="CC67" s="280"/>
      <c r="CD67" s="280"/>
      <c r="CE67" s="270"/>
      <c r="CF67" s="68"/>
      <c r="CG67" s="281"/>
      <c r="CH67" s="281"/>
      <c r="CI67" s="281"/>
      <c r="CJ67" s="281"/>
      <c r="CK67" s="281"/>
      <c r="CL67" s="282"/>
      <c r="CM67" s="282"/>
      <c r="CN67" s="282"/>
      <c r="CO67" s="282"/>
      <c r="CP67" s="282"/>
      <c r="CQ67" s="270"/>
      <c r="CR67" s="68"/>
      <c r="CS67" s="283"/>
      <c r="CT67" s="283"/>
      <c r="CU67" s="283"/>
      <c r="CV67" s="283"/>
      <c r="CW67" s="283"/>
      <c r="CX67" s="270"/>
      <c r="CY67" s="68"/>
      <c r="CZ67" s="282"/>
      <c r="DA67" s="282"/>
      <c r="DB67" s="282"/>
      <c r="DC67" s="282"/>
      <c r="DD67" s="282"/>
    </row>
    <row r="68" spans="1:108" ht="16.5" x14ac:dyDescent="0.3">
      <c r="A68" s="68">
        <v>2022</v>
      </c>
      <c r="B68" s="68" t="s">
        <v>36</v>
      </c>
      <c r="C68" s="433" t="s">
        <v>87</v>
      </c>
      <c r="D68" s="434">
        <v>28078.957000000002</v>
      </c>
      <c r="E68" s="434">
        <v>25264.31850000476</v>
      </c>
      <c r="F68" s="435">
        <v>7165.4024999999992</v>
      </c>
      <c r="G68" s="129">
        <v>60508.678000004758</v>
      </c>
      <c r="H68" s="293"/>
      <c r="I68" s="58"/>
      <c r="BX68" s="270"/>
      <c r="BY68" s="68"/>
      <c r="BZ68" s="280"/>
      <c r="CA68" s="280"/>
      <c r="CB68" s="280"/>
      <c r="CC68" s="280"/>
      <c r="CD68" s="280"/>
      <c r="CE68" s="270"/>
      <c r="CF68" s="68"/>
      <c r="CG68" s="281"/>
      <c r="CH68" s="281"/>
      <c r="CI68" s="281"/>
      <c r="CJ68" s="281"/>
      <c r="CK68" s="281"/>
      <c r="CL68" s="282"/>
      <c r="CM68" s="282"/>
      <c r="CN68" s="282"/>
      <c r="CO68" s="282"/>
      <c r="CP68" s="282"/>
      <c r="CQ68" s="270"/>
      <c r="CR68" s="68"/>
      <c r="CS68" s="283"/>
      <c r="CT68" s="283"/>
      <c r="CU68" s="283"/>
      <c r="CV68" s="283"/>
      <c r="CW68" s="283"/>
      <c r="CX68" s="270"/>
      <c r="CY68" s="68"/>
      <c r="CZ68" s="282"/>
      <c r="DA68" s="282"/>
      <c r="DB68" s="282"/>
      <c r="DC68" s="282"/>
      <c r="DD68" s="282"/>
    </row>
    <row r="69" spans="1:108" ht="16.5" x14ac:dyDescent="0.3">
      <c r="A69" s="427">
        <v>2020</v>
      </c>
      <c r="B69" s="428" t="s">
        <v>43</v>
      </c>
      <c r="C69" s="429" t="s">
        <v>129</v>
      </c>
      <c r="D69" s="430">
        <v>46474.920000000006</v>
      </c>
      <c r="E69" s="430">
        <v>43683.120499999997</v>
      </c>
      <c r="F69" s="431">
        <v>11211.6175</v>
      </c>
      <c r="G69" s="432">
        <v>101369.658</v>
      </c>
      <c r="H69" s="293"/>
      <c r="I69" s="58"/>
      <c r="BX69" s="270"/>
      <c r="BY69" s="68"/>
      <c r="BZ69" s="280"/>
      <c r="CA69" s="280"/>
      <c r="CB69" s="280"/>
      <c r="CC69" s="280"/>
      <c r="CD69" s="280"/>
      <c r="CE69" s="270"/>
      <c r="CF69" s="68"/>
      <c r="CG69" s="281"/>
      <c r="CH69" s="281"/>
      <c r="CI69" s="281"/>
      <c r="CJ69" s="281"/>
      <c r="CK69" s="281"/>
      <c r="CL69" s="282"/>
      <c r="CM69" s="282"/>
      <c r="CN69" s="282"/>
      <c r="CO69" s="282"/>
      <c r="CP69" s="282"/>
      <c r="CQ69" s="270"/>
      <c r="CR69" s="68"/>
      <c r="CS69" s="283"/>
      <c r="CT69" s="283"/>
      <c r="CU69" s="283"/>
      <c r="CV69" s="283"/>
      <c r="CW69" s="283"/>
      <c r="CX69" s="270"/>
      <c r="CY69" s="68"/>
      <c r="CZ69" s="282"/>
      <c r="DA69" s="282"/>
      <c r="DB69" s="282"/>
      <c r="DC69" s="282"/>
      <c r="DD69" s="282"/>
    </row>
    <row r="70" spans="1:108" ht="16.5" x14ac:dyDescent="0.3">
      <c r="A70" s="68">
        <v>2020</v>
      </c>
      <c r="B70" s="68" t="s">
        <v>44</v>
      </c>
      <c r="C70" s="433" t="s">
        <v>129</v>
      </c>
      <c r="D70" s="434">
        <v>56823.77999999997</v>
      </c>
      <c r="E70" s="434">
        <v>41949.709000000017</v>
      </c>
      <c r="F70" s="435">
        <v>13007.187999999998</v>
      </c>
      <c r="G70" s="129">
        <v>111780.67699999998</v>
      </c>
      <c r="H70" s="293"/>
      <c r="I70" s="58"/>
      <c r="BX70" s="270"/>
      <c r="BY70" s="68"/>
      <c r="BZ70" s="280"/>
      <c r="CA70" s="280"/>
      <c r="CB70" s="280"/>
      <c r="CC70" s="280"/>
      <c r="CD70" s="280"/>
      <c r="CE70" s="270"/>
      <c r="CF70" s="68"/>
      <c r="CG70" s="281"/>
      <c r="CH70" s="281"/>
      <c r="CI70" s="281"/>
      <c r="CJ70" s="281"/>
      <c r="CK70" s="281"/>
      <c r="CL70" s="282"/>
      <c r="CM70" s="282"/>
      <c r="CN70" s="282"/>
      <c r="CO70" s="282"/>
      <c r="CP70" s="282"/>
      <c r="CQ70" s="270"/>
      <c r="CR70" s="68"/>
      <c r="CS70" s="283"/>
      <c r="CT70" s="283"/>
      <c r="CU70" s="283"/>
      <c r="CV70" s="283"/>
      <c r="CW70" s="283"/>
      <c r="CX70" s="270"/>
      <c r="CY70" s="68"/>
      <c r="CZ70" s="282"/>
      <c r="DA70" s="282"/>
      <c r="DB70" s="282"/>
      <c r="DC70" s="282"/>
      <c r="DD70" s="282"/>
    </row>
    <row r="71" spans="1:108" ht="16.5" x14ac:dyDescent="0.3">
      <c r="A71" s="427">
        <v>2020</v>
      </c>
      <c r="B71" s="428" t="s">
        <v>45</v>
      </c>
      <c r="C71" s="429" t="s">
        <v>129</v>
      </c>
      <c r="D71" s="430">
        <v>33819.044999999984</v>
      </c>
      <c r="E71" s="430">
        <v>27624.585999999999</v>
      </c>
      <c r="F71" s="431">
        <v>9595.0299999999988</v>
      </c>
      <c r="G71" s="432">
        <v>71038.660999999978</v>
      </c>
      <c r="H71" s="293"/>
      <c r="I71" s="58"/>
      <c r="BX71" s="270"/>
      <c r="BY71" s="68"/>
      <c r="BZ71" s="280"/>
      <c r="CA71" s="280"/>
      <c r="CB71" s="280"/>
      <c r="CC71" s="280"/>
      <c r="CD71" s="280"/>
      <c r="CE71" s="270"/>
      <c r="CF71" s="68"/>
      <c r="CG71" s="281"/>
      <c r="CH71" s="281"/>
      <c r="CI71" s="281"/>
      <c r="CJ71" s="281"/>
      <c r="CK71" s="281"/>
      <c r="CL71" s="282"/>
      <c r="CM71" s="282"/>
      <c r="CN71" s="282"/>
      <c r="CO71" s="282"/>
      <c r="CP71" s="282"/>
      <c r="CQ71" s="270"/>
      <c r="CR71" s="68"/>
      <c r="CS71" s="283"/>
      <c r="CT71" s="283"/>
      <c r="CU71" s="283"/>
      <c r="CV71" s="283"/>
      <c r="CW71" s="283"/>
      <c r="CX71" s="270"/>
      <c r="CY71" s="68"/>
      <c r="CZ71" s="282"/>
      <c r="DA71" s="282"/>
      <c r="DB71" s="282"/>
      <c r="DC71" s="282"/>
      <c r="DD71" s="282"/>
    </row>
    <row r="72" spans="1:108" ht="16.5" x14ac:dyDescent="0.3">
      <c r="A72" s="68">
        <v>2020</v>
      </c>
      <c r="B72" s="68" t="s">
        <v>33</v>
      </c>
      <c r="C72" s="433" t="s">
        <v>129</v>
      </c>
      <c r="D72" s="434">
        <v>731.63000000000011</v>
      </c>
      <c r="E72" s="434">
        <v>8697.7084999999988</v>
      </c>
      <c r="F72" s="435">
        <v>304.22000000000003</v>
      </c>
      <c r="G72" s="129">
        <v>9733.5584999999992</v>
      </c>
      <c r="H72" s="293"/>
      <c r="I72" s="58"/>
      <c r="BX72" s="270"/>
      <c r="BY72" s="68"/>
      <c r="BZ72" s="280"/>
      <c r="CA72" s="280"/>
      <c r="CB72" s="280"/>
      <c r="CC72" s="280"/>
      <c r="CD72" s="280"/>
      <c r="CE72" s="270"/>
      <c r="CF72" s="68"/>
      <c r="CG72" s="281"/>
      <c r="CH72" s="281"/>
      <c r="CI72" s="281"/>
      <c r="CJ72" s="281"/>
      <c r="CK72" s="281"/>
      <c r="CL72" s="282"/>
      <c r="CM72" s="282"/>
      <c r="CN72" s="282"/>
      <c r="CO72" s="282"/>
      <c r="CP72" s="282"/>
      <c r="CQ72" s="270"/>
      <c r="CR72" s="68"/>
      <c r="CS72" s="283"/>
      <c r="CT72" s="283"/>
      <c r="CU72" s="283"/>
      <c r="CV72" s="283"/>
      <c r="CW72" s="283"/>
      <c r="CX72" s="270"/>
      <c r="CY72" s="68"/>
      <c r="CZ72" s="282"/>
      <c r="DA72" s="282"/>
      <c r="DB72" s="282"/>
      <c r="DC72" s="282"/>
      <c r="DD72" s="282"/>
    </row>
    <row r="73" spans="1:108" ht="16.5" x14ac:dyDescent="0.3">
      <c r="A73" s="427">
        <v>2020</v>
      </c>
      <c r="B73" s="428" t="s">
        <v>35</v>
      </c>
      <c r="C73" s="429" t="s">
        <v>129</v>
      </c>
      <c r="D73" s="430">
        <v>22301.12708239747</v>
      </c>
      <c r="E73" s="430">
        <v>29936.712996946757</v>
      </c>
      <c r="F73" s="431">
        <v>7218.0625078201301</v>
      </c>
      <c r="G73" s="432">
        <v>59455.902587164353</v>
      </c>
      <c r="H73" s="293"/>
      <c r="I73" s="58"/>
      <c r="BX73" s="270"/>
      <c r="BY73" s="68"/>
      <c r="BZ73" s="280"/>
      <c r="CA73" s="280"/>
      <c r="CB73" s="280"/>
      <c r="CC73" s="280"/>
      <c r="CD73" s="280"/>
      <c r="CE73" s="270"/>
      <c r="CF73" s="68"/>
      <c r="CG73" s="281"/>
      <c r="CH73" s="281"/>
      <c r="CI73" s="281"/>
      <c r="CJ73" s="281"/>
      <c r="CK73" s="281"/>
      <c r="CL73" s="282"/>
      <c r="CM73" s="282"/>
      <c r="CN73" s="282"/>
      <c r="CO73" s="282"/>
      <c r="CP73" s="282"/>
      <c r="CQ73" s="270"/>
      <c r="CR73" s="68"/>
      <c r="CS73" s="283"/>
      <c r="CT73" s="283"/>
      <c r="CU73" s="283"/>
      <c r="CV73" s="283"/>
      <c r="CW73" s="283"/>
      <c r="CX73" s="270"/>
      <c r="CY73" s="68"/>
      <c r="CZ73" s="282"/>
      <c r="DA73" s="282"/>
      <c r="DB73" s="282"/>
      <c r="DC73" s="282"/>
      <c r="DD73" s="282"/>
    </row>
    <row r="74" spans="1:108" ht="16.5" x14ac:dyDescent="0.3">
      <c r="A74" s="68">
        <v>2020</v>
      </c>
      <c r="B74" s="68" t="s">
        <v>36</v>
      </c>
      <c r="C74" s="433" t="s">
        <v>129</v>
      </c>
      <c r="D74" s="434">
        <v>39468.139846801758</v>
      </c>
      <c r="E74" s="434">
        <v>38020.020971534745</v>
      </c>
      <c r="F74" s="435">
        <v>11811.896983386994</v>
      </c>
      <c r="G74" s="129">
        <v>89300.057801723495</v>
      </c>
      <c r="H74" s="293"/>
      <c r="I74" s="58"/>
      <c r="BX74" s="270"/>
      <c r="BY74" s="68"/>
      <c r="BZ74" s="280"/>
      <c r="CA74" s="280"/>
      <c r="CB74" s="280"/>
      <c r="CC74" s="280"/>
      <c r="CD74" s="280"/>
      <c r="CE74" s="270"/>
      <c r="CF74" s="68"/>
      <c r="CG74" s="281"/>
      <c r="CH74" s="281"/>
      <c r="CI74" s="281"/>
      <c r="CJ74" s="281"/>
      <c r="CK74" s="281"/>
      <c r="CL74" s="282"/>
      <c r="CM74" s="282"/>
      <c r="CN74" s="282"/>
      <c r="CO74" s="282"/>
      <c r="CP74" s="282"/>
      <c r="CQ74" s="270"/>
      <c r="CR74" s="68"/>
      <c r="CS74" s="283"/>
      <c r="CT74" s="283"/>
      <c r="CU74" s="283"/>
      <c r="CV74" s="283"/>
      <c r="CW74" s="283"/>
      <c r="CX74" s="270"/>
      <c r="CY74" s="68"/>
      <c r="CZ74" s="282"/>
      <c r="DA74" s="282"/>
      <c r="DB74" s="282"/>
      <c r="DC74" s="282"/>
      <c r="DD74" s="282"/>
    </row>
    <row r="75" spans="1:108" ht="16.5" x14ac:dyDescent="0.3">
      <c r="A75" s="427">
        <v>2020</v>
      </c>
      <c r="B75" s="428" t="s">
        <v>37</v>
      </c>
      <c r="C75" s="429" t="s">
        <v>129</v>
      </c>
      <c r="D75" s="430">
        <v>42930.440758033757</v>
      </c>
      <c r="E75" s="430">
        <v>43503.610985432337</v>
      </c>
      <c r="F75" s="431">
        <v>12970.946484816759</v>
      </c>
      <c r="G75" s="432">
        <v>99404.998228282842</v>
      </c>
      <c r="H75" s="293"/>
      <c r="I75" s="58"/>
      <c r="BX75" s="270"/>
      <c r="BY75" s="68"/>
      <c r="BZ75" s="280"/>
      <c r="CA75" s="280"/>
      <c r="CB75" s="280"/>
      <c r="CC75" s="280"/>
      <c r="CD75" s="280"/>
      <c r="CE75" s="270"/>
      <c r="CF75" s="68"/>
      <c r="CG75" s="281"/>
      <c r="CH75" s="281"/>
      <c r="CI75" s="281"/>
      <c r="CJ75" s="281"/>
      <c r="CK75" s="281"/>
      <c r="CL75" s="282"/>
      <c r="CM75" s="282"/>
      <c r="CN75" s="282"/>
      <c r="CO75" s="282"/>
      <c r="CP75" s="282"/>
      <c r="CQ75" s="270"/>
      <c r="CR75" s="68"/>
      <c r="CS75" s="283"/>
      <c r="CT75" s="283"/>
      <c r="CU75" s="283"/>
      <c r="CV75" s="283"/>
      <c r="CW75" s="283"/>
      <c r="CX75" s="270"/>
      <c r="CY75" s="68"/>
      <c r="CZ75" s="282"/>
      <c r="DA75" s="282"/>
      <c r="DB75" s="282"/>
      <c r="DC75" s="282"/>
      <c r="DD75" s="282"/>
    </row>
    <row r="76" spans="1:108" ht="16.5" x14ac:dyDescent="0.3">
      <c r="A76" s="68">
        <v>2020</v>
      </c>
      <c r="B76" s="68" t="s">
        <v>38</v>
      </c>
      <c r="C76" s="433" t="s">
        <v>129</v>
      </c>
      <c r="D76" s="434">
        <v>43784.741607116688</v>
      </c>
      <c r="E76" s="434">
        <v>43171.591494079585</v>
      </c>
      <c r="F76" s="435">
        <v>12154.111488384249</v>
      </c>
      <c r="G76" s="129">
        <v>99110.444589580511</v>
      </c>
      <c r="H76" s="293"/>
      <c r="I76" s="58"/>
      <c r="BX76" s="270"/>
      <c r="BY76" s="68"/>
      <c r="BZ76" s="280"/>
      <c r="CA76" s="280"/>
      <c r="CB76" s="280"/>
      <c r="CC76" s="280"/>
      <c r="CD76" s="280"/>
      <c r="CE76" s="270"/>
      <c r="CF76" s="68"/>
      <c r="CG76" s="281"/>
      <c r="CH76" s="281"/>
      <c r="CI76" s="281"/>
      <c r="CJ76" s="281"/>
      <c r="CK76" s="281"/>
      <c r="CL76" s="282"/>
      <c r="CM76" s="282"/>
      <c r="CN76" s="282"/>
      <c r="CO76" s="282"/>
      <c r="CP76" s="282"/>
      <c r="CQ76" s="270"/>
      <c r="CR76" s="68"/>
      <c r="CS76" s="283"/>
      <c r="CT76" s="283"/>
      <c r="CU76" s="283"/>
      <c r="CV76" s="283"/>
      <c r="CW76" s="283"/>
      <c r="CX76" s="270"/>
      <c r="CY76" s="68"/>
      <c r="CZ76" s="282"/>
      <c r="DA76" s="282"/>
      <c r="DB76" s="282"/>
      <c r="DC76" s="282"/>
      <c r="DD76" s="282"/>
    </row>
    <row r="77" spans="1:108" ht="16.5" x14ac:dyDescent="0.3">
      <c r="A77" s="427">
        <v>2020</v>
      </c>
      <c r="B77" s="428" t="s">
        <v>39</v>
      </c>
      <c r="C77" s="429" t="s">
        <v>129</v>
      </c>
      <c r="D77" s="430">
        <v>49837.681836242693</v>
      </c>
      <c r="E77" s="430">
        <v>48212.92694962598</v>
      </c>
      <c r="F77" s="431">
        <v>14810.554969711306</v>
      </c>
      <c r="G77" s="432">
        <v>112861.16375557997</v>
      </c>
      <c r="H77" s="293"/>
      <c r="I77" s="58"/>
      <c r="BX77" s="270"/>
      <c r="BY77" s="68"/>
      <c r="BZ77" s="280"/>
      <c r="CA77" s="280"/>
      <c r="CB77" s="280"/>
      <c r="CC77" s="280"/>
      <c r="CD77" s="280"/>
      <c r="CE77" s="270"/>
      <c r="CF77" s="68"/>
      <c r="CG77" s="281"/>
      <c r="CH77" s="281"/>
      <c r="CI77" s="281"/>
      <c r="CJ77" s="281"/>
      <c r="CK77" s="281"/>
      <c r="CL77" s="282"/>
      <c r="CM77" s="282"/>
      <c r="CN77" s="282"/>
      <c r="CO77" s="282"/>
      <c r="CP77" s="282"/>
      <c r="CQ77" s="270"/>
      <c r="CR77" s="68"/>
      <c r="CS77" s="283"/>
      <c r="CT77" s="283"/>
      <c r="CU77" s="283"/>
      <c r="CV77" s="283"/>
      <c r="CW77" s="283"/>
      <c r="CX77" s="270"/>
      <c r="CY77" s="68"/>
      <c r="CZ77" s="282"/>
      <c r="DA77" s="282"/>
      <c r="DB77" s="282"/>
      <c r="DC77" s="282"/>
      <c r="DD77" s="282"/>
    </row>
    <row r="78" spans="1:108" ht="16.5" x14ac:dyDescent="0.3">
      <c r="A78" s="68">
        <v>2020</v>
      </c>
      <c r="B78" s="68" t="s">
        <v>40</v>
      </c>
      <c r="C78" s="433" t="s">
        <v>129</v>
      </c>
      <c r="D78" s="434">
        <v>53794.043638122545</v>
      </c>
      <c r="E78" s="434">
        <v>49079.844496794161</v>
      </c>
      <c r="F78" s="435">
        <v>18175.802493019106</v>
      </c>
      <c r="G78" s="129">
        <v>121049.69062793581</v>
      </c>
      <c r="H78" s="293"/>
      <c r="I78" s="58"/>
      <c r="BX78" s="270"/>
      <c r="BY78" s="68"/>
      <c r="BZ78" s="280"/>
      <c r="CA78" s="280"/>
      <c r="CB78" s="280"/>
      <c r="CC78" s="280"/>
      <c r="CD78" s="280"/>
      <c r="CE78" s="270"/>
      <c r="CF78" s="68"/>
      <c r="CG78" s="281"/>
      <c r="CH78" s="281"/>
      <c r="CI78" s="281"/>
      <c r="CJ78" s="281"/>
      <c r="CK78" s="281"/>
      <c r="CL78" s="282"/>
      <c r="CM78" s="282"/>
      <c r="CN78" s="282"/>
      <c r="CO78" s="282"/>
      <c r="CP78" s="282"/>
      <c r="CQ78" s="270"/>
      <c r="CR78" s="68"/>
      <c r="CS78" s="283"/>
      <c r="CT78" s="283"/>
      <c r="CU78" s="283"/>
      <c r="CV78" s="283"/>
      <c r="CW78" s="283"/>
      <c r="CX78" s="270"/>
      <c r="CY78" s="68"/>
      <c r="CZ78" s="282"/>
      <c r="DA78" s="282"/>
      <c r="DB78" s="282"/>
      <c r="DC78" s="282"/>
      <c r="DD78" s="282"/>
    </row>
    <row r="79" spans="1:108" ht="16.5" x14ac:dyDescent="0.3">
      <c r="A79" s="427">
        <v>2020</v>
      </c>
      <c r="B79" s="428" t="s">
        <v>41</v>
      </c>
      <c r="C79" s="429" t="s">
        <v>129</v>
      </c>
      <c r="D79" s="430">
        <v>46238.964162677774</v>
      </c>
      <c r="E79" s="430">
        <v>45809.298490915047</v>
      </c>
      <c r="F79" s="431">
        <v>13657.075006561279</v>
      </c>
      <c r="G79" s="432">
        <v>105705.33766015409</v>
      </c>
      <c r="H79" s="293"/>
      <c r="I79" s="58"/>
      <c r="BX79" s="270"/>
      <c r="BY79" s="68"/>
      <c r="BZ79" s="280"/>
      <c r="CA79" s="280"/>
      <c r="CB79" s="280"/>
      <c r="CC79" s="280"/>
      <c r="CD79" s="280"/>
      <c r="CE79" s="270"/>
      <c r="CF79" s="68"/>
      <c r="CG79" s="281"/>
      <c r="CH79" s="281"/>
      <c r="CI79" s="281"/>
      <c r="CJ79" s="281"/>
      <c r="CK79" s="281"/>
      <c r="CL79" s="282"/>
      <c r="CM79" s="282"/>
      <c r="CN79" s="282"/>
      <c r="CO79" s="282"/>
      <c r="CP79" s="282"/>
      <c r="CQ79" s="270"/>
      <c r="CR79" s="68"/>
      <c r="CS79" s="283"/>
      <c r="CT79" s="283"/>
      <c r="CU79" s="283"/>
      <c r="CV79" s="283"/>
      <c r="CW79" s="283"/>
      <c r="CX79" s="270"/>
      <c r="CY79" s="68"/>
      <c r="CZ79" s="282"/>
      <c r="DA79" s="282"/>
      <c r="DB79" s="282"/>
      <c r="DC79" s="282"/>
      <c r="DD79" s="282"/>
    </row>
    <row r="80" spans="1:108" ht="16.5" x14ac:dyDescent="0.3">
      <c r="A80" s="68">
        <v>2020</v>
      </c>
      <c r="B80" s="68" t="s">
        <v>42</v>
      </c>
      <c r="C80" s="433" t="s">
        <v>129</v>
      </c>
      <c r="D80" s="434">
        <v>44051.074002746587</v>
      </c>
      <c r="E80" s="434">
        <v>40963.469511831223</v>
      </c>
      <c r="F80" s="435">
        <v>12779.546495532039</v>
      </c>
      <c r="G80" s="129">
        <v>97794.090010109867</v>
      </c>
      <c r="H80" s="293"/>
      <c r="I80" s="58"/>
      <c r="BX80" s="270"/>
      <c r="BY80" s="68"/>
      <c r="BZ80" s="280"/>
      <c r="CA80" s="280"/>
      <c r="CB80" s="280"/>
      <c r="CC80" s="280"/>
      <c r="CD80" s="280"/>
      <c r="CE80" s="270"/>
      <c r="CF80" s="68"/>
      <c r="CG80" s="281"/>
      <c r="CH80" s="281"/>
      <c r="CI80" s="281"/>
      <c r="CJ80" s="281"/>
      <c r="CK80" s="281"/>
      <c r="CL80" s="282"/>
      <c r="CM80" s="282"/>
      <c r="CN80" s="282"/>
      <c r="CO80" s="282"/>
      <c r="CP80" s="282"/>
      <c r="CQ80" s="270"/>
      <c r="CR80" s="68"/>
      <c r="CS80" s="283"/>
      <c r="CT80" s="283"/>
      <c r="CU80" s="283"/>
      <c r="CV80" s="283"/>
      <c r="CW80" s="283"/>
      <c r="CX80" s="270"/>
      <c r="CY80" s="68"/>
      <c r="CZ80" s="282"/>
      <c r="DA80" s="282"/>
      <c r="DB80" s="282"/>
      <c r="DC80" s="282"/>
      <c r="DD80" s="282"/>
    </row>
    <row r="81" spans="1:108" ht="16.5" x14ac:dyDescent="0.3">
      <c r="A81" s="427">
        <v>2021</v>
      </c>
      <c r="B81" s="428" t="s">
        <v>43</v>
      </c>
      <c r="C81" s="429" t="s">
        <v>129</v>
      </c>
      <c r="D81" s="430">
        <v>39179.953831085215</v>
      </c>
      <c r="E81" s="430">
        <v>33618.044995117198</v>
      </c>
      <c r="F81" s="431">
        <v>11007.15500404358</v>
      </c>
      <c r="G81" s="432">
        <v>83805.15383024601</v>
      </c>
      <c r="H81" s="293"/>
      <c r="I81" s="58"/>
      <c r="BX81" s="270"/>
      <c r="BY81" s="68"/>
      <c r="BZ81" s="280"/>
      <c r="CA81" s="280"/>
      <c r="CB81" s="280"/>
      <c r="CC81" s="280"/>
      <c r="CD81" s="280"/>
      <c r="CE81" s="270"/>
      <c r="CF81" s="68"/>
      <c r="CG81" s="281"/>
      <c r="CH81" s="281"/>
      <c r="CI81" s="281"/>
      <c r="CJ81" s="281"/>
      <c r="CK81" s="281"/>
      <c r="CL81" s="282"/>
      <c r="CM81" s="282"/>
      <c r="CN81" s="282"/>
      <c r="CO81" s="282"/>
      <c r="CP81" s="282"/>
      <c r="CQ81" s="270"/>
      <c r="CR81" s="68"/>
      <c r="CS81" s="283"/>
      <c r="CT81" s="283"/>
      <c r="CU81" s="283"/>
      <c r="CV81" s="283"/>
      <c r="CW81" s="283"/>
      <c r="CX81" s="270"/>
      <c r="CY81" s="68"/>
      <c r="CZ81" s="282"/>
      <c r="DA81" s="282"/>
      <c r="DB81" s="282"/>
      <c r="DC81" s="282"/>
      <c r="DD81" s="282"/>
    </row>
    <row r="82" spans="1:108" ht="16.5" x14ac:dyDescent="0.3">
      <c r="A82" s="68">
        <v>2021</v>
      </c>
      <c r="B82" s="68" t="s">
        <v>44</v>
      </c>
      <c r="C82" s="433" t="s">
        <v>129</v>
      </c>
      <c r="D82" s="434">
        <v>47849.073557600008</v>
      </c>
      <c r="E82" s="434">
        <v>43328.132018099983</v>
      </c>
      <c r="F82" s="435">
        <v>14005.471491899998</v>
      </c>
      <c r="G82" s="129">
        <v>105182.67706759997</v>
      </c>
      <c r="H82" s="293"/>
      <c r="I82" s="58"/>
      <c r="BX82" s="270"/>
      <c r="BY82" s="68"/>
      <c r="BZ82" s="280"/>
      <c r="CA82" s="280"/>
      <c r="CB82" s="280"/>
      <c r="CC82" s="280"/>
      <c r="CD82" s="280"/>
      <c r="CE82" s="270"/>
      <c r="CF82" s="68"/>
      <c r="CG82" s="281"/>
      <c r="CH82" s="281"/>
      <c r="CI82" s="281"/>
      <c r="CJ82" s="281"/>
      <c r="CK82" s="281"/>
      <c r="CL82" s="282"/>
      <c r="CM82" s="282"/>
      <c r="CN82" s="282"/>
      <c r="CO82" s="282"/>
      <c r="CP82" s="282"/>
      <c r="CQ82" s="270"/>
      <c r="CR82" s="68"/>
      <c r="CS82" s="283"/>
      <c r="CT82" s="283"/>
      <c r="CU82" s="283"/>
      <c r="CV82" s="283"/>
      <c r="CW82" s="283"/>
      <c r="CX82" s="270"/>
      <c r="CY82" s="68"/>
      <c r="CZ82" s="282"/>
      <c r="DA82" s="282"/>
      <c r="DB82" s="282"/>
      <c r="DC82" s="282"/>
      <c r="DD82" s="282"/>
    </row>
    <row r="83" spans="1:108" ht="16.5" x14ac:dyDescent="0.3">
      <c r="A83" s="427">
        <v>2021</v>
      </c>
      <c r="B83" s="428" t="s">
        <v>45</v>
      </c>
      <c r="C83" s="429" t="s">
        <v>129</v>
      </c>
      <c r="D83" s="430">
        <v>53435.431255432151</v>
      </c>
      <c r="E83" s="430">
        <v>46091.008474984534</v>
      </c>
      <c r="F83" s="431">
        <v>17016.169513513567</v>
      </c>
      <c r="G83" s="432">
        <v>116542.60924393023</v>
      </c>
      <c r="H83" s="293"/>
      <c r="I83" s="58"/>
      <c r="BX83" s="270"/>
      <c r="BY83" s="68"/>
      <c r="BZ83" s="280"/>
      <c r="CA83" s="280"/>
      <c r="CB83" s="280"/>
      <c r="CC83" s="280"/>
      <c r="CD83" s="280"/>
      <c r="CE83" s="270"/>
      <c r="CF83" s="68"/>
      <c r="CG83" s="281"/>
      <c r="CH83" s="281"/>
      <c r="CI83" s="281"/>
      <c r="CJ83" s="281"/>
      <c r="CK83" s="281"/>
      <c r="CL83" s="282"/>
      <c r="CM83" s="282"/>
      <c r="CN83" s="282"/>
      <c r="CO83" s="282"/>
      <c r="CP83" s="282"/>
      <c r="CQ83" s="270"/>
      <c r="CR83" s="68"/>
      <c r="CS83" s="283"/>
      <c r="CT83" s="283"/>
      <c r="CU83" s="283"/>
      <c r="CV83" s="283"/>
      <c r="CW83" s="283"/>
      <c r="CX83" s="270"/>
      <c r="CY83" s="68"/>
      <c r="CZ83" s="282"/>
      <c r="DA83" s="282"/>
      <c r="DB83" s="282"/>
      <c r="DC83" s="282"/>
      <c r="DD83" s="282"/>
    </row>
    <row r="84" spans="1:108" ht="16.5" x14ac:dyDescent="0.3">
      <c r="A84" s="68">
        <v>2021</v>
      </c>
      <c r="B84" s="68" t="s">
        <v>33</v>
      </c>
      <c r="C84" s="433" t="s">
        <v>129</v>
      </c>
      <c r="D84" s="434">
        <v>48220.332236938499</v>
      </c>
      <c r="E84" s="434">
        <v>39033.913461628465</v>
      </c>
      <c r="F84" s="435">
        <v>14856.336807266998</v>
      </c>
      <c r="G84" s="129">
        <v>102110.58250583397</v>
      </c>
      <c r="H84" s="293"/>
      <c r="I84" s="58"/>
      <c r="BX84" s="270"/>
      <c r="BY84" s="68"/>
      <c r="BZ84" s="280"/>
      <c r="CA84" s="280"/>
      <c r="CB84" s="280"/>
      <c r="CC84" s="280"/>
      <c r="CD84" s="280"/>
      <c r="CE84" s="270"/>
      <c r="CF84" s="68"/>
      <c r="CG84" s="281"/>
      <c r="CH84" s="281"/>
      <c r="CI84" s="281"/>
      <c r="CJ84" s="281"/>
      <c r="CK84" s="281"/>
      <c r="CL84" s="282"/>
      <c r="CM84" s="282"/>
      <c r="CN84" s="282"/>
      <c r="CO84" s="282"/>
      <c r="CP84" s="282"/>
      <c r="CQ84" s="270"/>
      <c r="CR84" s="68"/>
      <c r="CS84" s="283"/>
      <c r="CT84" s="283"/>
      <c r="CU84" s="283"/>
      <c r="CV84" s="283"/>
      <c r="CW84" s="283"/>
      <c r="CX84" s="270"/>
      <c r="CY84" s="68"/>
      <c r="CZ84" s="282"/>
      <c r="DA84" s="282"/>
      <c r="DB84" s="282"/>
      <c r="DC84" s="282"/>
      <c r="DD84" s="282"/>
    </row>
    <row r="85" spans="1:108" ht="16.5" x14ac:dyDescent="0.3">
      <c r="A85" s="427">
        <v>2021</v>
      </c>
      <c r="B85" s="428" t="s">
        <v>35</v>
      </c>
      <c r="C85" s="429" t="s">
        <v>129</v>
      </c>
      <c r="D85" s="430">
        <v>42069.788031433105</v>
      </c>
      <c r="E85" s="430">
        <v>40555.469518119811</v>
      </c>
      <c r="F85" s="431">
        <v>11529.617511997223</v>
      </c>
      <c r="G85" s="432">
        <v>94154.875061550149</v>
      </c>
      <c r="H85" s="293"/>
      <c r="I85" s="58"/>
      <c r="BX85" s="270"/>
      <c r="BY85" s="68"/>
      <c r="BZ85" s="280"/>
      <c r="CA85" s="280"/>
      <c r="CB85" s="280"/>
      <c r="CC85" s="280"/>
      <c r="CD85" s="280"/>
      <c r="CE85" s="270"/>
      <c r="CF85" s="68"/>
      <c r="CG85" s="281"/>
      <c r="CH85" s="281"/>
      <c r="CI85" s="281"/>
      <c r="CJ85" s="281"/>
      <c r="CK85" s="281"/>
      <c r="CL85" s="282"/>
      <c r="CM85" s="282"/>
      <c r="CN85" s="282"/>
      <c r="CO85" s="282"/>
      <c r="CP85" s="282"/>
      <c r="CQ85" s="270"/>
      <c r="CR85" s="68"/>
      <c r="CS85" s="283"/>
      <c r="CT85" s="283"/>
      <c r="CU85" s="283"/>
      <c r="CV85" s="283"/>
      <c r="CW85" s="283"/>
      <c r="CX85" s="270"/>
      <c r="CY85" s="68"/>
      <c r="CZ85" s="282"/>
      <c r="DA85" s="282"/>
      <c r="DB85" s="282"/>
      <c r="DC85" s="282"/>
      <c r="DD85" s="282"/>
    </row>
    <row r="86" spans="1:108" ht="16.5" x14ac:dyDescent="0.3">
      <c r="A86" s="68">
        <v>2021</v>
      </c>
      <c r="B86" s="68" t="s">
        <v>36</v>
      </c>
      <c r="C86" s="433" t="s">
        <v>129</v>
      </c>
      <c r="D86" s="434">
        <v>45255.131444763174</v>
      </c>
      <c r="E86" s="434">
        <v>40561.533526202191</v>
      </c>
      <c r="F86" s="435">
        <v>11704.003009155273</v>
      </c>
      <c r="G86" s="129">
        <v>97520.667980120648</v>
      </c>
      <c r="H86" s="293"/>
      <c r="I86" s="58"/>
      <c r="BX86" s="270"/>
      <c r="BY86" s="68"/>
      <c r="BZ86" s="280"/>
      <c r="CA86" s="280"/>
      <c r="CB86" s="280"/>
      <c r="CC86" s="280"/>
      <c r="CD86" s="280"/>
      <c r="CE86" s="270"/>
      <c r="CF86" s="68"/>
      <c r="CG86" s="281"/>
      <c r="CH86" s="281"/>
      <c r="CI86" s="281"/>
      <c r="CJ86" s="281"/>
      <c r="CK86" s="281"/>
      <c r="CL86" s="282"/>
      <c r="CM86" s="282"/>
      <c r="CN86" s="282"/>
      <c r="CO86" s="282"/>
      <c r="CP86" s="282"/>
      <c r="CQ86" s="270"/>
      <c r="CR86" s="68"/>
      <c r="CS86" s="283"/>
      <c r="CT86" s="283"/>
      <c r="CU86" s="283"/>
      <c r="CV86" s="283"/>
      <c r="CW86" s="283"/>
      <c r="CX86" s="270"/>
      <c r="CY86" s="68"/>
      <c r="CZ86" s="282"/>
      <c r="DA86" s="282"/>
      <c r="DB86" s="282"/>
      <c r="DC86" s="282"/>
      <c r="DD86" s="282"/>
    </row>
    <row r="87" spans="1:108" ht="16.5" x14ac:dyDescent="0.3">
      <c r="A87" s="427">
        <v>2021</v>
      </c>
      <c r="B87" s="428" t="s">
        <v>37</v>
      </c>
      <c r="C87" s="429" t="s">
        <v>129</v>
      </c>
      <c r="D87" s="430">
        <v>53280.608813537634</v>
      </c>
      <c r="E87" s="430">
        <v>42838.483529880512</v>
      </c>
      <c r="F87" s="431">
        <v>14245.721506895065</v>
      </c>
      <c r="G87" s="432">
        <v>110364.81385031321</v>
      </c>
      <c r="H87" s="293"/>
      <c r="I87" s="58"/>
      <c r="BX87" s="270"/>
      <c r="BY87" s="68"/>
      <c r="BZ87" s="280"/>
      <c r="CA87" s="280"/>
      <c r="CB87" s="280"/>
      <c r="CC87" s="280"/>
      <c r="CD87" s="280"/>
      <c r="CE87" s="270"/>
      <c r="CF87" s="68"/>
      <c r="CG87" s="281"/>
      <c r="CH87" s="281"/>
      <c r="CI87" s="281"/>
      <c r="CJ87" s="281"/>
      <c r="CK87" s="281"/>
      <c r="CL87" s="282"/>
      <c r="CM87" s="282"/>
      <c r="CN87" s="282"/>
      <c r="CO87" s="282"/>
      <c r="CP87" s="282"/>
      <c r="CQ87" s="270"/>
      <c r="CR87" s="68"/>
      <c r="CS87" s="283"/>
      <c r="CT87" s="283"/>
      <c r="CU87" s="283"/>
      <c r="CV87" s="283"/>
      <c r="CW87" s="283"/>
      <c r="CX87" s="270"/>
      <c r="CY87" s="68"/>
      <c r="CZ87" s="282"/>
      <c r="DA87" s="282"/>
      <c r="DB87" s="282"/>
      <c r="DC87" s="282"/>
      <c r="DD87" s="282"/>
    </row>
    <row r="88" spans="1:108" ht="16.5" x14ac:dyDescent="0.3">
      <c r="A88" s="68">
        <v>2021</v>
      </c>
      <c r="B88" s="68" t="s">
        <v>38</v>
      </c>
      <c r="C88" s="433" t="s">
        <v>129</v>
      </c>
      <c r="D88" s="434">
        <v>53005.267474243163</v>
      </c>
      <c r="E88" s="434">
        <v>44506.399052210145</v>
      </c>
      <c r="F88" s="435">
        <v>13236.358516002656</v>
      </c>
      <c r="G88" s="129">
        <v>110748.02504245596</v>
      </c>
      <c r="H88" s="293"/>
      <c r="I88" s="58"/>
      <c r="BX88" s="270"/>
      <c r="BY88" s="68"/>
      <c r="BZ88" s="280"/>
      <c r="CA88" s="280"/>
      <c r="CB88" s="280"/>
      <c r="CC88" s="280"/>
      <c r="CD88" s="280"/>
      <c r="CE88" s="270"/>
      <c r="CF88" s="68"/>
      <c r="CG88" s="281"/>
      <c r="CH88" s="281"/>
      <c r="CI88" s="281"/>
      <c r="CJ88" s="281"/>
      <c r="CK88" s="281"/>
      <c r="CL88" s="282"/>
      <c r="CM88" s="282"/>
      <c r="CN88" s="282"/>
      <c r="CO88" s="282"/>
      <c r="CP88" s="282"/>
      <c r="CQ88" s="270"/>
      <c r="CR88" s="68"/>
      <c r="CS88" s="283"/>
      <c r="CT88" s="283"/>
      <c r="CU88" s="283"/>
      <c r="CV88" s="283"/>
      <c r="CW88" s="283"/>
      <c r="CX88" s="270"/>
      <c r="CY88" s="68"/>
      <c r="CZ88" s="282"/>
      <c r="DA88" s="282"/>
      <c r="DB88" s="282"/>
      <c r="DC88" s="282"/>
      <c r="DD88" s="282"/>
    </row>
    <row r="89" spans="1:108" ht="16.5" x14ac:dyDescent="0.3">
      <c r="A89" s="427">
        <v>2021</v>
      </c>
      <c r="B89" s="428" t="s">
        <v>39</v>
      </c>
      <c r="C89" s="429" t="s">
        <v>129</v>
      </c>
      <c r="D89" s="430">
        <v>57838.501550964364</v>
      </c>
      <c r="E89" s="430">
        <v>43494.113505946159</v>
      </c>
      <c r="F89" s="431">
        <v>13158.550009651186</v>
      </c>
      <c r="G89" s="432">
        <v>114491.16506656172</v>
      </c>
      <c r="H89" s="293"/>
      <c r="I89" s="58"/>
      <c r="BX89" s="270"/>
      <c r="BY89" s="68"/>
      <c r="BZ89" s="280"/>
      <c r="CA89" s="280"/>
      <c r="CB89" s="280"/>
      <c r="CC89" s="280"/>
      <c r="CD89" s="280"/>
      <c r="CE89" s="270"/>
      <c r="CF89" s="68"/>
      <c r="CG89" s="281"/>
      <c r="CH89" s="281"/>
      <c r="CI89" s="281"/>
      <c r="CJ89" s="281"/>
      <c r="CK89" s="281"/>
      <c r="CL89" s="282"/>
      <c r="CM89" s="282"/>
      <c r="CN89" s="282"/>
      <c r="CO89" s="282"/>
      <c r="CP89" s="282"/>
      <c r="CQ89" s="270"/>
      <c r="CR89" s="68"/>
      <c r="CS89" s="283"/>
      <c r="CT89" s="283"/>
      <c r="CU89" s="283"/>
      <c r="CV89" s="283"/>
      <c r="CW89" s="283"/>
      <c r="CX89" s="270"/>
      <c r="CY89" s="68"/>
      <c r="CZ89" s="282"/>
      <c r="DA89" s="282"/>
      <c r="DB89" s="282"/>
      <c r="DC89" s="282"/>
      <c r="DD89" s="282"/>
    </row>
    <row r="90" spans="1:108" ht="16.5" x14ac:dyDescent="0.3">
      <c r="A90" s="68">
        <v>2021</v>
      </c>
      <c r="B90" s="68" t="s">
        <v>40</v>
      </c>
      <c r="C90" s="433" t="s">
        <v>129</v>
      </c>
      <c r="D90" s="434">
        <v>54674.519574462902</v>
      </c>
      <c r="E90" s="434">
        <v>48961.528951590284</v>
      </c>
      <c r="F90" s="435">
        <v>11571.218485122679</v>
      </c>
      <c r="G90" s="129">
        <v>115207.26701117586</v>
      </c>
      <c r="H90" s="293"/>
      <c r="I90" s="58"/>
      <c r="BX90" s="270"/>
      <c r="BY90" s="68"/>
      <c r="BZ90" s="280"/>
      <c r="CA90" s="280"/>
      <c r="CB90" s="280"/>
      <c r="CC90" s="280"/>
      <c r="CD90" s="280"/>
      <c r="CE90" s="270"/>
      <c r="CF90" s="68"/>
      <c r="CG90" s="281"/>
      <c r="CH90" s="281"/>
      <c r="CI90" s="281"/>
      <c r="CJ90" s="281"/>
      <c r="CK90" s="281"/>
      <c r="CL90" s="282"/>
      <c r="CM90" s="282"/>
      <c r="CN90" s="282"/>
      <c r="CO90" s="282"/>
      <c r="CP90" s="282"/>
      <c r="CQ90" s="270"/>
      <c r="CR90" s="68"/>
      <c r="CS90" s="283"/>
      <c r="CT90" s="283"/>
      <c r="CU90" s="283"/>
      <c r="CV90" s="283"/>
      <c r="CW90" s="283"/>
      <c r="CX90" s="270"/>
      <c r="CY90" s="68"/>
      <c r="CZ90" s="282"/>
      <c r="DA90" s="282"/>
      <c r="DB90" s="282"/>
      <c r="DC90" s="282"/>
      <c r="DD90" s="282"/>
    </row>
    <row r="91" spans="1:108" ht="16.5" x14ac:dyDescent="0.3">
      <c r="A91" s="427">
        <v>2021</v>
      </c>
      <c r="B91" s="428" t="s">
        <v>41</v>
      </c>
      <c r="C91" s="429" t="s">
        <v>129</v>
      </c>
      <c r="D91" s="430">
        <v>50086.833791870115</v>
      </c>
      <c r="E91" s="430">
        <v>52921.959547962688</v>
      </c>
      <c r="F91" s="431">
        <v>11160.132999010088</v>
      </c>
      <c r="G91" s="432">
        <v>114168.9263388429</v>
      </c>
      <c r="H91" s="293"/>
      <c r="I91" s="58"/>
      <c r="BX91" s="270"/>
      <c r="BY91" s="68"/>
      <c r="BZ91" s="280"/>
      <c r="CA91" s="280"/>
      <c r="CB91" s="280"/>
      <c r="CC91" s="280"/>
      <c r="CD91" s="280"/>
      <c r="CE91" s="270"/>
      <c r="CF91" s="68"/>
      <c r="CG91" s="281"/>
      <c r="CH91" s="281"/>
      <c r="CI91" s="281"/>
      <c r="CJ91" s="281"/>
      <c r="CK91" s="281"/>
      <c r="CL91" s="282"/>
      <c r="CM91" s="282"/>
      <c r="CN91" s="282"/>
      <c r="CO91" s="282"/>
      <c r="CP91" s="282"/>
      <c r="CQ91" s="270"/>
      <c r="CR91" s="68"/>
      <c r="CS91" s="283"/>
      <c r="CT91" s="283"/>
      <c r="CU91" s="283"/>
      <c r="CV91" s="283"/>
      <c r="CW91" s="283"/>
      <c r="CX91" s="270"/>
      <c r="CY91" s="68"/>
      <c r="CZ91" s="282"/>
      <c r="DA91" s="282"/>
      <c r="DB91" s="282"/>
      <c r="DC91" s="282"/>
      <c r="DD91" s="282"/>
    </row>
    <row r="92" spans="1:108" ht="16.5" x14ac:dyDescent="0.3">
      <c r="A92" s="456">
        <v>2021</v>
      </c>
      <c r="B92" s="68" t="s">
        <v>42</v>
      </c>
      <c r="C92" s="433" t="s">
        <v>129</v>
      </c>
      <c r="D92" s="434">
        <v>47009.518550781257</v>
      </c>
      <c r="E92" s="434">
        <v>43211.132030450346</v>
      </c>
      <c r="F92" s="435">
        <v>9652.7565203323375</v>
      </c>
      <c r="G92" s="129">
        <v>99873.407101563935</v>
      </c>
      <c r="H92" s="293"/>
      <c r="I92" s="58"/>
      <c r="BX92" s="270"/>
      <c r="BY92" s="68"/>
      <c r="BZ92" s="280"/>
      <c r="CA92" s="280"/>
      <c r="CB92" s="280"/>
      <c r="CC92" s="280"/>
      <c r="CD92" s="280"/>
      <c r="CE92" s="270"/>
      <c r="CF92" s="68"/>
      <c r="CG92" s="281"/>
      <c r="CH92" s="281"/>
      <c r="CI92" s="281"/>
      <c r="CJ92" s="281"/>
      <c r="CK92" s="281"/>
      <c r="CL92" s="282"/>
      <c r="CM92" s="282"/>
      <c r="CN92" s="282"/>
      <c r="CO92" s="282"/>
      <c r="CP92" s="282"/>
      <c r="CQ92" s="270"/>
      <c r="CR92" s="68"/>
      <c r="CS92" s="283"/>
      <c r="CT92" s="283"/>
      <c r="CU92" s="283"/>
      <c r="CV92" s="283"/>
      <c r="CW92" s="283"/>
      <c r="CX92" s="270"/>
      <c r="CY92" s="68"/>
      <c r="CZ92" s="282"/>
      <c r="DA92" s="282"/>
      <c r="DB92" s="282"/>
      <c r="DC92" s="282"/>
      <c r="DD92" s="282"/>
    </row>
    <row r="93" spans="1:108" ht="16.5" x14ac:dyDescent="0.3">
      <c r="A93" s="427">
        <v>2022</v>
      </c>
      <c r="B93" s="428" t="s">
        <v>43</v>
      </c>
      <c r="C93" s="429" t="s">
        <v>129</v>
      </c>
      <c r="D93" s="430">
        <v>41950.67422351073</v>
      </c>
      <c r="E93" s="430">
        <v>37903.873598051199</v>
      </c>
      <c r="F93" s="431">
        <v>8846.3735188332812</v>
      </c>
      <c r="G93" s="432">
        <v>88700.921340395202</v>
      </c>
      <c r="H93" s="293"/>
      <c r="I93" s="58"/>
      <c r="BX93" s="270"/>
      <c r="BY93" s="68"/>
      <c r="BZ93" s="280"/>
      <c r="CA93" s="280"/>
      <c r="CB93" s="280"/>
      <c r="CC93" s="280"/>
      <c r="CD93" s="280"/>
      <c r="CE93" s="270"/>
      <c r="CF93" s="68"/>
      <c r="CG93" s="281"/>
      <c r="CH93" s="281"/>
      <c r="CI93" s="281"/>
      <c r="CJ93" s="281"/>
      <c r="CK93" s="281"/>
      <c r="CL93" s="282"/>
      <c r="CM93" s="282"/>
      <c r="CN93" s="282"/>
      <c r="CO93" s="282"/>
      <c r="CP93" s="282"/>
      <c r="CQ93" s="270"/>
      <c r="CR93" s="68"/>
      <c r="CS93" s="283"/>
      <c r="CT93" s="283"/>
      <c r="CU93" s="283"/>
      <c r="CV93" s="283"/>
      <c r="CW93" s="283"/>
      <c r="CX93" s="270"/>
      <c r="CY93" s="68"/>
      <c r="CZ93" s="282"/>
      <c r="DA93" s="282"/>
      <c r="DB93" s="282"/>
      <c r="DC93" s="282"/>
      <c r="DD93" s="282"/>
    </row>
    <row r="94" spans="1:108" ht="16.5" x14ac:dyDescent="0.3">
      <c r="A94" s="68">
        <v>2022</v>
      </c>
      <c r="B94" s="68" t="s">
        <v>44</v>
      </c>
      <c r="C94" s="433" t="s">
        <v>129</v>
      </c>
      <c r="D94" s="434">
        <v>51797.410796630866</v>
      </c>
      <c r="E94" s="434">
        <v>42513.305053417673</v>
      </c>
      <c r="F94" s="435">
        <v>11250.634994220733</v>
      </c>
      <c r="G94" s="129">
        <v>105561.35084426927</v>
      </c>
      <c r="H94" s="293"/>
      <c r="I94" s="58"/>
      <c r="BX94" s="270"/>
      <c r="BY94" s="68"/>
      <c r="BZ94" s="280"/>
      <c r="CA94" s="280"/>
      <c r="CB94" s="280"/>
      <c r="CC94" s="280"/>
      <c r="CD94" s="280"/>
      <c r="CE94" s="270"/>
      <c r="CF94" s="68"/>
      <c r="CG94" s="281"/>
      <c r="CH94" s="281"/>
      <c r="CI94" s="281"/>
      <c r="CJ94" s="281"/>
      <c r="CK94" s="281"/>
      <c r="CL94" s="282"/>
      <c r="CM94" s="282"/>
      <c r="CN94" s="282"/>
      <c r="CO94" s="282"/>
      <c r="CP94" s="282"/>
      <c r="CQ94" s="270"/>
      <c r="CR94" s="68"/>
      <c r="CS94" s="283"/>
      <c r="CT94" s="283"/>
      <c r="CU94" s="283"/>
      <c r="CV94" s="283"/>
      <c r="CW94" s="283"/>
      <c r="CX94" s="270"/>
      <c r="CY94" s="68"/>
      <c r="CZ94" s="282"/>
      <c r="DA94" s="282"/>
      <c r="DB94" s="282"/>
      <c r="DC94" s="282"/>
      <c r="DD94" s="282"/>
    </row>
    <row r="95" spans="1:108" ht="16.5" x14ac:dyDescent="0.3">
      <c r="A95" s="427">
        <v>2022</v>
      </c>
      <c r="B95" s="428" t="s">
        <v>45</v>
      </c>
      <c r="C95" s="429" t="s">
        <v>129</v>
      </c>
      <c r="D95" s="430">
        <v>62014.643499999991</v>
      </c>
      <c r="E95" s="430">
        <v>47720.597520196745</v>
      </c>
      <c r="F95" s="431">
        <v>12873.15847984314</v>
      </c>
      <c r="G95" s="432">
        <v>122608.39950003987</v>
      </c>
      <c r="H95" s="293"/>
      <c r="I95" s="58"/>
      <c r="BX95" s="270"/>
      <c r="BY95" s="68"/>
      <c r="BZ95" s="280"/>
      <c r="CA95" s="280"/>
      <c r="CB95" s="280"/>
      <c r="CC95" s="280"/>
      <c r="CD95" s="280"/>
      <c r="CE95" s="270"/>
      <c r="CF95" s="68"/>
      <c r="CG95" s="281"/>
      <c r="CH95" s="281"/>
      <c r="CI95" s="281"/>
      <c r="CJ95" s="281"/>
      <c r="CK95" s="281"/>
      <c r="CL95" s="282"/>
      <c r="CM95" s="282"/>
      <c r="CN95" s="282"/>
      <c r="CO95" s="282"/>
      <c r="CP95" s="282"/>
      <c r="CQ95" s="270"/>
      <c r="CR95" s="68"/>
      <c r="CS95" s="283"/>
      <c r="CT95" s="283"/>
      <c r="CU95" s="283"/>
      <c r="CV95" s="283"/>
      <c r="CW95" s="283"/>
      <c r="CX95" s="270"/>
      <c r="CY95" s="68"/>
      <c r="CZ95" s="282"/>
      <c r="DA95" s="282"/>
      <c r="DB95" s="282"/>
      <c r="DC95" s="282"/>
      <c r="DD95" s="282"/>
    </row>
    <row r="96" spans="1:108" ht="16.5" x14ac:dyDescent="0.3">
      <c r="A96" s="68">
        <v>2022</v>
      </c>
      <c r="B96" s="68" t="s">
        <v>33</v>
      </c>
      <c r="C96" s="433" t="s">
        <v>129</v>
      </c>
      <c r="D96" s="434">
        <v>52410.249409999989</v>
      </c>
      <c r="E96" s="434">
        <v>41631.99510237002</v>
      </c>
      <c r="F96" s="435">
        <v>10845.438971700001</v>
      </c>
      <c r="G96" s="129">
        <v>104887.68348407</v>
      </c>
      <c r="H96" s="293"/>
      <c r="I96" s="58"/>
      <c r="BX96" s="270"/>
      <c r="BY96" s="68"/>
      <c r="BZ96" s="280"/>
      <c r="CA96" s="280"/>
      <c r="CB96" s="280"/>
      <c r="CC96" s="280"/>
      <c r="CD96" s="280"/>
      <c r="CE96" s="270"/>
      <c r="CF96" s="68"/>
      <c r="CG96" s="281"/>
      <c r="CH96" s="281"/>
      <c r="CI96" s="281"/>
      <c r="CJ96" s="281"/>
      <c r="CK96" s="281"/>
      <c r="CL96" s="282"/>
      <c r="CM96" s="282"/>
      <c r="CN96" s="282"/>
      <c r="CO96" s="282"/>
      <c r="CP96" s="282"/>
      <c r="CQ96" s="270"/>
      <c r="CR96" s="68"/>
      <c r="CS96" s="283"/>
      <c r="CT96" s="283"/>
      <c r="CU96" s="283"/>
      <c r="CV96" s="283"/>
      <c r="CW96" s="283"/>
      <c r="CX96" s="270"/>
      <c r="CY96" s="68"/>
      <c r="CZ96" s="282"/>
      <c r="DA96" s="282"/>
      <c r="DB96" s="282"/>
      <c r="DC96" s="282"/>
      <c r="DD96" s="282"/>
    </row>
    <row r="97" spans="1:108" ht="16.5" x14ac:dyDescent="0.3">
      <c r="A97" s="427">
        <v>2022</v>
      </c>
      <c r="B97" s="428" t="s">
        <v>35</v>
      </c>
      <c r="C97" s="429" t="s">
        <v>129</v>
      </c>
      <c r="D97" s="430">
        <v>59968.642839324973</v>
      </c>
      <c r="E97" s="430">
        <v>40058.257459077657</v>
      </c>
      <c r="F97" s="431">
        <v>11117.052518737795</v>
      </c>
      <c r="G97" s="432">
        <v>111143.95281714042</v>
      </c>
      <c r="H97" s="293"/>
      <c r="I97" s="58"/>
      <c r="BX97" s="270"/>
      <c r="BY97" s="68"/>
      <c r="BZ97" s="280"/>
      <c r="CA97" s="280"/>
      <c r="CB97" s="280"/>
      <c r="CC97" s="280"/>
      <c r="CD97" s="280"/>
      <c r="CE97" s="270"/>
      <c r="CF97" s="68"/>
      <c r="CG97" s="281"/>
      <c r="CH97" s="281"/>
      <c r="CI97" s="281"/>
      <c r="CJ97" s="281"/>
      <c r="CK97" s="281"/>
      <c r="CL97" s="282"/>
      <c r="CM97" s="282"/>
      <c r="CN97" s="282"/>
      <c r="CO97" s="282"/>
      <c r="CP97" s="282"/>
      <c r="CQ97" s="270"/>
      <c r="CR97" s="68"/>
      <c r="CS97" s="283"/>
      <c r="CT97" s="283"/>
      <c r="CU97" s="283"/>
      <c r="CV97" s="283"/>
      <c r="CW97" s="283"/>
      <c r="CX97" s="270"/>
      <c r="CY97" s="68"/>
      <c r="CZ97" s="282"/>
      <c r="DA97" s="282"/>
      <c r="DB97" s="282"/>
      <c r="DC97" s="282"/>
      <c r="DD97" s="282"/>
    </row>
    <row r="98" spans="1:108" ht="16.5" x14ac:dyDescent="0.3">
      <c r="A98" s="68">
        <v>2022</v>
      </c>
      <c r="B98" s="68" t="s">
        <v>36</v>
      </c>
      <c r="C98" s="433" t="s">
        <v>129</v>
      </c>
      <c r="D98" s="434">
        <v>56288.19869790649</v>
      </c>
      <c r="E98" s="434">
        <v>36440.53495086544</v>
      </c>
      <c r="F98" s="435">
        <v>10612.890504314899</v>
      </c>
      <c r="G98" s="129">
        <v>103341.62415308684</v>
      </c>
      <c r="H98" s="293"/>
      <c r="I98" s="58"/>
      <c r="BX98" s="270"/>
      <c r="BY98" s="68"/>
      <c r="BZ98" s="280"/>
      <c r="CA98" s="280"/>
      <c r="CB98" s="280"/>
      <c r="CC98" s="280"/>
      <c r="CD98" s="280"/>
      <c r="CE98" s="270"/>
      <c r="CF98" s="68"/>
      <c r="CG98" s="281"/>
      <c r="CH98" s="281"/>
      <c r="CI98" s="281"/>
      <c r="CJ98" s="281"/>
      <c r="CK98" s="281"/>
      <c r="CL98" s="282"/>
      <c r="CM98" s="282"/>
      <c r="CN98" s="282"/>
      <c r="CO98" s="282"/>
      <c r="CP98" s="282"/>
      <c r="CQ98" s="270"/>
      <c r="CR98" s="68"/>
      <c r="CS98" s="283"/>
      <c r="CT98" s="283"/>
      <c r="CU98" s="283"/>
      <c r="CV98" s="283"/>
      <c r="CW98" s="283"/>
      <c r="CX98" s="270"/>
      <c r="CY98" s="68"/>
      <c r="CZ98" s="282"/>
      <c r="DA98" s="282"/>
      <c r="DB98" s="282"/>
      <c r="DC98" s="282"/>
      <c r="DD98" s="282"/>
    </row>
    <row r="99" spans="1:108" ht="16.5" x14ac:dyDescent="0.3">
      <c r="A99" s="427">
        <v>2020</v>
      </c>
      <c r="B99" s="428" t="s">
        <v>43</v>
      </c>
      <c r="C99" s="429" t="s">
        <v>88</v>
      </c>
      <c r="D99" s="430">
        <v>11393.790000000005</v>
      </c>
      <c r="E99" s="430">
        <v>29385.205000000013</v>
      </c>
      <c r="F99" s="431">
        <v>7383.6450000000004</v>
      </c>
      <c r="G99" s="432">
        <v>48162.640000000014</v>
      </c>
      <c r="H99" s="293"/>
      <c r="I99" s="58"/>
      <c r="BX99" s="270"/>
      <c r="BY99" s="68"/>
      <c r="BZ99" s="280"/>
      <c r="CA99" s="280"/>
      <c r="CB99" s="280"/>
      <c r="CC99" s="280"/>
      <c r="CD99" s="280"/>
      <c r="CE99" s="270"/>
      <c r="CF99" s="68"/>
      <c r="CG99" s="281"/>
      <c r="CH99" s="281"/>
      <c r="CI99" s="281"/>
      <c r="CJ99" s="281"/>
      <c r="CK99" s="281"/>
      <c r="CL99" s="282"/>
      <c r="CM99" s="282"/>
      <c r="CN99" s="282"/>
      <c r="CO99" s="282"/>
      <c r="CP99" s="282"/>
      <c r="CQ99" s="270"/>
      <c r="CR99" s="68"/>
      <c r="CS99" s="283"/>
      <c r="CT99" s="283"/>
      <c r="CU99" s="283"/>
      <c r="CV99" s="283"/>
      <c r="CW99" s="283"/>
      <c r="CX99" s="270"/>
      <c r="CY99" s="68"/>
      <c r="CZ99" s="282"/>
      <c r="DA99" s="282"/>
      <c r="DB99" s="282"/>
      <c r="DC99" s="282"/>
      <c r="DD99" s="282"/>
    </row>
    <row r="100" spans="1:108" ht="16.5" x14ac:dyDescent="0.3">
      <c r="A100" s="68">
        <v>2020</v>
      </c>
      <c r="B100" s="68" t="s">
        <v>44</v>
      </c>
      <c r="C100" s="433" t="s">
        <v>88</v>
      </c>
      <c r="D100" s="434">
        <v>13729.070999999996</v>
      </c>
      <c r="E100" s="434">
        <v>30000.221000000005</v>
      </c>
      <c r="F100" s="435">
        <v>8268.9125000000004</v>
      </c>
      <c r="G100" s="129">
        <v>51998.204500000007</v>
      </c>
      <c r="H100" s="293"/>
      <c r="I100" s="58"/>
      <c r="BX100" s="270"/>
      <c r="BY100" s="68"/>
      <c r="BZ100" s="280"/>
      <c r="CA100" s="280"/>
      <c r="CB100" s="280"/>
      <c r="CC100" s="280"/>
      <c r="CD100" s="280"/>
      <c r="CE100" s="270"/>
      <c r="CF100" s="68"/>
      <c r="CG100" s="281"/>
      <c r="CH100" s="281"/>
      <c r="CI100" s="281"/>
      <c r="CJ100" s="281"/>
      <c r="CK100" s="281"/>
      <c r="CL100" s="282"/>
      <c r="CM100" s="282"/>
      <c r="CN100" s="282"/>
      <c r="CO100" s="282"/>
      <c r="CP100" s="282"/>
      <c r="CQ100" s="270"/>
      <c r="CR100" s="68"/>
      <c r="CS100" s="283"/>
      <c r="CT100" s="283"/>
      <c r="CU100" s="283"/>
      <c r="CV100" s="283"/>
      <c r="CW100" s="283"/>
      <c r="CX100" s="270"/>
      <c r="CY100" s="68"/>
      <c r="CZ100" s="282"/>
      <c r="DA100" s="282"/>
      <c r="DB100" s="282"/>
      <c r="DC100" s="282"/>
      <c r="DD100" s="282"/>
    </row>
    <row r="101" spans="1:108" ht="16.5" x14ac:dyDescent="0.3">
      <c r="A101" s="427">
        <v>2020</v>
      </c>
      <c r="B101" s="428" t="s">
        <v>45</v>
      </c>
      <c r="C101" s="429" t="s">
        <v>88</v>
      </c>
      <c r="D101" s="430">
        <v>8822.3700000000008</v>
      </c>
      <c r="E101" s="430">
        <v>24075.766500000002</v>
      </c>
      <c r="F101" s="431">
        <v>6794.8325000000004</v>
      </c>
      <c r="G101" s="432">
        <v>39692.969000000005</v>
      </c>
      <c r="H101" s="293"/>
      <c r="I101" s="58"/>
      <c r="BX101" s="270"/>
      <c r="BY101" s="68"/>
      <c r="BZ101" s="280"/>
      <c r="CA101" s="280"/>
      <c r="CB101" s="280"/>
      <c r="CC101" s="280"/>
      <c r="CD101" s="280"/>
      <c r="CE101" s="270"/>
      <c r="CF101" s="68"/>
      <c r="CG101" s="281"/>
      <c r="CH101" s="281"/>
      <c r="CI101" s="281"/>
      <c r="CJ101" s="281"/>
      <c r="CK101" s="281"/>
      <c r="CL101" s="282"/>
      <c r="CM101" s="282"/>
      <c r="CN101" s="282"/>
      <c r="CO101" s="282"/>
      <c r="CP101" s="282"/>
      <c r="CQ101" s="270"/>
      <c r="CR101" s="68"/>
      <c r="CS101" s="283"/>
      <c r="CT101" s="283"/>
      <c r="CU101" s="283"/>
      <c r="CV101" s="283"/>
      <c r="CW101" s="283"/>
      <c r="CX101" s="270"/>
      <c r="CY101" s="68"/>
      <c r="CZ101" s="282"/>
      <c r="DA101" s="282"/>
      <c r="DB101" s="282"/>
      <c r="DC101" s="282"/>
      <c r="DD101" s="282"/>
    </row>
    <row r="102" spans="1:108" ht="16.5" x14ac:dyDescent="0.3">
      <c r="A102" s="68">
        <v>2020</v>
      </c>
      <c r="B102" s="68" t="s">
        <v>33</v>
      </c>
      <c r="C102" s="433" t="s">
        <v>88</v>
      </c>
      <c r="D102" s="434">
        <v>795.09799999999996</v>
      </c>
      <c r="E102" s="434">
        <v>13518.661</v>
      </c>
      <c r="F102" s="435">
        <v>1897.7224999999999</v>
      </c>
      <c r="G102" s="129">
        <v>16211.4815</v>
      </c>
      <c r="H102" s="293"/>
      <c r="I102" s="58"/>
      <c r="BX102" s="270"/>
      <c r="BY102" s="68"/>
      <c r="BZ102" s="280"/>
      <c r="CA102" s="280"/>
      <c r="CB102" s="280"/>
      <c r="CC102" s="280"/>
      <c r="CD102" s="280"/>
      <c r="CE102" s="270"/>
      <c r="CF102" s="68"/>
      <c r="CG102" s="281"/>
      <c r="CH102" s="281"/>
      <c r="CI102" s="281"/>
      <c r="CJ102" s="281"/>
      <c r="CK102" s="281"/>
      <c r="CL102" s="282"/>
      <c r="CM102" s="282"/>
      <c r="CN102" s="282"/>
      <c r="CO102" s="282"/>
      <c r="CP102" s="282"/>
      <c r="CQ102" s="270"/>
      <c r="CR102" s="68"/>
      <c r="CS102" s="283"/>
      <c r="CT102" s="283"/>
      <c r="CU102" s="283"/>
      <c r="CV102" s="283"/>
      <c r="CW102" s="283"/>
      <c r="CX102" s="270"/>
      <c r="CY102" s="68"/>
      <c r="CZ102" s="282"/>
      <c r="DA102" s="282"/>
      <c r="DB102" s="282"/>
      <c r="DC102" s="282"/>
      <c r="DD102" s="282"/>
    </row>
    <row r="103" spans="1:108" ht="16.5" x14ac:dyDescent="0.3">
      <c r="A103" s="427">
        <v>2020</v>
      </c>
      <c r="B103" s="428" t="s">
        <v>35</v>
      </c>
      <c r="C103" s="429" t="s">
        <v>88</v>
      </c>
      <c r="D103" s="430">
        <v>6019.616</v>
      </c>
      <c r="E103" s="430">
        <v>20378.213500000002</v>
      </c>
      <c r="F103" s="431">
        <v>5148.7899999999991</v>
      </c>
      <c r="G103" s="432">
        <v>31546.619500000001</v>
      </c>
      <c r="H103" s="293"/>
      <c r="I103" s="58"/>
      <c r="BX103" s="270"/>
      <c r="BY103" s="68"/>
      <c r="BZ103" s="280"/>
      <c r="CA103" s="280"/>
      <c r="CB103" s="280"/>
      <c r="CC103" s="280"/>
      <c r="CD103" s="280"/>
      <c r="CE103" s="270"/>
      <c r="CF103" s="68"/>
      <c r="CG103" s="281"/>
      <c r="CH103" s="281"/>
      <c r="CI103" s="281"/>
      <c r="CJ103" s="281"/>
      <c r="CK103" s="281"/>
      <c r="CL103" s="282"/>
      <c r="CM103" s="282"/>
      <c r="CN103" s="282"/>
      <c r="CO103" s="282"/>
      <c r="CP103" s="282"/>
      <c r="CQ103" s="270"/>
      <c r="CR103" s="68"/>
      <c r="CS103" s="283"/>
      <c r="CT103" s="283"/>
      <c r="CU103" s="283"/>
      <c r="CV103" s="283"/>
      <c r="CW103" s="283"/>
      <c r="CX103" s="270"/>
      <c r="CY103" s="68"/>
      <c r="CZ103" s="282"/>
      <c r="DA103" s="282"/>
      <c r="DB103" s="282"/>
      <c r="DC103" s="282"/>
      <c r="DD103" s="282"/>
    </row>
    <row r="104" spans="1:108" ht="16.5" x14ac:dyDescent="0.3">
      <c r="A104" s="68">
        <v>2020</v>
      </c>
      <c r="B104" s="68" t="s">
        <v>36</v>
      </c>
      <c r="C104" s="433" t="s">
        <v>88</v>
      </c>
      <c r="D104" s="434">
        <v>9153.6670000000013</v>
      </c>
      <c r="E104" s="434">
        <v>25613.824499999999</v>
      </c>
      <c r="F104" s="435">
        <v>6464.8</v>
      </c>
      <c r="G104" s="129">
        <v>41232.291499999999</v>
      </c>
      <c r="H104" s="293"/>
      <c r="I104" s="58"/>
      <c r="BX104" s="270"/>
      <c r="BY104" s="68"/>
      <c r="BZ104" s="280"/>
      <c r="CA104" s="280"/>
      <c r="CB104" s="280"/>
      <c r="CC104" s="280"/>
      <c r="CD104" s="280"/>
      <c r="CE104" s="270"/>
      <c r="CF104" s="68"/>
      <c r="CG104" s="281"/>
      <c r="CH104" s="281"/>
      <c r="CI104" s="281"/>
      <c r="CJ104" s="281"/>
      <c r="CK104" s="281"/>
      <c r="CL104" s="282"/>
      <c r="CM104" s="282"/>
      <c r="CN104" s="282"/>
      <c r="CO104" s="282"/>
      <c r="CP104" s="282"/>
      <c r="CQ104" s="270"/>
      <c r="CR104" s="68"/>
      <c r="CS104" s="283"/>
      <c r="CT104" s="283"/>
      <c r="CU104" s="283"/>
      <c r="CV104" s="283"/>
      <c r="CW104" s="283"/>
      <c r="CX104" s="270"/>
      <c r="CY104" s="68"/>
      <c r="CZ104" s="282"/>
      <c r="DA104" s="282"/>
      <c r="DB104" s="282"/>
      <c r="DC104" s="282"/>
      <c r="DD104" s="282"/>
    </row>
    <row r="105" spans="1:108" ht="16.5" x14ac:dyDescent="0.3">
      <c r="A105" s="427">
        <v>2020</v>
      </c>
      <c r="B105" s="428" t="s">
        <v>37</v>
      </c>
      <c r="C105" s="429" t="s">
        <v>88</v>
      </c>
      <c r="D105" s="430">
        <v>11624.754000000001</v>
      </c>
      <c r="E105" s="430">
        <v>31644.443500000012</v>
      </c>
      <c r="F105" s="431">
        <v>7484.665</v>
      </c>
      <c r="G105" s="432">
        <v>50753.862500000017</v>
      </c>
      <c r="H105" s="293"/>
      <c r="I105" s="58"/>
      <c r="BX105" s="270"/>
      <c r="BY105" s="68"/>
      <c r="BZ105" s="280"/>
      <c r="CA105" s="280"/>
      <c r="CB105" s="280"/>
      <c r="CC105" s="280"/>
      <c r="CD105" s="280"/>
      <c r="CE105" s="270"/>
      <c r="CF105" s="68"/>
      <c r="CG105" s="281"/>
      <c r="CH105" s="281"/>
      <c r="CI105" s="281"/>
      <c r="CJ105" s="281"/>
      <c r="CK105" s="281"/>
      <c r="CL105" s="282"/>
      <c r="CM105" s="282"/>
      <c r="CN105" s="282"/>
      <c r="CO105" s="282"/>
      <c r="CP105" s="282"/>
      <c r="CQ105" s="270"/>
      <c r="CR105" s="68"/>
      <c r="CS105" s="283"/>
      <c r="CT105" s="283"/>
      <c r="CU105" s="283"/>
      <c r="CV105" s="283"/>
      <c r="CW105" s="283"/>
      <c r="CX105" s="270"/>
      <c r="CY105" s="68"/>
      <c r="CZ105" s="282"/>
      <c r="DA105" s="282"/>
      <c r="DB105" s="282"/>
      <c r="DC105" s="282"/>
      <c r="DD105" s="282"/>
    </row>
    <row r="106" spans="1:108" ht="16.5" x14ac:dyDescent="0.3">
      <c r="A106" s="68">
        <v>2020</v>
      </c>
      <c r="B106" s="68" t="s">
        <v>38</v>
      </c>
      <c r="C106" s="433" t="s">
        <v>88</v>
      </c>
      <c r="D106" s="434">
        <v>11831.811999999994</v>
      </c>
      <c r="E106" s="434">
        <v>27845.105</v>
      </c>
      <c r="F106" s="435">
        <v>7167.869999999999</v>
      </c>
      <c r="G106" s="129">
        <v>46844.786999999997</v>
      </c>
      <c r="H106" s="293"/>
      <c r="I106" s="58"/>
      <c r="BX106" s="270"/>
      <c r="BY106" s="68"/>
      <c r="BZ106" s="280"/>
      <c r="CA106" s="280"/>
      <c r="CB106" s="280"/>
      <c r="CC106" s="280"/>
      <c r="CD106" s="280"/>
      <c r="CE106" s="270"/>
      <c r="CF106" s="68"/>
      <c r="CG106" s="281"/>
      <c r="CH106" s="281"/>
      <c r="CI106" s="281"/>
      <c r="CJ106" s="281"/>
      <c r="CK106" s="281"/>
      <c r="CL106" s="282"/>
      <c r="CM106" s="282"/>
      <c r="CN106" s="282"/>
      <c r="CO106" s="282"/>
      <c r="CP106" s="282"/>
      <c r="CQ106" s="270"/>
      <c r="CR106" s="68"/>
      <c r="CS106" s="283"/>
      <c r="CT106" s="283"/>
      <c r="CU106" s="283"/>
      <c r="CV106" s="283"/>
      <c r="CW106" s="283"/>
      <c r="CX106" s="270"/>
      <c r="CY106" s="68"/>
      <c r="CZ106" s="282"/>
      <c r="DA106" s="282"/>
      <c r="DB106" s="282"/>
      <c r="DC106" s="282"/>
      <c r="DD106" s="282"/>
    </row>
    <row r="107" spans="1:108" ht="16.5" x14ac:dyDescent="0.3">
      <c r="A107" s="427">
        <v>2020</v>
      </c>
      <c r="B107" s="428" t="s">
        <v>39</v>
      </c>
      <c r="C107" s="429" t="s">
        <v>88</v>
      </c>
      <c r="D107" s="430">
        <v>12619.18</v>
      </c>
      <c r="E107" s="430">
        <v>28903.256500000003</v>
      </c>
      <c r="F107" s="431">
        <v>7866.7124999999996</v>
      </c>
      <c r="G107" s="432">
        <v>49389.149000000005</v>
      </c>
      <c r="H107" s="293"/>
      <c r="I107" s="58"/>
      <c r="BX107" s="270"/>
      <c r="BY107" s="68"/>
      <c r="BZ107" s="280"/>
      <c r="CA107" s="280"/>
      <c r="CB107" s="280"/>
      <c r="CC107" s="280"/>
      <c r="CD107" s="280"/>
      <c r="CE107" s="270"/>
      <c r="CF107" s="68"/>
      <c r="CG107" s="281"/>
      <c r="CH107" s="281"/>
      <c r="CI107" s="281"/>
      <c r="CJ107" s="281"/>
      <c r="CK107" s="281"/>
      <c r="CL107" s="282"/>
      <c r="CM107" s="282"/>
      <c r="CN107" s="282"/>
      <c r="CO107" s="282"/>
      <c r="CP107" s="282"/>
      <c r="CQ107" s="270"/>
      <c r="CR107" s="68"/>
      <c r="CS107" s="283"/>
      <c r="CT107" s="283"/>
      <c r="CU107" s="283"/>
      <c r="CV107" s="283"/>
      <c r="CW107" s="283"/>
      <c r="CX107" s="270"/>
      <c r="CY107" s="68"/>
      <c r="CZ107" s="282"/>
      <c r="DA107" s="282"/>
      <c r="DB107" s="282"/>
      <c r="DC107" s="282"/>
      <c r="DD107" s="282"/>
    </row>
    <row r="108" spans="1:108" ht="16.5" x14ac:dyDescent="0.3">
      <c r="A108" s="68">
        <v>2020</v>
      </c>
      <c r="B108" s="68" t="s">
        <v>40</v>
      </c>
      <c r="C108" s="433" t="s">
        <v>88</v>
      </c>
      <c r="D108" s="434">
        <v>13801.035</v>
      </c>
      <c r="E108" s="434">
        <v>32273.706000000002</v>
      </c>
      <c r="F108" s="435">
        <v>8448.0849999046332</v>
      </c>
      <c r="G108" s="129">
        <v>54522.825999904635</v>
      </c>
      <c r="H108" s="293"/>
      <c r="I108" s="58"/>
      <c r="BX108" s="270"/>
      <c r="BY108" s="68"/>
      <c r="BZ108" s="280"/>
      <c r="CA108" s="280"/>
      <c r="CB108" s="280"/>
      <c r="CC108" s="280"/>
      <c r="CD108" s="280"/>
      <c r="CE108" s="270"/>
      <c r="CF108" s="68"/>
      <c r="CG108" s="281"/>
      <c r="CH108" s="281"/>
      <c r="CI108" s="281"/>
      <c r="CJ108" s="281"/>
      <c r="CK108" s="281"/>
      <c r="CL108" s="282"/>
      <c r="CM108" s="282"/>
      <c r="CN108" s="282"/>
      <c r="CO108" s="282"/>
      <c r="CP108" s="282"/>
      <c r="CQ108" s="270"/>
      <c r="CR108" s="68"/>
      <c r="CS108" s="283"/>
      <c r="CT108" s="283"/>
      <c r="CU108" s="283"/>
      <c r="CV108" s="283"/>
      <c r="CW108" s="283"/>
      <c r="CX108" s="270"/>
      <c r="CY108" s="68"/>
      <c r="CZ108" s="282"/>
      <c r="DA108" s="282"/>
      <c r="DB108" s="282"/>
      <c r="DC108" s="282"/>
      <c r="DD108" s="282"/>
    </row>
    <row r="109" spans="1:108" ht="16.5" x14ac:dyDescent="0.3">
      <c r="A109" s="427">
        <v>2020</v>
      </c>
      <c r="B109" s="428" t="s">
        <v>41</v>
      </c>
      <c r="C109" s="429" t="s">
        <v>88</v>
      </c>
      <c r="D109" s="430">
        <v>10757.11</v>
      </c>
      <c r="E109" s="430">
        <v>31719.2255</v>
      </c>
      <c r="F109" s="431">
        <v>8334.7374999999993</v>
      </c>
      <c r="G109" s="432">
        <v>50811.073000000004</v>
      </c>
      <c r="H109" s="293"/>
      <c r="I109" s="58"/>
      <c r="BX109" s="270"/>
      <c r="BY109" s="68"/>
      <c r="BZ109" s="280"/>
      <c r="CA109" s="280"/>
      <c r="CB109" s="280"/>
      <c r="CC109" s="280"/>
      <c r="CD109" s="280"/>
      <c r="CE109" s="270"/>
      <c r="CF109" s="68"/>
      <c r="CG109" s="281"/>
      <c r="CH109" s="281"/>
      <c r="CI109" s="281"/>
      <c r="CJ109" s="281"/>
      <c r="CK109" s="281"/>
      <c r="CL109" s="282"/>
      <c r="CM109" s="282"/>
      <c r="CN109" s="282"/>
      <c r="CO109" s="282"/>
      <c r="CP109" s="282"/>
      <c r="CQ109" s="270"/>
      <c r="CR109" s="68"/>
      <c r="CS109" s="283"/>
      <c r="CT109" s="283"/>
      <c r="CU109" s="283"/>
      <c r="CV109" s="283"/>
      <c r="CW109" s="283"/>
      <c r="CX109" s="270"/>
      <c r="CY109" s="68"/>
      <c r="CZ109" s="282"/>
      <c r="DA109" s="282"/>
      <c r="DB109" s="282"/>
      <c r="DC109" s="282"/>
      <c r="DD109" s="282"/>
    </row>
    <row r="110" spans="1:108" ht="16.5" x14ac:dyDescent="0.3">
      <c r="A110" s="68">
        <v>2020</v>
      </c>
      <c r="B110" s="68" t="s">
        <v>42</v>
      </c>
      <c r="C110" s="433" t="s">
        <v>88</v>
      </c>
      <c r="D110" s="434">
        <v>8056.81</v>
      </c>
      <c r="E110" s="434">
        <v>34779.636500000001</v>
      </c>
      <c r="F110" s="435">
        <v>9870.6819999999989</v>
      </c>
      <c r="G110" s="129">
        <v>52707.128500000006</v>
      </c>
      <c r="H110" s="293"/>
      <c r="I110" s="58"/>
      <c r="BX110" s="270"/>
      <c r="BY110" s="68"/>
      <c r="BZ110" s="280"/>
      <c r="CA110" s="280"/>
      <c r="CB110" s="280"/>
      <c r="CC110" s="280"/>
      <c r="CD110" s="280"/>
      <c r="CE110" s="270"/>
      <c r="CF110" s="68"/>
      <c r="CG110" s="281"/>
      <c r="CH110" s="281"/>
      <c r="CI110" s="281"/>
      <c r="CJ110" s="281"/>
      <c r="CK110" s="281"/>
      <c r="CL110" s="282"/>
      <c r="CM110" s="282"/>
      <c r="CN110" s="282"/>
      <c r="CO110" s="282"/>
      <c r="CP110" s="282"/>
      <c r="CQ110" s="270"/>
      <c r="CR110" s="68"/>
      <c r="CS110" s="283"/>
      <c r="CT110" s="283"/>
      <c r="CU110" s="283"/>
      <c r="CV110" s="283"/>
      <c r="CW110" s="283"/>
      <c r="CX110" s="270"/>
      <c r="CY110" s="68"/>
      <c r="CZ110" s="282"/>
      <c r="DA110" s="282"/>
      <c r="DB110" s="282"/>
      <c r="DC110" s="282"/>
      <c r="DD110" s="282"/>
    </row>
    <row r="111" spans="1:108" ht="16.5" x14ac:dyDescent="0.3">
      <c r="A111" s="427">
        <v>2021</v>
      </c>
      <c r="B111" s="428" t="s">
        <v>43</v>
      </c>
      <c r="C111" s="429" t="s">
        <v>88</v>
      </c>
      <c r="D111" s="430">
        <v>7366.8719999999994</v>
      </c>
      <c r="E111" s="430">
        <v>33375.341</v>
      </c>
      <c r="F111" s="431">
        <v>9224.8724999999995</v>
      </c>
      <c r="G111" s="432">
        <v>49967.085500000001</v>
      </c>
      <c r="H111" s="293"/>
      <c r="I111" s="58"/>
      <c r="BX111" s="270"/>
      <c r="BY111" s="68"/>
      <c r="BZ111" s="280"/>
      <c r="CA111" s="280"/>
      <c r="CB111" s="280"/>
      <c r="CC111" s="280"/>
      <c r="CD111" s="280"/>
      <c r="CE111" s="270"/>
      <c r="CF111" s="68"/>
      <c r="CG111" s="281"/>
      <c r="CH111" s="281"/>
      <c r="CI111" s="281"/>
      <c r="CJ111" s="281"/>
      <c r="CK111" s="281"/>
      <c r="CL111" s="282"/>
      <c r="CM111" s="282"/>
      <c r="CN111" s="282"/>
      <c r="CO111" s="282"/>
      <c r="CP111" s="282"/>
      <c r="CQ111" s="270"/>
      <c r="CR111" s="68"/>
      <c r="CS111" s="283"/>
      <c r="CT111" s="283"/>
      <c r="CU111" s="283"/>
      <c r="CV111" s="283"/>
      <c r="CW111" s="283"/>
      <c r="CX111" s="270"/>
      <c r="CY111" s="68"/>
      <c r="CZ111" s="282"/>
      <c r="DA111" s="282"/>
      <c r="DB111" s="282"/>
      <c r="DC111" s="282"/>
      <c r="DD111" s="282"/>
    </row>
    <row r="112" spans="1:108" ht="16.5" x14ac:dyDescent="0.3">
      <c r="A112" s="68">
        <v>2021</v>
      </c>
      <c r="B112" s="68" t="s">
        <v>44</v>
      </c>
      <c r="C112" s="433" t="s">
        <v>88</v>
      </c>
      <c r="D112" s="434">
        <v>8805.4500000000007</v>
      </c>
      <c r="E112" s="434">
        <v>33376.392500000009</v>
      </c>
      <c r="F112" s="435">
        <v>8725.9925000000003</v>
      </c>
      <c r="G112" s="129">
        <v>50907.835000000006</v>
      </c>
      <c r="H112" s="293"/>
      <c r="I112" s="58"/>
      <c r="BX112" s="270"/>
      <c r="BY112" s="68"/>
      <c r="BZ112" s="280"/>
      <c r="CA112" s="280"/>
      <c r="CB112" s="280"/>
      <c r="CC112" s="280"/>
      <c r="CD112" s="280"/>
      <c r="CE112" s="270"/>
      <c r="CF112" s="68"/>
      <c r="CG112" s="281"/>
      <c r="CH112" s="281"/>
      <c r="CI112" s="281"/>
      <c r="CJ112" s="281"/>
      <c r="CK112" s="281"/>
      <c r="CL112" s="282"/>
      <c r="CM112" s="282"/>
      <c r="CN112" s="282"/>
      <c r="CO112" s="282"/>
      <c r="CP112" s="282"/>
      <c r="CQ112" s="270"/>
      <c r="CR112" s="68"/>
      <c r="CS112" s="283"/>
      <c r="CT112" s="283"/>
      <c r="CU112" s="283"/>
      <c r="CV112" s="283"/>
      <c r="CW112" s="283"/>
      <c r="CX112" s="270"/>
      <c r="CY112" s="68"/>
      <c r="CZ112" s="282"/>
      <c r="DA112" s="282"/>
      <c r="DB112" s="282"/>
      <c r="DC112" s="282"/>
      <c r="DD112" s="282"/>
    </row>
    <row r="113" spans="1:108" ht="16.5" x14ac:dyDescent="0.3">
      <c r="A113" s="427">
        <v>2021</v>
      </c>
      <c r="B113" s="428" t="s">
        <v>45</v>
      </c>
      <c r="C113" s="429" t="s">
        <v>88</v>
      </c>
      <c r="D113" s="430">
        <v>10347.7675</v>
      </c>
      <c r="E113" s="430">
        <v>36331.484499987164</v>
      </c>
      <c r="F113" s="431">
        <v>8673.4249999999993</v>
      </c>
      <c r="G113" s="432">
        <v>55352.676999987161</v>
      </c>
      <c r="H113" s="293"/>
      <c r="I113" s="58"/>
      <c r="BX113" s="270"/>
      <c r="BY113" s="68"/>
      <c r="BZ113" s="280"/>
      <c r="CA113" s="280"/>
      <c r="CB113" s="280"/>
      <c r="CC113" s="280"/>
      <c r="CD113" s="280"/>
      <c r="CE113" s="270"/>
      <c r="CF113" s="68"/>
      <c r="CG113" s="281"/>
      <c r="CH113" s="281"/>
      <c r="CI113" s="281"/>
      <c r="CJ113" s="281"/>
      <c r="CK113" s="281"/>
      <c r="CL113" s="282"/>
      <c r="CM113" s="282"/>
      <c r="CN113" s="282"/>
      <c r="CO113" s="282"/>
      <c r="CP113" s="282"/>
      <c r="CQ113" s="270"/>
      <c r="CR113" s="68"/>
      <c r="CS113" s="283"/>
      <c r="CT113" s="283"/>
      <c r="CU113" s="283"/>
      <c r="CV113" s="283"/>
      <c r="CW113" s="283"/>
      <c r="CX113" s="270"/>
      <c r="CY113" s="68"/>
      <c r="CZ113" s="282"/>
      <c r="DA113" s="282"/>
      <c r="DB113" s="282"/>
      <c r="DC113" s="282"/>
      <c r="DD113" s="282"/>
    </row>
    <row r="114" spans="1:108" ht="16.5" x14ac:dyDescent="0.3">
      <c r="A114" s="68">
        <v>2021</v>
      </c>
      <c r="B114" s="68" t="s">
        <v>33</v>
      </c>
      <c r="C114" s="433" t="s">
        <v>88</v>
      </c>
      <c r="D114" s="434">
        <v>9504.9799969482428</v>
      </c>
      <c r="E114" s="434">
        <v>32097.496500000012</v>
      </c>
      <c r="F114" s="435">
        <v>7571.3349999999991</v>
      </c>
      <c r="G114" s="129">
        <v>49173.811496948256</v>
      </c>
      <c r="H114" s="293"/>
      <c r="I114" s="58"/>
      <c r="BX114" s="270"/>
      <c r="BY114" s="68"/>
      <c r="BZ114" s="280"/>
      <c r="CA114" s="280"/>
      <c r="CB114" s="280"/>
      <c r="CC114" s="280"/>
      <c r="CD114" s="280"/>
      <c r="CE114" s="270"/>
      <c r="CF114" s="68"/>
      <c r="CG114" s="281"/>
      <c r="CH114" s="281"/>
      <c r="CI114" s="281"/>
      <c r="CJ114" s="281"/>
      <c r="CK114" s="281"/>
      <c r="CL114" s="282"/>
      <c r="CM114" s="282"/>
      <c r="CN114" s="282"/>
      <c r="CO114" s="282"/>
      <c r="CP114" s="282"/>
      <c r="CQ114" s="270"/>
      <c r="CR114" s="68"/>
      <c r="CS114" s="283"/>
      <c r="CT114" s="283"/>
      <c r="CU114" s="283"/>
      <c r="CV114" s="283"/>
      <c r="CW114" s="283"/>
      <c r="CX114" s="270"/>
      <c r="CY114" s="68"/>
      <c r="CZ114" s="282"/>
      <c r="DA114" s="282"/>
      <c r="DB114" s="282"/>
      <c r="DC114" s="282"/>
      <c r="DD114" s="282"/>
    </row>
    <row r="115" spans="1:108" ht="16.5" x14ac:dyDescent="0.3">
      <c r="A115" s="427">
        <v>2021</v>
      </c>
      <c r="B115" s="428" t="s">
        <v>35</v>
      </c>
      <c r="C115" s="429" t="s">
        <v>88</v>
      </c>
      <c r="D115" s="430">
        <v>9048.1019996948198</v>
      </c>
      <c r="E115" s="430">
        <v>30805.098999999998</v>
      </c>
      <c r="F115" s="431">
        <v>7485.6474999999991</v>
      </c>
      <c r="G115" s="432">
        <v>47338.848499694825</v>
      </c>
      <c r="H115" s="293"/>
      <c r="I115" s="58"/>
      <c r="BX115" s="270"/>
      <c r="BY115" s="68"/>
      <c r="BZ115" s="280"/>
      <c r="CA115" s="280"/>
      <c r="CB115" s="280"/>
      <c r="CC115" s="280"/>
      <c r="CD115" s="280"/>
      <c r="CE115" s="270"/>
      <c r="CF115" s="68"/>
      <c r="CG115" s="281"/>
      <c r="CH115" s="281"/>
      <c r="CI115" s="281"/>
      <c r="CJ115" s="281"/>
      <c r="CK115" s="281"/>
      <c r="CL115" s="282"/>
      <c r="CM115" s="282"/>
      <c r="CN115" s="282"/>
      <c r="CO115" s="282"/>
      <c r="CP115" s="282"/>
      <c r="CQ115" s="270"/>
      <c r="CR115" s="68"/>
      <c r="CS115" s="283"/>
      <c r="CT115" s="283"/>
      <c r="CU115" s="283"/>
      <c r="CV115" s="283"/>
      <c r="CW115" s="283"/>
      <c r="CX115" s="270"/>
      <c r="CY115" s="68"/>
      <c r="CZ115" s="282"/>
      <c r="DA115" s="282"/>
      <c r="DB115" s="282"/>
      <c r="DC115" s="282"/>
      <c r="DD115" s="282"/>
    </row>
    <row r="116" spans="1:108" ht="16.5" x14ac:dyDescent="0.3">
      <c r="A116" s="68">
        <v>2021</v>
      </c>
      <c r="B116" s="68" t="s">
        <v>36</v>
      </c>
      <c r="C116" s="433" t="s">
        <v>88</v>
      </c>
      <c r="D116" s="434">
        <v>13462.96999511719</v>
      </c>
      <c r="E116" s="434">
        <v>28565.985999999994</v>
      </c>
      <c r="F116" s="435">
        <v>5108.7474999999995</v>
      </c>
      <c r="G116" s="129">
        <v>47137.703495117181</v>
      </c>
      <c r="H116" s="293"/>
      <c r="I116" s="58"/>
      <c r="BX116" s="270"/>
      <c r="BY116" s="68"/>
      <c r="BZ116" s="280"/>
      <c r="CA116" s="280"/>
      <c r="CB116" s="280"/>
      <c r="CC116" s="280"/>
      <c r="CD116" s="280"/>
      <c r="CE116" s="270"/>
      <c r="CF116" s="68"/>
      <c r="CG116" s="281"/>
      <c r="CH116" s="281"/>
      <c r="CI116" s="281"/>
      <c r="CJ116" s="281"/>
      <c r="CK116" s="281"/>
      <c r="CL116" s="282"/>
      <c r="CM116" s="282"/>
      <c r="CN116" s="282"/>
      <c r="CO116" s="282"/>
      <c r="CP116" s="282"/>
      <c r="CQ116" s="270"/>
      <c r="CR116" s="68"/>
      <c r="CS116" s="283"/>
      <c r="CT116" s="283"/>
      <c r="CU116" s="283"/>
      <c r="CV116" s="283"/>
      <c r="CW116" s="283"/>
      <c r="CX116" s="270"/>
      <c r="CY116" s="68"/>
      <c r="CZ116" s="282"/>
      <c r="DA116" s="282"/>
      <c r="DB116" s="282"/>
      <c r="DC116" s="282"/>
      <c r="DD116" s="282"/>
    </row>
    <row r="117" spans="1:108" ht="16.5" x14ac:dyDescent="0.3">
      <c r="A117" s="427">
        <v>2021</v>
      </c>
      <c r="B117" s="428" t="s">
        <v>37</v>
      </c>
      <c r="C117" s="429" t="s">
        <v>88</v>
      </c>
      <c r="D117" s="430">
        <v>12687.697499999998</v>
      </c>
      <c r="E117" s="430">
        <v>32019.002500000002</v>
      </c>
      <c r="F117" s="431">
        <v>4154.1475</v>
      </c>
      <c r="G117" s="432">
        <v>48860.847500000003</v>
      </c>
      <c r="H117" s="293"/>
      <c r="I117" s="58"/>
      <c r="BX117" s="270"/>
      <c r="BY117" s="68"/>
      <c r="BZ117" s="280"/>
      <c r="CA117" s="280"/>
      <c r="CB117" s="280"/>
      <c r="CC117" s="280"/>
      <c r="CD117" s="280"/>
      <c r="CE117" s="270"/>
      <c r="CF117" s="68"/>
      <c r="CG117" s="281"/>
      <c r="CH117" s="281"/>
      <c r="CI117" s="281"/>
      <c r="CJ117" s="281"/>
      <c r="CK117" s="281"/>
      <c r="CL117" s="282"/>
      <c r="CM117" s="282"/>
      <c r="CN117" s="282"/>
      <c r="CO117" s="282"/>
      <c r="CP117" s="282"/>
      <c r="CQ117" s="270"/>
      <c r="CR117" s="68"/>
      <c r="CS117" s="283"/>
      <c r="CT117" s="283"/>
      <c r="CU117" s="283"/>
      <c r="CV117" s="283"/>
      <c r="CW117" s="283"/>
      <c r="CX117" s="270"/>
      <c r="CY117" s="68"/>
      <c r="CZ117" s="282"/>
      <c r="DA117" s="282"/>
      <c r="DB117" s="282"/>
      <c r="DC117" s="282"/>
      <c r="DD117" s="282"/>
    </row>
    <row r="118" spans="1:108" ht="16.5" x14ac:dyDescent="0.3">
      <c r="A118" s="68">
        <v>2021</v>
      </c>
      <c r="B118" s="68" t="s">
        <v>38</v>
      </c>
      <c r="C118" s="433" t="s">
        <v>88</v>
      </c>
      <c r="D118" s="434">
        <v>9893.0450000000001</v>
      </c>
      <c r="E118" s="434">
        <v>31309.564000000006</v>
      </c>
      <c r="F118" s="435">
        <v>5602.0450000000001</v>
      </c>
      <c r="G118" s="129">
        <v>46804.65400000001</v>
      </c>
      <c r="H118" s="293"/>
      <c r="I118" s="58"/>
      <c r="BX118" s="270"/>
      <c r="BY118" s="68"/>
      <c r="BZ118" s="280"/>
      <c r="CA118" s="280"/>
      <c r="CB118" s="280"/>
      <c r="CC118" s="280"/>
      <c r="CD118" s="280"/>
      <c r="CE118" s="270"/>
      <c r="CF118" s="68"/>
      <c r="CG118" s="281"/>
      <c r="CH118" s="281"/>
      <c r="CI118" s="281"/>
      <c r="CJ118" s="281"/>
      <c r="CK118" s="281"/>
      <c r="CL118" s="282"/>
      <c r="CM118" s="282"/>
      <c r="CN118" s="282"/>
      <c r="CO118" s="282"/>
      <c r="CP118" s="282"/>
      <c r="CQ118" s="270"/>
      <c r="CR118" s="68"/>
      <c r="CS118" s="283"/>
      <c r="CT118" s="283"/>
      <c r="CU118" s="283"/>
      <c r="CV118" s="283"/>
      <c r="CW118" s="283"/>
      <c r="CX118" s="270"/>
      <c r="CY118" s="68"/>
      <c r="CZ118" s="282"/>
      <c r="DA118" s="282"/>
      <c r="DB118" s="282"/>
      <c r="DC118" s="282"/>
      <c r="DD118" s="282"/>
    </row>
    <row r="119" spans="1:108" ht="16.5" x14ac:dyDescent="0.3">
      <c r="A119" s="427">
        <v>2021</v>
      </c>
      <c r="B119" s="428" t="s">
        <v>39</v>
      </c>
      <c r="C119" s="429" t="s">
        <v>88</v>
      </c>
      <c r="D119" s="430">
        <v>12195.122500000001</v>
      </c>
      <c r="E119" s="430">
        <v>30302.489499999996</v>
      </c>
      <c r="F119" s="431">
        <v>5496.8424999999997</v>
      </c>
      <c r="G119" s="432">
        <v>47994.454499999993</v>
      </c>
      <c r="H119" s="293"/>
      <c r="I119" s="58"/>
      <c r="BX119" s="270"/>
      <c r="BY119" s="68"/>
      <c r="BZ119" s="280"/>
      <c r="CA119" s="280"/>
      <c r="CB119" s="280"/>
      <c r="CC119" s="280"/>
      <c r="CD119" s="280"/>
      <c r="CE119" s="270"/>
      <c r="CF119" s="68"/>
      <c r="CG119" s="281"/>
      <c r="CH119" s="281"/>
      <c r="CI119" s="281"/>
      <c r="CJ119" s="281"/>
      <c r="CK119" s="281"/>
      <c r="CL119" s="282"/>
      <c r="CM119" s="282"/>
      <c r="CN119" s="282"/>
      <c r="CO119" s="282"/>
      <c r="CP119" s="282"/>
      <c r="CQ119" s="270"/>
      <c r="CR119" s="68"/>
      <c r="CS119" s="283"/>
      <c r="CT119" s="283"/>
      <c r="CU119" s="283"/>
      <c r="CV119" s="283"/>
      <c r="CW119" s="283"/>
      <c r="CX119" s="270"/>
      <c r="CY119" s="68"/>
      <c r="CZ119" s="282"/>
      <c r="DA119" s="282"/>
      <c r="DB119" s="282"/>
      <c r="DC119" s="282"/>
      <c r="DD119" s="282"/>
    </row>
    <row r="120" spans="1:108" ht="16.5" x14ac:dyDescent="0.3">
      <c r="A120" s="427">
        <v>2021</v>
      </c>
      <c r="B120" s="428" t="s">
        <v>40</v>
      </c>
      <c r="C120" s="429" t="s">
        <v>88</v>
      </c>
      <c r="D120" s="430">
        <v>12660.059999999998</v>
      </c>
      <c r="E120" s="430">
        <v>30151.691500000008</v>
      </c>
      <c r="F120" s="431">
        <v>5422.46</v>
      </c>
      <c r="G120" s="432">
        <v>48234.211500000005</v>
      </c>
      <c r="H120" s="293"/>
      <c r="I120" s="58"/>
      <c r="BX120" s="270"/>
      <c r="BY120" s="68"/>
      <c r="BZ120" s="280"/>
      <c r="CA120" s="280"/>
      <c r="CB120" s="280"/>
      <c r="CC120" s="280"/>
      <c r="CD120" s="280"/>
      <c r="CE120" s="270"/>
      <c r="CF120" s="68"/>
      <c r="CG120" s="281"/>
      <c r="CH120" s="281"/>
      <c r="CI120" s="281"/>
      <c r="CJ120" s="281"/>
      <c r="CK120" s="281"/>
      <c r="CL120" s="282"/>
      <c r="CM120" s="282"/>
      <c r="CN120" s="282"/>
      <c r="CO120" s="282"/>
      <c r="CP120" s="282"/>
      <c r="CQ120" s="270"/>
      <c r="CR120" s="68"/>
      <c r="CS120" s="283"/>
      <c r="CT120" s="283"/>
      <c r="CU120" s="283"/>
      <c r="CV120" s="283"/>
      <c r="CW120" s="283"/>
      <c r="CX120" s="270"/>
      <c r="CY120" s="68"/>
      <c r="CZ120" s="282"/>
      <c r="DA120" s="282"/>
      <c r="DB120" s="282"/>
      <c r="DC120" s="282"/>
      <c r="DD120" s="282"/>
    </row>
    <row r="121" spans="1:108" ht="16.5" x14ac:dyDescent="0.3">
      <c r="A121" s="68">
        <v>2021</v>
      </c>
      <c r="B121" s="68" t="s">
        <v>41</v>
      </c>
      <c r="C121" s="433" t="s">
        <v>88</v>
      </c>
      <c r="D121" s="434">
        <v>9912.7634999999973</v>
      </c>
      <c r="E121" s="434">
        <v>35535.356499999994</v>
      </c>
      <c r="F121" s="435">
        <v>7003.1449999999995</v>
      </c>
      <c r="G121" s="129">
        <v>52451.264999999985</v>
      </c>
      <c r="H121" s="293"/>
      <c r="I121" s="58"/>
      <c r="BX121" s="270"/>
      <c r="BY121" s="68"/>
      <c r="BZ121" s="280"/>
      <c r="CA121" s="280"/>
      <c r="CB121" s="280"/>
      <c r="CC121" s="280"/>
      <c r="CD121" s="280"/>
      <c r="CE121" s="270"/>
      <c r="CF121" s="68"/>
      <c r="CG121" s="281"/>
      <c r="CH121" s="281"/>
      <c r="CI121" s="281"/>
      <c r="CJ121" s="281"/>
      <c r="CK121" s="281"/>
      <c r="CL121" s="282"/>
      <c r="CM121" s="282"/>
      <c r="CN121" s="282"/>
      <c r="CO121" s="282"/>
      <c r="CP121" s="282"/>
      <c r="CQ121" s="270"/>
      <c r="CR121" s="68"/>
      <c r="CS121" s="283"/>
      <c r="CT121" s="283"/>
      <c r="CU121" s="283"/>
      <c r="CV121" s="283"/>
      <c r="CW121" s="283"/>
      <c r="CX121" s="270"/>
      <c r="CY121" s="68"/>
      <c r="CZ121" s="282"/>
      <c r="DA121" s="282"/>
      <c r="DB121" s="282"/>
      <c r="DC121" s="282"/>
      <c r="DD121" s="282"/>
    </row>
    <row r="122" spans="1:108" ht="16.5" x14ac:dyDescent="0.3">
      <c r="A122" s="427">
        <v>2021</v>
      </c>
      <c r="B122" s="428" t="s">
        <v>42</v>
      </c>
      <c r="C122" s="429" t="s">
        <v>88</v>
      </c>
      <c r="D122" s="430">
        <v>13146.787499999999</v>
      </c>
      <c r="E122" s="430">
        <v>38616.227999999988</v>
      </c>
      <c r="F122" s="431">
        <v>5337.83</v>
      </c>
      <c r="G122" s="432">
        <v>57100.845499999989</v>
      </c>
      <c r="H122" s="293"/>
      <c r="I122" s="58"/>
      <c r="BX122" s="270"/>
      <c r="BY122" s="68"/>
      <c r="BZ122" s="280"/>
      <c r="CA122" s="280"/>
      <c r="CB122" s="280"/>
      <c r="CC122" s="280"/>
      <c r="CD122" s="280"/>
      <c r="CE122" s="270"/>
      <c r="CF122" s="68"/>
      <c r="CG122" s="281"/>
      <c r="CH122" s="281"/>
      <c r="CI122" s="281"/>
      <c r="CJ122" s="281"/>
      <c r="CK122" s="281"/>
      <c r="CL122" s="282"/>
      <c r="CM122" s="282"/>
      <c r="CN122" s="282"/>
      <c r="CO122" s="282"/>
      <c r="CP122" s="282"/>
      <c r="CQ122" s="270"/>
      <c r="CR122" s="68"/>
      <c r="CS122" s="283"/>
      <c r="CT122" s="283"/>
      <c r="CU122" s="283"/>
      <c r="CV122" s="283"/>
      <c r="CW122" s="283"/>
      <c r="CX122" s="270"/>
      <c r="CY122" s="68"/>
      <c r="CZ122" s="282"/>
      <c r="DA122" s="282"/>
      <c r="DB122" s="282"/>
      <c r="DC122" s="282"/>
      <c r="DD122" s="282"/>
    </row>
    <row r="123" spans="1:108" ht="16.5" x14ac:dyDescent="0.3">
      <c r="A123" s="68">
        <v>2022</v>
      </c>
      <c r="B123" s="68" t="s">
        <v>43</v>
      </c>
      <c r="C123" s="433" t="s">
        <v>88</v>
      </c>
      <c r="D123" s="434">
        <v>11275.92</v>
      </c>
      <c r="E123" s="434">
        <v>31535.873999999993</v>
      </c>
      <c r="F123" s="435">
        <v>4828.1925000000001</v>
      </c>
      <c r="G123" s="129">
        <v>47639.986499999999</v>
      </c>
      <c r="H123" s="293"/>
      <c r="I123" s="58"/>
      <c r="BX123" s="270"/>
      <c r="BY123" s="68"/>
      <c r="BZ123" s="280"/>
      <c r="CA123" s="280"/>
      <c r="CB123" s="280"/>
      <c r="CC123" s="280"/>
      <c r="CD123" s="280"/>
      <c r="CE123" s="270"/>
      <c r="CF123" s="68"/>
      <c r="CG123" s="281"/>
      <c r="CH123" s="281"/>
      <c r="CI123" s="281"/>
      <c r="CJ123" s="281"/>
      <c r="CK123" s="281"/>
      <c r="CL123" s="282"/>
      <c r="CM123" s="282"/>
      <c r="CN123" s="282"/>
      <c r="CO123" s="282"/>
      <c r="CP123" s="282"/>
      <c r="CQ123" s="270"/>
      <c r="CR123" s="68"/>
      <c r="CS123" s="283"/>
      <c r="CT123" s="283"/>
      <c r="CU123" s="283"/>
      <c r="CV123" s="283"/>
      <c r="CW123" s="283"/>
      <c r="CX123" s="270"/>
      <c r="CY123" s="68"/>
      <c r="CZ123" s="282"/>
      <c r="DA123" s="282"/>
      <c r="DB123" s="282"/>
      <c r="DC123" s="282"/>
      <c r="DD123" s="282"/>
    </row>
    <row r="124" spans="1:108" ht="16.5" x14ac:dyDescent="0.3">
      <c r="A124" s="427">
        <v>2022</v>
      </c>
      <c r="B124" s="428" t="s">
        <v>44</v>
      </c>
      <c r="C124" s="429" t="s">
        <v>88</v>
      </c>
      <c r="D124" s="430">
        <v>14303.68</v>
      </c>
      <c r="E124" s="430">
        <v>33673.34599999999</v>
      </c>
      <c r="F124" s="431">
        <v>6393.0224999999991</v>
      </c>
      <c r="G124" s="432">
        <v>54370.04849999999</v>
      </c>
      <c r="H124" s="293"/>
      <c r="I124" s="58"/>
      <c r="BX124" s="270"/>
      <c r="BY124" s="68"/>
      <c r="BZ124" s="280"/>
      <c r="CA124" s="280"/>
      <c r="CB124" s="280"/>
      <c r="CC124" s="280"/>
      <c r="CD124" s="280"/>
      <c r="CE124" s="270"/>
      <c r="CF124" s="68"/>
      <c r="CG124" s="281"/>
      <c r="CH124" s="281"/>
      <c r="CI124" s="281"/>
      <c r="CJ124" s="281"/>
      <c r="CK124" s="281"/>
      <c r="CL124" s="282"/>
      <c r="CM124" s="282"/>
      <c r="CN124" s="282"/>
      <c r="CO124" s="282"/>
      <c r="CP124" s="282"/>
      <c r="CQ124" s="270"/>
      <c r="CR124" s="68"/>
      <c r="CS124" s="283"/>
      <c r="CT124" s="283"/>
      <c r="CU124" s="283"/>
      <c r="CV124" s="283"/>
      <c r="CW124" s="283"/>
      <c r="CX124" s="270"/>
      <c r="CY124" s="68"/>
      <c r="CZ124" s="282"/>
      <c r="DA124" s="282"/>
      <c r="DB124" s="282"/>
      <c r="DC124" s="282"/>
      <c r="DD124" s="282"/>
    </row>
    <row r="125" spans="1:108" ht="16.5" x14ac:dyDescent="0.3">
      <c r="A125" s="68">
        <v>2022</v>
      </c>
      <c r="B125" s="68" t="s">
        <v>45</v>
      </c>
      <c r="C125" s="433" t="s">
        <v>88</v>
      </c>
      <c r="D125" s="434">
        <v>17256.712500000001</v>
      </c>
      <c r="E125" s="434">
        <v>41544.244500000001</v>
      </c>
      <c r="F125" s="435">
        <v>6711.9174999999987</v>
      </c>
      <c r="G125" s="129">
        <v>65512.874500000005</v>
      </c>
      <c r="H125" s="293"/>
      <c r="I125" s="58"/>
      <c r="BX125" s="270"/>
      <c r="BY125" s="68"/>
      <c r="BZ125" s="280"/>
      <c r="CA125" s="280"/>
      <c r="CB125" s="280"/>
      <c r="CC125" s="280"/>
      <c r="CD125" s="280"/>
      <c r="CE125" s="270"/>
      <c r="CF125" s="68"/>
      <c r="CG125" s="281"/>
      <c r="CH125" s="281"/>
      <c r="CI125" s="281"/>
      <c r="CJ125" s="281"/>
      <c r="CK125" s="281"/>
      <c r="CL125" s="282"/>
      <c r="CM125" s="282"/>
      <c r="CN125" s="282"/>
      <c r="CO125" s="282"/>
      <c r="CP125" s="282"/>
      <c r="CQ125" s="270"/>
      <c r="CR125" s="68"/>
      <c r="CS125" s="283"/>
      <c r="CT125" s="283"/>
      <c r="CU125" s="283"/>
      <c r="CV125" s="283"/>
      <c r="CW125" s="283"/>
      <c r="CX125" s="270"/>
      <c r="CY125" s="68"/>
      <c r="CZ125" s="282"/>
      <c r="DA125" s="282"/>
      <c r="DB125" s="282"/>
      <c r="DC125" s="282"/>
      <c r="DD125" s="282"/>
    </row>
    <row r="126" spans="1:108" ht="16.5" x14ac:dyDescent="0.3">
      <c r="A126" s="427">
        <v>2022</v>
      </c>
      <c r="B126" s="428" t="s">
        <v>33</v>
      </c>
      <c r="C126" s="429" t="s">
        <v>88</v>
      </c>
      <c r="D126" s="430">
        <v>15563.932499999999</v>
      </c>
      <c r="E126" s="430">
        <v>31893.2565</v>
      </c>
      <c r="F126" s="431">
        <v>5972.2799999999988</v>
      </c>
      <c r="G126" s="432">
        <v>53429.468999999997</v>
      </c>
      <c r="H126" s="293"/>
      <c r="I126" s="58"/>
      <c r="BX126" s="270"/>
      <c r="BY126" s="68"/>
      <c r="BZ126" s="280"/>
      <c r="CA126" s="280"/>
      <c r="CB126" s="280"/>
      <c r="CC126" s="280"/>
      <c r="CD126" s="280"/>
      <c r="CE126" s="270"/>
      <c r="CF126" s="68"/>
      <c r="CG126" s="281"/>
      <c r="CH126" s="281"/>
      <c r="CI126" s="281"/>
      <c r="CJ126" s="281"/>
      <c r="CK126" s="281"/>
      <c r="CL126" s="282"/>
      <c r="CM126" s="282"/>
      <c r="CN126" s="282"/>
      <c r="CO126" s="282"/>
      <c r="CP126" s="282"/>
      <c r="CQ126" s="270"/>
      <c r="CR126" s="68"/>
      <c r="CS126" s="283"/>
      <c r="CT126" s="283"/>
      <c r="CU126" s="283"/>
      <c r="CV126" s="283"/>
      <c r="CW126" s="283"/>
      <c r="CX126" s="270"/>
      <c r="CY126" s="68"/>
      <c r="CZ126" s="282"/>
      <c r="DA126" s="282"/>
      <c r="DB126" s="282"/>
      <c r="DC126" s="282"/>
      <c r="DD126" s="282"/>
    </row>
    <row r="127" spans="1:108" ht="16.5" x14ac:dyDescent="0.3">
      <c r="A127" s="68">
        <v>2022</v>
      </c>
      <c r="B127" s="68" t="s">
        <v>35</v>
      </c>
      <c r="C127" s="433" t="s">
        <v>88</v>
      </c>
      <c r="D127" s="434">
        <v>16778.49494</v>
      </c>
      <c r="E127" s="434">
        <v>30308.794500000004</v>
      </c>
      <c r="F127" s="435">
        <v>7103.5449999999992</v>
      </c>
      <c r="G127" s="129">
        <v>54190.834439999999</v>
      </c>
      <c r="H127" s="293"/>
      <c r="I127" s="58"/>
      <c r="BX127" s="270"/>
      <c r="BY127" s="68"/>
      <c r="BZ127" s="280"/>
      <c r="CA127" s="280"/>
      <c r="CB127" s="280"/>
      <c r="CC127" s="280"/>
      <c r="CD127" s="280"/>
      <c r="CE127" s="270"/>
      <c r="CF127" s="68"/>
      <c r="CG127" s="281"/>
      <c r="CH127" s="281"/>
      <c r="CI127" s="281"/>
      <c r="CJ127" s="281"/>
      <c r="CK127" s="281"/>
      <c r="CL127" s="282"/>
      <c r="CM127" s="282"/>
      <c r="CN127" s="282"/>
      <c r="CO127" s="282"/>
      <c r="CP127" s="282"/>
      <c r="CQ127" s="270"/>
      <c r="CR127" s="68"/>
      <c r="CS127" s="283"/>
      <c r="CT127" s="283"/>
      <c r="CU127" s="283"/>
      <c r="CV127" s="283"/>
      <c r="CW127" s="283"/>
      <c r="CX127" s="270"/>
      <c r="CY127" s="68"/>
      <c r="CZ127" s="282"/>
      <c r="DA127" s="282"/>
      <c r="DB127" s="282"/>
      <c r="DC127" s="282"/>
      <c r="DD127" s="282"/>
    </row>
    <row r="128" spans="1:108" ht="16.5" x14ac:dyDescent="0.3">
      <c r="A128" s="68">
        <v>2022</v>
      </c>
      <c r="B128" s="68" t="s">
        <v>36</v>
      </c>
      <c r="C128" s="433" t="s">
        <v>88</v>
      </c>
      <c r="D128" s="434">
        <v>15230.510000000002</v>
      </c>
      <c r="E128" s="434">
        <v>30789.528503662114</v>
      </c>
      <c r="F128" s="435">
        <v>7250.0599999999995</v>
      </c>
      <c r="G128" s="129">
        <v>53270.098503662113</v>
      </c>
      <c r="H128" s="293"/>
      <c r="I128" s="58"/>
      <c r="BX128" s="270"/>
      <c r="BY128" s="68"/>
      <c r="BZ128" s="280"/>
      <c r="CA128" s="280"/>
      <c r="CB128" s="280"/>
      <c r="CC128" s="280"/>
      <c r="CD128" s="280"/>
      <c r="CE128" s="270"/>
      <c r="CF128" s="68"/>
      <c r="CG128" s="281"/>
      <c r="CH128" s="281"/>
      <c r="CI128" s="281"/>
      <c r="CJ128" s="281"/>
      <c r="CK128" s="281"/>
      <c r="CL128" s="282"/>
      <c r="CM128" s="282"/>
      <c r="CN128" s="282"/>
      <c r="CO128" s="282"/>
      <c r="CP128" s="282"/>
      <c r="CQ128" s="270"/>
      <c r="CR128" s="68"/>
      <c r="CS128" s="283"/>
      <c r="CT128" s="283"/>
      <c r="CU128" s="283"/>
      <c r="CV128" s="283"/>
      <c r="CW128" s="283"/>
      <c r="CX128" s="270"/>
      <c r="CY128" s="68"/>
      <c r="CZ128" s="282"/>
      <c r="DA128" s="282"/>
      <c r="DB128" s="282"/>
      <c r="DC128" s="282"/>
      <c r="DD128" s="282"/>
    </row>
    <row r="129" spans="1:108" ht="16.5" x14ac:dyDescent="0.3">
      <c r="A129" s="427">
        <v>2020</v>
      </c>
      <c r="B129" s="428" t="s">
        <v>43</v>
      </c>
      <c r="C129" s="429" t="s">
        <v>89</v>
      </c>
      <c r="D129" s="430">
        <v>3787.9949999999999</v>
      </c>
      <c r="E129" s="430">
        <v>22008.468499999999</v>
      </c>
      <c r="F129" s="431">
        <v>5790.0069999999996</v>
      </c>
      <c r="G129" s="432">
        <v>31586.470499999999</v>
      </c>
      <c r="H129" s="293"/>
      <c r="I129" s="58"/>
      <c r="BX129" s="270"/>
      <c r="BY129" s="68"/>
      <c r="BZ129" s="280"/>
      <c r="CA129" s="280"/>
      <c r="CB129" s="280"/>
      <c r="CC129" s="280"/>
      <c r="CD129" s="280"/>
      <c r="CE129" s="270"/>
      <c r="CF129" s="68"/>
      <c r="CG129" s="281"/>
      <c r="CH129" s="281"/>
      <c r="CI129" s="281"/>
      <c r="CJ129" s="281"/>
      <c r="CK129" s="281"/>
      <c r="CL129" s="282"/>
      <c r="CM129" s="282"/>
      <c r="CN129" s="282"/>
      <c r="CO129" s="282"/>
      <c r="CP129" s="282"/>
      <c r="CQ129" s="270"/>
      <c r="CR129" s="68"/>
      <c r="CS129" s="283"/>
      <c r="CT129" s="283"/>
      <c r="CU129" s="283"/>
      <c r="CV129" s="283"/>
      <c r="CW129" s="283"/>
      <c r="CX129" s="270"/>
      <c r="CY129" s="68"/>
      <c r="CZ129" s="282"/>
      <c r="DA129" s="282"/>
      <c r="DB129" s="282"/>
      <c r="DC129" s="282"/>
      <c r="DD129" s="282"/>
    </row>
    <row r="130" spans="1:108" ht="16.5" x14ac:dyDescent="0.3">
      <c r="A130" s="68">
        <v>2020</v>
      </c>
      <c r="B130" s="68" t="s">
        <v>44</v>
      </c>
      <c r="C130" s="433" t="s">
        <v>89</v>
      </c>
      <c r="D130" s="434">
        <v>5188.7449999999999</v>
      </c>
      <c r="E130" s="434">
        <v>19716.217499999999</v>
      </c>
      <c r="F130" s="435">
        <v>5779.9149999999991</v>
      </c>
      <c r="G130" s="129">
        <v>30684.877499999995</v>
      </c>
      <c r="H130" s="293"/>
      <c r="I130" s="58"/>
      <c r="BX130" s="270"/>
      <c r="BY130" s="68"/>
      <c r="BZ130" s="280"/>
      <c r="CA130" s="280"/>
      <c r="CB130" s="280"/>
      <c r="CC130" s="280"/>
      <c r="CD130" s="280"/>
      <c r="CE130" s="270"/>
      <c r="CF130" s="68"/>
      <c r="CG130" s="281"/>
      <c r="CH130" s="281"/>
      <c r="CI130" s="281"/>
      <c r="CJ130" s="281"/>
      <c r="CK130" s="281"/>
      <c r="CL130" s="282"/>
      <c r="CM130" s="282"/>
      <c r="CN130" s="282"/>
      <c r="CO130" s="282"/>
      <c r="CP130" s="282"/>
      <c r="CQ130" s="270"/>
      <c r="CR130" s="68"/>
      <c r="CS130" s="283"/>
      <c r="CT130" s="283"/>
      <c r="CU130" s="283"/>
      <c r="CV130" s="283"/>
      <c r="CW130" s="283"/>
      <c r="CX130" s="270"/>
      <c r="CY130" s="68"/>
      <c r="CZ130" s="282"/>
      <c r="DA130" s="282"/>
      <c r="DB130" s="282"/>
      <c r="DC130" s="282"/>
      <c r="DD130" s="282"/>
    </row>
    <row r="131" spans="1:108" ht="16.5" x14ac:dyDescent="0.3">
      <c r="A131" s="427">
        <v>2020</v>
      </c>
      <c r="B131" s="428" t="s">
        <v>45</v>
      </c>
      <c r="C131" s="429" t="s">
        <v>89</v>
      </c>
      <c r="D131" s="430">
        <v>3504.7049999999999</v>
      </c>
      <c r="E131" s="430">
        <v>15316.768499999998</v>
      </c>
      <c r="F131" s="431">
        <v>4663.418999999999</v>
      </c>
      <c r="G131" s="432">
        <v>23484.892499999998</v>
      </c>
      <c r="H131" s="293"/>
      <c r="I131" s="58"/>
      <c r="BX131" s="270"/>
      <c r="BY131" s="68"/>
      <c r="BZ131" s="280"/>
      <c r="CA131" s="280"/>
      <c r="CB131" s="280"/>
      <c r="CC131" s="280"/>
      <c r="CD131" s="280"/>
      <c r="CE131" s="270"/>
      <c r="CF131" s="68"/>
      <c r="CG131" s="281"/>
      <c r="CH131" s="281"/>
      <c r="CI131" s="281"/>
      <c r="CJ131" s="281"/>
      <c r="CK131" s="281"/>
      <c r="CL131" s="282"/>
      <c r="CM131" s="282"/>
      <c r="CN131" s="282"/>
      <c r="CO131" s="282"/>
      <c r="CP131" s="282"/>
      <c r="CQ131" s="270"/>
      <c r="CR131" s="68"/>
      <c r="CS131" s="283"/>
      <c r="CT131" s="283"/>
      <c r="CU131" s="283"/>
      <c r="CV131" s="283"/>
      <c r="CW131" s="283"/>
      <c r="CX131" s="270"/>
      <c r="CY131" s="68"/>
      <c r="CZ131" s="282"/>
      <c r="DA131" s="282"/>
      <c r="DB131" s="282"/>
      <c r="DC131" s="282"/>
      <c r="DD131" s="282"/>
    </row>
    <row r="132" spans="1:108" ht="16.5" x14ac:dyDescent="0.3">
      <c r="A132" s="68">
        <v>2020</v>
      </c>
      <c r="B132" s="68" t="s">
        <v>33</v>
      </c>
      <c r="C132" s="433" t="s">
        <v>89</v>
      </c>
      <c r="D132" s="434">
        <v>0</v>
      </c>
      <c r="E132" s="434">
        <v>6366.9370000000008</v>
      </c>
      <c r="F132" s="435">
        <v>464.7525</v>
      </c>
      <c r="G132" s="129">
        <v>6831.6895000000004</v>
      </c>
      <c r="H132" s="293"/>
      <c r="I132" s="58"/>
      <c r="BX132" s="270"/>
      <c r="BY132" s="68"/>
      <c r="BZ132" s="280"/>
      <c r="CA132" s="280"/>
      <c r="CB132" s="280"/>
      <c r="CC132" s="280"/>
      <c r="CD132" s="280"/>
      <c r="CE132" s="270"/>
      <c r="CF132" s="68"/>
      <c r="CG132" s="281"/>
      <c r="CH132" s="281"/>
      <c r="CI132" s="281"/>
      <c r="CJ132" s="281"/>
      <c r="CK132" s="281"/>
      <c r="CL132" s="282"/>
      <c r="CM132" s="282"/>
      <c r="CN132" s="282"/>
      <c r="CO132" s="282"/>
      <c r="CP132" s="282"/>
      <c r="CQ132" s="270"/>
      <c r="CR132" s="68"/>
      <c r="CS132" s="283"/>
      <c r="CT132" s="283"/>
      <c r="CU132" s="283"/>
      <c r="CV132" s="283"/>
      <c r="CW132" s="283"/>
      <c r="CX132" s="270"/>
      <c r="CY132" s="68"/>
      <c r="CZ132" s="282"/>
      <c r="DA132" s="282"/>
      <c r="DB132" s="282"/>
      <c r="DC132" s="282"/>
      <c r="DD132" s="282"/>
    </row>
    <row r="133" spans="1:108" ht="16.5" x14ac:dyDescent="0.3">
      <c r="A133" s="427">
        <v>2020</v>
      </c>
      <c r="B133" s="428" t="s">
        <v>35</v>
      </c>
      <c r="C133" s="429" t="s">
        <v>89</v>
      </c>
      <c r="D133" s="430">
        <v>1983.468009765626</v>
      </c>
      <c r="E133" s="430">
        <v>15952.017999086378</v>
      </c>
      <c r="F133" s="431">
        <v>2458.1524919891358</v>
      </c>
      <c r="G133" s="432">
        <v>20393.638500841142</v>
      </c>
      <c r="H133" s="293"/>
      <c r="I133" s="58"/>
      <c r="BX133" s="270"/>
      <c r="BY133" s="68"/>
      <c r="BZ133" s="280"/>
      <c r="CA133" s="280"/>
      <c r="CB133" s="280"/>
      <c r="CC133" s="280"/>
      <c r="CD133" s="280"/>
      <c r="CE133" s="270"/>
      <c r="CF133" s="68"/>
      <c r="CG133" s="281"/>
      <c r="CH133" s="281"/>
      <c r="CI133" s="281"/>
      <c r="CJ133" s="281"/>
      <c r="CK133" s="281"/>
      <c r="CL133" s="282"/>
      <c r="CM133" s="282"/>
      <c r="CN133" s="282"/>
      <c r="CO133" s="282"/>
      <c r="CP133" s="282"/>
      <c r="CQ133" s="270"/>
      <c r="CR133" s="68"/>
      <c r="CS133" s="283"/>
      <c r="CT133" s="283"/>
      <c r="CU133" s="283"/>
      <c r="CV133" s="283"/>
      <c r="CW133" s="283"/>
      <c r="CX133" s="270"/>
      <c r="CY133" s="68"/>
      <c r="CZ133" s="282"/>
      <c r="DA133" s="282"/>
      <c r="DB133" s="282"/>
      <c r="DC133" s="282"/>
      <c r="DD133" s="282"/>
    </row>
    <row r="134" spans="1:108" ht="16.5" x14ac:dyDescent="0.3">
      <c r="A134" s="68">
        <v>2020</v>
      </c>
      <c r="B134" s="68" t="s">
        <v>36</v>
      </c>
      <c r="C134" s="433" t="s">
        <v>89</v>
      </c>
      <c r="D134" s="434">
        <v>3474.3929780273438</v>
      </c>
      <c r="E134" s="434">
        <v>18250.926002233507</v>
      </c>
      <c r="F134" s="435">
        <v>4370.2490005874633</v>
      </c>
      <c r="G134" s="129">
        <v>26095.567980848307</v>
      </c>
      <c r="H134" s="293"/>
      <c r="I134" s="58"/>
      <c r="BX134" s="270"/>
      <c r="BY134" s="68"/>
      <c r="BZ134" s="280"/>
      <c r="CA134" s="280"/>
      <c r="CB134" s="280"/>
      <c r="CC134" s="280"/>
      <c r="CD134" s="280"/>
      <c r="CE134" s="270"/>
      <c r="CF134" s="68"/>
      <c r="CG134" s="281"/>
      <c r="CH134" s="281"/>
      <c r="CI134" s="281"/>
      <c r="CJ134" s="281"/>
      <c r="CK134" s="281"/>
      <c r="CL134" s="282"/>
      <c r="CM134" s="282"/>
      <c r="CN134" s="282"/>
      <c r="CO134" s="282"/>
      <c r="CP134" s="282"/>
      <c r="CQ134" s="270"/>
      <c r="CR134" s="68"/>
      <c r="CS134" s="283"/>
      <c r="CT134" s="283"/>
      <c r="CU134" s="283"/>
      <c r="CV134" s="283"/>
      <c r="CW134" s="283"/>
      <c r="CX134" s="270"/>
      <c r="CY134" s="68"/>
      <c r="CZ134" s="282"/>
      <c r="DA134" s="282"/>
      <c r="DB134" s="282"/>
      <c r="DC134" s="282"/>
      <c r="DD134" s="282"/>
    </row>
    <row r="135" spans="1:108" ht="16.5" x14ac:dyDescent="0.3">
      <c r="A135" s="427">
        <v>2020</v>
      </c>
      <c r="B135" s="428" t="s">
        <v>37</v>
      </c>
      <c r="C135" s="429" t="s">
        <v>89</v>
      </c>
      <c r="D135" s="430">
        <v>3943.7320134277343</v>
      </c>
      <c r="E135" s="430">
        <v>22349.79800671768</v>
      </c>
      <c r="F135" s="431">
        <v>5314.6774876403797</v>
      </c>
      <c r="G135" s="432">
        <v>31608.207507785795</v>
      </c>
      <c r="H135" s="293"/>
      <c r="I135" s="58"/>
      <c r="BX135" s="270"/>
      <c r="BY135" s="68"/>
      <c r="BZ135" s="280"/>
      <c r="CA135" s="280"/>
      <c r="CB135" s="280"/>
      <c r="CC135" s="280"/>
      <c r="CD135" s="280"/>
      <c r="CE135" s="270"/>
      <c r="CF135" s="68"/>
      <c r="CG135" s="281"/>
      <c r="CH135" s="281"/>
      <c r="CI135" s="281"/>
      <c r="CJ135" s="281"/>
      <c r="CK135" s="281"/>
      <c r="CL135" s="282"/>
      <c r="CM135" s="282"/>
      <c r="CN135" s="282"/>
      <c r="CO135" s="282"/>
      <c r="CP135" s="282"/>
      <c r="CQ135" s="270"/>
      <c r="CR135" s="68"/>
      <c r="CS135" s="283"/>
      <c r="CT135" s="283"/>
      <c r="CU135" s="283"/>
      <c r="CV135" s="283"/>
      <c r="CW135" s="283"/>
      <c r="CX135" s="270"/>
      <c r="CY135" s="68"/>
      <c r="CZ135" s="282"/>
      <c r="DA135" s="282"/>
      <c r="DB135" s="282"/>
      <c r="DC135" s="282"/>
      <c r="DD135" s="282"/>
    </row>
    <row r="136" spans="1:108" ht="16.5" x14ac:dyDescent="0.3">
      <c r="A136" s="68">
        <v>2020</v>
      </c>
      <c r="B136" s="68" t="s">
        <v>38</v>
      </c>
      <c r="C136" s="433" t="s">
        <v>89</v>
      </c>
      <c r="D136" s="434">
        <v>4251.0869829101557</v>
      </c>
      <c r="E136" s="434">
        <v>22691.726467635184</v>
      </c>
      <c r="F136" s="435">
        <v>4977.395008277892</v>
      </c>
      <c r="G136" s="129">
        <v>31920.208458823232</v>
      </c>
      <c r="H136" s="293"/>
      <c r="I136" s="58"/>
      <c r="BX136" s="270"/>
      <c r="BY136" s="68"/>
      <c r="BZ136" s="280"/>
      <c r="CA136" s="280"/>
      <c r="CB136" s="280"/>
      <c r="CC136" s="280"/>
      <c r="CD136" s="280"/>
      <c r="CE136" s="270"/>
      <c r="CF136" s="68"/>
      <c r="CG136" s="281"/>
      <c r="CH136" s="281"/>
      <c r="CI136" s="281"/>
      <c r="CJ136" s="281"/>
      <c r="CK136" s="281"/>
      <c r="CL136" s="282"/>
      <c r="CM136" s="282"/>
      <c r="CN136" s="282"/>
      <c r="CO136" s="282"/>
      <c r="CP136" s="282"/>
      <c r="CQ136" s="270"/>
      <c r="CR136" s="68"/>
      <c r="CS136" s="283"/>
      <c r="CT136" s="283"/>
      <c r="CU136" s="283"/>
      <c r="CV136" s="283"/>
      <c r="CW136" s="283"/>
      <c r="CX136" s="270"/>
      <c r="CY136" s="68"/>
      <c r="CZ136" s="282"/>
      <c r="DA136" s="282"/>
      <c r="DB136" s="282"/>
      <c r="DC136" s="282"/>
      <c r="DD136" s="282"/>
    </row>
    <row r="137" spans="1:108" ht="16.5" x14ac:dyDescent="0.3">
      <c r="A137" s="427">
        <v>2020</v>
      </c>
      <c r="B137" s="428" t="s">
        <v>39</v>
      </c>
      <c r="C137" s="429" t="s">
        <v>89</v>
      </c>
      <c r="D137" s="430">
        <v>4553.05999633789</v>
      </c>
      <c r="E137" s="430">
        <v>23355.252002453326</v>
      </c>
      <c r="F137" s="431">
        <v>5370.7035180377961</v>
      </c>
      <c r="G137" s="432">
        <v>33279.015516829015</v>
      </c>
      <c r="H137" s="293"/>
      <c r="I137" s="58"/>
      <c r="BX137" s="270"/>
      <c r="BY137" s="68"/>
      <c r="BZ137" s="280"/>
      <c r="CA137" s="280"/>
      <c r="CB137" s="280"/>
      <c r="CC137" s="280"/>
      <c r="CD137" s="280"/>
      <c r="CE137" s="270"/>
      <c r="CF137" s="68"/>
      <c r="CG137" s="281"/>
      <c r="CH137" s="281"/>
      <c r="CI137" s="281"/>
      <c r="CJ137" s="281"/>
      <c r="CK137" s="281"/>
      <c r="CL137" s="282"/>
      <c r="CM137" s="282"/>
      <c r="CN137" s="282"/>
      <c r="CO137" s="282"/>
      <c r="CP137" s="282"/>
      <c r="CQ137" s="270"/>
      <c r="CR137" s="68"/>
      <c r="CS137" s="283"/>
      <c r="CT137" s="283"/>
      <c r="CU137" s="283"/>
      <c r="CV137" s="283"/>
      <c r="CW137" s="283"/>
      <c r="CX137" s="270"/>
      <c r="CY137" s="68"/>
      <c r="CZ137" s="282"/>
      <c r="DA137" s="282"/>
      <c r="DB137" s="282"/>
      <c r="DC137" s="282"/>
      <c r="DD137" s="282"/>
    </row>
    <row r="138" spans="1:108" ht="16.5" x14ac:dyDescent="0.3">
      <c r="A138" s="68">
        <v>2020</v>
      </c>
      <c r="B138" s="68" t="s">
        <v>40</v>
      </c>
      <c r="C138" s="433" t="s">
        <v>89</v>
      </c>
      <c r="D138" s="434">
        <v>4132.237524414063</v>
      </c>
      <c r="E138" s="434">
        <v>25721.570986856939</v>
      </c>
      <c r="F138" s="435">
        <v>5523.9614772796631</v>
      </c>
      <c r="G138" s="129">
        <v>35377.769988550659</v>
      </c>
      <c r="H138" s="293"/>
      <c r="I138" s="58"/>
      <c r="BX138" s="270"/>
      <c r="BY138" s="68"/>
      <c r="BZ138" s="280"/>
      <c r="CA138" s="280"/>
      <c r="CB138" s="280"/>
      <c r="CC138" s="280"/>
      <c r="CD138" s="280"/>
      <c r="CE138" s="270"/>
      <c r="CF138" s="68"/>
      <c r="CG138" s="281"/>
      <c r="CH138" s="281"/>
      <c r="CI138" s="281"/>
      <c r="CJ138" s="281"/>
      <c r="CK138" s="281"/>
      <c r="CL138" s="282"/>
      <c r="CM138" s="282"/>
      <c r="CN138" s="282"/>
      <c r="CO138" s="282"/>
      <c r="CP138" s="282"/>
      <c r="CQ138" s="270"/>
      <c r="CR138" s="68"/>
      <c r="CS138" s="283"/>
      <c r="CT138" s="283"/>
      <c r="CU138" s="283"/>
      <c r="CV138" s="283"/>
      <c r="CW138" s="283"/>
      <c r="CX138" s="270"/>
      <c r="CY138" s="68"/>
      <c r="CZ138" s="282"/>
      <c r="DA138" s="282"/>
      <c r="DB138" s="282"/>
      <c r="DC138" s="282"/>
      <c r="DD138" s="282"/>
    </row>
    <row r="139" spans="1:108" ht="16.5" x14ac:dyDescent="0.3">
      <c r="A139" s="427">
        <v>2020</v>
      </c>
      <c r="B139" s="428" t="s">
        <v>41</v>
      </c>
      <c r="C139" s="429" t="s">
        <v>89</v>
      </c>
      <c r="D139" s="430">
        <v>3931.2779853515631</v>
      </c>
      <c r="E139" s="430">
        <v>23888.750505752385</v>
      </c>
      <c r="F139" s="431">
        <v>5724.7555001068104</v>
      </c>
      <c r="G139" s="432">
        <v>33544.783991210759</v>
      </c>
      <c r="H139" s="293"/>
      <c r="I139" s="58"/>
      <c r="BX139" s="270"/>
      <c r="BY139" s="68"/>
      <c r="BZ139" s="280"/>
      <c r="CA139" s="280"/>
      <c r="CB139" s="280"/>
      <c r="CC139" s="280"/>
      <c r="CD139" s="280"/>
      <c r="CE139" s="270"/>
      <c r="CF139" s="68"/>
      <c r="CG139" s="281"/>
      <c r="CH139" s="281"/>
      <c r="CI139" s="281"/>
      <c r="CJ139" s="281"/>
      <c r="CK139" s="281"/>
      <c r="CL139" s="282"/>
      <c r="CM139" s="282"/>
      <c r="CN139" s="282"/>
      <c r="CO139" s="282"/>
      <c r="CP139" s="282"/>
      <c r="CQ139" s="270"/>
      <c r="CR139" s="68"/>
      <c r="CS139" s="283"/>
      <c r="CT139" s="283"/>
      <c r="CU139" s="283"/>
      <c r="CV139" s="283"/>
      <c r="CW139" s="283"/>
      <c r="CX139" s="270"/>
      <c r="CY139" s="68"/>
      <c r="CZ139" s="282"/>
      <c r="DA139" s="282"/>
      <c r="DB139" s="282"/>
      <c r="DC139" s="282"/>
      <c r="DD139" s="282"/>
    </row>
    <row r="140" spans="1:108" ht="16.5" x14ac:dyDescent="0.3">
      <c r="A140" s="68">
        <v>2020</v>
      </c>
      <c r="B140" s="68" t="s">
        <v>42</v>
      </c>
      <c r="C140" s="433" t="s">
        <v>89</v>
      </c>
      <c r="D140" s="434">
        <v>4239.3209865722656</v>
      </c>
      <c r="E140" s="434">
        <v>25040.886511125565</v>
      </c>
      <c r="F140" s="435">
        <v>4345.2779741787926</v>
      </c>
      <c r="G140" s="129">
        <v>33625.485471876622</v>
      </c>
      <c r="H140" s="293"/>
      <c r="I140" s="58"/>
      <c r="BX140" s="270"/>
      <c r="BY140" s="68"/>
      <c r="BZ140" s="280"/>
      <c r="CA140" s="280"/>
      <c r="CB140" s="280"/>
      <c r="CC140" s="280"/>
      <c r="CD140" s="280"/>
      <c r="CE140" s="270"/>
      <c r="CF140" s="68"/>
      <c r="CG140" s="281"/>
      <c r="CH140" s="281"/>
      <c r="CI140" s="281"/>
      <c r="CJ140" s="281"/>
      <c r="CK140" s="281"/>
      <c r="CL140" s="282"/>
      <c r="CM140" s="282"/>
      <c r="CN140" s="282"/>
      <c r="CO140" s="282"/>
      <c r="CP140" s="282"/>
      <c r="CQ140" s="270"/>
      <c r="CR140" s="68"/>
      <c r="CS140" s="283"/>
      <c r="CT140" s="283"/>
      <c r="CU140" s="283"/>
      <c r="CV140" s="283"/>
      <c r="CW140" s="283"/>
      <c r="CX140" s="270"/>
      <c r="CY140" s="68"/>
      <c r="CZ140" s="282"/>
      <c r="DA140" s="282"/>
      <c r="DB140" s="282"/>
      <c r="DC140" s="282"/>
      <c r="DD140" s="282"/>
    </row>
    <row r="141" spans="1:108" ht="16.5" x14ac:dyDescent="0.3">
      <c r="A141" s="427">
        <v>2021</v>
      </c>
      <c r="B141" s="428" t="s">
        <v>43</v>
      </c>
      <c r="C141" s="429" t="s">
        <v>89</v>
      </c>
      <c r="D141" s="430">
        <v>2995.7000292968751</v>
      </c>
      <c r="E141" s="430">
        <v>22384.051022769931</v>
      </c>
      <c r="F141" s="431">
        <v>4845.7379977512364</v>
      </c>
      <c r="G141" s="432">
        <v>30225.489049818039</v>
      </c>
      <c r="H141" s="293"/>
      <c r="I141" s="58"/>
      <c r="BX141" s="270"/>
      <c r="BY141" s="68"/>
      <c r="BZ141" s="280"/>
      <c r="CA141" s="280"/>
      <c r="CB141" s="280"/>
      <c r="CC141" s="280"/>
      <c r="CD141" s="280"/>
      <c r="CE141" s="270"/>
      <c r="CF141" s="68"/>
      <c r="CG141" s="281"/>
      <c r="CH141" s="281"/>
      <c r="CI141" s="281"/>
      <c r="CJ141" s="281"/>
      <c r="CK141" s="281"/>
      <c r="CL141" s="282"/>
      <c r="CM141" s="282"/>
      <c r="CN141" s="282"/>
      <c r="CO141" s="282"/>
      <c r="CP141" s="282"/>
      <c r="CQ141" s="270"/>
      <c r="CR141" s="68"/>
      <c r="CS141" s="283"/>
      <c r="CT141" s="283"/>
      <c r="CU141" s="283"/>
      <c r="CV141" s="283"/>
      <c r="CW141" s="283"/>
      <c r="CX141" s="270"/>
      <c r="CY141" s="68"/>
      <c r="CZ141" s="282"/>
      <c r="DA141" s="282"/>
      <c r="DB141" s="282"/>
      <c r="DC141" s="282"/>
      <c r="DD141" s="282"/>
    </row>
    <row r="142" spans="1:108" ht="16.5" x14ac:dyDescent="0.3">
      <c r="A142" s="68">
        <v>2021</v>
      </c>
      <c r="B142" s="68" t="s">
        <v>44</v>
      </c>
      <c r="C142" s="433" t="s">
        <v>89</v>
      </c>
      <c r="D142" s="434">
        <v>3108.3629829000001</v>
      </c>
      <c r="E142" s="434">
        <v>22631.049498200002</v>
      </c>
      <c r="F142" s="435">
        <v>4677.8690189999998</v>
      </c>
      <c r="G142" s="129">
        <v>30417.281500100002</v>
      </c>
      <c r="H142" s="293"/>
      <c r="I142" s="58"/>
      <c r="BX142" s="270"/>
      <c r="BY142" s="68"/>
      <c r="BZ142" s="280"/>
      <c r="CA142" s="280"/>
      <c r="CB142" s="280"/>
      <c r="CC142" s="280"/>
      <c r="CD142" s="280"/>
      <c r="CE142" s="270"/>
      <c r="CF142" s="68"/>
      <c r="CG142" s="281"/>
      <c r="CH142" s="281"/>
      <c r="CI142" s="281"/>
      <c r="CJ142" s="281"/>
      <c r="CK142" s="281"/>
      <c r="CL142" s="282"/>
      <c r="CM142" s="282"/>
      <c r="CN142" s="282"/>
      <c r="CO142" s="282"/>
      <c r="CP142" s="282"/>
      <c r="CQ142" s="270"/>
      <c r="CR142" s="68"/>
      <c r="CS142" s="283"/>
      <c r="CT142" s="283"/>
      <c r="CU142" s="283"/>
      <c r="CV142" s="283"/>
      <c r="CW142" s="283"/>
      <c r="CX142" s="270"/>
      <c r="CY142" s="68"/>
      <c r="CZ142" s="282"/>
      <c r="DA142" s="282"/>
      <c r="DB142" s="282"/>
      <c r="DC142" s="282"/>
      <c r="DD142" s="282"/>
    </row>
    <row r="143" spans="1:108" ht="16.5" x14ac:dyDescent="0.3">
      <c r="A143" s="427">
        <v>2021</v>
      </c>
      <c r="B143" s="428" t="s">
        <v>45</v>
      </c>
      <c r="C143" s="429" t="s">
        <v>89</v>
      </c>
      <c r="D143" s="430">
        <v>4090.625007324219</v>
      </c>
      <c r="E143" s="430">
        <v>25847.59097818673</v>
      </c>
      <c r="F143" s="431">
        <v>5127.6255244522099</v>
      </c>
      <c r="G143" s="432">
        <v>35065.841509963153</v>
      </c>
      <c r="H143" s="293"/>
      <c r="I143" s="58"/>
      <c r="BX143" s="270"/>
      <c r="BY143" s="68"/>
      <c r="BZ143" s="280"/>
      <c r="CA143" s="280"/>
      <c r="CB143" s="280"/>
      <c r="CC143" s="280"/>
      <c r="CD143" s="280"/>
      <c r="CE143" s="270"/>
      <c r="CF143" s="68"/>
      <c r="CG143" s="281"/>
      <c r="CH143" s="281"/>
      <c r="CI143" s="281"/>
      <c r="CJ143" s="281"/>
      <c r="CK143" s="281"/>
      <c r="CL143" s="282"/>
      <c r="CM143" s="282"/>
      <c r="CN143" s="282"/>
      <c r="CO143" s="282"/>
      <c r="CP143" s="282"/>
      <c r="CQ143" s="270"/>
      <c r="CR143" s="68"/>
      <c r="CS143" s="283"/>
      <c r="CT143" s="283"/>
      <c r="CU143" s="283"/>
      <c r="CV143" s="283"/>
      <c r="CW143" s="283"/>
      <c r="CX143" s="270"/>
      <c r="CY143" s="68"/>
      <c r="CZ143" s="282"/>
      <c r="DA143" s="282"/>
      <c r="DB143" s="282"/>
      <c r="DC143" s="282"/>
      <c r="DD143" s="282"/>
    </row>
    <row r="144" spans="1:108" ht="16.5" x14ac:dyDescent="0.3">
      <c r="A144" s="68">
        <v>2021</v>
      </c>
      <c r="B144" s="68" t="s">
        <v>33</v>
      </c>
      <c r="C144" s="433" t="s">
        <v>89</v>
      </c>
      <c r="D144" s="434">
        <v>3315.7069938964842</v>
      </c>
      <c r="E144" s="434">
        <v>21773.693490913032</v>
      </c>
      <c r="F144" s="435">
        <v>3768.4260058326718</v>
      </c>
      <c r="G144" s="129">
        <v>28857.82649064219</v>
      </c>
      <c r="H144" s="293"/>
      <c r="I144" s="58"/>
      <c r="BX144" s="270"/>
      <c r="BY144" s="68"/>
      <c r="BZ144" s="280"/>
      <c r="CA144" s="280"/>
      <c r="CB144" s="280"/>
      <c r="CC144" s="280"/>
      <c r="CD144" s="280"/>
      <c r="CE144" s="270"/>
      <c r="CF144" s="68"/>
      <c r="CG144" s="281"/>
      <c r="CH144" s="281"/>
      <c r="CI144" s="281"/>
      <c r="CJ144" s="281"/>
      <c r="CK144" s="281"/>
      <c r="CL144" s="282"/>
      <c r="CM144" s="282"/>
      <c r="CN144" s="282"/>
      <c r="CO144" s="282"/>
      <c r="CP144" s="282"/>
      <c r="CQ144" s="270"/>
      <c r="CR144" s="68"/>
      <c r="CS144" s="283"/>
      <c r="CT144" s="283"/>
      <c r="CU144" s="283"/>
      <c r="CV144" s="283"/>
      <c r="CW144" s="283"/>
      <c r="CX144" s="270"/>
      <c r="CY144" s="68"/>
      <c r="CZ144" s="282"/>
      <c r="DA144" s="282"/>
      <c r="DB144" s="282"/>
      <c r="DC144" s="282"/>
      <c r="DD144" s="282"/>
    </row>
    <row r="145" spans="1:108" ht="16.5" x14ac:dyDescent="0.3">
      <c r="A145" s="427">
        <v>2021</v>
      </c>
      <c r="B145" s="428" t="s">
        <v>35</v>
      </c>
      <c r="C145" s="429" t="s">
        <v>89</v>
      </c>
      <c r="D145" s="430">
        <v>2751.7910061035154</v>
      </c>
      <c r="E145" s="430">
        <v>19967.058507022022</v>
      </c>
      <c r="F145" s="431">
        <v>2523.3459929847713</v>
      </c>
      <c r="G145" s="432">
        <v>25242.195506110307</v>
      </c>
      <c r="H145" s="293"/>
      <c r="I145" s="58"/>
      <c r="BX145" s="270"/>
      <c r="BY145" s="68"/>
      <c r="BZ145" s="280"/>
      <c r="CA145" s="280"/>
      <c r="CB145" s="280"/>
      <c r="CC145" s="280"/>
      <c r="CD145" s="280"/>
      <c r="CE145" s="270"/>
      <c r="CF145" s="68"/>
      <c r="CG145" s="281"/>
      <c r="CH145" s="281"/>
      <c r="CI145" s="281"/>
      <c r="CJ145" s="281"/>
      <c r="CK145" s="281"/>
      <c r="CL145" s="282"/>
      <c r="CM145" s="282"/>
      <c r="CN145" s="282"/>
      <c r="CO145" s="282"/>
      <c r="CP145" s="282"/>
      <c r="CQ145" s="270"/>
      <c r="CR145" s="68"/>
      <c r="CS145" s="283"/>
      <c r="CT145" s="283"/>
      <c r="CU145" s="283"/>
      <c r="CV145" s="283"/>
      <c r="CW145" s="283"/>
      <c r="CX145" s="270"/>
      <c r="CY145" s="68"/>
      <c r="CZ145" s="282"/>
      <c r="DA145" s="282"/>
      <c r="DB145" s="282"/>
      <c r="DC145" s="282"/>
      <c r="DD145" s="282"/>
    </row>
    <row r="146" spans="1:108" ht="16.5" x14ac:dyDescent="0.3">
      <c r="A146" s="68">
        <v>2021</v>
      </c>
      <c r="B146" s="68" t="s">
        <v>36</v>
      </c>
      <c r="C146" s="433" t="s">
        <v>89</v>
      </c>
      <c r="D146" s="434">
        <v>3387.6099987792968</v>
      </c>
      <c r="E146" s="434">
        <v>22101.933050891428</v>
      </c>
      <c r="F146" s="435">
        <v>3407.2094984054565</v>
      </c>
      <c r="G146" s="129">
        <v>28896.752548076187</v>
      </c>
      <c r="H146" s="293"/>
      <c r="I146" s="58"/>
      <c r="BX146" s="270"/>
      <c r="BY146" s="68"/>
      <c r="BZ146" s="280"/>
      <c r="CA146" s="280"/>
      <c r="CB146" s="280"/>
      <c r="CC146" s="280"/>
      <c r="CD146" s="280"/>
      <c r="CE146" s="270"/>
      <c r="CF146" s="68"/>
      <c r="CG146" s="281"/>
      <c r="CH146" s="281"/>
      <c r="CI146" s="281"/>
      <c r="CJ146" s="281"/>
      <c r="CK146" s="281"/>
      <c r="CL146" s="282"/>
      <c r="CM146" s="282"/>
      <c r="CN146" s="282"/>
      <c r="CO146" s="282"/>
      <c r="CP146" s="282"/>
      <c r="CQ146" s="270"/>
      <c r="CR146" s="68"/>
      <c r="CS146" s="283"/>
      <c r="CT146" s="283"/>
      <c r="CU146" s="283"/>
      <c r="CV146" s="283"/>
      <c r="CW146" s="283"/>
      <c r="CX146" s="270"/>
      <c r="CY146" s="68"/>
      <c r="CZ146" s="282"/>
      <c r="DA146" s="282"/>
      <c r="DB146" s="282"/>
      <c r="DC146" s="282"/>
      <c r="DD146" s="282"/>
    </row>
    <row r="147" spans="1:108" ht="16.5" x14ac:dyDescent="0.3">
      <c r="A147" s="427">
        <v>2021</v>
      </c>
      <c r="B147" s="428" t="s">
        <v>37</v>
      </c>
      <c r="C147" s="429" t="s">
        <v>89</v>
      </c>
      <c r="D147" s="430">
        <v>3977.5539987792968</v>
      </c>
      <c r="E147" s="430">
        <v>23551.65250851059</v>
      </c>
      <c r="F147" s="431">
        <v>2909.4319976272582</v>
      </c>
      <c r="G147" s="432">
        <v>30438.638504917144</v>
      </c>
      <c r="H147" s="293"/>
      <c r="I147" s="58"/>
      <c r="BX147" s="270"/>
      <c r="BY147" s="68"/>
      <c r="BZ147" s="280"/>
      <c r="CA147" s="280"/>
      <c r="CB147" s="280"/>
      <c r="CC147" s="280"/>
      <c r="CD147" s="280"/>
      <c r="CE147" s="270"/>
      <c r="CF147" s="68"/>
      <c r="CG147" s="281"/>
      <c r="CH147" s="281"/>
      <c r="CI147" s="281"/>
      <c r="CJ147" s="281"/>
      <c r="CK147" s="281"/>
      <c r="CL147" s="282"/>
      <c r="CM147" s="282"/>
      <c r="CN147" s="282"/>
      <c r="CO147" s="282"/>
      <c r="CP147" s="282"/>
      <c r="CQ147" s="270"/>
      <c r="CR147" s="68"/>
      <c r="CS147" s="283"/>
      <c r="CT147" s="283"/>
      <c r="CU147" s="283"/>
      <c r="CV147" s="283"/>
      <c r="CW147" s="283"/>
      <c r="CX147" s="270"/>
      <c r="CY147" s="68"/>
      <c r="CZ147" s="282"/>
      <c r="DA147" s="282"/>
      <c r="DB147" s="282"/>
      <c r="DC147" s="282"/>
      <c r="DD147" s="282"/>
    </row>
    <row r="148" spans="1:108" ht="16.5" x14ac:dyDescent="0.3">
      <c r="A148" s="68">
        <v>2021</v>
      </c>
      <c r="B148" s="68" t="s">
        <v>38</v>
      </c>
      <c r="C148" s="433" t="s">
        <v>89</v>
      </c>
      <c r="D148" s="434">
        <v>3850.7390000000005</v>
      </c>
      <c r="E148" s="434">
        <v>21253.309512008669</v>
      </c>
      <c r="F148" s="435">
        <v>3063.4624892425527</v>
      </c>
      <c r="G148" s="129">
        <v>28167.511001251223</v>
      </c>
      <c r="H148" s="293"/>
      <c r="I148" s="58"/>
      <c r="BX148" s="270"/>
      <c r="BY148" s="68"/>
      <c r="BZ148" s="280"/>
      <c r="CA148" s="280"/>
      <c r="CB148" s="280"/>
      <c r="CC148" s="280"/>
      <c r="CD148" s="280"/>
      <c r="CE148" s="270"/>
      <c r="CF148" s="68"/>
      <c r="CG148" s="281"/>
      <c r="CH148" s="281"/>
      <c r="CI148" s="281"/>
      <c r="CJ148" s="281"/>
      <c r="CK148" s="281"/>
      <c r="CL148" s="282"/>
      <c r="CM148" s="282"/>
      <c r="CN148" s="282"/>
      <c r="CO148" s="282"/>
      <c r="CP148" s="282"/>
      <c r="CQ148" s="270"/>
      <c r="CR148" s="68"/>
      <c r="CS148" s="283"/>
      <c r="CT148" s="283"/>
      <c r="CU148" s="283"/>
      <c r="CV148" s="283"/>
      <c r="CW148" s="283"/>
      <c r="CX148" s="270"/>
      <c r="CY148" s="68"/>
      <c r="CZ148" s="282"/>
      <c r="DA148" s="282"/>
      <c r="DB148" s="282"/>
      <c r="DC148" s="282"/>
      <c r="DD148" s="282"/>
    </row>
    <row r="149" spans="1:108" ht="16.5" x14ac:dyDescent="0.3">
      <c r="A149" s="68">
        <v>2021</v>
      </c>
      <c r="B149" s="68" t="s">
        <v>39</v>
      </c>
      <c r="C149" s="433" t="s">
        <v>89</v>
      </c>
      <c r="D149" s="434">
        <v>4547.0949926757812</v>
      </c>
      <c r="E149" s="434">
        <v>24425.754974211482</v>
      </c>
      <c r="F149" s="435">
        <v>2995.3735083312986</v>
      </c>
      <c r="G149" s="129">
        <v>31968.223475218561</v>
      </c>
      <c r="H149" s="293"/>
      <c r="I149" s="58"/>
      <c r="BX149" s="270"/>
      <c r="BY149" s="68"/>
      <c r="BZ149" s="280"/>
      <c r="CA149" s="280"/>
      <c r="CB149" s="280"/>
      <c r="CC149" s="280"/>
      <c r="CD149" s="280"/>
      <c r="CE149" s="270"/>
      <c r="CF149" s="68"/>
      <c r="CG149" s="281"/>
      <c r="CH149" s="281"/>
      <c r="CI149" s="281"/>
      <c r="CJ149" s="281"/>
      <c r="CK149" s="281"/>
      <c r="CL149" s="282"/>
      <c r="CM149" s="282"/>
      <c r="CN149" s="282"/>
      <c r="CO149" s="282"/>
      <c r="CP149" s="282"/>
      <c r="CQ149" s="270"/>
      <c r="CR149" s="68"/>
      <c r="CS149" s="283"/>
      <c r="CT149" s="283"/>
      <c r="CU149" s="283"/>
      <c r="CV149" s="283"/>
      <c r="CW149" s="283"/>
      <c r="CX149" s="270"/>
      <c r="CY149" s="68"/>
      <c r="CZ149" s="282"/>
      <c r="DA149" s="282"/>
      <c r="DB149" s="282"/>
      <c r="DC149" s="282"/>
      <c r="DD149" s="282"/>
    </row>
    <row r="150" spans="1:108" ht="16.5" x14ac:dyDescent="0.3">
      <c r="A150" s="427">
        <v>2021</v>
      </c>
      <c r="B150" s="428" t="s">
        <v>40</v>
      </c>
      <c r="C150" s="429" t="s">
        <v>89</v>
      </c>
      <c r="D150" s="430">
        <v>4873.134009765623</v>
      </c>
      <c r="E150" s="430">
        <v>23111.376511834682</v>
      </c>
      <c r="F150" s="431">
        <v>2940.0640047073362</v>
      </c>
      <c r="G150" s="432">
        <v>30924.574526307639</v>
      </c>
      <c r="H150" s="293"/>
      <c r="I150" s="58"/>
      <c r="BX150" s="270"/>
      <c r="BY150" s="68"/>
      <c r="BZ150" s="280"/>
      <c r="CA150" s="280"/>
      <c r="CB150" s="280"/>
      <c r="CC150" s="280"/>
      <c r="CD150" s="280"/>
      <c r="CE150" s="270"/>
      <c r="CF150" s="68"/>
      <c r="CG150" s="281"/>
      <c r="CH150" s="281"/>
      <c r="CI150" s="281"/>
      <c r="CJ150" s="281"/>
      <c r="CK150" s="281"/>
      <c r="CL150" s="282"/>
      <c r="CM150" s="282"/>
      <c r="CN150" s="282"/>
      <c r="CO150" s="282"/>
      <c r="CP150" s="282"/>
      <c r="CQ150" s="270"/>
      <c r="CR150" s="68"/>
      <c r="CS150" s="283"/>
      <c r="CT150" s="283"/>
      <c r="CU150" s="283"/>
      <c r="CV150" s="283"/>
      <c r="CW150" s="283"/>
      <c r="CX150" s="270"/>
      <c r="CY150" s="68"/>
      <c r="CZ150" s="282"/>
      <c r="DA150" s="282"/>
      <c r="DB150" s="282"/>
      <c r="DC150" s="282"/>
      <c r="DD150" s="282"/>
    </row>
    <row r="151" spans="1:108" ht="16.5" x14ac:dyDescent="0.3">
      <c r="A151" s="68">
        <v>2021</v>
      </c>
      <c r="B151" s="68" t="s">
        <v>41</v>
      </c>
      <c r="C151" s="433" t="s">
        <v>89</v>
      </c>
      <c r="D151" s="434">
        <v>4693.0290390624996</v>
      </c>
      <c r="E151" s="434">
        <v>24660.009505378723</v>
      </c>
      <c r="F151" s="435">
        <v>2921.7984992408756</v>
      </c>
      <c r="G151" s="129">
        <v>32274.837043682099</v>
      </c>
      <c r="H151" s="293"/>
      <c r="I151" s="58"/>
      <c r="BX151" s="270"/>
      <c r="BY151" s="68"/>
      <c r="BZ151" s="280"/>
      <c r="CA151" s="280"/>
      <c r="CB151" s="280"/>
      <c r="CC151" s="280"/>
      <c r="CD151" s="280"/>
      <c r="CE151" s="270"/>
      <c r="CF151" s="68"/>
      <c r="CG151" s="281"/>
      <c r="CH151" s="281"/>
      <c r="CI151" s="281"/>
      <c r="CJ151" s="281"/>
      <c r="CK151" s="281"/>
      <c r="CL151" s="282"/>
      <c r="CM151" s="282"/>
      <c r="CN151" s="282"/>
      <c r="CO151" s="282"/>
      <c r="CP151" s="282"/>
      <c r="CQ151" s="270"/>
      <c r="CR151" s="68"/>
      <c r="CS151" s="283"/>
      <c r="CT151" s="283"/>
      <c r="CU151" s="283"/>
      <c r="CV151" s="283"/>
      <c r="CW151" s="283"/>
      <c r="CX151" s="270"/>
      <c r="CY151" s="68"/>
      <c r="CZ151" s="282"/>
      <c r="DA151" s="282"/>
      <c r="DB151" s="282"/>
      <c r="DC151" s="282"/>
      <c r="DD151" s="282"/>
    </row>
    <row r="152" spans="1:108" ht="16.5" x14ac:dyDescent="0.3">
      <c r="A152" s="427">
        <v>2021</v>
      </c>
      <c r="B152" s="428" t="s">
        <v>42</v>
      </c>
      <c r="C152" s="429" t="s">
        <v>89</v>
      </c>
      <c r="D152" s="430">
        <v>4829.6650341796876</v>
      </c>
      <c r="E152" s="430">
        <v>24998.918499475472</v>
      </c>
      <c r="F152" s="431">
        <v>3116.7694997143744</v>
      </c>
      <c r="G152" s="432">
        <v>32945.353033369538</v>
      </c>
      <c r="H152" s="293"/>
      <c r="I152" s="58"/>
      <c r="BX152" s="270"/>
      <c r="BY152" s="68"/>
      <c r="BZ152" s="280"/>
      <c r="CA152" s="280"/>
      <c r="CB152" s="280"/>
      <c r="CC152" s="280"/>
      <c r="CD152" s="280"/>
      <c r="CE152" s="270"/>
      <c r="CF152" s="68"/>
      <c r="CG152" s="281"/>
      <c r="CH152" s="281"/>
      <c r="CI152" s="281"/>
      <c r="CJ152" s="281"/>
      <c r="CK152" s="281"/>
      <c r="CL152" s="282"/>
      <c r="CM152" s="282"/>
      <c r="CN152" s="282"/>
      <c r="CO152" s="282"/>
      <c r="CP152" s="282"/>
      <c r="CQ152" s="270"/>
      <c r="CR152" s="68"/>
      <c r="CS152" s="283"/>
      <c r="CT152" s="283"/>
      <c r="CU152" s="283"/>
      <c r="CV152" s="283"/>
      <c r="CW152" s="283"/>
      <c r="CX152" s="270"/>
      <c r="CY152" s="68"/>
      <c r="CZ152" s="282"/>
      <c r="DA152" s="282"/>
      <c r="DB152" s="282"/>
      <c r="DC152" s="282"/>
      <c r="DD152" s="282"/>
    </row>
    <row r="153" spans="1:108" ht="16.5" x14ac:dyDescent="0.3">
      <c r="A153" s="68">
        <v>2022</v>
      </c>
      <c r="B153" s="68" t="s">
        <v>43</v>
      </c>
      <c r="C153" s="433" t="s">
        <v>89</v>
      </c>
      <c r="D153" s="434">
        <v>3410.3290268554692</v>
      </c>
      <c r="E153" s="434">
        <v>18349.820976649644</v>
      </c>
      <c r="F153" s="435">
        <v>2808.3359990501399</v>
      </c>
      <c r="G153" s="129">
        <v>24568.486002555244</v>
      </c>
      <c r="H153" s="293"/>
      <c r="I153" s="58"/>
      <c r="BX153" s="270"/>
      <c r="BY153" s="68"/>
      <c r="BZ153" s="280"/>
      <c r="CA153" s="280"/>
      <c r="CB153" s="280"/>
      <c r="CC153" s="280"/>
      <c r="CD153" s="280"/>
      <c r="CE153" s="270"/>
      <c r="CF153" s="68"/>
      <c r="CG153" s="281"/>
      <c r="CH153" s="281"/>
      <c r="CI153" s="281"/>
      <c r="CJ153" s="281"/>
      <c r="CK153" s="281"/>
      <c r="CL153" s="282"/>
      <c r="CM153" s="282"/>
      <c r="CN153" s="282"/>
      <c r="CO153" s="282"/>
      <c r="CP153" s="282"/>
      <c r="CQ153" s="270"/>
      <c r="CR153" s="68"/>
      <c r="CS153" s="283"/>
      <c r="CT153" s="283"/>
      <c r="CU153" s="283"/>
      <c r="CV153" s="283"/>
      <c r="CW153" s="283"/>
      <c r="CX153" s="270"/>
      <c r="CY153" s="68"/>
      <c r="CZ153" s="282"/>
      <c r="DA153" s="282"/>
      <c r="DB153" s="282"/>
      <c r="DC153" s="282"/>
      <c r="DD153" s="282"/>
    </row>
    <row r="154" spans="1:108" ht="16.5" x14ac:dyDescent="0.3">
      <c r="A154" s="427">
        <v>2022</v>
      </c>
      <c r="B154" s="428" t="s">
        <v>44</v>
      </c>
      <c r="C154" s="429" t="s">
        <v>89</v>
      </c>
      <c r="D154" s="430">
        <v>3809.0399829101561</v>
      </c>
      <c r="E154" s="430">
        <v>22995.500512030725</v>
      </c>
      <c r="F154" s="431">
        <v>3643.9719880638113</v>
      </c>
      <c r="G154" s="432">
        <v>30448.512483004692</v>
      </c>
      <c r="H154" s="293"/>
      <c r="I154" s="58"/>
      <c r="BX154" s="270"/>
      <c r="BY154" s="68"/>
      <c r="BZ154" s="280"/>
      <c r="CA154" s="280"/>
      <c r="CB154" s="280"/>
      <c r="CC154" s="280"/>
      <c r="CD154" s="280"/>
      <c r="CE154" s="270"/>
      <c r="CF154" s="68"/>
      <c r="CG154" s="281"/>
      <c r="CH154" s="281"/>
      <c r="CI154" s="281"/>
      <c r="CJ154" s="281"/>
      <c r="CK154" s="281"/>
      <c r="CL154" s="282"/>
      <c r="CM154" s="282"/>
      <c r="CN154" s="282"/>
      <c r="CO154" s="282"/>
      <c r="CP154" s="282"/>
      <c r="CQ154" s="270"/>
      <c r="CR154" s="68"/>
      <c r="CS154" s="283"/>
      <c r="CT154" s="283"/>
      <c r="CU154" s="283"/>
      <c r="CV154" s="283"/>
      <c r="CW154" s="283"/>
      <c r="CX154" s="270"/>
      <c r="CY154" s="68"/>
      <c r="CZ154" s="282"/>
      <c r="DA154" s="282"/>
      <c r="DB154" s="282"/>
      <c r="DC154" s="282"/>
      <c r="DD154" s="282"/>
    </row>
    <row r="155" spans="1:108" ht="16.5" x14ac:dyDescent="0.3">
      <c r="A155" s="456">
        <v>2022</v>
      </c>
      <c r="B155" s="68" t="s">
        <v>45</v>
      </c>
      <c r="C155" s="433" t="s">
        <v>89</v>
      </c>
      <c r="D155" s="434">
        <v>4567.4350000000004</v>
      </c>
      <c r="E155" s="434">
        <v>27308.986996896743</v>
      </c>
      <c r="F155" s="435">
        <v>4299.1849995079046</v>
      </c>
      <c r="G155" s="129">
        <v>36175.606996404647</v>
      </c>
      <c r="H155" s="293"/>
      <c r="I155" s="58"/>
      <c r="BX155" s="270"/>
      <c r="BY155" s="68"/>
      <c r="BZ155" s="280"/>
      <c r="CA155" s="280"/>
      <c r="CB155" s="280"/>
      <c r="CC155" s="280"/>
      <c r="CD155" s="280"/>
      <c r="CE155" s="270"/>
      <c r="CF155" s="68"/>
      <c r="CG155" s="281"/>
      <c r="CH155" s="281"/>
      <c r="CI155" s="281"/>
      <c r="CJ155" s="281"/>
      <c r="CK155" s="281"/>
      <c r="CL155" s="282"/>
      <c r="CM155" s="282"/>
      <c r="CN155" s="282"/>
      <c r="CO155" s="282"/>
      <c r="CP155" s="282"/>
      <c r="CQ155" s="270"/>
      <c r="CR155" s="68"/>
      <c r="CS155" s="283"/>
      <c r="CT155" s="283"/>
      <c r="CU155" s="283"/>
      <c r="CV155" s="283"/>
      <c r="CW155" s="283"/>
      <c r="CX155" s="270"/>
      <c r="CY155" s="68"/>
      <c r="CZ155" s="282"/>
      <c r="DA155" s="282"/>
      <c r="DB155" s="282"/>
      <c r="DC155" s="282"/>
      <c r="DD155" s="282"/>
    </row>
    <row r="156" spans="1:108" ht="16.5" x14ac:dyDescent="0.3">
      <c r="A156" s="427">
        <v>2022</v>
      </c>
      <c r="B156" s="428" t="s">
        <v>33</v>
      </c>
      <c r="C156" s="429" t="s">
        <v>89</v>
      </c>
      <c r="D156" s="430">
        <v>3949.3300489999997</v>
      </c>
      <c r="E156" s="430">
        <v>20559.9745257</v>
      </c>
      <c r="F156" s="431">
        <v>2847.9304923</v>
      </c>
      <c r="G156" s="432">
        <v>27357.235067000001</v>
      </c>
      <c r="H156" s="293"/>
      <c r="I156" s="58"/>
      <c r="BX156" s="270"/>
      <c r="BY156" s="68"/>
      <c r="BZ156" s="280"/>
      <c r="CA156" s="280"/>
      <c r="CB156" s="280"/>
      <c r="CC156" s="280"/>
      <c r="CD156" s="280"/>
      <c r="CE156" s="270"/>
      <c r="CF156" s="68"/>
      <c r="CG156" s="281"/>
      <c r="CH156" s="281"/>
      <c r="CI156" s="281"/>
      <c r="CJ156" s="281"/>
      <c r="CK156" s="281"/>
      <c r="CL156" s="282"/>
      <c r="CM156" s="282"/>
      <c r="CN156" s="282"/>
      <c r="CO156" s="282"/>
      <c r="CP156" s="282"/>
      <c r="CQ156" s="270"/>
      <c r="CR156" s="68"/>
      <c r="CS156" s="283"/>
      <c r="CT156" s="283"/>
      <c r="CU156" s="283"/>
      <c r="CV156" s="283"/>
      <c r="CW156" s="283"/>
      <c r="CX156" s="270"/>
      <c r="CY156" s="68"/>
      <c r="CZ156" s="282"/>
      <c r="DA156" s="282"/>
      <c r="DB156" s="282"/>
      <c r="DC156" s="282"/>
      <c r="DD156" s="282"/>
    </row>
    <row r="157" spans="1:108" ht="16.5" x14ac:dyDescent="0.3">
      <c r="A157" s="456">
        <v>2022</v>
      </c>
      <c r="B157" s="68" t="s">
        <v>35</v>
      </c>
      <c r="C157" s="433" t="s">
        <v>89</v>
      </c>
      <c r="D157" s="434">
        <v>5187.9930232429515</v>
      </c>
      <c r="E157" s="434">
        <v>24395.582541538417</v>
      </c>
      <c r="F157" s="435">
        <v>3029.8629998683928</v>
      </c>
      <c r="G157" s="129">
        <v>32613.438564649761</v>
      </c>
      <c r="H157" s="293"/>
      <c r="I157" s="58"/>
      <c r="BX157" s="270"/>
      <c r="BY157" s="68"/>
      <c r="BZ157" s="280"/>
      <c r="CA157" s="280"/>
      <c r="CB157" s="280"/>
      <c r="CC157" s="280"/>
      <c r="CD157" s="280"/>
      <c r="CE157" s="270"/>
      <c r="CF157" s="68"/>
      <c r="CG157" s="281"/>
      <c r="CH157" s="281"/>
      <c r="CI157" s="281"/>
      <c r="CJ157" s="281"/>
      <c r="CK157" s="281"/>
      <c r="CL157" s="282"/>
      <c r="CM157" s="282"/>
      <c r="CN157" s="282"/>
      <c r="CO157" s="282"/>
      <c r="CP157" s="282"/>
      <c r="CQ157" s="270"/>
      <c r="CR157" s="68"/>
      <c r="CS157" s="283"/>
      <c r="CT157" s="283"/>
      <c r="CU157" s="283"/>
      <c r="CV157" s="283"/>
      <c r="CW157" s="283"/>
      <c r="CX157" s="270"/>
      <c r="CY157" s="68"/>
      <c r="CZ157" s="282"/>
      <c r="DA157" s="282"/>
      <c r="DB157" s="282"/>
      <c r="DC157" s="282"/>
      <c r="DD157" s="282"/>
    </row>
    <row r="158" spans="1:108" ht="16.5" x14ac:dyDescent="0.3">
      <c r="A158" s="456">
        <v>2022</v>
      </c>
      <c r="B158" s="68" t="s">
        <v>36</v>
      </c>
      <c r="C158" s="433" t="s">
        <v>89</v>
      </c>
      <c r="D158" s="434">
        <v>4864.4030281829837</v>
      </c>
      <c r="E158" s="434">
        <v>22856.734993058326</v>
      </c>
      <c r="F158" s="435">
        <v>3104.724499149323</v>
      </c>
      <c r="G158" s="129">
        <v>30825.862520390627</v>
      </c>
      <c r="H158" s="293"/>
      <c r="I158" s="58"/>
      <c r="BX158" s="270"/>
      <c r="BY158" s="68"/>
      <c r="BZ158" s="280"/>
      <c r="CA158" s="280"/>
      <c r="CB158" s="280"/>
      <c r="CC158" s="280"/>
      <c r="CD158" s="280"/>
      <c r="CE158" s="270"/>
      <c r="CF158" s="68"/>
      <c r="CG158" s="281"/>
      <c r="CH158" s="281"/>
      <c r="CI158" s="281"/>
      <c r="CJ158" s="281"/>
      <c r="CK158" s="281"/>
      <c r="CL158" s="282"/>
      <c r="CM158" s="282"/>
      <c r="CN158" s="282"/>
      <c r="CO158" s="282"/>
      <c r="CP158" s="282"/>
      <c r="CQ158" s="270"/>
      <c r="CR158" s="68"/>
      <c r="CS158" s="283"/>
      <c r="CT158" s="283"/>
      <c r="CU158" s="283"/>
      <c r="CV158" s="283"/>
      <c r="CW158" s="283"/>
      <c r="CX158" s="270"/>
      <c r="CY158" s="68"/>
      <c r="CZ158" s="282"/>
      <c r="DA158" s="282"/>
      <c r="DB158" s="282"/>
      <c r="DC158" s="282"/>
      <c r="DD158" s="282"/>
    </row>
    <row r="159" spans="1:108" ht="16.5" x14ac:dyDescent="0.3">
      <c r="A159" s="427">
        <v>2020</v>
      </c>
      <c r="B159" s="428" t="s">
        <v>43</v>
      </c>
      <c r="C159" s="429" t="s">
        <v>92</v>
      </c>
      <c r="D159" s="430">
        <v>1535.9974999999999</v>
      </c>
      <c r="E159" s="430">
        <v>15053.094500000005</v>
      </c>
      <c r="F159" s="431">
        <v>5023.5625</v>
      </c>
      <c r="G159" s="432">
        <v>21612.654500000004</v>
      </c>
      <c r="H159" s="293"/>
      <c r="I159" s="58"/>
      <c r="BX159" s="270"/>
      <c r="BY159" s="68"/>
      <c r="BZ159" s="280"/>
      <c r="CA159" s="280"/>
      <c r="CB159" s="280"/>
      <c r="CC159" s="280"/>
      <c r="CD159" s="280"/>
      <c r="CE159" s="270"/>
      <c r="CF159" s="68"/>
      <c r="CG159" s="281"/>
      <c r="CH159" s="281"/>
      <c r="CI159" s="281"/>
      <c r="CJ159" s="281"/>
      <c r="CK159" s="281"/>
      <c r="CL159" s="282"/>
      <c r="CM159" s="282"/>
      <c r="CN159" s="282"/>
      <c r="CO159" s="282"/>
      <c r="CP159" s="282"/>
      <c r="CQ159" s="270"/>
      <c r="CR159" s="68"/>
      <c r="CS159" s="283"/>
      <c r="CT159" s="283"/>
      <c r="CU159" s="283"/>
      <c r="CV159" s="283"/>
      <c r="CW159" s="283"/>
      <c r="CX159" s="270"/>
      <c r="CY159" s="68"/>
      <c r="CZ159" s="282"/>
      <c r="DA159" s="282"/>
      <c r="DB159" s="282"/>
      <c r="DC159" s="282"/>
      <c r="DD159" s="282"/>
    </row>
    <row r="160" spans="1:108" ht="16.5" x14ac:dyDescent="0.3">
      <c r="A160" s="68">
        <v>2020</v>
      </c>
      <c r="B160" s="68" t="s">
        <v>44</v>
      </c>
      <c r="C160" s="433" t="s">
        <v>92</v>
      </c>
      <c r="D160" s="434">
        <v>1935.6374999999998</v>
      </c>
      <c r="E160" s="434">
        <v>15307.008500000004</v>
      </c>
      <c r="F160" s="435">
        <v>5012.5225</v>
      </c>
      <c r="G160" s="129">
        <v>22255.168500000003</v>
      </c>
      <c r="H160" s="293"/>
      <c r="I160" s="58"/>
      <c r="BX160" s="270"/>
      <c r="BY160" s="68"/>
      <c r="BZ160" s="280"/>
      <c r="CA160" s="280"/>
      <c r="CB160" s="280"/>
      <c r="CC160" s="280"/>
      <c r="CD160" s="280"/>
      <c r="CE160" s="270"/>
      <c r="CF160" s="68"/>
      <c r="CG160" s="281"/>
      <c r="CH160" s="281"/>
      <c r="CI160" s="281"/>
      <c r="CJ160" s="281"/>
      <c r="CK160" s="281"/>
      <c r="CL160" s="282"/>
      <c r="CM160" s="282"/>
      <c r="CN160" s="282"/>
      <c r="CO160" s="282"/>
      <c r="CP160" s="282"/>
      <c r="CQ160" s="270"/>
      <c r="CR160" s="68"/>
      <c r="CS160" s="283"/>
      <c r="CT160" s="283"/>
      <c r="CU160" s="283"/>
      <c r="CV160" s="283"/>
      <c r="CW160" s="283"/>
      <c r="CX160" s="270"/>
      <c r="CY160" s="68"/>
      <c r="CZ160" s="282"/>
      <c r="DA160" s="282"/>
      <c r="DB160" s="282"/>
      <c r="DC160" s="282"/>
      <c r="DD160" s="282"/>
    </row>
    <row r="161" spans="1:108" ht="16.5" x14ac:dyDescent="0.3">
      <c r="A161" s="427">
        <v>2020</v>
      </c>
      <c r="B161" s="428" t="s">
        <v>45</v>
      </c>
      <c r="C161" s="429" t="s">
        <v>92</v>
      </c>
      <c r="D161" s="430">
        <v>1873.8275000000001</v>
      </c>
      <c r="E161" s="430">
        <v>12746.2875</v>
      </c>
      <c r="F161" s="431">
        <v>4315.4400000000005</v>
      </c>
      <c r="G161" s="432">
        <v>18935.555</v>
      </c>
      <c r="H161" s="293"/>
      <c r="I161" s="58"/>
      <c r="BX161" s="270"/>
      <c r="BY161" s="68"/>
      <c r="BZ161" s="280"/>
      <c r="CA161" s="280"/>
      <c r="CB161" s="280"/>
      <c r="CC161" s="280"/>
      <c r="CD161" s="280"/>
      <c r="CE161" s="270"/>
      <c r="CF161" s="68"/>
      <c r="CG161" s="281"/>
      <c r="CH161" s="281"/>
      <c r="CI161" s="281"/>
      <c r="CJ161" s="281"/>
      <c r="CK161" s="281"/>
      <c r="CL161" s="282"/>
      <c r="CM161" s="282"/>
      <c r="CN161" s="282"/>
      <c r="CO161" s="282"/>
      <c r="CP161" s="282"/>
      <c r="CQ161" s="270"/>
      <c r="CR161" s="68"/>
      <c r="CS161" s="283"/>
      <c r="CT161" s="283"/>
      <c r="CU161" s="283"/>
      <c r="CV161" s="283"/>
      <c r="CW161" s="283"/>
      <c r="CX161" s="270"/>
      <c r="CY161" s="68"/>
      <c r="CZ161" s="282"/>
      <c r="DA161" s="282"/>
      <c r="DB161" s="282"/>
      <c r="DC161" s="282"/>
      <c r="DD161" s="282"/>
    </row>
    <row r="162" spans="1:108" ht="16.5" x14ac:dyDescent="0.3">
      <c r="A162" s="68">
        <v>2020</v>
      </c>
      <c r="B162" s="68" t="s">
        <v>33</v>
      </c>
      <c r="C162" s="433" t="s">
        <v>92</v>
      </c>
      <c r="D162" s="434">
        <v>31.9</v>
      </c>
      <c r="E162" s="434">
        <v>7037.527000000001</v>
      </c>
      <c r="F162" s="435">
        <v>685.67499999999995</v>
      </c>
      <c r="G162" s="129">
        <v>7755.1020000000008</v>
      </c>
      <c r="H162" s="293"/>
      <c r="I162" s="58"/>
      <c r="BX162" s="270"/>
      <c r="BY162" s="68"/>
      <c r="BZ162" s="280"/>
      <c r="CA162" s="280"/>
      <c r="CB162" s="280"/>
      <c r="CC162" s="280"/>
      <c r="CD162" s="280"/>
      <c r="CE162" s="270"/>
      <c r="CF162" s="68"/>
      <c r="CG162" s="281"/>
      <c r="CH162" s="281"/>
      <c r="CI162" s="281"/>
      <c r="CJ162" s="281"/>
      <c r="CK162" s="281"/>
      <c r="CL162" s="282"/>
      <c r="CM162" s="282"/>
      <c r="CN162" s="282"/>
      <c r="CO162" s="282"/>
      <c r="CP162" s="282"/>
      <c r="CQ162" s="270"/>
      <c r="CR162" s="68"/>
      <c r="CS162" s="283"/>
      <c r="CT162" s="283"/>
      <c r="CU162" s="283"/>
      <c r="CV162" s="283"/>
      <c r="CW162" s="283"/>
      <c r="CX162" s="270"/>
      <c r="CY162" s="68"/>
      <c r="CZ162" s="282"/>
      <c r="DA162" s="282"/>
      <c r="DB162" s="282"/>
      <c r="DC162" s="282"/>
      <c r="DD162" s="282"/>
    </row>
    <row r="163" spans="1:108" ht="16.5" x14ac:dyDescent="0.3">
      <c r="A163" s="427">
        <v>2020</v>
      </c>
      <c r="B163" s="428" t="s">
        <v>35</v>
      </c>
      <c r="C163" s="429" t="s">
        <v>92</v>
      </c>
      <c r="D163" s="430">
        <v>1259.0499999999997</v>
      </c>
      <c r="E163" s="430">
        <v>11464.144500190736</v>
      </c>
      <c r="F163" s="431">
        <v>3175.25</v>
      </c>
      <c r="G163" s="432">
        <v>15898.444500190737</v>
      </c>
      <c r="H163" s="293"/>
      <c r="I163" s="58"/>
      <c r="BX163" s="270"/>
      <c r="BY163" s="68"/>
      <c r="BZ163" s="280"/>
      <c r="CA163" s="280"/>
      <c r="CB163" s="280"/>
      <c r="CC163" s="280"/>
      <c r="CD163" s="280"/>
      <c r="CE163" s="270"/>
      <c r="CF163" s="68"/>
      <c r="CG163" s="281"/>
      <c r="CH163" s="281"/>
      <c r="CI163" s="281"/>
      <c r="CJ163" s="281"/>
      <c r="CK163" s="281"/>
      <c r="CL163" s="282"/>
      <c r="CM163" s="282"/>
      <c r="CN163" s="282"/>
      <c r="CO163" s="282"/>
      <c r="CP163" s="282"/>
      <c r="CQ163" s="270"/>
      <c r="CR163" s="68"/>
      <c r="CS163" s="283"/>
      <c r="CT163" s="283"/>
      <c r="CU163" s="283"/>
      <c r="CV163" s="283"/>
      <c r="CW163" s="283"/>
      <c r="CX163" s="270"/>
      <c r="CY163" s="68"/>
      <c r="CZ163" s="282"/>
      <c r="DA163" s="282"/>
      <c r="DB163" s="282"/>
      <c r="DC163" s="282"/>
      <c r="DD163" s="282"/>
    </row>
    <row r="164" spans="1:108" ht="16.5" x14ac:dyDescent="0.3">
      <c r="A164" s="68">
        <v>2020</v>
      </c>
      <c r="B164" s="68" t="s">
        <v>36</v>
      </c>
      <c r="C164" s="433" t="s">
        <v>92</v>
      </c>
      <c r="D164" s="434">
        <v>1851.1475</v>
      </c>
      <c r="E164" s="434">
        <v>13333.377000000002</v>
      </c>
      <c r="F164" s="435">
        <v>4248.9519999999993</v>
      </c>
      <c r="G164" s="129">
        <v>19433.476500000004</v>
      </c>
      <c r="H164" s="293"/>
      <c r="I164" s="58"/>
      <c r="BX164" s="270"/>
      <c r="BY164" s="68"/>
      <c r="BZ164" s="280"/>
      <c r="CA164" s="280"/>
      <c r="CB164" s="280"/>
      <c r="CC164" s="280"/>
      <c r="CD164" s="280"/>
      <c r="CE164" s="270"/>
      <c r="CF164" s="68"/>
      <c r="CG164" s="281"/>
      <c r="CH164" s="281"/>
      <c r="CI164" s="281"/>
      <c r="CJ164" s="281"/>
      <c r="CK164" s="281"/>
      <c r="CL164" s="282"/>
      <c r="CM164" s="282"/>
      <c r="CN164" s="282"/>
      <c r="CO164" s="282"/>
      <c r="CP164" s="282"/>
      <c r="CQ164" s="270"/>
      <c r="CR164" s="68"/>
      <c r="CS164" s="283"/>
      <c r="CT164" s="283"/>
      <c r="CU164" s="283"/>
      <c r="CV164" s="283"/>
      <c r="CW164" s="283"/>
      <c r="CX164" s="270"/>
      <c r="CY164" s="68"/>
      <c r="CZ164" s="282"/>
      <c r="DA164" s="282"/>
      <c r="DB164" s="282"/>
      <c r="DC164" s="282"/>
      <c r="DD164" s="282"/>
    </row>
    <row r="165" spans="1:108" ht="16.5" x14ac:dyDescent="0.3">
      <c r="A165" s="427">
        <v>2020</v>
      </c>
      <c r="B165" s="428" t="s">
        <v>37</v>
      </c>
      <c r="C165" s="429" t="s">
        <v>92</v>
      </c>
      <c r="D165" s="430">
        <v>2160.9700000000003</v>
      </c>
      <c r="E165" s="430">
        <v>18493.874500000005</v>
      </c>
      <c r="F165" s="431">
        <v>5541.6774999999998</v>
      </c>
      <c r="G165" s="432">
        <v>26196.522000000004</v>
      </c>
      <c r="H165" s="293"/>
      <c r="I165" s="58"/>
      <c r="BX165" s="270"/>
      <c r="BY165" s="68"/>
      <c r="BZ165" s="280"/>
      <c r="CA165" s="280"/>
      <c r="CB165" s="280"/>
      <c r="CC165" s="280"/>
      <c r="CD165" s="280"/>
      <c r="CE165" s="270"/>
      <c r="CF165" s="68"/>
      <c r="CG165" s="281"/>
      <c r="CH165" s="281"/>
      <c r="CI165" s="281"/>
      <c r="CJ165" s="281"/>
      <c r="CK165" s="281"/>
      <c r="CL165" s="282"/>
      <c r="CM165" s="282"/>
      <c r="CN165" s="282"/>
      <c r="CO165" s="282"/>
      <c r="CP165" s="282"/>
      <c r="CQ165" s="270"/>
      <c r="CR165" s="68"/>
      <c r="CS165" s="283"/>
      <c r="CT165" s="283"/>
      <c r="CU165" s="283"/>
      <c r="CV165" s="283"/>
      <c r="CW165" s="283"/>
      <c r="CX165" s="270"/>
      <c r="CY165" s="68"/>
      <c r="CZ165" s="282"/>
      <c r="DA165" s="282"/>
      <c r="DB165" s="282"/>
      <c r="DC165" s="282"/>
      <c r="DD165" s="282"/>
    </row>
    <row r="166" spans="1:108" ht="16.5" x14ac:dyDescent="0.3">
      <c r="A166" s="68">
        <v>2020</v>
      </c>
      <c r="B166" s="68" t="s">
        <v>38</v>
      </c>
      <c r="C166" s="433" t="s">
        <v>92</v>
      </c>
      <c r="D166" s="434">
        <v>2014.4124999999999</v>
      </c>
      <c r="E166" s="434">
        <v>16586.950498474122</v>
      </c>
      <c r="F166" s="435">
        <v>4565.7649999999994</v>
      </c>
      <c r="G166" s="129">
        <v>23167.12799847412</v>
      </c>
      <c r="H166" s="293"/>
      <c r="I166" s="58"/>
      <c r="BX166" s="270"/>
      <c r="BY166" s="68"/>
      <c r="BZ166" s="280"/>
      <c r="CA166" s="280"/>
      <c r="CB166" s="280"/>
      <c r="CC166" s="280"/>
      <c r="CD166" s="280"/>
      <c r="CE166" s="270"/>
      <c r="CF166" s="68"/>
      <c r="CG166" s="281"/>
      <c r="CH166" s="281"/>
      <c r="CI166" s="281"/>
      <c r="CJ166" s="281"/>
      <c r="CK166" s="281"/>
      <c r="CL166" s="282"/>
      <c r="CM166" s="282"/>
      <c r="CN166" s="282"/>
      <c r="CO166" s="282"/>
      <c r="CP166" s="282"/>
      <c r="CQ166" s="270"/>
      <c r="CR166" s="68"/>
      <c r="CS166" s="283"/>
      <c r="CT166" s="283"/>
      <c r="CU166" s="283"/>
      <c r="CV166" s="283"/>
      <c r="CW166" s="283"/>
      <c r="CX166" s="270"/>
      <c r="CY166" s="68"/>
      <c r="CZ166" s="282"/>
      <c r="DA166" s="282"/>
      <c r="DB166" s="282"/>
      <c r="DC166" s="282"/>
      <c r="DD166" s="282"/>
    </row>
    <row r="167" spans="1:108" ht="16.5" x14ac:dyDescent="0.3">
      <c r="A167" s="427">
        <v>2020</v>
      </c>
      <c r="B167" s="428" t="s">
        <v>39</v>
      </c>
      <c r="C167" s="429" t="s">
        <v>92</v>
      </c>
      <c r="D167" s="430">
        <v>2431.6799999999998</v>
      </c>
      <c r="E167" s="430">
        <v>16163.430501525876</v>
      </c>
      <c r="F167" s="431">
        <v>5171.5599999999995</v>
      </c>
      <c r="G167" s="432">
        <v>23766.670501525874</v>
      </c>
      <c r="H167" s="293"/>
      <c r="I167" s="58"/>
      <c r="BX167" s="270"/>
      <c r="BY167" s="68"/>
      <c r="BZ167" s="280"/>
      <c r="CA167" s="280"/>
      <c r="CB167" s="280"/>
      <c r="CC167" s="280"/>
      <c r="CD167" s="280"/>
      <c r="CE167" s="270"/>
      <c r="CF167" s="68"/>
      <c r="CG167" s="281"/>
      <c r="CH167" s="281"/>
      <c r="CI167" s="281"/>
      <c r="CJ167" s="281"/>
      <c r="CK167" s="281"/>
      <c r="CL167" s="282"/>
      <c r="CM167" s="282"/>
      <c r="CN167" s="282"/>
      <c r="CO167" s="282"/>
      <c r="CP167" s="282"/>
      <c r="CQ167" s="270"/>
      <c r="CR167" s="68"/>
      <c r="CS167" s="283"/>
      <c r="CT167" s="283"/>
      <c r="CU167" s="283"/>
      <c r="CV167" s="283"/>
      <c r="CW167" s="283"/>
      <c r="CX167" s="270"/>
      <c r="CY167" s="68"/>
      <c r="CZ167" s="282"/>
      <c r="DA167" s="282"/>
      <c r="DB167" s="282"/>
      <c r="DC167" s="282"/>
      <c r="DD167" s="282"/>
    </row>
    <row r="168" spans="1:108" ht="16.5" x14ac:dyDescent="0.3">
      <c r="A168" s="68">
        <v>2020</v>
      </c>
      <c r="B168" s="68" t="s">
        <v>40</v>
      </c>
      <c r="C168" s="433" t="s">
        <v>92</v>
      </c>
      <c r="D168" s="434">
        <v>2696.2275</v>
      </c>
      <c r="E168" s="434">
        <v>17779.943499237059</v>
      </c>
      <c r="F168" s="435">
        <v>3934.63</v>
      </c>
      <c r="G168" s="129">
        <v>24410.800999237061</v>
      </c>
      <c r="H168" s="293"/>
      <c r="I168" s="58"/>
      <c r="BX168" s="270"/>
      <c r="BY168" s="68"/>
      <c r="BZ168" s="280"/>
      <c r="CA168" s="280"/>
      <c r="CB168" s="280"/>
      <c r="CC168" s="280"/>
      <c r="CD168" s="280"/>
      <c r="CE168" s="270"/>
      <c r="CF168" s="68"/>
      <c r="CG168" s="281"/>
      <c r="CH168" s="281"/>
      <c r="CI168" s="281"/>
      <c r="CJ168" s="281"/>
      <c r="CK168" s="281"/>
      <c r="CL168" s="282"/>
      <c r="CM168" s="282"/>
      <c r="CN168" s="282"/>
      <c r="CO168" s="282"/>
      <c r="CP168" s="282"/>
      <c r="CQ168" s="270"/>
      <c r="CR168" s="68"/>
      <c r="CS168" s="283"/>
      <c r="CT168" s="283"/>
      <c r="CU168" s="283"/>
      <c r="CV168" s="283"/>
      <c r="CW168" s="283"/>
      <c r="CX168" s="270"/>
      <c r="CY168" s="68"/>
      <c r="CZ168" s="282"/>
      <c r="DA168" s="282"/>
      <c r="DB168" s="282"/>
      <c r="DC168" s="282"/>
      <c r="DD168" s="282"/>
    </row>
    <row r="169" spans="1:108" ht="16.5" x14ac:dyDescent="0.3">
      <c r="A169" s="427">
        <v>2020</v>
      </c>
      <c r="B169" s="428" t="s">
        <v>41</v>
      </c>
      <c r="C169" s="429" t="s">
        <v>92</v>
      </c>
      <c r="D169" s="430">
        <v>2415.6824999999999</v>
      </c>
      <c r="E169" s="430">
        <v>16662.948001525878</v>
      </c>
      <c r="F169" s="431">
        <v>4110.5950000000003</v>
      </c>
      <c r="G169" s="432">
        <v>23189.225501525878</v>
      </c>
      <c r="H169" s="293"/>
      <c r="I169" s="58"/>
      <c r="BX169" s="270"/>
      <c r="BY169" s="68"/>
      <c r="BZ169" s="280"/>
      <c r="CA169" s="280"/>
      <c r="CB169" s="280"/>
      <c r="CC169" s="280"/>
      <c r="CD169" s="280"/>
      <c r="CE169" s="270"/>
      <c r="CF169" s="68"/>
      <c r="CG169" s="281"/>
      <c r="CH169" s="281"/>
      <c r="CI169" s="281"/>
      <c r="CJ169" s="281"/>
      <c r="CK169" s="281"/>
      <c r="CL169" s="282"/>
      <c r="CM169" s="282"/>
      <c r="CN169" s="282"/>
      <c r="CO169" s="282"/>
      <c r="CP169" s="282"/>
      <c r="CQ169" s="270"/>
      <c r="CR169" s="68"/>
      <c r="CS169" s="283"/>
      <c r="CT169" s="283"/>
      <c r="CU169" s="283"/>
      <c r="CV169" s="283"/>
      <c r="CW169" s="283"/>
      <c r="CX169" s="270"/>
      <c r="CY169" s="68"/>
      <c r="CZ169" s="282"/>
      <c r="DA169" s="282"/>
      <c r="DB169" s="282"/>
      <c r="DC169" s="282"/>
      <c r="DD169" s="282"/>
    </row>
    <row r="170" spans="1:108" ht="16.5" x14ac:dyDescent="0.3">
      <c r="A170" s="68">
        <v>2020</v>
      </c>
      <c r="B170" s="68" t="s">
        <v>42</v>
      </c>
      <c r="C170" s="433" t="s">
        <v>92</v>
      </c>
      <c r="D170" s="434">
        <v>1949.73</v>
      </c>
      <c r="E170" s="434">
        <v>19423.873999999996</v>
      </c>
      <c r="F170" s="435">
        <v>4415.0825051879883</v>
      </c>
      <c r="G170" s="129">
        <v>25788.686505187987</v>
      </c>
      <c r="H170" s="293"/>
      <c r="I170" s="58"/>
      <c r="BX170" s="270"/>
      <c r="BY170" s="68"/>
      <c r="BZ170" s="280"/>
      <c r="CA170" s="280"/>
      <c r="CB170" s="280"/>
      <c r="CC170" s="280"/>
      <c r="CD170" s="280"/>
      <c r="CE170" s="270"/>
      <c r="CF170" s="68"/>
      <c r="CG170" s="281"/>
      <c r="CH170" s="281"/>
      <c r="CI170" s="281"/>
      <c r="CJ170" s="281"/>
      <c r="CK170" s="281"/>
      <c r="CL170" s="282"/>
      <c r="CM170" s="282"/>
      <c r="CN170" s="282"/>
      <c r="CO170" s="282"/>
      <c r="CP170" s="282"/>
      <c r="CQ170" s="270"/>
      <c r="CR170" s="68"/>
      <c r="CS170" s="283"/>
      <c r="CT170" s="283"/>
      <c r="CU170" s="283"/>
      <c r="CV170" s="283"/>
      <c r="CW170" s="283"/>
      <c r="CX170" s="270"/>
      <c r="CY170" s="68"/>
      <c r="CZ170" s="282"/>
      <c r="DA170" s="282"/>
      <c r="DB170" s="282"/>
      <c r="DC170" s="282"/>
      <c r="DD170" s="282"/>
    </row>
    <row r="171" spans="1:108" ht="16.5" x14ac:dyDescent="0.3">
      <c r="A171" s="427">
        <v>2021</v>
      </c>
      <c r="B171" s="428" t="s">
        <v>43</v>
      </c>
      <c r="C171" s="429" t="s">
        <v>92</v>
      </c>
      <c r="D171" s="430">
        <v>1448.2175</v>
      </c>
      <c r="E171" s="430">
        <v>17672.161499999995</v>
      </c>
      <c r="F171" s="431">
        <v>4879.4549942016602</v>
      </c>
      <c r="G171" s="432">
        <v>23999.833994201654</v>
      </c>
      <c r="H171" s="293"/>
      <c r="I171" s="58"/>
      <c r="BX171" s="270"/>
      <c r="BY171" s="68"/>
      <c r="BZ171" s="280"/>
      <c r="CA171" s="280"/>
      <c r="CB171" s="280"/>
      <c r="CC171" s="280"/>
      <c r="CD171" s="280"/>
      <c r="CE171" s="270"/>
      <c r="CF171" s="68"/>
      <c r="CG171" s="281"/>
      <c r="CH171" s="281"/>
      <c r="CI171" s="281"/>
      <c r="CJ171" s="281"/>
      <c r="CK171" s="281"/>
      <c r="CL171" s="282"/>
      <c r="CM171" s="282"/>
      <c r="CN171" s="282"/>
      <c r="CO171" s="282"/>
      <c r="CP171" s="282"/>
      <c r="CQ171" s="270"/>
      <c r="CR171" s="68"/>
      <c r="CS171" s="283"/>
      <c r="CT171" s="283"/>
      <c r="CU171" s="283"/>
      <c r="CV171" s="283"/>
      <c r="CW171" s="283"/>
      <c r="CX171" s="270"/>
      <c r="CY171" s="68"/>
      <c r="CZ171" s="282"/>
      <c r="DA171" s="282"/>
      <c r="DB171" s="282"/>
      <c r="DC171" s="282"/>
      <c r="DD171" s="282"/>
    </row>
    <row r="172" spans="1:108" ht="16.5" x14ac:dyDescent="0.3">
      <c r="A172" s="68">
        <v>2021</v>
      </c>
      <c r="B172" s="68" t="s">
        <v>44</v>
      </c>
      <c r="C172" s="433" t="s">
        <v>92</v>
      </c>
      <c r="D172" s="434">
        <v>2758.8525</v>
      </c>
      <c r="E172" s="434">
        <v>16611.894499999999</v>
      </c>
      <c r="F172" s="435">
        <v>5046.5575024</v>
      </c>
      <c r="G172" s="129">
        <v>24417.304502399995</v>
      </c>
      <c r="H172" s="293"/>
      <c r="I172" s="58"/>
      <c r="BX172" s="270"/>
      <c r="BY172" s="68"/>
      <c r="BZ172" s="280"/>
      <c r="CA172" s="280"/>
      <c r="CB172" s="280"/>
      <c r="CC172" s="280"/>
      <c r="CD172" s="280"/>
      <c r="CE172" s="270"/>
      <c r="CF172" s="68"/>
      <c r="CG172" s="281"/>
      <c r="CH172" s="281"/>
      <c r="CI172" s="281"/>
      <c r="CJ172" s="281"/>
      <c r="CK172" s="281"/>
      <c r="CL172" s="282"/>
      <c r="CM172" s="282"/>
      <c r="CN172" s="282"/>
      <c r="CO172" s="282"/>
      <c r="CP172" s="282"/>
      <c r="CQ172" s="270"/>
      <c r="CR172" s="68"/>
      <c r="CS172" s="283"/>
      <c r="CT172" s="283"/>
      <c r="CU172" s="283"/>
      <c r="CV172" s="283"/>
      <c r="CW172" s="283"/>
      <c r="CX172" s="270"/>
      <c r="CY172" s="68"/>
      <c r="CZ172" s="282"/>
      <c r="DA172" s="282"/>
      <c r="DB172" s="282"/>
      <c r="DC172" s="282"/>
      <c r="DD172" s="282"/>
    </row>
    <row r="173" spans="1:108" ht="16.5" x14ac:dyDescent="0.3">
      <c r="A173" s="427">
        <v>2021</v>
      </c>
      <c r="B173" s="428" t="s">
        <v>45</v>
      </c>
      <c r="C173" s="429" t="s">
        <v>92</v>
      </c>
      <c r="D173" s="430">
        <v>2697.6899999999996</v>
      </c>
      <c r="E173" s="430">
        <v>19645.980000000007</v>
      </c>
      <c r="F173" s="431">
        <v>5588.4100036621094</v>
      </c>
      <c r="G173" s="432">
        <v>27932.080003662115</v>
      </c>
      <c r="H173" s="293"/>
      <c r="I173" s="58"/>
      <c r="BX173" s="270"/>
      <c r="BY173" s="68"/>
      <c r="BZ173" s="280"/>
      <c r="CA173" s="280"/>
      <c r="CB173" s="280"/>
      <c r="CC173" s="280"/>
      <c r="CD173" s="280"/>
      <c r="CE173" s="270"/>
      <c r="CF173" s="68"/>
      <c r="CG173" s="281"/>
      <c r="CH173" s="281"/>
      <c r="CI173" s="281"/>
      <c r="CJ173" s="281"/>
      <c r="CK173" s="281"/>
      <c r="CL173" s="282"/>
      <c r="CM173" s="282"/>
      <c r="CN173" s="282"/>
      <c r="CO173" s="282"/>
      <c r="CP173" s="282"/>
      <c r="CQ173" s="270"/>
      <c r="CR173" s="68"/>
      <c r="CS173" s="283"/>
      <c r="CT173" s="283"/>
      <c r="CU173" s="283"/>
      <c r="CV173" s="283"/>
      <c r="CW173" s="283"/>
      <c r="CX173" s="270"/>
      <c r="CY173" s="68"/>
      <c r="CZ173" s="282"/>
      <c r="DA173" s="282"/>
      <c r="DB173" s="282"/>
      <c r="DC173" s="282"/>
      <c r="DD173" s="282"/>
    </row>
    <row r="174" spans="1:108" ht="16.5" x14ac:dyDescent="0.3">
      <c r="A174" s="68">
        <v>2021</v>
      </c>
      <c r="B174" s="68" t="s">
        <v>33</v>
      </c>
      <c r="C174" s="433" t="s">
        <v>92</v>
      </c>
      <c r="D174" s="434">
        <v>1857.9399999999998</v>
      </c>
      <c r="E174" s="434">
        <v>17099.802994278249</v>
      </c>
      <c r="F174" s="435">
        <v>5062.7225024414056</v>
      </c>
      <c r="G174" s="129">
        <v>24020.465496719655</v>
      </c>
      <c r="H174" s="293"/>
      <c r="I174" s="58"/>
      <c r="BX174" s="270"/>
      <c r="BY174" s="68"/>
      <c r="BZ174" s="280"/>
      <c r="CA174" s="280"/>
      <c r="CB174" s="280"/>
      <c r="CC174" s="280"/>
      <c r="CD174" s="280"/>
      <c r="CE174" s="270"/>
      <c r="CF174" s="68"/>
      <c r="CG174" s="281"/>
      <c r="CH174" s="281"/>
      <c r="CI174" s="281"/>
      <c r="CJ174" s="281"/>
      <c r="CK174" s="281"/>
      <c r="CL174" s="282"/>
      <c r="CM174" s="282"/>
      <c r="CN174" s="282"/>
      <c r="CO174" s="282"/>
      <c r="CP174" s="282"/>
      <c r="CQ174" s="270"/>
      <c r="CR174" s="68"/>
      <c r="CS174" s="283"/>
      <c r="CT174" s="283"/>
      <c r="CU174" s="283"/>
      <c r="CV174" s="283"/>
      <c r="CW174" s="283"/>
      <c r="CX174" s="270"/>
      <c r="CY174" s="68"/>
      <c r="CZ174" s="282"/>
      <c r="DA174" s="282"/>
      <c r="DB174" s="282"/>
      <c r="DC174" s="282"/>
      <c r="DD174" s="282"/>
    </row>
    <row r="175" spans="1:108" ht="16.5" x14ac:dyDescent="0.3">
      <c r="A175" s="427">
        <v>2021</v>
      </c>
      <c r="B175" s="428" t="s">
        <v>35</v>
      </c>
      <c r="C175" s="429" t="s">
        <v>92</v>
      </c>
      <c r="D175" s="430">
        <v>2060.0949999999998</v>
      </c>
      <c r="E175" s="430">
        <v>16438.7565</v>
      </c>
      <c r="F175" s="431">
        <v>4748.2225000000008</v>
      </c>
      <c r="G175" s="432">
        <v>23247.074000000001</v>
      </c>
      <c r="H175" s="293"/>
      <c r="I175" s="58"/>
      <c r="BX175" s="270"/>
      <c r="BY175" s="68"/>
      <c r="BZ175" s="280"/>
      <c r="CA175" s="280"/>
      <c r="CB175" s="280"/>
      <c r="CC175" s="280"/>
      <c r="CD175" s="280"/>
      <c r="CE175" s="270"/>
      <c r="CF175" s="68"/>
      <c r="CG175" s="281"/>
      <c r="CH175" s="281"/>
      <c r="CI175" s="281"/>
      <c r="CJ175" s="281"/>
      <c r="CK175" s="281"/>
      <c r="CL175" s="282"/>
      <c r="CM175" s="282"/>
      <c r="CN175" s="282"/>
      <c r="CO175" s="282"/>
      <c r="CP175" s="282"/>
      <c r="CQ175" s="270"/>
      <c r="CR175" s="68"/>
      <c r="CS175" s="283"/>
      <c r="CT175" s="283"/>
      <c r="CU175" s="283"/>
      <c r="CV175" s="283"/>
      <c r="CW175" s="283"/>
      <c r="CX175" s="270"/>
      <c r="CY175" s="68"/>
      <c r="CZ175" s="282"/>
      <c r="DA175" s="282"/>
      <c r="DB175" s="282"/>
      <c r="DC175" s="282"/>
      <c r="DD175" s="282"/>
    </row>
    <row r="176" spans="1:108" ht="16.5" x14ac:dyDescent="0.3">
      <c r="A176" s="68">
        <v>2021</v>
      </c>
      <c r="B176" s="68" t="s">
        <v>36</v>
      </c>
      <c r="C176" s="433" t="s">
        <v>92</v>
      </c>
      <c r="D176" s="434">
        <v>2562.9575</v>
      </c>
      <c r="E176" s="434">
        <v>16215.400499999996</v>
      </c>
      <c r="F176" s="435">
        <v>4648.2925000000005</v>
      </c>
      <c r="G176" s="129">
        <v>23426.650499999996</v>
      </c>
      <c r="H176" s="293"/>
      <c r="I176" s="58"/>
      <c r="BX176" s="270"/>
      <c r="BY176" s="68"/>
      <c r="BZ176" s="280"/>
      <c r="CA176" s="280"/>
      <c r="CB176" s="280"/>
      <c r="CC176" s="280"/>
      <c r="CD176" s="280"/>
      <c r="CE176" s="270"/>
      <c r="CF176" s="68"/>
      <c r="CG176" s="281"/>
      <c r="CH176" s="281"/>
      <c r="CI176" s="281"/>
      <c r="CJ176" s="281"/>
      <c r="CK176" s="281"/>
      <c r="CL176" s="282"/>
      <c r="CM176" s="282"/>
      <c r="CN176" s="282"/>
      <c r="CO176" s="282"/>
      <c r="CP176" s="282"/>
      <c r="CQ176" s="270"/>
      <c r="CR176" s="68"/>
      <c r="CS176" s="283"/>
      <c r="CT176" s="283"/>
      <c r="CU176" s="283"/>
      <c r="CV176" s="283"/>
      <c r="CW176" s="283"/>
      <c r="CX176" s="270"/>
      <c r="CY176" s="68"/>
      <c r="CZ176" s="282"/>
      <c r="DA176" s="282"/>
      <c r="DB176" s="282"/>
      <c r="DC176" s="282"/>
      <c r="DD176" s="282"/>
    </row>
    <row r="177" spans="1:108" ht="16.5" x14ac:dyDescent="0.3">
      <c r="A177" s="427">
        <v>2021</v>
      </c>
      <c r="B177" s="428" t="s">
        <v>37</v>
      </c>
      <c r="C177" s="429" t="s">
        <v>92</v>
      </c>
      <c r="D177" s="430">
        <v>2095.1799999999998</v>
      </c>
      <c r="E177" s="430">
        <v>17828.520502139207</v>
      </c>
      <c r="F177" s="431">
        <v>5042.9399999999996</v>
      </c>
      <c r="G177" s="432">
        <v>24966.640502139206</v>
      </c>
      <c r="H177" s="293"/>
      <c r="I177" s="58"/>
      <c r="BX177" s="270"/>
      <c r="BY177" s="68"/>
      <c r="BZ177" s="280"/>
      <c r="CA177" s="280"/>
      <c r="CB177" s="280"/>
      <c r="CC177" s="280"/>
      <c r="CD177" s="280"/>
      <c r="CE177" s="270"/>
      <c r="CF177" s="68"/>
      <c r="CG177" s="281"/>
      <c r="CH177" s="281"/>
      <c r="CI177" s="281"/>
      <c r="CJ177" s="281"/>
      <c r="CK177" s="281"/>
      <c r="CL177" s="282"/>
      <c r="CM177" s="282"/>
      <c r="CN177" s="282"/>
      <c r="CO177" s="282"/>
      <c r="CP177" s="282"/>
      <c r="CQ177" s="270"/>
      <c r="CR177" s="68"/>
      <c r="CS177" s="283"/>
      <c r="CT177" s="283"/>
      <c r="CU177" s="283"/>
      <c r="CV177" s="283"/>
      <c r="CW177" s="283"/>
      <c r="CX177" s="270"/>
      <c r="CY177" s="68"/>
      <c r="CZ177" s="282"/>
      <c r="DA177" s="282"/>
      <c r="DB177" s="282"/>
      <c r="DC177" s="282"/>
      <c r="DD177" s="282"/>
    </row>
    <row r="178" spans="1:108" ht="16.5" x14ac:dyDescent="0.3">
      <c r="A178" s="427">
        <v>2021</v>
      </c>
      <c r="B178" s="428" t="s">
        <v>38</v>
      </c>
      <c r="C178" s="429" t="s">
        <v>92</v>
      </c>
      <c r="D178" s="430">
        <v>2978.96</v>
      </c>
      <c r="E178" s="430">
        <v>17207.930499997616</v>
      </c>
      <c r="F178" s="431">
        <v>4495.6574954223634</v>
      </c>
      <c r="G178" s="432">
        <v>24682.54799541998</v>
      </c>
      <c r="H178" s="293"/>
      <c r="I178" s="58"/>
      <c r="BX178" s="270"/>
      <c r="BY178" s="68"/>
      <c r="BZ178" s="280"/>
      <c r="CA178" s="280"/>
      <c r="CB178" s="280"/>
      <c r="CC178" s="280"/>
      <c r="CD178" s="280"/>
      <c r="CE178" s="270"/>
      <c r="CF178" s="68"/>
      <c r="CG178" s="281"/>
      <c r="CH178" s="281"/>
      <c r="CI178" s="281"/>
      <c r="CJ178" s="281"/>
      <c r="CK178" s="281"/>
      <c r="CL178" s="282"/>
      <c r="CM178" s="282"/>
      <c r="CN178" s="282"/>
      <c r="CO178" s="282"/>
      <c r="CP178" s="282"/>
      <c r="CQ178" s="270"/>
      <c r="CR178" s="68"/>
      <c r="CS178" s="283"/>
      <c r="CT178" s="283"/>
      <c r="CU178" s="283"/>
      <c r="CV178" s="283"/>
      <c r="CW178" s="283"/>
      <c r="CX178" s="270"/>
      <c r="CY178" s="68"/>
      <c r="CZ178" s="282"/>
      <c r="DA178" s="282"/>
      <c r="DB178" s="282"/>
      <c r="DC178" s="282"/>
      <c r="DD178" s="282"/>
    </row>
    <row r="179" spans="1:108" ht="16.5" x14ac:dyDescent="0.3">
      <c r="A179" s="68">
        <v>2021</v>
      </c>
      <c r="B179" s="68" t="s">
        <v>39</v>
      </c>
      <c r="C179" s="433" t="s">
        <v>92</v>
      </c>
      <c r="D179" s="434">
        <v>3053.4949999999999</v>
      </c>
      <c r="E179" s="434">
        <v>16414.69299999985</v>
      </c>
      <c r="F179" s="435">
        <v>4690.4949978637696</v>
      </c>
      <c r="G179" s="129">
        <v>24158.682997863616</v>
      </c>
      <c r="H179" s="293"/>
      <c r="I179" s="58"/>
      <c r="BX179" s="270"/>
      <c r="BY179" s="68"/>
      <c r="BZ179" s="280"/>
      <c r="CA179" s="280"/>
      <c r="CB179" s="280"/>
      <c r="CC179" s="280"/>
      <c r="CD179" s="280"/>
      <c r="CE179" s="270"/>
      <c r="CF179" s="68"/>
      <c r="CG179" s="281"/>
      <c r="CH179" s="281"/>
      <c r="CI179" s="281"/>
      <c r="CJ179" s="281"/>
      <c r="CK179" s="281"/>
      <c r="CL179" s="282"/>
      <c r="CM179" s="282"/>
      <c r="CN179" s="282"/>
      <c r="CO179" s="282"/>
      <c r="CP179" s="282"/>
      <c r="CQ179" s="270"/>
      <c r="CR179" s="68"/>
      <c r="CS179" s="283"/>
      <c r="CT179" s="283"/>
      <c r="CU179" s="283"/>
      <c r="CV179" s="283"/>
      <c r="CW179" s="283"/>
      <c r="CX179" s="270"/>
      <c r="CY179" s="68"/>
      <c r="CZ179" s="282"/>
      <c r="DA179" s="282"/>
      <c r="DB179" s="282"/>
      <c r="DC179" s="282"/>
      <c r="DD179" s="282"/>
    </row>
    <row r="180" spans="1:108" ht="16.5" x14ac:dyDescent="0.3">
      <c r="A180" s="427">
        <v>2021</v>
      </c>
      <c r="B180" s="428" t="s">
        <v>40</v>
      </c>
      <c r="C180" s="429" t="s">
        <v>92</v>
      </c>
      <c r="D180" s="430">
        <v>2625.96</v>
      </c>
      <c r="E180" s="430">
        <v>17192.440500761822</v>
      </c>
      <c r="F180" s="431">
        <v>4326.4925010681145</v>
      </c>
      <c r="G180" s="432">
        <v>24144.893001829936</v>
      </c>
      <c r="H180" s="293"/>
      <c r="I180" s="58"/>
      <c r="BX180" s="270"/>
      <c r="BY180" s="68"/>
      <c r="BZ180" s="280"/>
      <c r="CA180" s="280"/>
      <c r="CB180" s="280"/>
      <c r="CC180" s="280"/>
      <c r="CD180" s="280"/>
      <c r="CE180" s="270"/>
      <c r="CF180" s="68"/>
      <c r="CG180" s="281"/>
      <c r="CH180" s="281"/>
      <c r="CI180" s="281"/>
      <c r="CJ180" s="281"/>
      <c r="CK180" s="281"/>
      <c r="CL180" s="282"/>
      <c r="CM180" s="282"/>
      <c r="CN180" s="282"/>
      <c r="CO180" s="282"/>
      <c r="CP180" s="282"/>
      <c r="CQ180" s="270"/>
      <c r="CR180" s="68"/>
      <c r="CS180" s="283"/>
      <c r="CT180" s="283"/>
      <c r="CU180" s="283"/>
      <c r="CV180" s="283"/>
      <c r="CW180" s="283"/>
      <c r="CX180" s="270"/>
      <c r="CY180" s="68"/>
      <c r="CZ180" s="282"/>
      <c r="DA180" s="282"/>
      <c r="DB180" s="282"/>
      <c r="DC180" s="282"/>
      <c r="DD180" s="282"/>
    </row>
    <row r="181" spans="1:108" ht="16.5" x14ac:dyDescent="0.3">
      <c r="A181" s="68">
        <v>2021</v>
      </c>
      <c r="B181" s="68" t="s">
        <v>41</v>
      </c>
      <c r="C181" s="433" t="s">
        <v>92</v>
      </c>
      <c r="D181" s="434">
        <v>3023.4549999999999</v>
      </c>
      <c r="E181" s="434">
        <v>19824.685996337892</v>
      </c>
      <c r="F181" s="435">
        <v>4277.9050000000007</v>
      </c>
      <c r="G181" s="129">
        <v>27126.045996337889</v>
      </c>
      <c r="H181" s="293"/>
      <c r="I181" s="58"/>
      <c r="BX181" s="270"/>
      <c r="BY181" s="68"/>
      <c r="BZ181" s="280"/>
      <c r="CA181" s="280"/>
      <c r="CB181" s="280"/>
      <c r="CC181" s="280"/>
      <c r="CD181" s="280"/>
      <c r="CE181" s="270"/>
      <c r="CF181" s="68"/>
      <c r="CG181" s="281"/>
      <c r="CH181" s="281"/>
      <c r="CI181" s="281"/>
      <c r="CJ181" s="281"/>
      <c r="CK181" s="281"/>
      <c r="CL181" s="282"/>
      <c r="CM181" s="282"/>
      <c r="CN181" s="282"/>
      <c r="CO181" s="282"/>
      <c r="CP181" s="282"/>
      <c r="CQ181" s="270"/>
      <c r="CR181" s="68"/>
      <c r="CS181" s="283"/>
      <c r="CT181" s="283"/>
      <c r="CU181" s="283"/>
      <c r="CV181" s="283"/>
      <c r="CW181" s="283"/>
      <c r="CX181" s="270"/>
      <c r="CY181" s="68"/>
      <c r="CZ181" s="282"/>
      <c r="DA181" s="282"/>
      <c r="DB181" s="282"/>
      <c r="DC181" s="282"/>
      <c r="DD181" s="282"/>
    </row>
    <row r="182" spans="1:108" ht="16.5" x14ac:dyDescent="0.3">
      <c r="A182" s="427">
        <v>2021</v>
      </c>
      <c r="B182" s="428" t="s">
        <v>42</v>
      </c>
      <c r="C182" s="429" t="s">
        <v>92</v>
      </c>
      <c r="D182" s="430">
        <v>2858.4700000000003</v>
      </c>
      <c r="E182" s="430">
        <v>21293.22100638962</v>
      </c>
      <c r="F182" s="431">
        <v>4769.8225000000002</v>
      </c>
      <c r="G182" s="432">
        <v>28921.513506389623</v>
      </c>
      <c r="H182" s="293"/>
      <c r="I182" s="58"/>
      <c r="BX182" s="270"/>
      <c r="BY182" s="68"/>
      <c r="BZ182" s="280"/>
      <c r="CA182" s="280"/>
      <c r="CB182" s="280"/>
      <c r="CC182" s="280"/>
      <c r="CD182" s="280"/>
      <c r="CE182" s="270"/>
      <c r="CF182" s="68"/>
      <c r="CG182" s="281"/>
      <c r="CH182" s="281"/>
      <c r="CI182" s="281"/>
      <c r="CJ182" s="281"/>
      <c r="CK182" s="281"/>
      <c r="CL182" s="282"/>
      <c r="CM182" s="282"/>
      <c r="CN182" s="282"/>
      <c r="CO182" s="282"/>
      <c r="CP182" s="282"/>
      <c r="CQ182" s="270"/>
      <c r="CR182" s="68"/>
      <c r="CS182" s="283"/>
      <c r="CT182" s="283"/>
      <c r="CU182" s="283"/>
      <c r="CV182" s="283"/>
      <c r="CW182" s="283"/>
      <c r="CX182" s="270"/>
      <c r="CY182" s="68"/>
      <c r="CZ182" s="282"/>
      <c r="DA182" s="282"/>
      <c r="DB182" s="282"/>
      <c r="DC182" s="282"/>
      <c r="DD182" s="282"/>
    </row>
    <row r="183" spans="1:108" ht="16.5" x14ac:dyDescent="0.3">
      <c r="A183" s="68">
        <v>2022</v>
      </c>
      <c r="B183" s="68" t="s">
        <v>43</v>
      </c>
      <c r="C183" s="433" t="s">
        <v>92</v>
      </c>
      <c r="D183" s="434">
        <v>2092.7350000000001</v>
      </c>
      <c r="E183" s="434">
        <v>16202.381503509525</v>
      </c>
      <c r="F183" s="435">
        <v>3550.5625</v>
      </c>
      <c r="G183" s="129">
        <v>21845.679003509526</v>
      </c>
      <c r="H183" s="293"/>
      <c r="I183" s="58"/>
      <c r="BX183" s="270"/>
      <c r="BY183" s="68"/>
      <c r="BZ183" s="280"/>
      <c r="CA183" s="280"/>
      <c r="CB183" s="280"/>
      <c r="CC183" s="280"/>
      <c r="CD183" s="280"/>
      <c r="CE183" s="270"/>
      <c r="CF183" s="68"/>
      <c r="CG183" s="281"/>
      <c r="CH183" s="281"/>
      <c r="CI183" s="281"/>
      <c r="CJ183" s="281"/>
      <c r="CK183" s="281"/>
      <c r="CL183" s="282"/>
      <c r="CM183" s="282"/>
      <c r="CN183" s="282"/>
      <c r="CO183" s="282"/>
      <c r="CP183" s="282"/>
      <c r="CQ183" s="270"/>
      <c r="CR183" s="68"/>
      <c r="CS183" s="283"/>
      <c r="CT183" s="283"/>
      <c r="CU183" s="283"/>
      <c r="CV183" s="283"/>
      <c r="CW183" s="283"/>
      <c r="CX183" s="270"/>
      <c r="CY183" s="68"/>
      <c r="CZ183" s="282"/>
      <c r="DA183" s="282"/>
      <c r="DB183" s="282"/>
      <c r="DC183" s="282"/>
      <c r="DD183" s="282"/>
    </row>
    <row r="184" spans="1:108" ht="16.5" x14ac:dyDescent="0.3">
      <c r="A184" s="427">
        <v>2022</v>
      </c>
      <c r="B184" s="428" t="s">
        <v>44</v>
      </c>
      <c r="C184" s="429" t="s">
        <v>92</v>
      </c>
      <c r="D184" s="430">
        <v>3568.5424999999996</v>
      </c>
      <c r="E184" s="430">
        <v>18057.994508697509</v>
      </c>
      <c r="F184" s="431">
        <v>4176.46</v>
      </c>
      <c r="G184" s="432">
        <v>25802.997008697512</v>
      </c>
      <c r="H184" s="293"/>
      <c r="I184" s="58"/>
      <c r="BX184" s="270"/>
      <c r="BY184" s="68"/>
      <c r="BZ184" s="280"/>
      <c r="CA184" s="280"/>
      <c r="CB184" s="280"/>
      <c r="CC184" s="280"/>
      <c r="CD184" s="280"/>
      <c r="CE184" s="270"/>
      <c r="CF184" s="68"/>
      <c r="CG184" s="281"/>
      <c r="CH184" s="281"/>
      <c r="CI184" s="281"/>
      <c r="CJ184" s="281"/>
      <c r="CK184" s="281"/>
      <c r="CL184" s="282"/>
      <c r="CM184" s="282"/>
      <c r="CN184" s="282"/>
      <c r="CO184" s="282"/>
      <c r="CP184" s="282"/>
      <c r="CQ184" s="270"/>
      <c r="CR184" s="68"/>
      <c r="CS184" s="283"/>
      <c r="CT184" s="283"/>
      <c r="CU184" s="283"/>
      <c r="CV184" s="283"/>
      <c r="CW184" s="283"/>
      <c r="CX184" s="270"/>
      <c r="CY184" s="68"/>
      <c r="CZ184" s="282"/>
      <c r="DA184" s="282"/>
      <c r="DB184" s="282"/>
      <c r="DC184" s="282"/>
      <c r="DD184" s="282"/>
    </row>
    <row r="185" spans="1:108" ht="16.5" x14ac:dyDescent="0.3">
      <c r="A185" s="68">
        <v>2022</v>
      </c>
      <c r="B185" s="68" t="s">
        <v>45</v>
      </c>
      <c r="C185" s="433" t="s">
        <v>92</v>
      </c>
      <c r="D185" s="434">
        <v>4289.817500000001</v>
      </c>
      <c r="E185" s="434">
        <v>24350.47700138521</v>
      </c>
      <c r="F185" s="435">
        <v>5836.5325000000012</v>
      </c>
      <c r="G185" s="129">
        <v>34476.827001385216</v>
      </c>
      <c r="H185" s="293"/>
      <c r="I185" s="58"/>
      <c r="BX185" s="270"/>
      <c r="BY185" s="68"/>
      <c r="BZ185" s="280"/>
      <c r="CA185" s="280"/>
      <c r="CB185" s="280"/>
      <c r="CC185" s="280"/>
      <c r="CD185" s="280"/>
      <c r="CE185" s="270"/>
      <c r="CF185" s="68"/>
      <c r="CG185" s="281"/>
      <c r="CH185" s="281"/>
      <c r="CI185" s="281"/>
      <c r="CJ185" s="281"/>
      <c r="CK185" s="281"/>
      <c r="CL185" s="282"/>
      <c r="CM185" s="282"/>
      <c r="CN185" s="282"/>
      <c r="CO185" s="282"/>
      <c r="CP185" s="282"/>
      <c r="CQ185" s="270"/>
      <c r="CR185" s="68"/>
      <c r="CS185" s="283"/>
      <c r="CT185" s="283"/>
      <c r="CU185" s="283"/>
      <c r="CV185" s="283"/>
      <c r="CW185" s="283"/>
      <c r="CX185" s="270"/>
      <c r="CY185" s="68"/>
      <c r="CZ185" s="282"/>
      <c r="DA185" s="282"/>
      <c r="DB185" s="282"/>
      <c r="DC185" s="282"/>
      <c r="DD185" s="282"/>
    </row>
    <row r="186" spans="1:108" ht="16.5" x14ac:dyDescent="0.3">
      <c r="A186" s="427">
        <v>2022</v>
      </c>
      <c r="B186" s="428" t="s">
        <v>33</v>
      </c>
      <c r="C186" s="429" t="s">
        <v>92</v>
      </c>
      <c r="D186" s="430">
        <v>3147.8050000000003</v>
      </c>
      <c r="E186" s="430">
        <v>17006.724490100001</v>
      </c>
      <c r="F186" s="431">
        <v>4683.125</v>
      </c>
      <c r="G186" s="432">
        <v>24837.654490100002</v>
      </c>
      <c r="H186" s="293"/>
      <c r="I186" s="58"/>
      <c r="BX186" s="270"/>
      <c r="BY186" s="68"/>
      <c r="BZ186" s="280"/>
      <c r="CA186" s="280"/>
      <c r="CB186" s="280"/>
      <c r="CC186" s="280"/>
      <c r="CD186" s="280"/>
      <c r="CE186" s="270"/>
      <c r="CF186" s="68"/>
      <c r="CG186" s="281"/>
      <c r="CH186" s="281"/>
      <c r="CI186" s="281"/>
      <c r="CJ186" s="281"/>
      <c r="CK186" s="281"/>
      <c r="CL186" s="282"/>
      <c r="CM186" s="282"/>
      <c r="CN186" s="282"/>
      <c r="CO186" s="282"/>
      <c r="CP186" s="282"/>
      <c r="CQ186" s="270"/>
      <c r="CR186" s="68"/>
      <c r="CS186" s="283"/>
      <c r="CT186" s="283"/>
      <c r="CU186" s="283"/>
      <c r="CV186" s="283"/>
      <c r="CW186" s="283"/>
      <c r="CX186" s="270"/>
      <c r="CY186" s="68"/>
      <c r="CZ186" s="282"/>
      <c r="DA186" s="282"/>
      <c r="DB186" s="282"/>
      <c r="DC186" s="282"/>
      <c r="DD186" s="282"/>
    </row>
    <row r="187" spans="1:108" ht="16.5" x14ac:dyDescent="0.3">
      <c r="A187" s="68">
        <v>2022</v>
      </c>
      <c r="B187" s="68" t="s">
        <v>35</v>
      </c>
      <c r="C187" s="433" t="s">
        <v>92</v>
      </c>
      <c r="D187" s="434">
        <v>3391.1025054931638</v>
      </c>
      <c r="E187" s="434">
        <v>17764.533506713866</v>
      </c>
      <c r="F187" s="435">
        <v>5562.38</v>
      </c>
      <c r="G187" s="129">
        <v>26718.016012207034</v>
      </c>
      <c r="H187" s="293"/>
      <c r="I187" s="58"/>
      <c r="BX187" s="270"/>
      <c r="BY187" s="68"/>
      <c r="BZ187" s="280"/>
      <c r="CA187" s="280"/>
      <c r="CB187" s="280"/>
      <c r="CC187" s="280"/>
      <c r="CD187" s="280"/>
      <c r="CE187" s="270"/>
      <c r="CF187" s="68"/>
      <c r="CG187" s="281"/>
      <c r="CH187" s="281"/>
      <c r="CI187" s="281"/>
      <c r="CJ187" s="281"/>
      <c r="CK187" s="281"/>
      <c r="CL187" s="282"/>
      <c r="CM187" s="282"/>
      <c r="CN187" s="282"/>
      <c r="CO187" s="282"/>
      <c r="CP187" s="282"/>
      <c r="CQ187" s="270"/>
      <c r="CR187" s="68"/>
      <c r="CS187" s="283"/>
      <c r="CT187" s="283"/>
      <c r="CU187" s="283"/>
      <c r="CV187" s="283"/>
      <c r="CW187" s="283"/>
      <c r="CX187" s="270"/>
      <c r="CY187" s="68"/>
      <c r="CZ187" s="282"/>
      <c r="DA187" s="282"/>
      <c r="DB187" s="282"/>
      <c r="DC187" s="282"/>
      <c r="DD187" s="282"/>
    </row>
    <row r="188" spans="1:108" ht="16.5" x14ac:dyDescent="0.3">
      <c r="A188" s="68">
        <v>2022</v>
      </c>
      <c r="B188" s="68" t="s">
        <v>36</v>
      </c>
      <c r="C188" s="433" t="s">
        <v>92</v>
      </c>
      <c r="D188" s="434">
        <v>3586.1449999999995</v>
      </c>
      <c r="E188" s="434">
        <v>17340.83499267578</v>
      </c>
      <c r="F188" s="435">
        <v>5162.3824999999997</v>
      </c>
      <c r="G188" s="129">
        <v>26089.36249267578</v>
      </c>
      <c r="H188" s="293"/>
      <c r="I188" s="58"/>
      <c r="BX188" s="270"/>
      <c r="BY188" s="68"/>
      <c r="BZ188" s="280"/>
      <c r="CA188" s="280"/>
      <c r="CB188" s="280"/>
      <c r="CC188" s="280"/>
      <c r="CD188" s="280"/>
      <c r="CE188" s="270"/>
      <c r="CF188" s="68"/>
      <c r="CG188" s="281"/>
      <c r="CH188" s="281"/>
      <c r="CI188" s="281"/>
      <c r="CJ188" s="281"/>
      <c r="CK188" s="281"/>
      <c r="CL188" s="282"/>
      <c r="CM188" s="282"/>
      <c r="CN188" s="282"/>
      <c r="CO188" s="282"/>
      <c r="CP188" s="282"/>
      <c r="CQ188" s="270"/>
      <c r="CR188" s="68"/>
      <c r="CS188" s="283"/>
      <c r="CT188" s="283"/>
      <c r="CU188" s="283"/>
      <c r="CV188" s="283"/>
      <c r="CW188" s="283"/>
      <c r="CX188" s="270"/>
      <c r="CY188" s="68"/>
      <c r="CZ188" s="282"/>
      <c r="DA188" s="282"/>
      <c r="DB188" s="282"/>
      <c r="DC188" s="282"/>
      <c r="DD188" s="282"/>
    </row>
    <row r="189" spans="1:108" ht="16.5" x14ac:dyDescent="0.3">
      <c r="A189" s="427">
        <v>2020</v>
      </c>
      <c r="B189" s="428" t="s">
        <v>43</v>
      </c>
      <c r="C189" s="429" t="s">
        <v>93</v>
      </c>
      <c r="D189" s="430">
        <v>19977.334000000003</v>
      </c>
      <c r="E189" s="430">
        <v>46316.162499999991</v>
      </c>
      <c r="F189" s="431">
        <v>9832.2624999999989</v>
      </c>
      <c r="G189" s="432">
        <v>76125.759000000005</v>
      </c>
      <c r="H189" s="293"/>
      <c r="I189" s="58"/>
      <c r="BX189" s="270"/>
      <c r="BY189" s="68"/>
      <c r="BZ189" s="280"/>
      <c r="CA189" s="280"/>
      <c r="CB189" s="280"/>
      <c r="CC189" s="280"/>
      <c r="CD189" s="280"/>
      <c r="CE189" s="270"/>
      <c r="CF189" s="68"/>
      <c r="CG189" s="281"/>
      <c r="CH189" s="281"/>
      <c r="CI189" s="281"/>
      <c r="CJ189" s="281"/>
      <c r="CK189" s="281"/>
      <c r="CL189" s="282"/>
      <c r="CM189" s="282"/>
      <c r="CN189" s="282"/>
      <c r="CO189" s="282"/>
      <c r="CP189" s="282"/>
      <c r="CQ189" s="270"/>
      <c r="CR189" s="68"/>
      <c r="CS189" s="283"/>
      <c r="CT189" s="283"/>
      <c r="CU189" s="283"/>
      <c r="CV189" s="283"/>
      <c r="CW189" s="283"/>
      <c r="CX189" s="270"/>
      <c r="CY189" s="68"/>
      <c r="CZ189" s="282"/>
      <c r="DA189" s="282"/>
      <c r="DB189" s="282"/>
      <c r="DC189" s="282"/>
      <c r="DD189" s="282"/>
    </row>
    <row r="190" spans="1:108" ht="16.5" x14ac:dyDescent="0.3">
      <c r="A190" s="68">
        <v>2020</v>
      </c>
      <c r="B190" s="68" t="s">
        <v>44</v>
      </c>
      <c r="C190" s="433" t="s">
        <v>93</v>
      </c>
      <c r="D190" s="434">
        <v>25573.228000000003</v>
      </c>
      <c r="E190" s="434">
        <v>41684.873999999996</v>
      </c>
      <c r="F190" s="435">
        <v>12162.410499999998</v>
      </c>
      <c r="G190" s="129">
        <v>79420.512499999997</v>
      </c>
      <c r="H190" s="293"/>
      <c r="I190" s="58"/>
      <c r="BX190" s="270"/>
      <c r="BY190" s="68"/>
      <c r="BZ190" s="280"/>
      <c r="CA190" s="280"/>
      <c r="CB190" s="280"/>
      <c r="CC190" s="280"/>
      <c r="CD190" s="280"/>
      <c r="CE190" s="270"/>
      <c r="CF190" s="68"/>
      <c r="CG190" s="281"/>
      <c r="CH190" s="281"/>
      <c r="CI190" s="281"/>
      <c r="CJ190" s="281"/>
      <c r="CK190" s="281"/>
      <c r="CL190" s="282"/>
      <c r="CM190" s="282"/>
      <c r="CN190" s="282"/>
      <c r="CO190" s="282"/>
      <c r="CP190" s="282"/>
      <c r="CQ190" s="270"/>
      <c r="CR190" s="68"/>
      <c r="CS190" s="283"/>
      <c r="CT190" s="283"/>
      <c r="CU190" s="283"/>
      <c r="CV190" s="283"/>
      <c r="CW190" s="283"/>
      <c r="CX190" s="270"/>
      <c r="CY190" s="68"/>
      <c r="CZ190" s="282"/>
      <c r="DA190" s="282"/>
      <c r="DB190" s="282"/>
      <c r="DC190" s="282"/>
      <c r="DD190" s="282"/>
    </row>
    <row r="191" spans="1:108" ht="16.5" x14ac:dyDescent="0.3">
      <c r="A191" s="427">
        <v>2020</v>
      </c>
      <c r="B191" s="428" t="s">
        <v>45</v>
      </c>
      <c r="C191" s="429" t="s">
        <v>93</v>
      </c>
      <c r="D191" s="430">
        <v>15991.263000000001</v>
      </c>
      <c r="E191" s="430">
        <v>28307.671000000002</v>
      </c>
      <c r="F191" s="431">
        <v>9370.6180000000022</v>
      </c>
      <c r="G191" s="432">
        <v>53669.551999999996</v>
      </c>
      <c r="H191" s="293"/>
      <c r="I191" s="58"/>
      <c r="BX191" s="270"/>
      <c r="BY191" s="68"/>
      <c r="BZ191" s="280"/>
      <c r="CA191" s="280"/>
      <c r="CB191" s="280"/>
      <c r="CC191" s="280"/>
      <c r="CD191" s="280"/>
      <c r="CE191" s="270"/>
      <c r="CF191" s="68"/>
      <c r="CG191" s="281"/>
      <c r="CH191" s="281"/>
      <c r="CI191" s="281"/>
      <c r="CJ191" s="281"/>
      <c r="CK191" s="281"/>
      <c r="CL191" s="282"/>
      <c r="CM191" s="282"/>
      <c r="CN191" s="282"/>
      <c r="CO191" s="282"/>
      <c r="CP191" s="282"/>
      <c r="CQ191" s="270"/>
      <c r="CR191" s="68"/>
      <c r="CS191" s="283"/>
      <c r="CT191" s="283"/>
      <c r="CU191" s="283"/>
      <c r="CV191" s="283"/>
      <c r="CW191" s="283"/>
      <c r="CX191" s="270"/>
      <c r="CY191" s="68"/>
      <c r="CZ191" s="282"/>
      <c r="DA191" s="282"/>
      <c r="DB191" s="282"/>
      <c r="DC191" s="282"/>
      <c r="DD191" s="282"/>
    </row>
    <row r="192" spans="1:108" ht="16.5" x14ac:dyDescent="0.3">
      <c r="A192" s="68">
        <v>2020</v>
      </c>
      <c r="B192" s="68" t="s">
        <v>33</v>
      </c>
      <c r="C192" s="433" t="s">
        <v>93</v>
      </c>
      <c r="D192" s="434">
        <v>305.1275</v>
      </c>
      <c r="E192" s="434">
        <v>7530.9270000000006</v>
      </c>
      <c r="F192" s="435">
        <v>781.30000000000007</v>
      </c>
      <c r="G192" s="129">
        <v>8617.3545000000013</v>
      </c>
      <c r="H192" s="293"/>
      <c r="I192" s="58"/>
      <c r="BX192" s="270"/>
      <c r="BY192" s="68"/>
      <c r="BZ192" s="280"/>
      <c r="CA192" s="280"/>
      <c r="CB192" s="280"/>
      <c r="CC192" s="280"/>
      <c r="CD192" s="280"/>
      <c r="CE192" s="270"/>
      <c r="CF192" s="68"/>
      <c r="CG192" s="281"/>
      <c r="CH192" s="281"/>
      <c r="CI192" s="281"/>
      <c r="CJ192" s="281"/>
      <c r="CK192" s="281"/>
      <c r="CL192" s="282"/>
      <c r="CM192" s="282"/>
      <c r="CN192" s="282"/>
      <c r="CO192" s="282"/>
      <c r="CP192" s="282"/>
      <c r="CQ192" s="270"/>
      <c r="CR192" s="68"/>
      <c r="CS192" s="283"/>
      <c r="CT192" s="283"/>
      <c r="CU192" s="283"/>
      <c r="CV192" s="283"/>
      <c r="CW192" s="283"/>
      <c r="CX192" s="270"/>
      <c r="CY192" s="68"/>
      <c r="CZ192" s="282"/>
      <c r="DA192" s="282"/>
      <c r="DB192" s="282"/>
      <c r="DC192" s="282"/>
      <c r="DD192" s="282"/>
    </row>
    <row r="193" spans="1:108" ht="16.5" x14ac:dyDescent="0.3">
      <c r="A193" s="427">
        <v>2020</v>
      </c>
      <c r="B193" s="428" t="s">
        <v>35</v>
      </c>
      <c r="C193" s="429" t="s">
        <v>93</v>
      </c>
      <c r="D193" s="430">
        <v>7521.0055041198748</v>
      </c>
      <c r="E193" s="430">
        <v>26242.686002908707</v>
      </c>
      <c r="F193" s="431">
        <v>5151.4450093078594</v>
      </c>
      <c r="G193" s="432">
        <v>38915.136516336439</v>
      </c>
      <c r="H193" s="293"/>
      <c r="I193" s="58"/>
      <c r="BX193" s="270"/>
      <c r="BY193" s="68"/>
      <c r="BZ193" s="280"/>
      <c r="CA193" s="280"/>
      <c r="CB193" s="280"/>
      <c r="CC193" s="280"/>
      <c r="CD193" s="280"/>
      <c r="CE193" s="270"/>
      <c r="CF193" s="68"/>
      <c r="CG193" s="281"/>
      <c r="CH193" s="281"/>
      <c r="CI193" s="281"/>
      <c r="CJ193" s="281"/>
      <c r="CK193" s="281"/>
      <c r="CL193" s="282"/>
      <c r="CM193" s="282"/>
      <c r="CN193" s="282"/>
      <c r="CO193" s="282"/>
      <c r="CP193" s="282"/>
      <c r="CQ193" s="270"/>
      <c r="CR193" s="68"/>
      <c r="CS193" s="283"/>
      <c r="CT193" s="283"/>
      <c r="CU193" s="283"/>
      <c r="CV193" s="283"/>
      <c r="CW193" s="283"/>
      <c r="CX193" s="270"/>
      <c r="CY193" s="68"/>
      <c r="CZ193" s="282"/>
      <c r="DA193" s="282"/>
      <c r="DB193" s="282"/>
      <c r="DC193" s="282"/>
      <c r="DD193" s="282"/>
    </row>
    <row r="194" spans="1:108" ht="16.5" x14ac:dyDescent="0.3">
      <c r="A194" s="68">
        <v>2020</v>
      </c>
      <c r="B194" s="68" t="s">
        <v>36</v>
      </c>
      <c r="C194" s="433" t="s">
        <v>93</v>
      </c>
      <c r="D194" s="434">
        <v>15399.352012207031</v>
      </c>
      <c r="E194" s="434">
        <v>34212.417995823387</v>
      </c>
      <c r="F194" s="435">
        <v>8760.8939860916144</v>
      </c>
      <c r="G194" s="129">
        <v>58372.663994122027</v>
      </c>
      <c r="H194" s="293"/>
      <c r="I194" s="58"/>
      <c r="BX194" s="270"/>
      <c r="BY194" s="68"/>
      <c r="BZ194" s="280"/>
      <c r="CA194" s="280"/>
      <c r="CB194" s="280"/>
      <c r="CC194" s="280"/>
      <c r="CD194" s="280"/>
      <c r="CE194" s="270"/>
      <c r="CF194" s="68"/>
      <c r="CG194" s="281"/>
      <c r="CH194" s="281"/>
      <c r="CI194" s="281"/>
      <c r="CJ194" s="281"/>
      <c r="CK194" s="281"/>
      <c r="CL194" s="282"/>
      <c r="CM194" s="282"/>
      <c r="CN194" s="282"/>
      <c r="CO194" s="282"/>
      <c r="CP194" s="282"/>
      <c r="CQ194" s="270"/>
      <c r="CR194" s="68"/>
      <c r="CS194" s="283"/>
      <c r="CT194" s="283"/>
      <c r="CU194" s="283"/>
      <c r="CV194" s="283"/>
      <c r="CW194" s="283"/>
      <c r="CX194" s="270"/>
      <c r="CY194" s="68"/>
      <c r="CZ194" s="282"/>
      <c r="DA194" s="282"/>
      <c r="DB194" s="282"/>
      <c r="DC194" s="282"/>
      <c r="DD194" s="282"/>
    </row>
    <row r="195" spans="1:108" ht="16.5" x14ac:dyDescent="0.3">
      <c r="A195" s="427">
        <v>2020</v>
      </c>
      <c r="B195" s="428" t="s">
        <v>37</v>
      </c>
      <c r="C195" s="429" t="s">
        <v>93</v>
      </c>
      <c r="D195" s="430">
        <v>21847.165996948235</v>
      </c>
      <c r="E195" s="430">
        <v>43034.398937984479</v>
      </c>
      <c r="F195" s="431">
        <v>11235.691985351565</v>
      </c>
      <c r="G195" s="432">
        <v>76117.256920284271</v>
      </c>
      <c r="H195" s="293"/>
      <c r="I195" s="58"/>
      <c r="BX195" s="270"/>
      <c r="BY195" s="68"/>
      <c r="BZ195" s="280"/>
      <c r="CA195" s="280"/>
      <c r="CB195" s="280"/>
      <c r="CC195" s="280"/>
      <c r="CD195" s="280"/>
      <c r="CE195" s="270"/>
      <c r="CF195" s="68"/>
      <c r="CG195" s="281"/>
      <c r="CH195" s="281"/>
      <c r="CI195" s="281"/>
      <c r="CJ195" s="281"/>
      <c r="CK195" s="281"/>
      <c r="CL195" s="282"/>
      <c r="CM195" s="282"/>
      <c r="CN195" s="282"/>
      <c r="CO195" s="282"/>
      <c r="CP195" s="282"/>
      <c r="CQ195" s="270"/>
      <c r="CR195" s="68"/>
      <c r="CS195" s="283"/>
      <c r="CT195" s="283"/>
      <c r="CU195" s="283"/>
      <c r="CV195" s="283"/>
      <c r="CW195" s="283"/>
      <c r="CX195" s="270"/>
      <c r="CY195" s="68"/>
      <c r="CZ195" s="282"/>
      <c r="DA195" s="282"/>
      <c r="DB195" s="282"/>
      <c r="DC195" s="282"/>
      <c r="DD195" s="282"/>
    </row>
    <row r="196" spans="1:108" ht="16.5" x14ac:dyDescent="0.3">
      <c r="A196" s="68">
        <v>2020</v>
      </c>
      <c r="B196" s="68" t="s">
        <v>38</v>
      </c>
      <c r="C196" s="433" t="s">
        <v>93</v>
      </c>
      <c r="D196" s="434">
        <v>23118.516504577638</v>
      </c>
      <c r="E196" s="434">
        <v>42211.355005961654</v>
      </c>
      <c r="F196" s="435">
        <v>11074.505516319274</v>
      </c>
      <c r="G196" s="129">
        <v>76404.377026858565</v>
      </c>
      <c r="H196" s="293"/>
      <c r="I196" s="58"/>
      <c r="BX196" s="270"/>
      <c r="BY196" s="68"/>
      <c r="BZ196" s="280"/>
      <c r="CA196" s="280"/>
      <c r="CB196" s="280"/>
      <c r="CC196" s="280"/>
      <c r="CD196" s="280"/>
      <c r="CE196" s="270"/>
      <c r="CF196" s="68"/>
      <c r="CG196" s="281"/>
      <c r="CH196" s="281"/>
      <c r="CI196" s="281"/>
      <c r="CJ196" s="281"/>
      <c r="CK196" s="281"/>
      <c r="CL196" s="282"/>
      <c r="CM196" s="282"/>
      <c r="CN196" s="282"/>
      <c r="CO196" s="282"/>
      <c r="CP196" s="282"/>
      <c r="CQ196" s="270"/>
      <c r="CR196" s="68"/>
      <c r="CS196" s="283"/>
      <c r="CT196" s="283"/>
      <c r="CU196" s="283"/>
      <c r="CV196" s="283"/>
      <c r="CW196" s="283"/>
      <c r="CX196" s="270"/>
      <c r="CY196" s="68"/>
      <c r="CZ196" s="282"/>
      <c r="DA196" s="282"/>
      <c r="DB196" s="282"/>
      <c r="DC196" s="282"/>
      <c r="DD196" s="282"/>
    </row>
    <row r="197" spans="1:108" ht="16.5" x14ac:dyDescent="0.3">
      <c r="A197" s="427">
        <v>2020</v>
      </c>
      <c r="B197" s="428" t="s">
        <v>39</v>
      </c>
      <c r="C197" s="429" t="s">
        <v>93</v>
      </c>
      <c r="D197" s="430">
        <v>23193.849963836667</v>
      </c>
      <c r="E197" s="430">
        <v>46898.168974265063</v>
      </c>
      <c r="F197" s="431">
        <v>13555.195001220702</v>
      </c>
      <c r="G197" s="432">
        <v>83647.213939322435</v>
      </c>
      <c r="H197" s="293"/>
      <c r="I197" s="58"/>
      <c r="BX197" s="270"/>
      <c r="BY197" s="68"/>
      <c r="BZ197" s="280"/>
      <c r="CA197" s="280"/>
      <c r="CB197" s="280"/>
      <c r="CC197" s="280"/>
      <c r="CD197" s="280"/>
      <c r="CE197" s="270"/>
      <c r="CF197" s="68"/>
      <c r="CG197" s="281"/>
      <c r="CH197" s="281"/>
      <c r="CI197" s="281"/>
      <c r="CJ197" s="281"/>
      <c r="CK197" s="281"/>
      <c r="CL197" s="282"/>
      <c r="CM197" s="282"/>
      <c r="CN197" s="282"/>
      <c r="CO197" s="282"/>
      <c r="CP197" s="282"/>
      <c r="CQ197" s="270"/>
      <c r="CR197" s="68"/>
      <c r="CS197" s="283"/>
      <c r="CT197" s="283"/>
      <c r="CU197" s="283"/>
      <c r="CV197" s="283"/>
      <c r="CW197" s="283"/>
      <c r="CX197" s="270"/>
      <c r="CY197" s="68"/>
      <c r="CZ197" s="282"/>
      <c r="DA197" s="282"/>
      <c r="DB197" s="282"/>
      <c r="DC197" s="282"/>
      <c r="DD197" s="282"/>
    </row>
    <row r="198" spans="1:108" ht="16.5" x14ac:dyDescent="0.3">
      <c r="A198" s="68">
        <v>2020</v>
      </c>
      <c r="B198" s="68" t="s">
        <v>40</v>
      </c>
      <c r="C198" s="433" t="s">
        <v>93</v>
      </c>
      <c r="D198" s="434">
        <v>23992.89298840332</v>
      </c>
      <c r="E198" s="434">
        <v>48471.336493839262</v>
      </c>
      <c r="F198" s="435">
        <v>13189.64697702408</v>
      </c>
      <c r="G198" s="129">
        <v>85653.876459266656</v>
      </c>
      <c r="H198" s="293"/>
      <c r="I198" s="58"/>
      <c r="BX198" s="270"/>
      <c r="BY198" s="68"/>
      <c r="BZ198" s="280"/>
      <c r="CA198" s="280"/>
      <c r="CB198" s="280"/>
      <c r="CC198" s="280"/>
      <c r="CD198" s="280"/>
      <c r="CE198" s="270"/>
      <c r="CF198" s="68"/>
      <c r="CG198" s="281"/>
      <c r="CH198" s="281"/>
      <c r="CI198" s="281"/>
      <c r="CJ198" s="281"/>
      <c r="CK198" s="281"/>
      <c r="CL198" s="282"/>
      <c r="CM198" s="282"/>
      <c r="CN198" s="282"/>
      <c r="CO198" s="282"/>
      <c r="CP198" s="282"/>
      <c r="CQ198" s="270"/>
      <c r="CR198" s="68"/>
      <c r="CS198" s="283"/>
      <c r="CT198" s="283"/>
      <c r="CU198" s="283"/>
      <c r="CV198" s="283"/>
      <c r="CW198" s="283"/>
      <c r="CX198" s="270"/>
      <c r="CY198" s="68"/>
      <c r="CZ198" s="282"/>
      <c r="DA198" s="282"/>
      <c r="DB198" s="282"/>
      <c r="DC198" s="282"/>
      <c r="DD198" s="282"/>
    </row>
    <row r="199" spans="1:108" ht="16.5" x14ac:dyDescent="0.3">
      <c r="A199" s="427">
        <v>2020</v>
      </c>
      <c r="B199" s="428" t="s">
        <v>41</v>
      </c>
      <c r="C199" s="429" t="s">
        <v>93</v>
      </c>
      <c r="D199" s="430">
        <v>24035.856026245117</v>
      </c>
      <c r="E199" s="430">
        <v>46965.649492394456</v>
      </c>
      <c r="F199" s="431">
        <v>11638.431005363465</v>
      </c>
      <c r="G199" s="432">
        <v>82639.936524003017</v>
      </c>
      <c r="H199" s="293"/>
      <c r="I199" s="58"/>
      <c r="BX199" s="270"/>
      <c r="BY199" s="68"/>
      <c r="BZ199" s="280"/>
      <c r="CA199" s="280"/>
      <c r="CB199" s="280"/>
      <c r="CC199" s="280"/>
      <c r="CD199" s="280"/>
      <c r="CE199" s="270"/>
      <c r="CF199" s="68"/>
      <c r="CG199" s="281"/>
      <c r="CH199" s="281"/>
      <c r="CI199" s="281"/>
      <c r="CJ199" s="281"/>
      <c r="CK199" s="281"/>
      <c r="CL199" s="282"/>
      <c r="CM199" s="282"/>
      <c r="CN199" s="282"/>
      <c r="CO199" s="282"/>
      <c r="CP199" s="282"/>
      <c r="CQ199" s="270"/>
      <c r="CR199" s="68"/>
      <c r="CS199" s="283"/>
      <c r="CT199" s="283"/>
      <c r="CU199" s="283"/>
      <c r="CV199" s="283"/>
      <c r="CW199" s="283"/>
      <c r="CX199" s="270"/>
      <c r="CY199" s="68"/>
      <c r="CZ199" s="282"/>
      <c r="DA199" s="282"/>
      <c r="DB199" s="282"/>
      <c r="DC199" s="282"/>
      <c r="DD199" s="282"/>
    </row>
    <row r="200" spans="1:108" ht="16.5" x14ac:dyDescent="0.3">
      <c r="A200" s="68">
        <v>2020</v>
      </c>
      <c r="B200" s="68" t="s">
        <v>42</v>
      </c>
      <c r="C200" s="433" t="s">
        <v>93</v>
      </c>
      <c r="D200" s="434">
        <v>22298.030018615722</v>
      </c>
      <c r="E200" s="434">
        <v>43590.234506461129</v>
      </c>
      <c r="F200" s="435">
        <v>10753.879017807007</v>
      </c>
      <c r="G200" s="129">
        <v>76642.143542883859</v>
      </c>
      <c r="H200" s="293"/>
      <c r="I200" s="58"/>
      <c r="BX200" s="270"/>
      <c r="BY200" s="68"/>
      <c r="BZ200" s="280"/>
      <c r="CA200" s="280"/>
      <c r="CB200" s="280"/>
      <c r="CC200" s="280"/>
      <c r="CD200" s="280"/>
      <c r="CE200" s="270"/>
      <c r="CF200" s="68"/>
      <c r="CG200" s="281"/>
      <c r="CH200" s="281"/>
      <c r="CI200" s="281"/>
      <c r="CJ200" s="281"/>
      <c r="CK200" s="281"/>
      <c r="CL200" s="282"/>
      <c r="CM200" s="282"/>
      <c r="CN200" s="282"/>
      <c r="CO200" s="282"/>
      <c r="CP200" s="282"/>
      <c r="CQ200" s="270"/>
      <c r="CR200" s="68"/>
      <c r="CS200" s="283"/>
      <c r="CT200" s="283"/>
      <c r="CU200" s="283"/>
      <c r="CV200" s="283"/>
      <c r="CW200" s="283"/>
      <c r="CX200" s="270"/>
      <c r="CY200" s="68"/>
      <c r="CZ200" s="282"/>
      <c r="DA200" s="282"/>
      <c r="DB200" s="282"/>
      <c r="DC200" s="282"/>
      <c r="DD200" s="282"/>
    </row>
    <row r="201" spans="1:108" ht="16.5" x14ac:dyDescent="0.3">
      <c r="A201" s="427">
        <v>2021</v>
      </c>
      <c r="B201" s="428" t="s">
        <v>43</v>
      </c>
      <c r="C201" s="429" t="s">
        <v>93</v>
      </c>
      <c r="D201" s="430">
        <v>19614.558008239746</v>
      </c>
      <c r="E201" s="430">
        <v>40481.438482199665</v>
      </c>
      <c r="F201" s="431">
        <v>9911.7324831008918</v>
      </c>
      <c r="G201" s="432">
        <v>70007.728973540303</v>
      </c>
      <c r="H201" s="293"/>
      <c r="I201" s="58"/>
      <c r="BX201" s="270"/>
      <c r="BY201" s="68"/>
      <c r="BZ201" s="280"/>
      <c r="CA201" s="280"/>
      <c r="CB201" s="280"/>
      <c r="CC201" s="280"/>
      <c r="CD201" s="280"/>
      <c r="CE201" s="270"/>
      <c r="CF201" s="68"/>
      <c r="CG201" s="281"/>
      <c r="CH201" s="281"/>
      <c r="CI201" s="281"/>
      <c r="CJ201" s="281"/>
      <c r="CK201" s="281"/>
      <c r="CL201" s="282"/>
      <c r="CM201" s="282"/>
      <c r="CN201" s="282"/>
      <c r="CO201" s="282"/>
      <c r="CP201" s="282"/>
      <c r="CQ201" s="270"/>
      <c r="CR201" s="68"/>
      <c r="CS201" s="283"/>
      <c r="CT201" s="283"/>
      <c r="CU201" s="283"/>
      <c r="CV201" s="283"/>
      <c r="CW201" s="283"/>
      <c r="CX201" s="270"/>
      <c r="CY201" s="68"/>
      <c r="CZ201" s="282"/>
      <c r="DA201" s="282"/>
      <c r="DB201" s="282"/>
      <c r="DC201" s="282"/>
      <c r="DD201" s="282"/>
    </row>
    <row r="202" spans="1:108" ht="16.5" x14ac:dyDescent="0.3">
      <c r="A202" s="68">
        <v>2021</v>
      </c>
      <c r="B202" s="68" t="s">
        <v>44</v>
      </c>
      <c r="C202" s="433" t="s">
        <v>93</v>
      </c>
      <c r="D202" s="434">
        <v>28826.726095000005</v>
      </c>
      <c r="E202" s="434">
        <v>43425.915017129999</v>
      </c>
      <c r="F202" s="435">
        <v>10255.991000400001</v>
      </c>
      <c r="G202" s="129">
        <v>82508.632112530002</v>
      </c>
      <c r="H202" s="293"/>
      <c r="I202" s="58"/>
      <c r="BX202" s="270"/>
      <c r="BY202" s="68"/>
      <c r="BZ202" s="280"/>
      <c r="CA202" s="280"/>
      <c r="CB202" s="280"/>
      <c r="CC202" s="280"/>
      <c r="CD202" s="280"/>
      <c r="CE202" s="270"/>
      <c r="CF202" s="68"/>
      <c r="CG202" s="281"/>
      <c r="CH202" s="281"/>
      <c r="CI202" s="281"/>
      <c r="CJ202" s="281"/>
      <c r="CK202" s="281"/>
      <c r="CL202" s="282"/>
      <c r="CM202" s="282"/>
      <c r="CN202" s="282"/>
      <c r="CO202" s="282"/>
      <c r="CP202" s="282"/>
      <c r="CQ202" s="270"/>
      <c r="CR202" s="68"/>
      <c r="CS202" s="283"/>
      <c r="CT202" s="283"/>
      <c r="CU202" s="283"/>
      <c r="CV202" s="283"/>
      <c r="CW202" s="283"/>
      <c r="CX202" s="270"/>
      <c r="CY202" s="68"/>
      <c r="CZ202" s="282"/>
      <c r="DA202" s="282"/>
      <c r="DB202" s="282"/>
      <c r="DC202" s="282"/>
      <c r="DD202" s="282"/>
    </row>
    <row r="203" spans="1:108" ht="16.5" x14ac:dyDescent="0.3">
      <c r="A203" s="427">
        <v>2021</v>
      </c>
      <c r="B203" s="428" t="s">
        <v>45</v>
      </c>
      <c r="C203" s="429" t="s">
        <v>93</v>
      </c>
      <c r="D203" s="430">
        <v>29485.119057983404</v>
      </c>
      <c r="E203" s="430">
        <v>48489.369997492729</v>
      </c>
      <c r="F203" s="431">
        <v>10500.856994096757</v>
      </c>
      <c r="G203" s="432">
        <v>88475.346049572894</v>
      </c>
      <c r="H203" s="293"/>
      <c r="I203" s="58"/>
      <c r="BX203" s="270"/>
      <c r="BY203" s="68"/>
      <c r="BZ203" s="280"/>
      <c r="CA203" s="280"/>
      <c r="CB203" s="280"/>
      <c r="CC203" s="280"/>
      <c r="CD203" s="280"/>
      <c r="CE203" s="270"/>
      <c r="CF203" s="68"/>
      <c r="CG203" s="281"/>
      <c r="CH203" s="281"/>
      <c r="CI203" s="281"/>
      <c r="CJ203" s="281"/>
      <c r="CK203" s="281"/>
      <c r="CL203" s="282"/>
      <c r="CM203" s="282"/>
      <c r="CN203" s="282"/>
      <c r="CO203" s="282"/>
      <c r="CP203" s="282"/>
      <c r="CQ203" s="270"/>
      <c r="CR203" s="68"/>
      <c r="CS203" s="283"/>
      <c r="CT203" s="283"/>
      <c r="CU203" s="283"/>
      <c r="CV203" s="283"/>
      <c r="CW203" s="283"/>
      <c r="CX203" s="270"/>
      <c r="CY203" s="68"/>
      <c r="CZ203" s="282"/>
      <c r="DA203" s="282"/>
      <c r="DB203" s="282"/>
      <c r="DC203" s="282"/>
      <c r="DD203" s="282"/>
    </row>
    <row r="204" spans="1:108" ht="16.5" x14ac:dyDescent="0.3">
      <c r="A204" s="68">
        <v>2021</v>
      </c>
      <c r="B204" s="68" t="s">
        <v>33</v>
      </c>
      <c r="C204" s="433" t="s">
        <v>93</v>
      </c>
      <c r="D204" s="434">
        <v>24344.748464294429</v>
      </c>
      <c r="E204" s="434">
        <v>48388.485010608216</v>
      </c>
      <c r="F204" s="435">
        <v>10218.825016441344</v>
      </c>
      <c r="G204" s="129">
        <v>82952.058491343982</v>
      </c>
      <c r="H204" s="293"/>
      <c r="I204" s="58"/>
      <c r="BX204" s="270"/>
      <c r="BY204" s="68"/>
      <c r="BZ204" s="280"/>
      <c r="CA204" s="280"/>
      <c r="CB204" s="280"/>
      <c r="CC204" s="280"/>
      <c r="CD204" s="280"/>
      <c r="CE204" s="270"/>
      <c r="CF204" s="68"/>
      <c r="CG204" s="281"/>
      <c r="CH204" s="281"/>
      <c r="CI204" s="281"/>
      <c r="CJ204" s="281"/>
      <c r="CK204" s="281"/>
      <c r="CL204" s="282"/>
      <c r="CM204" s="282"/>
      <c r="CN204" s="282"/>
      <c r="CO204" s="282"/>
      <c r="CP204" s="282"/>
      <c r="CQ204" s="270"/>
      <c r="CR204" s="68"/>
      <c r="CS204" s="283"/>
      <c r="CT204" s="283"/>
      <c r="CU204" s="283"/>
      <c r="CV204" s="283"/>
      <c r="CW204" s="283"/>
      <c r="CX204" s="270"/>
      <c r="CY204" s="68"/>
      <c r="CZ204" s="282"/>
      <c r="DA204" s="282"/>
      <c r="DB204" s="282"/>
      <c r="DC204" s="282"/>
      <c r="DD204" s="282"/>
    </row>
    <row r="205" spans="1:108" ht="16.5" x14ac:dyDescent="0.3">
      <c r="A205" s="427">
        <v>2021</v>
      </c>
      <c r="B205" s="428" t="s">
        <v>35</v>
      </c>
      <c r="C205" s="429" t="s">
        <v>93</v>
      </c>
      <c r="D205" s="430">
        <v>20691.618961853026</v>
      </c>
      <c r="E205" s="430">
        <v>41815.542939409068</v>
      </c>
      <c r="F205" s="431">
        <v>8389.1399818344107</v>
      </c>
      <c r="G205" s="432">
        <v>70896.301883096501</v>
      </c>
      <c r="H205" s="293"/>
      <c r="I205" s="58"/>
      <c r="BX205" s="270"/>
      <c r="BY205" s="68"/>
      <c r="BZ205" s="280"/>
      <c r="CA205" s="280"/>
      <c r="CB205" s="280"/>
      <c r="CC205" s="280"/>
      <c r="CD205" s="280"/>
      <c r="CE205" s="270"/>
      <c r="CF205" s="68"/>
      <c r="CG205" s="281"/>
      <c r="CH205" s="281"/>
      <c r="CI205" s="281"/>
      <c r="CJ205" s="281"/>
      <c r="CK205" s="281"/>
      <c r="CL205" s="282"/>
      <c r="CM205" s="282"/>
      <c r="CN205" s="282"/>
      <c r="CO205" s="282"/>
      <c r="CP205" s="282"/>
      <c r="CQ205" s="270"/>
      <c r="CR205" s="68"/>
      <c r="CS205" s="283"/>
      <c r="CT205" s="283"/>
      <c r="CU205" s="283"/>
      <c r="CV205" s="283"/>
      <c r="CW205" s="283"/>
      <c r="CX205" s="270"/>
      <c r="CY205" s="68"/>
      <c r="CZ205" s="282"/>
      <c r="DA205" s="282"/>
      <c r="DB205" s="282"/>
      <c r="DC205" s="282"/>
      <c r="DD205" s="282"/>
    </row>
    <row r="206" spans="1:108" ht="16.5" x14ac:dyDescent="0.3">
      <c r="A206" s="68">
        <v>2021</v>
      </c>
      <c r="B206" s="68" t="s">
        <v>36</v>
      </c>
      <c r="C206" s="433" t="s">
        <v>93</v>
      </c>
      <c r="D206" s="434">
        <v>25559.009013275154</v>
      </c>
      <c r="E206" s="434">
        <v>43666.360566935124</v>
      </c>
      <c r="F206" s="435">
        <v>11147.916501239777</v>
      </c>
      <c r="G206" s="129">
        <v>80373.286081450045</v>
      </c>
      <c r="H206" s="293"/>
      <c r="I206" s="58"/>
      <c r="BX206" s="270"/>
      <c r="BY206" s="68"/>
      <c r="BZ206" s="280"/>
      <c r="CA206" s="280"/>
      <c r="CB206" s="280"/>
      <c r="CC206" s="280"/>
      <c r="CD206" s="280"/>
      <c r="CE206" s="270"/>
      <c r="CF206" s="68"/>
      <c r="CG206" s="281"/>
      <c r="CH206" s="281"/>
      <c r="CI206" s="281"/>
      <c r="CJ206" s="281"/>
      <c r="CK206" s="281"/>
      <c r="CL206" s="282"/>
      <c r="CM206" s="282"/>
      <c r="CN206" s="282"/>
      <c r="CO206" s="282"/>
      <c r="CP206" s="282"/>
      <c r="CQ206" s="270"/>
      <c r="CR206" s="68"/>
      <c r="CS206" s="283"/>
      <c r="CT206" s="283"/>
      <c r="CU206" s="283"/>
      <c r="CV206" s="283"/>
      <c r="CW206" s="283"/>
      <c r="CX206" s="270"/>
      <c r="CY206" s="68"/>
      <c r="CZ206" s="282"/>
      <c r="DA206" s="282"/>
      <c r="DB206" s="282"/>
      <c r="DC206" s="282"/>
      <c r="DD206" s="282"/>
    </row>
    <row r="207" spans="1:108" ht="16.5" x14ac:dyDescent="0.3">
      <c r="A207" s="68">
        <v>2021</v>
      </c>
      <c r="B207" s="68" t="s">
        <v>37</v>
      </c>
      <c r="C207" s="433" t="s">
        <v>93</v>
      </c>
      <c r="D207" s="434">
        <v>24841.940983894347</v>
      </c>
      <c r="E207" s="434">
        <v>46208.368505088663</v>
      </c>
      <c r="F207" s="435">
        <v>10993.120991771699</v>
      </c>
      <c r="G207" s="129">
        <v>82043.430480754701</v>
      </c>
      <c r="H207" s="293"/>
      <c r="I207" s="58"/>
      <c r="BX207" s="270"/>
      <c r="BY207" s="68"/>
      <c r="BZ207" s="280"/>
      <c r="CA207" s="280"/>
      <c r="CB207" s="280"/>
      <c r="CC207" s="280"/>
      <c r="CD207" s="280"/>
      <c r="CE207" s="270"/>
      <c r="CF207" s="68"/>
      <c r="CG207" s="281"/>
      <c r="CH207" s="281"/>
      <c r="CI207" s="281"/>
      <c r="CJ207" s="281"/>
      <c r="CK207" s="281"/>
      <c r="CL207" s="282"/>
      <c r="CM207" s="282"/>
      <c r="CN207" s="282"/>
      <c r="CO207" s="282"/>
      <c r="CP207" s="282"/>
      <c r="CQ207" s="270"/>
      <c r="CR207" s="68"/>
      <c r="CS207" s="283"/>
      <c r="CT207" s="283"/>
      <c r="CU207" s="283"/>
      <c r="CV207" s="283"/>
      <c r="CW207" s="283"/>
      <c r="CX207" s="270"/>
      <c r="CY207" s="68"/>
      <c r="CZ207" s="282"/>
      <c r="DA207" s="282"/>
      <c r="DB207" s="282"/>
      <c r="DC207" s="282"/>
      <c r="DD207" s="282"/>
    </row>
    <row r="208" spans="1:108" ht="16.5" x14ac:dyDescent="0.3">
      <c r="A208" s="427">
        <v>2021</v>
      </c>
      <c r="B208" s="428" t="s">
        <v>38</v>
      </c>
      <c r="C208" s="429" t="s">
        <v>93</v>
      </c>
      <c r="D208" s="430">
        <v>28067.786966148386</v>
      </c>
      <c r="E208" s="430">
        <v>46767.635498407377</v>
      </c>
      <c r="F208" s="431">
        <v>11036.032016189578</v>
      </c>
      <c r="G208" s="432">
        <v>85871.454480745335</v>
      </c>
      <c r="H208" s="293"/>
      <c r="I208" s="58"/>
      <c r="BX208" s="270"/>
      <c r="BY208" s="68"/>
      <c r="BZ208" s="280"/>
      <c r="CA208" s="280"/>
      <c r="CB208" s="280"/>
      <c r="CC208" s="280"/>
      <c r="CD208" s="280"/>
      <c r="CE208" s="270"/>
      <c r="CF208" s="68"/>
      <c r="CG208" s="281"/>
      <c r="CH208" s="281"/>
      <c r="CI208" s="281"/>
      <c r="CJ208" s="281"/>
      <c r="CK208" s="281"/>
      <c r="CL208" s="282"/>
      <c r="CM208" s="282"/>
      <c r="CN208" s="282"/>
      <c r="CO208" s="282"/>
      <c r="CP208" s="282"/>
      <c r="CQ208" s="270"/>
      <c r="CR208" s="68"/>
      <c r="CS208" s="283"/>
      <c r="CT208" s="283"/>
      <c r="CU208" s="283"/>
      <c r="CV208" s="283"/>
      <c r="CW208" s="283"/>
      <c r="CX208" s="270"/>
      <c r="CY208" s="68"/>
      <c r="CZ208" s="282"/>
      <c r="DA208" s="282"/>
      <c r="DB208" s="282"/>
      <c r="DC208" s="282"/>
      <c r="DD208" s="282"/>
    </row>
    <row r="209" spans="1:108" ht="16.5" x14ac:dyDescent="0.3">
      <c r="A209" s="68">
        <v>2021</v>
      </c>
      <c r="B209" s="68" t="s">
        <v>39</v>
      </c>
      <c r="C209" s="433" t="s">
        <v>93</v>
      </c>
      <c r="D209" s="434">
        <v>29668.831051116933</v>
      </c>
      <c r="E209" s="434">
        <v>51674.389988194001</v>
      </c>
      <c r="F209" s="435">
        <v>12150.19049301529</v>
      </c>
      <c r="G209" s="129">
        <v>93493.411532326238</v>
      </c>
      <c r="H209" s="293"/>
      <c r="I209" s="58"/>
      <c r="BX209" s="270"/>
      <c r="BY209" s="68"/>
      <c r="BZ209" s="280"/>
      <c r="CA209" s="280"/>
      <c r="CB209" s="280"/>
      <c r="CC209" s="280"/>
      <c r="CD209" s="280"/>
      <c r="CE209" s="270"/>
      <c r="CF209" s="68"/>
      <c r="CG209" s="281"/>
      <c r="CH209" s="281"/>
      <c r="CI209" s="281"/>
      <c r="CJ209" s="281"/>
      <c r="CK209" s="281"/>
      <c r="CL209" s="282"/>
      <c r="CM209" s="282"/>
      <c r="CN209" s="282"/>
      <c r="CO209" s="282"/>
      <c r="CP209" s="282"/>
      <c r="CQ209" s="270"/>
      <c r="CR209" s="68"/>
      <c r="CS209" s="283"/>
      <c r="CT209" s="283"/>
      <c r="CU209" s="283"/>
      <c r="CV209" s="283"/>
      <c r="CW209" s="283"/>
      <c r="CX209" s="270"/>
      <c r="CY209" s="68"/>
      <c r="CZ209" s="282"/>
      <c r="DA209" s="282"/>
      <c r="DB209" s="282"/>
      <c r="DC209" s="282"/>
      <c r="DD209" s="282"/>
    </row>
    <row r="210" spans="1:108" ht="16.5" x14ac:dyDescent="0.3">
      <c r="A210" s="427">
        <v>2021</v>
      </c>
      <c r="B210" s="428" t="s">
        <v>40</v>
      </c>
      <c r="C210" s="429" t="s">
        <v>93</v>
      </c>
      <c r="D210" s="430">
        <v>27515.867989624017</v>
      </c>
      <c r="E210" s="430">
        <v>52058.710432193737</v>
      </c>
      <c r="F210" s="431">
        <v>11956.464002685549</v>
      </c>
      <c r="G210" s="432">
        <v>91531.042424503306</v>
      </c>
      <c r="H210" s="293"/>
      <c r="I210" s="58"/>
      <c r="BX210" s="270"/>
      <c r="BY210" s="68"/>
      <c r="BZ210" s="280"/>
      <c r="CA210" s="280"/>
      <c r="CB210" s="280"/>
      <c r="CC210" s="280"/>
      <c r="CD210" s="280"/>
      <c r="CE210" s="270"/>
      <c r="CF210" s="68"/>
      <c r="CG210" s="281"/>
      <c r="CH210" s="281"/>
      <c r="CI210" s="281"/>
      <c r="CJ210" s="281"/>
      <c r="CK210" s="281"/>
      <c r="CL210" s="282"/>
      <c r="CM210" s="282"/>
      <c r="CN210" s="282"/>
      <c r="CO210" s="282"/>
      <c r="CP210" s="282"/>
      <c r="CQ210" s="270"/>
      <c r="CR210" s="68"/>
      <c r="CS210" s="283"/>
      <c r="CT210" s="283"/>
      <c r="CU210" s="283"/>
      <c r="CV210" s="283"/>
      <c r="CW210" s="283"/>
      <c r="CX210" s="270"/>
      <c r="CY210" s="68"/>
      <c r="CZ210" s="282"/>
      <c r="DA210" s="282"/>
      <c r="DB210" s="282"/>
      <c r="DC210" s="282"/>
      <c r="DD210" s="282"/>
    </row>
    <row r="211" spans="1:108" ht="16.5" x14ac:dyDescent="0.3">
      <c r="A211" s="68">
        <v>2021</v>
      </c>
      <c r="B211" s="68" t="s">
        <v>41</v>
      </c>
      <c r="C211" s="433" t="s">
        <v>93</v>
      </c>
      <c r="D211" s="434">
        <v>28381.995499904628</v>
      </c>
      <c r="E211" s="434">
        <v>53041.854054955751</v>
      </c>
      <c r="F211" s="435">
        <v>11931.525978538515</v>
      </c>
      <c r="G211" s="129">
        <v>93355.375533398896</v>
      </c>
      <c r="H211" s="293"/>
      <c r="I211" s="58"/>
      <c r="BX211" s="270"/>
      <c r="BY211" s="68"/>
      <c r="BZ211" s="280"/>
      <c r="CA211" s="280"/>
      <c r="CB211" s="280"/>
      <c r="CC211" s="280"/>
      <c r="CD211" s="280"/>
      <c r="CE211" s="270"/>
      <c r="CF211" s="68"/>
      <c r="CG211" s="281"/>
      <c r="CH211" s="281"/>
      <c r="CI211" s="281"/>
      <c r="CJ211" s="281"/>
      <c r="CK211" s="281"/>
      <c r="CL211" s="282"/>
      <c r="CM211" s="282"/>
      <c r="CN211" s="282"/>
      <c r="CO211" s="282"/>
      <c r="CP211" s="282"/>
      <c r="CQ211" s="270"/>
      <c r="CR211" s="68"/>
      <c r="CS211" s="283"/>
      <c r="CT211" s="283"/>
      <c r="CU211" s="283"/>
      <c r="CV211" s="283"/>
      <c r="CW211" s="283"/>
      <c r="CX211" s="270"/>
      <c r="CY211" s="68"/>
      <c r="CZ211" s="282"/>
      <c r="DA211" s="282"/>
      <c r="DB211" s="282"/>
      <c r="DC211" s="282"/>
      <c r="DD211" s="282"/>
    </row>
    <row r="212" spans="1:108" ht="16.5" x14ac:dyDescent="0.3">
      <c r="A212" s="427">
        <v>2021</v>
      </c>
      <c r="B212" s="428" t="s">
        <v>42</v>
      </c>
      <c r="C212" s="429" t="s">
        <v>93</v>
      </c>
      <c r="D212" s="430">
        <v>24939.820999999996</v>
      </c>
      <c r="E212" s="430">
        <v>56025.949102033621</v>
      </c>
      <c r="F212" s="431">
        <v>11656.97749967882</v>
      </c>
      <c r="G212" s="432">
        <v>92622.747601712443</v>
      </c>
      <c r="H212" s="293"/>
      <c r="I212" s="58"/>
      <c r="BX212" s="270"/>
      <c r="BY212" s="68"/>
      <c r="BZ212" s="280"/>
      <c r="CA212" s="280"/>
      <c r="CB212" s="280"/>
      <c r="CC212" s="280"/>
      <c r="CD212" s="280"/>
      <c r="CE212" s="270"/>
      <c r="CF212" s="68"/>
      <c r="CG212" s="281"/>
      <c r="CH212" s="281"/>
      <c r="CI212" s="281"/>
      <c r="CJ212" s="281"/>
      <c r="CK212" s="281"/>
      <c r="CL212" s="282"/>
      <c r="CM212" s="282"/>
      <c r="CN212" s="282"/>
      <c r="CO212" s="282"/>
      <c r="CP212" s="282"/>
      <c r="CQ212" s="270"/>
      <c r="CR212" s="68"/>
      <c r="CS212" s="283"/>
      <c r="CT212" s="283"/>
      <c r="CU212" s="283"/>
      <c r="CV212" s="283"/>
      <c r="CW212" s="283"/>
      <c r="CX212" s="270"/>
      <c r="CY212" s="68"/>
      <c r="CZ212" s="282"/>
      <c r="DA212" s="282"/>
      <c r="DB212" s="282"/>
      <c r="DC212" s="282"/>
      <c r="DD212" s="282"/>
    </row>
    <row r="213" spans="1:108" ht="16.5" x14ac:dyDescent="0.3">
      <c r="A213" s="68">
        <v>2022</v>
      </c>
      <c r="B213" s="68" t="s">
        <v>43</v>
      </c>
      <c r="C213" s="433" t="s">
        <v>93</v>
      </c>
      <c r="D213" s="434">
        <v>23427.633000000002</v>
      </c>
      <c r="E213" s="434">
        <v>40403.429446804555</v>
      </c>
      <c r="F213" s="435">
        <v>10060.034996627808</v>
      </c>
      <c r="G213" s="129">
        <v>73891.097443432358</v>
      </c>
      <c r="H213" s="293"/>
      <c r="I213" s="58"/>
      <c r="BX213" s="270"/>
      <c r="BY213" s="68"/>
      <c r="BZ213" s="280"/>
      <c r="CA213" s="280"/>
      <c r="CB213" s="280"/>
      <c r="CC213" s="280"/>
      <c r="CD213" s="280"/>
      <c r="CE213" s="270"/>
      <c r="CF213" s="68"/>
      <c r="CG213" s="281"/>
      <c r="CH213" s="281"/>
      <c r="CI213" s="281"/>
      <c r="CJ213" s="281"/>
      <c r="CK213" s="281"/>
      <c r="CL213" s="282"/>
      <c r="CM213" s="282"/>
      <c r="CN213" s="282"/>
      <c r="CO213" s="282"/>
      <c r="CP213" s="282"/>
      <c r="CQ213" s="270"/>
      <c r="CR213" s="68"/>
      <c r="CS213" s="283"/>
      <c r="CT213" s="283"/>
      <c r="CU213" s="283"/>
      <c r="CV213" s="283"/>
      <c r="CW213" s="283"/>
      <c r="CX213" s="270"/>
      <c r="CY213" s="68"/>
      <c r="CZ213" s="282"/>
      <c r="DA213" s="282"/>
      <c r="DB213" s="282"/>
      <c r="DC213" s="282"/>
      <c r="DD213" s="282"/>
    </row>
    <row r="214" spans="1:108" ht="16.5" x14ac:dyDescent="0.3">
      <c r="A214" s="427">
        <v>2022</v>
      </c>
      <c r="B214" s="428" t="s">
        <v>44</v>
      </c>
      <c r="C214" s="429" t="s">
        <v>93</v>
      </c>
      <c r="D214" s="430">
        <v>30151.093998626708</v>
      </c>
      <c r="E214" s="430">
        <v>48712.046597918059</v>
      </c>
      <c r="F214" s="431">
        <v>12684.300985435486</v>
      </c>
      <c r="G214" s="432">
        <v>91547.441581980238</v>
      </c>
      <c r="H214" s="293"/>
      <c r="I214" s="58"/>
      <c r="BX214" s="270"/>
      <c r="BY214" s="68"/>
      <c r="BZ214" s="280"/>
      <c r="CA214" s="280"/>
      <c r="CB214" s="280"/>
      <c r="CC214" s="280"/>
      <c r="CD214" s="280"/>
      <c r="CE214" s="270"/>
      <c r="CF214" s="68"/>
      <c r="CG214" s="281"/>
      <c r="CH214" s="281"/>
      <c r="CI214" s="281"/>
      <c r="CJ214" s="281"/>
      <c r="CK214" s="281"/>
      <c r="CL214" s="282"/>
      <c r="CM214" s="282"/>
      <c r="CN214" s="282"/>
      <c r="CO214" s="282"/>
      <c r="CP214" s="282"/>
      <c r="CQ214" s="270"/>
      <c r="CR214" s="68"/>
      <c r="CS214" s="283"/>
      <c r="CT214" s="283"/>
      <c r="CU214" s="283"/>
      <c r="CV214" s="283"/>
      <c r="CW214" s="283"/>
      <c r="CX214" s="270"/>
      <c r="CY214" s="68"/>
      <c r="CZ214" s="282"/>
      <c r="DA214" s="282"/>
      <c r="DB214" s="282"/>
      <c r="DC214" s="282"/>
      <c r="DD214" s="282"/>
    </row>
    <row r="215" spans="1:108" ht="16.5" x14ac:dyDescent="0.3">
      <c r="A215" s="68">
        <v>2022</v>
      </c>
      <c r="B215" s="68" t="s">
        <v>45</v>
      </c>
      <c r="C215" s="433" t="s">
        <v>93</v>
      </c>
      <c r="D215" s="434">
        <v>29629.376499999998</v>
      </c>
      <c r="E215" s="434">
        <v>53419.206035206196</v>
      </c>
      <c r="F215" s="435">
        <v>12266.134998664857</v>
      </c>
      <c r="G215" s="129">
        <v>95314.717533871051</v>
      </c>
      <c r="H215" s="293"/>
      <c r="I215" s="58"/>
      <c r="BX215" s="270"/>
      <c r="BY215" s="68"/>
      <c r="BZ215" s="280"/>
      <c r="CA215" s="280"/>
      <c r="CB215" s="280"/>
      <c r="CC215" s="280"/>
      <c r="CD215" s="280"/>
      <c r="CE215" s="270"/>
      <c r="CF215" s="68"/>
      <c r="CG215" s="281"/>
      <c r="CH215" s="281"/>
      <c r="CI215" s="281"/>
      <c r="CJ215" s="281"/>
      <c r="CK215" s="281"/>
      <c r="CL215" s="282"/>
      <c r="CM215" s="282"/>
      <c r="CN215" s="282"/>
      <c r="CO215" s="282"/>
      <c r="CP215" s="282"/>
      <c r="CQ215" s="270"/>
      <c r="CR215" s="68"/>
      <c r="CS215" s="283"/>
      <c r="CT215" s="283"/>
      <c r="CU215" s="283"/>
      <c r="CV215" s="283"/>
      <c r="CW215" s="283"/>
      <c r="CX215" s="270"/>
      <c r="CY215" s="68"/>
      <c r="CZ215" s="282"/>
      <c r="DA215" s="282"/>
      <c r="DB215" s="282"/>
      <c r="DC215" s="282"/>
      <c r="DD215" s="282"/>
    </row>
    <row r="216" spans="1:108" ht="16.5" x14ac:dyDescent="0.3">
      <c r="A216" s="427">
        <v>2022</v>
      </c>
      <c r="B216" s="428" t="s">
        <v>33</v>
      </c>
      <c r="C216" s="429" t="s">
        <v>93</v>
      </c>
      <c r="D216" s="430">
        <v>25574.746051999999</v>
      </c>
      <c r="E216" s="430">
        <v>40947.324453399997</v>
      </c>
      <c r="F216" s="431">
        <v>9925.3554980999979</v>
      </c>
      <c r="G216" s="432">
        <v>76447.42600349999</v>
      </c>
      <c r="H216" s="293"/>
      <c r="I216" s="58"/>
      <c r="BX216" s="270"/>
      <c r="BY216" s="68"/>
      <c r="BZ216" s="280"/>
      <c r="CA216" s="280"/>
      <c r="CB216" s="280"/>
      <c r="CC216" s="280"/>
      <c r="CD216" s="280"/>
      <c r="CE216" s="270"/>
      <c r="CF216" s="68"/>
      <c r="CG216" s="281"/>
      <c r="CH216" s="281"/>
      <c r="CI216" s="281"/>
      <c r="CJ216" s="281"/>
      <c r="CK216" s="281"/>
      <c r="CL216" s="282"/>
      <c r="CM216" s="282"/>
      <c r="CN216" s="282"/>
      <c r="CO216" s="282"/>
      <c r="CP216" s="282"/>
      <c r="CQ216" s="270"/>
      <c r="CR216" s="68"/>
      <c r="CS216" s="283"/>
      <c r="CT216" s="283"/>
      <c r="CU216" s="283"/>
      <c r="CV216" s="283"/>
      <c r="CW216" s="283"/>
      <c r="CX216" s="270"/>
      <c r="CY216" s="68"/>
      <c r="CZ216" s="282"/>
      <c r="DA216" s="282"/>
      <c r="DB216" s="282"/>
      <c r="DC216" s="282"/>
      <c r="DD216" s="282"/>
    </row>
    <row r="217" spans="1:108" ht="16.5" x14ac:dyDescent="0.3">
      <c r="A217" s="68">
        <v>2022</v>
      </c>
      <c r="B217" s="68" t="s">
        <v>35</v>
      </c>
      <c r="C217" s="433" t="s">
        <v>93</v>
      </c>
      <c r="D217" s="434">
        <v>33781.374018577575</v>
      </c>
      <c r="E217" s="434">
        <v>43158.883489007283</v>
      </c>
      <c r="F217" s="435">
        <v>10955.735484035491</v>
      </c>
      <c r="G217" s="129">
        <v>87895.992991620355</v>
      </c>
      <c r="H217" s="293"/>
      <c r="I217" s="58"/>
      <c r="BX217" s="270"/>
      <c r="BY217" s="68"/>
      <c r="BZ217" s="280"/>
      <c r="CA217" s="280"/>
      <c r="CB217" s="280"/>
      <c r="CC217" s="280"/>
      <c r="CD217" s="280"/>
      <c r="CE217" s="270"/>
      <c r="CF217" s="68"/>
      <c r="CG217" s="281"/>
      <c r="CH217" s="281"/>
      <c r="CI217" s="281"/>
      <c r="CJ217" s="281"/>
      <c r="CK217" s="281"/>
      <c r="CL217" s="282"/>
      <c r="CM217" s="282"/>
      <c r="CN217" s="282"/>
      <c r="CO217" s="282"/>
      <c r="CP217" s="282"/>
      <c r="CQ217" s="270"/>
      <c r="CR217" s="68"/>
      <c r="CS217" s="283"/>
      <c r="CT217" s="283"/>
      <c r="CU217" s="283"/>
      <c r="CV217" s="283"/>
      <c r="CW217" s="283"/>
      <c r="CX217" s="270"/>
      <c r="CY217" s="68"/>
      <c r="CZ217" s="282"/>
      <c r="DA217" s="282"/>
      <c r="DB217" s="282"/>
      <c r="DC217" s="282"/>
      <c r="DD217" s="282"/>
    </row>
    <row r="218" spans="1:108" ht="16.5" x14ac:dyDescent="0.3">
      <c r="A218" s="68">
        <v>2022</v>
      </c>
      <c r="B218" s="68" t="s">
        <v>36</v>
      </c>
      <c r="C218" s="433" t="s">
        <v>93</v>
      </c>
      <c r="D218" s="434">
        <v>28645.519977188127</v>
      </c>
      <c r="E218" s="434">
        <v>46417.588987745286</v>
      </c>
      <c r="F218" s="435">
        <v>11057.510005407335</v>
      </c>
      <c r="G218" s="129">
        <v>86120.618970340744</v>
      </c>
      <c r="H218" s="293"/>
      <c r="I218" s="58"/>
      <c r="BX218" s="270"/>
      <c r="BY218" s="68"/>
      <c r="BZ218" s="280"/>
      <c r="CA218" s="280"/>
      <c r="CB218" s="280"/>
      <c r="CC218" s="280"/>
      <c r="CD218" s="280"/>
      <c r="CE218" s="270"/>
      <c r="CF218" s="68"/>
      <c r="CG218" s="281"/>
      <c r="CH218" s="281"/>
      <c r="CI218" s="281"/>
      <c r="CJ218" s="281"/>
      <c r="CK218" s="281"/>
      <c r="CL218" s="282"/>
      <c r="CM218" s="282"/>
      <c r="CN218" s="282"/>
      <c r="CO218" s="282"/>
      <c r="CP218" s="282"/>
      <c r="CQ218" s="270"/>
      <c r="CR218" s="68"/>
      <c r="CS218" s="283"/>
      <c r="CT218" s="283"/>
      <c r="CU218" s="283"/>
      <c r="CV218" s="283"/>
      <c r="CW218" s="283"/>
      <c r="CX218" s="270"/>
      <c r="CY218" s="68"/>
      <c r="CZ218" s="282"/>
      <c r="DA218" s="282"/>
      <c r="DB218" s="282"/>
      <c r="DC218" s="282"/>
      <c r="DD218" s="282"/>
    </row>
    <row r="219" spans="1:108" ht="16.5" x14ac:dyDescent="0.3">
      <c r="A219" s="427">
        <v>2020</v>
      </c>
      <c r="B219" s="428" t="s">
        <v>43</v>
      </c>
      <c r="C219" s="429" t="s">
        <v>96</v>
      </c>
      <c r="D219" s="430">
        <v>8217.4249999999993</v>
      </c>
      <c r="E219" s="430">
        <v>22931.682999999997</v>
      </c>
      <c r="F219" s="431">
        <v>5218.4594999999999</v>
      </c>
      <c r="G219" s="432">
        <v>36367.567499999997</v>
      </c>
      <c r="H219" s="293"/>
      <c r="I219" s="58"/>
      <c r="BX219" s="270"/>
      <c r="BY219" s="68"/>
      <c r="BZ219" s="280"/>
      <c r="CA219" s="280"/>
      <c r="CB219" s="280"/>
      <c r="CC219" s="280"/>
      <c r="CD219" s="280"/>
      <c r="CE219" s="270"/>
      <c r="CF219" s="68"/>
      <c r="CG219" s="281"/>
      <c r="CH219" s="281"/>
      <c r="CI219" s="281"/>
      <c r="CJ219" s="281"/>
      <c r="CK219" s="281"/>
      <c r="CL219" s="282"/>
      <c r="CM219" s="282"/>
      <c r="CN219" s="282"/>
      <c r="CO219" s="282"/>
      <c r="CP219" s="282"/>
      <c r="CQ219" s="270"/>
      <c r="CR219" s="68"/>
      <c r="CS219" s="283"/>
      <c r="CT219" s="283"/>
      <c r="CU219" s="283"/>
      <c r="CV219" s="283"/>
      <c r="CW219" s="283"/>
      <c r="CX219" s="270"/>
      <c r="CY219" s="68"/>
      <c r="CZ219" s="282"/>
      <c r="DA219" s="282"/>
      <c r="DB219" s="282"/>
      <c r="DC219" s="282"/>
      <c r="DD219" s="282"/>
    </row>
    <row r="220" spans="1:108" ht="16.5" x14ac:dyDescent="0.3">
      <c r="A220" s="68">
        <v>2020</v>
      </c>
      <c r="B220" s="68" t="s">
        <v>44</v>
      </c>
      <c r="C220" s="433" t="s">
        <v>96</v>
      </c>
      <c r="D220" s="434">
        <v>9689.24</v>
      </c>
      <c r="E220" s="434">
        <v>20331.588499999998</v>
      </c>
      <c r="F220" s="435">
        <v>4858.75</v>
      </c>
      <c r="G220" s="129">
        <v>34879.578500000003</v>
      </c>
      <c r="H220" s="293"/>
      <c r="I220" s="58"/>
      <c r="BX220" s="270"/>
      <c r="BY220" s="68"/>
      <c r="BZ220" s="280"/>
      <c r="CA220" s="280"/>
      <c r="CB220" s="280"/>
      <c r="CC220" s="280"/>
      <c r="CD220" s="280"/>
      <c r="CE220" s="270"/>
      <c r="CF220" s="68"/>
      <c r="CG220" s="281"/>
      <c r="CH220" s="281"/>
      <c r="CI220" s="281"/>
      <c r="CJ220" s="281"/>
      <c r="CK220" s="281"/>
      <c r="CL220" s="282"/>
      <c r="CM220" s="282"/>
      <c r="CN220" s="282"/>
      <c r="CO220" s="282"/>
      <c r="CP220" s="282"/>
      <c r="CQ220" s="270"/>
      <c r="CR220" s="68"/>
      <c r="CS220" s="283"/>
      <c r="CT220" s="283"/>
      <c r="CU220" s="283"/>
      <c r="CV220" s="283"/>
      <c r="CW220" s="283"/>
      <c r="CX220" s="270"/>
      <c r="CY220" s="68"/>
      <c r="CZ220" s="282"/>
      <c r="DA220" s="282"/>
      <c r="DB220" s="282"/>
      <c r="DC220" s="282"/>
      <c r="DD220" s="282"/>
    </row>
    <row r="221" spans="1:108" ht="16.5" x14ac:dyDescent="0.3">
      <c r="A221" s="427">
        <v>2020</v>
      </c>
      <c r="B221" s="428" t="s">
        <v>45</v>
      </c>
      <c r="C221" s="429" t="s">
        <v>96</v>
      </c>
      <c r="D221" s="430">
        <v>6331.76</v>
      </c>
      <c r="E221" s="430">
        <v>13966.819</v>
      </c>
      <c r="F221" s="431">
        <v>4013.0125000000003</v>
      </c>
      <c r="G221" s="432">
        <v>24311.591499999999</v>
      </c>
      <c r="H221" s="293"/>
      <c r="I221" s="58"/>
      <c r="BX221" s="270"/>
      <c r="BY221" s="68"/>
      <c r="BZ221" s="280"/>
      <c r="CA221" s="280"/>
      <c r="CB221" s="280"/>
      <c r="CC221" s="280"/>
      <c r="CD221" s="280"/>
      <c r="CE221" s="270"/>
      <c r="CF221" s="68"/>
      <c r="CG221" s="281"/>
      <c r="CH221" s="281"/>
      <c r="CI221" s="281"/>
      <c r="CJ221" s="281"/>
      <c r="CK221" s="281"/>
      <c r="CL221" s="282"/>
      <c r="CM221" s="282"/>
      <c r="CN221" s="282"/>
      <c r="CO221" s="282"/>
      <c r="CP221" s="282"/>
      <c r="CQ221" s="270"/>
      <c r="CR221" s="68"/>
      <c r="CS221" s="283"/>
      <c r="CT221" s="283"/>
      <c r="CU221" s="283"/>
      <c r="CV221" s="283"/>
      <c r="CW221" s="283"/>
      <c r="CX221" s="270"/>
      <c r="CY221" s="68"/>
      <c r="CZ221" s="282"/>
      <c r="DA221" s="282"/>
      <c r="DB221" s="282"/>
      <c r="DC221" s="282"/>
      <c r="DD221" s="282"/>
    </row>
    <row r="222" spans="1:108" ht="16.5" x14ac:dyDescent="0.3">
      <c r="A222" s="68">
        <v>2020</v>
      </c>
      <c r="B222" s="68" t="s">
        <v>33</v>
      </c>
      <c r="C222" s="433" t="s">
        <v>96</v>
      </c>
      <c r="D222" s="434">
        <v>305.88000000000005</v>
      </c>
      <c r="E222" s="434">
        <v>5399.9270000000006</v>
      </c>
      <c r="F222" s="435">
        <v>258.10000000000002</v>
      </c>
      <c r="G222" s="129">
        <v>5963.9070000000002</v>
      </c>
      <c r="H222" s="293"/>
      <c r="I222" s="58"/>
      <c r="BX222" s="270"/>
      <c r="BY222" s="68"/>
      <c r="BZ222" s="280"/>
      <c r="CA222" s="280"/>
      <c r="CB222" s="280"/>
      <c r="CC222" s="280"/>
      <c r="CD222" s="280"/>
      <c r="CE222" s="270"/>
      <c r="CF222" s="68"/>
      <c r="CG222" s="281"/>
      <c r="CH222" s="281"/>
      <c r="CI222" s="281"/>
      <c r="CJ222" s="281"/>
      <c r="CK222" s="281"/>
      <c r="CL222" s="282"/>
      <c r="CM222" s="282"/>
      <c r="CN222" s="282"/>
      <c r="CO222" s="282"/>
      <c r="CP222" s="282"/>
      <c r="CQ222" s="270"/>
      <c r="CR222" s="68"/>
      <c r="CS222" s="283"/>
      <c r="CT222" s="283"/>
      <c r="CU222" s="283"/>
      <c r="CV222" s="283"/>
      <c r="CW222" s="283"/>
      <c r="CX222" s="270"/>
      <c r="CY222" s="68"/>
      <c r="CZ222" s="282"/>
      <c r="DA222" s="282"/>
      <c r="DB222" s="282"/>
      <c r="DC222" s="282"/>
      <c r="DD222" s="282"/>
    </row>
    <row r="223" spans="1:108" ht="16.5" x14ac:dyDescent="0.3">
      <c r="A223" s="427">
        <v>2020</v>
      </c>
      <c r="B223" s="428" t="s">
        <v>35</v>
      </c>
      <c r="C223" s="429" t="s">
        <v>96</v>
      </c>
      <c r="D223" s="430">
        <v>6378.4509365234408</v>
      </c>
      <c r="E223" s="430">
        <v>14174.003499999999</v>
      </c>
      <c r="F223" s="431">
        <v>2550.867493133544</v>
      </c>
      <c r="G223" s="432">
        <v>23103.321929656981</v>
      </c>
      <c r="H223" s="293"/>
      <c r="I223" s="58"/>
      <c r="BX223" s="270"/>
      <c r="BY223" s="68"/>
      <c r="BZ223" s="280"/>
      <c r="CA223" s="280"/>
      <c r="CB223" s="280"/>
      <c r="CC223" s="280"/>
      <c r="CD223" s="280"/>
      <c r="CE223" s="270"/>
      <c r="CF223" s="68"/>
      <c r="CG223" s="281"/>
      <c r="CH223" s="281"/>
      <c r="CI223" s="281"/>
      <c r="CJ223" s="281"/>
      <c r="CK223" s="281"/>
      <c r="CL223" s="282"/>
      <c r="CM223" s="282"/>
      <c r="CN223" s="282"/>
      <c r="CO223" s="282"/>
      <c r="CP223" s="282"/>
      <c r="CQ223" s="270"/>
      <c r="CR223" s="68"/>
      <c r="CS223" s="283"/>
      <c r="CT223" s="283"/>
      <c r="CU223" s="283"/>
      <c r="CV223" s="283"/>
      <c r="CW223" s="283"/>
      <c r="CX223" s="270"/>
      <c r="CY223" s="68"/>
      <c r="CZ223" s="282"/>
      <c r="DA223" s="282"/>
      <c r="DB223" s="282"/>
      <c r="DC223" s="282"/>
      <c r="DD223" s="282"/>
    </row>
    <row r="224" spans="1:108" ht="16.5" x14ac:dyDescent="0.3">
      <c r="A224" s="68">
        <v>2020</v>
      </c>
      <c r="B224" s="68" t="s">
        <v>36</v>
      </c>
      <c r="C224" s="433" t="s">
        <v>96</v>
      </c>
      <c r="D224" s="434">
        <v>6919.0138895263672</v>
      </c>
      <c r="E224" s="434">
        <v>16968.837951171878</v>
      </c>
      <c r="F224" s="435">
        <v>3310.0975340271007</v>
      </c>
      <c r="G224" s="129">
        <v>27197.949374725344</v>
      </c>
      <c r="H224" s="293"/>
      <c r="I224" s="58"/>
      <c r="BX224" s="270"/>
      <c r="BY224" s="68"/>
      <c r="BZ224" s="280"/>
      <c r="CA224" s="280"/>
      <c r="CB224" s="280"/>
      <c r="CC224" s="280"/>
      <c r="CD224" s="280"/>
      <c r="CE224" s="270"/>
      <c r="CF224" s="68"/>
      <c r="CG224" s="281"/>
      <c r="CH224" s="281"/>
      <c r="CI224" s="281"/>
      <c r="CJ224" s="281"/>
      <c r="CK224" s="281"/>
      <c r="CL224" s="282"/>
      <c r="CM224" s="282"/>
      <c r="CN224" s="282"/>
      <c r="CO224" s="282"/>
      <c r="CP224" s="282"/>
      <c r="CQ224" s="270"/>
      <c r="CR224" s="68"/>
      <c r="CS224" s="283"/>
      <c r="CT224" s="283"/>
      <c r="CU224" s="283"/>
      <c r="CV224" s="283"/>
      <c r="CW224" s="283"/>
      <c r="CX224" s="270"/>
      <c r="CY224" s="68"/>
      <c r="CZ224" s="282"/>
      <c r="DA224" s="282"/>
      <c r="DB224" s="282"/>
      <c r="DC224" s="282"/>
      <c r="DD224" s="282"/>
    </row>
    <row r="225" spans="1:108" ht="16.5" x14ac:dyDescent="0.3">
      <c r="A225" s="427">
        <v>2020</v>
      </c>
      <c r="B225" s="428" t="s">
        <v>37</v>
      </c>
      <c r="C225" s="429" t="s">
        <v>96</v>
      </c>
      <c r="D225" s="430">
        <v>8023.3450640869132</v>
      </c>
      <c r="E225" s="430">
        <v>20220.865492675781</v>
      </c>
      <c r="F225" s="431">
        <v>3467.6450009155265</v>
      </c>
      <c r="G225" s="432">
        <v>31711.855557678224</v>
      </c>
      <c r="H225" s="293"/>
      <c r="I225" s="58"/>
      <c r="BX225" s="270"/>
      <c r="BY225" s="68"/>
      <c r="BZ225" s="280"/>
      <c r="CA225" s="280"/>
      <c r="CB225" s="280"/>
      <c r="CC225" s="280"/>
      <c r="CD225" s="280"/>
      <c r="CE225" s="270"/>
      <c r="CF225" s="68"/>
      <c r="CG225" s="281"/>
      <c r="CH225" s="281"/>
      <c r="CI225" s="281"/>
      <c r="CJ225" s="281"/>
      <c r="CK225" s="281"/>
      <c r="CL225" s="282"/>
      <c r="CM225" s="282"/>
      <c r="CN225" s="282"/>
      <c r="CO225" s="282"/>
      <c r="CP225" s="282"/>
      <c r="CQ225" s="270"/>
      <c r="CR225" s="68"/>
      <c r="CS225" s="283"/>
      <c r="CT225" s="283"/>
      <c r="CU225" s="283"/>
      <c r="CV225" s="283"/>
      <c r="CW225" s="283"/>
      <c r="CX225" s="270"/>
      <c r="CY225" s="68"/>
      <c r="CZ225" s="282"/>
      <c r="DA225" s="282"/>
      <c r="DB225" s="282"/>
      <c r="DC225" s="282"/>
      <c r="DD225" s="282"/>
    </row>
    <row r="226" spans="1:108" ht="16.5" x14ac:dyDescent="0.3">
      <c r="A226" s="68">
        <v>2020</v>
      </c>
      <c r="B226" s="68" t="s">
        <v>38</v>
      </c>
      <c r="C226" s="433" t="s">
        <v>96</v>
      </c>
      <c r="D226" s="434">
        <v>7299.8729224853541</v>
      </c>
      <c r="E226" s="434">
        <v>19567.783981079108</v>
      </c>
      <c r="F226" s="435">
        <v>3000.6349966430671</v>
      </c>
      <c r="G226" s="129">
        <v>29868.291900207529</v>
      </c>
      <c r="H226" s="293"/>
      <c r="I226" s="58"/>
      <c r="BX226" s="270"/>
      <c r="BY226" s="68"/>
      <c r="BZ226" s="280"/>
      <c r="CA226" s="280"/>
      <c r="CB226" s="280"/>
      <c r="CC226" s="280"/>
      <c r="CD226" s="280"/>
      <c r="CE226" s="270"/>
      <c r="CF226" s="68"/>
      <c r="CG226" s="281"/>
      <c r="CH226" s="281"/>
      <c r="CI226" s="281"/>
      <c r="CJ226" s="281"/>
      <c r="CK226" s="281"/>
      <c r="CL226" s="282"/>
      <c r="CM226" s="282"/>
      <c r="CN226" s="282"/>
      <c r="CO226" s="282"/>
      <c r="CP226" s="282"/>
      <c r="CQ226" s="270"/>
      <c r="CR226" s="68"/>
      <c r="CS226" s="283"/>
      <c r="CT226" s="283"/>
      <c r="CU226" s="283"/>
      <c r="CV226" s="283"/>
      <c r="CW226" s="283"/>
      <c r="CX226" s="270"/>
      <c r="CY226" s="68"/>
      <c r="CZ226" s="282"/>
      <c r="DA226" s="282"/>
      <c r="DB226" s="282"/>
      <c r="DC226" s="282"/>
      <c r="DD226" s="282"/>
    </row>
    <row r="227" spans="1:108" ht="16.5" x14ac:dyDescent="0.3">
      <c r="A227" s="427">
        <v>2020</v>
      </c>
      <c r="B227" s="428" t="s">
        <v>39</v>
      </c>
      <c r="C227" s="429" t="s">
        <v>96</v>
      </c>
      <c r="D227" s="430">
        <v>8172.1299594116208</v>
      </c>
      <c r="E227" s="430">
        <v>20899.041002441409</v>
      </c>
      <c r="F227" s="431">
        <v>3814.2050047302246</v>
      </c>
      <c r="G227" s="432">
        <v>32885.375966583255</v>
      </c>
      <c r="H227" s="293"/>
      <c r="I227" s="58"/>
      <c r="BX227" s="270"/>
      <c r="BY227" s="68"/>
      <c r="BZ227" s="280"/>
      <c r="CA227" s="280"/>
      <c r="CB227" s="280"/>
      <c r="CC227" s="280"/>
      <c r="CD227" s="280"/>
      <c r="CE227" s="270"/>
      <c r="CF227" s="68"/>
      <c r="CG227" s="281"/>
      <c r="CH227" s="281"/>
      <c r="CI227" s="281"/>
      <c r="CJ227" s="281"/>
      <c r="CK227" s="281"/>
      <c r="CL227" s="282"/>
      <c r="CM227" s="282"/>
      <c r="CN227" s="282"/>
      <c r="CO227" s="282"/>
      <c r="CP227" s="282"/>
      <c r="CQ227" s="270"/>
      <c r="CR227" s="68"/>
      <c r="CS227" s="283"/>
      <c r="CT227" s="283"/>
      <c r="CU227" s="283"/>
      <c r="CV227" s="283"/>
      <c r="CW227" s="283"/>
      <c r="CX227" s="270"/>
      <c r="CY227" s="68"/>
      <c r="CZ227" s="282"/>
      <c r="DA227" s="282"/>
      <c r="DB227" s="282"/>
      <c r="DC227" s="282"/>
      <c r="DD227" s="282"/>
    </row>
    <row r="228" spans="1:108" ht="16.5" x14ac:dyDescent="0.3">
      <c r="A228" s="68">
        <v>2020</v>
      </c>
      <c r="B228" s="68" t="s">
        <v>40</v>
      </c>
      <c r="C228" s="433" t="s">
        <v>96</v>
      </c>
      <c r="D228" s="434">
        <v>7298.6679234008798</v>
      </c>
      <c r="E228" s="434">
        <v>21408.643524414056</v>
      </c>
      <c r="F228" s="435">
        <v>3812.0475061035158</v>
      </c>
      <c r="G228" s="129">
        <v>32519.358953918454</v>
      </c>
      <c r="H228" s="293"/>
      <c r="I228" s="58"/>
      <c r="BX228" s="270"/>
      <c r="BY228" s="68"/>
      <c r="BZ228" s="280"/>
      <c r="CA228" s="280"/>
      <c r="CB228" s="280"/>
      <c r="CC228" s="280"/>
      <c r="CD228" s="280"/>
      <c r="CE228" s="270"/>
      <c r="CF228" s="68"/>
      <c r="CG228" s="281"/>
      <c r="CH228" s="281"/>
      <c r="CI228" s="281"/>
      <c r="CJ228" s="281"/>
      <c r="CK228" s="281"/>
      <c r="CL228" s="282"/>
      <c r="CM228" s="282"/>
      <c r="CN228" s="282"/>
      <c r="CO228" s="282"/>
      <c r="CP228" s="282"/>
      <c r="CQ228" s="270"/>
      <c r="CR228" s="68"/>
      <c r="CS228" s="283"/>
      <c r="CT228" s="283"/>
      <c r="CU228" s="283"/>
      <c r="CV228" s="283"/>
      <c r="CW228" s="283"/>
      <c r="CX228" s="270"/>
      <c r="CY228" s="68"/>
      <c r="CZ228" s="282"/>
      <c r="DA228" s="282"/>
      <c r="DB228" s="282"/>
      <c r="DC228" s="282"/>
      <c r="DD228" s="282"/>
    </row>
    <row r="229" spans="1:108" ht="16.5" x14ac:dyDescent="0.3">
      <c r="A229" s="427">
        <v>2020</v>
      </c>
      <c r="B229" s="428" t="s">
        <v>41</v>
      </c>
      <c r="C229" s="429" t="s">
        <v>96</v>
      </c>
      <c r="D229" s="430">
        <v>7260.3760674438481</v>
      </c>
      <c r="E229" s="430">
        <v>21614.308001525878</v>
      </c>
      <c r="F229" s="431">
        <v>4200.0450059509276</v>
      </c>
      <c r="G229" s="432">
        <v>33074.729074920651</v>
      </c>
      <c r="H229" s="293"/>
      <c r="I229" s="58"/>
      <c r="BX229" s="270"/>
      <c r="BY229" s="68"/>
      <c r="BZ229" s="280"/>
      <c r="CA229" s="280"/>
      <c r="CB229" s="280"/>
      <c r="CC229" s="280"/>
      <c r="CD229" s="280"/>
      <c r="CE229" s="270"/>
      <c r="CF229" s="68"/>
      <c r="CG229" s="281"/>
      <c r="CH229" s="281"/>
      <c r="CI229" s="281"/>
      <c r="CJ229" s="281"/>
      <c r="CK229" s="281"/>
      <c r="CL229" s="282"/>
      <c r="CM229" s="282"/>
      <c r="CN229" s="282"/>
      <c r="CO229" s="282"/>
      <c r="CP229" s="282"/>
      <c r="CQ229" s="270"/>
      <c r="CR229" s="68"/>
      <c r="CS229" s="283"/>
      <c r="CT229" s="283"/>
      <c r="CU229" s="283"/>
      <c r="CV229" s="283"/>
      <c r="CW229" s="283"/>
      <c r="CX229" s="270"/>
      <c r="CY229" s="68"/>
      <c r="CZ229" s="282"/>
      <c r="DA229" s="282"/>
      <c r="DB229" s="282"/>
      <c r="DC229" s="282"/>
      <c r="DD229" s="282"/>
    </row>
    <row r="230" spans="1:108" ht="16.5" x14ac:dyDescent="0.3">
      <c r="A230" s="68">
        <v>2020</v>
      </c>
      <c r="B230" s="68" t="s">
        <v>42</v>
      </c>
      <c r="C230" s="433" t="s">
        <v>96</v>
      </c>
      <c r="D230" s="434">
        <v>5797.7819487304723</v>
      </c>
      <c r="E230" s="434">
        <v>20484.17100015259</v>
      </c>
      <c r="F230" s="435">
        <v>3252.6774845886221</v>
      </c>
      <c r="G230" s="129">
        <v>29534.630433471684</v>
      </c>
      <c r="H230" s="293"/>
      <c r="I230" s="58"/>
      <c r="BX230" s="270"/>
      <c r="BY230" s="68"/>
      <c r="BZ230" s="280"/>
      <c r="CA230" s="280"/>
      <c r="CB230" s="280"/>
      <c r="CC230" s="280"/>
      <c r="CD230" s="280"/>
      <c r="CE230" s="270"/>
      <c r="CF230" s="68"/>
      <c r="CG230" s="281"/>
      <c r="CH230" s="281"/>
      <c r="CI230" s="281"/>
      <c r="CJ230" s="281"/>
      <c r="CK230" s="281"/>
      <c r="CL230" s="282"/>
      <c r="CM230" s="282"/>
      <c r="CN230" s="282"/>
      <c r="CO230" s="282"/>
      <c r="CP230" s="282"/>
      <c r="CQ230" s="270"/>
      <c r="CR230" s="68"/>
      <c r="CS230" s="283"/>
      <c r="CT230" s="283"/>
      <c r="CU230" s="283"/>
      <c r="CV230" s="283"/>
      <c r="CW230" s="283"/>
      <c r="CX230" s="270"/>
      <c r="CY230" s="68"/>
      <c r="CZ230" s="282"/>
      <c r="DA230" s="282"/>
      <c r="DB230" s="282"/>
      <c r="DC230" s="282"/>
      <c r="DD230" s="282"/>
    </row>
    <row r="231" spans="1:108" ht="16.5" x14ac:dyDescent="0.3">
      <c r="A231" s="427">
        <v>2021</v>
      </c>
      <c r="B231" s="428" t="s">
        <v>43</v>
      </c>
      <c r="C231" s="429" t="s">
        <v>96</v>
      </c>
      <c r="D231" s="430">
        <v>7066.3574102783259</v>
      </c>
      <c r="E231" s="430">
        <v>21266.738501220705</v>
      </c>
      <c r="F231" s="431">
        <v>3434.1974879455565</v>
      </c>
      <c r="G231" s="432">
        <v>31767.293399444592</v>
      </c>
      <c r="H231" s="293"/>
      <c r="I231" s="58"/>
      <c r="BX231" s="270"/>
      <c r="BY231" s="68"/>
      <c r="BZ231" s="280"/>
      <c r="CA231" s="280"/>
      <c r="CB231" s="280"/>
      <c r="CC231" s="280"/>
      <c r="CD231" s="280"/>
      <c r="CE231" s="270"/>
      <c r="CF231" s="68"/>
      <c r="CG231" s="281"/>
      <c r="CH231" s="281"/>
      <c r="CI231" s="281"/>
      <c r="CJ231" s="281"/>
      <c r="CK231" s="281"/>
      <c r="CL231" s="282"/>
      <c r="CM231" s="282"/>
      <c r="CN231" s="282"/>
      <c r="CO231" s="282"/>
      <c r="CP231" s="282"/>
      <c r="CQ231" s="270"/>
      <c r="CR231" s="68"/>
      <c r="CS231" s="283"/>
      <c r="CT231" s="283"/>
      <c r="CU231" s="283"/>
      <c r="CV231" s="283"/>
      <c r="CW231" s="283"/>
      <c r="CX231" s="270"/>
      <c r="CY231" s="68"/>
      <c r="CZ231" s="282"/>
      <c r="DA231" s="282"/>
      <c r="DB231" s="282"/>
      <c r="DC231" s="282"/>
      <c r="DD231" s="282"/>
    </row>
    <row r="232" spans="1:108" ht="16.5" x14ac:dyDescent="0.3">
      <c r="A232" s="68">
        <v>2021</v>
      </c>
      <c r="B232" s="68" t="s">
        <v>44</v>
      </c>
      <c r="C232" s="433" t="s">
        <v>96</v>
      </c>
      <c r="D232" s="434">
        <v>7709.4658609999997</v>
      </c>
      <c r="E232" s="434">
        <v>23004.522499999999</v>
      </c>
      <c r="F232" s="435">
        <v>4304.5775340999999</v>
      </c>
      <c r="G232" s="129">
        <v>35018.5658951</v>
      </c>
      <c r="H232" s="293"/>
      <c r="I232" s="58"/>
      <c r="BX232" s="270"/>
      <c r="BY232" s="68"/>
      <c r="BZ232" s="280"/>
      <c r="CA232" s="280"/>
      <c r="CB232" s="280"/>
      <c r="CC232" s="280"/>
      <c r="CD232" s="280"/>
      <c r="CE232" s="270"/>
      <c r="CF232" s="68"/>
      <c r="CG232" s="281"/>
      <c r="CH232" s="281"/>
      <c r="CI232" s="281"/>
      <c r="CJ232" s="281"/>
      <c r="CK232" s="281"/>
      <c r="CL232" s="282"/>
      <c r="CM232" s="282"/>
      <c r="CN232" s="282"/>
      <c r="CO232" s="282"/>
      <c r="CP232" s="282"/>
      <c r="CQ232" s="270"/>
      <c r="CR232" s="68"/>
      <c r="CS232" s="283"/>
      <c r="CT232" s="283"/>
      <c r="CU232" s="283"/>
      <c r="CV232" s="283"/>
      <c r="CW232" s="283"/>
      <c r="CX232" s="270"/>
      <c r="CY232" s="68"/>
      <c r="CZ232" s="282"/>
      <c r="DA232" s="282"/>
      <c r="DB232" s="282"/>
      <c r="DC232" s="282"/>
      <c r="DD232" s="282"/>
    </row>
    <row r="233" spans="1:108" ht="16.5" x14ac:dyDescent="0.3">
      <c r="A233" s="427">
        <v>2021</v>
      </c>
      <c r="B233" s="428" t="s">
        <v>45</v>
      </c>
      <c r="C233" s="429" t="s">
        <v>96</v>
      </c>
      <c r="D233" s="430">
        <v>9441.0258953247085</v>
      </c>
      <c r="E233" s="430">
        <v>26848.441032806397</v>
      </c>
      <c r="F233" s="431">
        <v>5237.4594841308599</v>
      </c>
      <c r="G233" s="432">
        <v>41526.926412261964</v>
      </c>
      <c r="H233" s="293"/>
      <c r="I233" s="58"/>
      <c r="BX233" s="270"/>
      <c r="BY233" s="68"/>
      <c r="BZ233" s="280"/>
      <c r="CA233" s="280"/>
      <c r="CB233" s="280"/>
      <c r="CC233" s="280"/>
      <c r="CD233" s="280"/>
      <c r="CE233" s="270"/>
      <c r="CF233" s="68"/>
      <c r="CG233" s="281"/>
      <c r="CH233" s="281"/>
      <c r="CI233" s="281"/>
      <c r="CJ233" s="281"/>
      <c r="CK233" s="281"/>
      <c r="CL233" s="282"/>
      <c r="CM233" s="282"/>
      <c r="CN233" s="282"/>
      <c r="CO233" s="282"/>
      <c r="CP233" s="282"/>
      <c r="CQ233" s="270"/>
      <c r="CR233" s="68"/>
      <c r="CS233" s="283"/>
      <c r="CT233" s="283"/>
      <c r="CU233" s="283"/>
      <c r="CV233" s="283"/>
      <c r="CW233" s="283"/>
      <c r="CX233" s="270"/>
      <c r="CY233" s="68"/>
      <c r="CZ233" s="282"/>
      <c r="DA233" s="282"/>
      <c r="DB233" s="282"/>
      <c r="DC233" s="282"/>
      <c r="DD233" s="282"/>
    </row>
    <row r="234" spans="1:108" ht="16.5" x14ac:dyDescent="0.3">
      <c r="A234" s="68">
        <v>2021</v>
      </c>
      <c r="B234" s="68" t="s">
        <v>33</v>
      </c>
      <c r="C234" s="433" t="s">
        <v>96</v>
      </c>
      <c r="D234" s="434">
        <v>8652.5589176025442</v>
      </c>
      <c r="E234" s="434">
        <v>21822.932489624025</v>
      </c>
      <c r="F234" s="435">
        <v>4365.5150302124021</v>
      </c>
      <c r="G234" s="129">
        <v>34841.006437438969</v>
      </c>
      <c r="H234" s="293"/>
      <c r="I234" s="58"/>
      <c r="BX234" s="270"/>
      <c r="BY234" s="68"/>
      <c r="BZ234" s="280"/>
      <c r="CA234" s="280"/>
      <c r="CB234" s="280"/>
      <c r="CC234" s="280"/>
      <c r="CD234" s="280"/>
      <c r="CE234" s="270"/>
      <c r="CF234" s="68"/>
      <c r="CG234" s="281"/>
      <c r="CH234" s="281"/>
      <c r="CI234" s="281"/>
      <c r="CJ234" s="281"/>
      <c r="CK234" s="281"/>
      <c r="CL234" s="282"/>
      <c r="CM234" s="282"/>
      <c r="CN234" s="282"/>
      <c r="CO234" s="282"/>
      <c r="CP234" s="282"/>
      <c r="CQ234" s="270"/>
      <c r="CR234" s="68"/>
      <c r="CS234" s="283"/>
      <c r="CT234" s="283"/>
      <c r="CU234" s="283"/>
      <c r="CV234" s="283"/>
      <c r="CW234" s="283"/>
      <c r="CX234" s="270"/>
      <c r="CY234" s="68"/>
      <c r="CZ234" s="282"/>
      <c r="DA234" s="282"/>
      <c r="DB234" s="282"/>
      <c r="DC234" s="282"/>
      <c r="DD234" s="282"/>
    </row>
    <row r="235" spans="1:108" ht="16.5" x14ac:dyDescent="0.3">
      <c r="A235" s="427">
        <v>2021</v>
      </c>
      <c r="B235" s="428" t="s">
        <v>35</v>
      </c>
      <c r="C235" s="429" t="s">
        <v>96</v>
      </c>
      <c r="D235" s="430">
        <v>6963.1948704528859</v>
      </c>
      <c r="E235" s="430">
        <v>16965.940996032714</v>
      </c>
      <c r="F235" s="431">
        <v>3606.5199839782713</v>
      </c>
      <c r="G235" s="432">
        <v>27535.655850463867</v>
      </c>
      <c r="H235" s="293"/>
      <c r="I235" s="58"/>
      <c r="BX235" s="270"/>
      <c r="BY235" s="68"/>
      <c r="BZ235" s="280"/>
      <c r="CA235" s="280"/>
      <c r="CB235" s="280"/>
      <c r="CC235" s="280"/>
      <c r="CD235" s="280"/>
      <c r="CE235" s="270"/>
      <c r="CF235" s="68"/>
      <c r="CG235" s="281"/>
      <c r="CH235" s="281"/>
      <c r="CI235" s="281"/>
      <c r="CJ235" s="281"/>
      <c r="CK235" s="281"/>
      <c r="CL235" s="282"/>
      <c r="CM235" s="282"/>
      <c r="CN235" s="282"/>
      <c r="CO235" s="282"/>
      <c r="CP235" s="282"/>
      <c r="CQ235" s="270"/>
      <c r="CR235" s="68"/>
      <c r="CS235" s="283"/>
      <c r="CT235" s="283"/>
      <c r="CU235" s="283"/>
      <c r="CV235" s="283"/>
      <c r="CW235" s="283"/>
      <c r="CX235" s="270"/>
      <c r="CY235" s="68"/>
      <c r="CZ235" s="282"/>
      <c r="DA235" s="282"/>
      <c r="DB235" s="282"/>
      <c r="DC235" s="282"/>
      <c r="DD235" s="282"/>
    </row>
    <row r="236" spans="1:108" ht="16.5" x14ac:dyDescent="0.3">
      <c r="A236" s="427">
        <v>2021</v>
      </c>
      <c r="B236" s="428" t="s">
        <v>36</v>
      </c>
      <c r="C236" s="429" t="s">
        <v>96</v>
      </c>
      <c r="D236" s="430">
        <v>7950.4039554443352</v>
      </c>
      <c r="E236" s="430">
        <v>21371.008506790164</v>
      </c>
      <c r="F236" s="431">
        <v>3647.4649858093262</v>
      </c>
      <c r="G236" s="432">
        <v>32968.877448043822</v>
      </c>
      <c r="H236" s="293"/>
      <c r="I236" s="58"/>
      <c r="BX236" s="270"/>
      <c r="BY236" s="68"/>
      <c r="BZ236" s="280"/>
      <c r="CA236" s="280"/>
      <c r="CB236" s="280"/>
      <c r="CC236" s="280"/>
      <c r="CD236" s="280"/>
      <c r="CE236" s="270"/>
      <c r="CF236" s="68"/>
      <c r="CG236" s="281"/>
      <c r="CH236" s="281"/>
      <c r="CI236" s="281"/>
      <c r="CJ236" s="281"/>
      <c r="CK236" s="281"/>
      <c r="CL236" s="282"/>
      <c r="CM236" s="282"/>
      <c r="CN236" s="282"/>
      <c r="CO236" s="282"/>
      <c r="CP236" s="282"/>
      <c r="CQ236" s="270"/>
      <c r="CR236" s="68"/>
      <c r="CS236" s="283"/>
      <c r="CT236" s="283"/>
      <c r="CU236" s="283"/>
      <c r="CV236" s="283"/>
      <c r="CW236" s="283"/>
      <c r="CX236" s="270"/>
      <c r="CY236" s="68"/>
      <c r="CZ236" s="282"/>
      <c r="DA236" s="282"/>
      <c r="DB236" s="282"/>
      <c r="DC236" s="282"/>
      <c r="DD236" s="282"/>
    </row>
    <row r="237" spans="1:108" ht="16.5" x14ac:dyDescent="0.3">
      <c r="A237" s="68">
        <v>2021</v>
      </c>
      <c r="B237" s="68" t="s">
        <v>37</v>
      </c>
      <c r="C237" s="433" t="s">
        <v>96</v>
      </c>
      <c r="D237" s="434">
        <v>9433.0819667358392</v>
      </c>
      <c r="E237" s="434">
        <v>20547.412000152588</v>
      </c>
      <c r="F237" s="435">
        <v>3931.8749847412118</v>
      </c>
      <c r="G237" s="129">
        <v>33912.368951629644</v>
      </c>
      <c r="H237" s="293"/>
      <c r="I237" s="58"/>
      <c r="BX237" s="270"/>
      <c r="BY237" s="68"/>
      <c r="BZ237" s="280"/>
      <c r="CA237" s="280"/>
      <c r="CB237" s="280"/>
      <c r="CC237" s="280"/>
      <c r="CD237" s="280"/>
      <c r="CE237" s="270"/>
      <c r="CF237" s="68"/>
      <c r="CG237" s="281"/>
      <c r="CH237" s="281"/>
      <c r="CI237" s="281"/>
      <c r="CJ237" s="281"/>
      <c r="CK237" s="281"/>
      <c r="CL237" s="282"/>
      <c r="CM237" s="282"/>
      <c r="CN237" s="282"/>
      <c r="CO237" s="282"/>
      <c r="CP237" s="282"/>
      <c r="CQ237" s="270"/>
      <c r="CR237" s="68"/>
      <c r="CS237" s="283"/>
      <c r="CT237" s="283"/>
      <c r="CU237" s="283"/>
      <c r="CV237" s="283"/>
      <c r="CW237" s="283"/>
      <c r="CX237" s="270"/>
      <c r="CY237" s="68"/>
      <c r="CZ237" s="282"/>
      <c r="DA237" s="282"/>
      <c r="DB237" s="282"/>
      <c r="DC237" s="282"/>
      <c r="DD237" s="282"/>
    </row>
    <row r="238" spans="1:108" ht="16.5" x14ac:dyDescent="0.3">
      <c r="A238" s="427">
        <v>2021</v>
      </c>
      <c r="B238" s="428" t="s">
        <v>38</v>
      </c>
      <c r="C238" s="429" t="s">
        <v>96</v>
      </c>
      <c r="D238" s="430">
        <v>9129.0160953674367</v>
      </c>
      <c r="E238" s="430">
        <v>19814.203993896484</v>
      </c>
      <c r="F238" s="431">
        <v>4611.7075154113772</v>
      </c>
      <c r="G238" s="432">
        <v>33554.9276046753</v>
      </c>
      <c r="H238" s="293"/>
      <c r="I238" s="58"/>
      <c r="BX238" s="270"/>
      <c r="BY238" s="68"/>
      <c r="BZ238" s="280"/>
      <c r="CA238" s="280"/>
      <c r="CB238" s="280"/>
      <c r="CC238" s="280"/>
      <c r="CD238" s="280"/>
      <c r="CE238" s="270"/>
      <c r="CF238" s="68"/>
      <c r="CG238" s="281"/>
      <c r="CH238" s="281"/>
      <c r="CI238" s="281"/>
      <c r="CJ238" s="281"/>
      <c r="CK238" s="281"/>
      <c r="CL238" s="282"/>
      <c r="CM238" s="282"/>
      <c r="CN238" s="282"/>
      <c r="CO238" s="282"/>
      <c r="CP238" s="282"/>
      <c r="CQ238" s="270"/>
      <c r="CR238" s="68"/>
      <c r="CS238" s="283"/>
      <c r="CT238" s="283"/>
      <c r="CU238" s="283"/>
      <c r="CV238" s="283"/>
      <c r="CW238" s="283"/>
      <c r="CX238" s="270"/>
      <c r="CY238" s="68"/>
      <c r="CZ238" s="282"/>
      <c r="DA238" s="282"/>
      <c r="DB238" s="282"/>
      <c r="DC238" s="282"/>
      <c r="DD238" s="282"/>
    </row>
    <row r="239" spans="1:108" ht="16.5" x14ac:dyDescent="0.3">
      <c r="A239" s="68">
        <v>2021</v>
      </c>
      <c r="B239" s="68" t="s">
        <v>39</v>
      </c>
      <c r="C239" s="433" t="s">
        <v>96</v>
      </c>
      <c r="D239" s="434">
        <v>9801.8081167602577</v>
      </c>
      <c r="E239" s="434">
        <v>22122.059476406095</v>
      </c>
      <c r="F239" s="435">
        <v>4765.2155275201794</v>
      </c>
      <c r="G239" s="129">
        <v>36689.08312068654</v>
      </c>
      <c r="H239" s="293"/>
      <c r="I239" s="58"/>
      <c r="BX239" s="270"/>
      <c r="BY239" s="68"/>
      <c r="BZ239" s="280"/>
      <c r="CA239" s="280"/>
      <c r="CB239" s="280"/>
      <c r="CC239" s="280"/>
      <c r="CD239" s="280"/>
      <c r="CE239" s="270"/>
      <c r="CF239" s="68"/>
      <c r="CG239" s="281"/>
      <c r="CH239" s="281"/>
      <c r="CI239" s="281"/>
      <c r="CJ239" s="281"/>
      <c r="CK239" s="281"/>
      <c r="CL239" s="282"/>
      <c r="CM239" s="282"/>
      <c r="CN239" s="282"/>
      <c r="CO239" s="282"/>
      <c r="CP239" s="282"/>
      <c r="CQ239" s="270"/>
      <c r="CR239" s="68"/>
      <c r="CS239" s="283"/>
      <c r="CT239" s="283"/>
      <c r="CU239" s="283"/>
      <c r="CV239" s="283"/>
      <c r="CW239" s="283"/>
      <c r="CX239" s="270"/>
      <c r="CY239" s="68"/>
      <c r="CZ239" s="282"/>
      <c r="DA239" s="282"/>
      <c r="DB239" s="282"/>
      <c r="DC239" s="282"/>
      <c r="DD239" s="282"/>
    </row>
    <row r="240" spans="1:108" ht="16.5" x14ac:dyDescent="0.3">
      <c r="A240" s="427">
        <v>2021</v>
      </c>
      <c r="B240" s="428" t="s">
        <v>40</v>
      </c>
      <c r="C240" s="429" t="s">
        <v>96</v>
      </c>
      <c r="D240" s="430">
        <v>7381.4598805236819</v>
      </c>
      <c r="E240" s="430">
        <v>25040.735043296816</v>
      </c>
      <c r="F240" s="431">
        <v>4934.5225109863286</v>
      </c>
      <c r="G240" s="432">
        <v>37356.717434806822</v>
      </c>
      <c r="H240" s="293"/>
      <c r="I240" s="58"/>
      <c r="BX240" s="270"/>
      <c r="BY240" s="68"/>
      <c r="BZ240" s="280"/>
      <c r="CA240" s="280"/>
      <c r="CB240" s="280"/>
      <c r="CC240" s="280"/>
      <c r="CD240" s="280"/>
      <c r="CE240" s="270"/>
      <c r="CF240" s="68"/>
      <c r="CG240" s="281"/>
      <c r="CH240" s="281"/>
      <c r="CI240" s="281"/>
      <c r="CJ240" s="281"/>
      <c r="CK240" s="281"/>
      <c r="CL240" s="282"/>
      <c r="CM240" s="282"/>
      <c r="CN240" s="282"/>
      <c r="CO240" s="282"/>
      <c r="CP240" s="282"/>
      <c r="CQ240" s="270"/>
      <c r="CR240" s="68"/>
      <c r="CS240" s="283"/>
      <c r="CT240" s="283"/>
      <c r="CU240" s="283"/>
      <c r="CV240" s="283"/>
      <c r="CW240" s="283"/>
      <c r="CX240" s="270"/>
      <c r="CY240" s="68"/>
      <c r="CZ240" s="282"/>
      <c r="DA240" s="282"/>
      <c r="DB240" s="282"/>
      <c r="DC240" s="282"/>
      <c r="DD240" s="282"/>
    </row>
    <row r="241" spans="1:108" ht="16.5" x14ac:dyDescent="0.3">
      <c r="A241" s="68">
        <v>2021</v>
      </c>
      <c r="B241" s="68" t="s">
        <v>41</v>
      </c>
      <c r="C241" s="433" t="s">
        <v>96</v>
      </c>
      <c r="D241" s="434">
        <v>5806.0550082397513</v>
      </c>
      <c r="E241" s="434">
        <v>25785.725492675781</v>
      </c>
      <c r="F241" s="435">
        <v>4872.5030164718637</v>
      </c>
      <c r="G241" s="129">
        <v>36464.283517387397</v>
      </c>
      <c r="H241" s="293"/>
      <c r="I241" s="58"/>
      <c r="BX241" s="270"/>
      <c r="BY241" s="68"/>
      <c r="BZ241" s="280"/>
      <c r="CA241" s="280"/>
      <c r="CB241" s="280"/>
      <c r="CC241" s="280"/>
      <c r="CD241" s="280"/>
      <c r="CE241" s="270"/>
      <c r="CF241" s="68"/>
      <c r="CG241" s="281"/>
      <c r="CH241" s="281"/>
      <c r="CI241" s="281"/>
      <c r="CJ241" s="281"/>
      <c r="CK241" s="281"/>
      <c r="CL241" s="282"/>
      <c r="CM241" s="282"/>
      <c r="CN241" s="282"/>
      <c r="CO241" s="282"/>
      <c r="CP241" s="282"/>
      <c r="CQ241" s="270"/>
      <c r="CR241" s="68"/>
      <c r="CS241" s="283"/>
      <c r="CT241" s="283"/>
      <c r="CU241" s="283"/>
      <c r="CV241" s="283"/>
      <c r="CW241" s="283"/>
      <c r="CX241" s="270"/>
      <c r="CY241" s="68"/>
      <c r="CZ241" s="282"/>
      <c r="DA241" s="282"/>
      <c r="DB241" s="282"/>
      <c r="DC241" s="282"/>
      <c r="DD241" s="282"/>
    </row>
    <row r="242" spans="1:108" ht="16.5" x14ac:dyDescent="0.3">
      <c r="A242" s="427">
        <v>2021</v>
      </c>
      <c r="B242" s="428" t="s">
        <v>42</v>
      </c>
      <c r="C242" s="429" t="s">
        <v>96</v>
      </c>
      <c r="D242" s="430">
        <v>5462.4339707031304</v>
      </c>
      <c r="E242" s="430">
        <v>26291.249006561276</v>
      </c>
      <c r="F242" s="431">
        <v>3989.8624919128415</v>
      </c>
      <c r="G242" s="432">
        <v>35743.545469177247</v>
      </c>
      <c r="H242" s="293"/>
      <c r="I242" s="58"/>
      <c r="BX242" s="270"/>
      <c r="BY242" s="68"/>
      <c r="BZ242" s="280"/>
      <c r="CA242" s="280"/>
      <c r="CB242" s="280"/>
      <c r="CC242" s="280"/>
      <c r="CD242" s="280"/>
      <c r="CE242" s="270"/>
      <c r="CF242" s="68"/>
      <c r="CG242" s="281"/>
      <c r="CH242" s="281"/>
      <c r="CI242" s="281"/>
      <c r="CJ242" s="281"/>
      <c r="CK242" s="281"/>
      <c r="CL242" s="282"/>
      <c r="CM242" s="282"/>
      <c r="CN242" s="282"/>
      <c r="CO242" s="282"/>
      <c r="CP242" s="282"/>
      <c r="CQ242" s="270"/>
      <c r="CR242" s="68"/>
      <c r="CS242" s="283"/>
      <c r="CT242" s="283"/>
      <c r="CU242" s="283"/>
      <c r="CV242" s="283"/>
      <c r="CW242" s="283"/>
      <c r="CX242" s="270"/>
      <c r="CY242" s="68"/>
      <c r="CZ242" s="282"/>
      <c r="DA242" s="282"/>
      <c r="DB242" s="282"/>
      <c r="DC242" s="282"/>
      <c r="DD242" s="282"/>
    </row>
    <row r="243" spans="1:108" ht="16.5" x14ac:dyDescent="0.3">
      <c r="A243" s="68">
        <v>2022</v>
      </c>
      <c r="B243" s="68" t="s">
        <v>43</v>
      </c>
      <c r="C243" s="433" t="s">
        <v>96</v>
      </c>
      <c r="D243" s="434">
        <v>5088.7969511718802</v>
      </c>
      <c r="E243" s="434">
        <v>23487.756010467529</v>
      </c>
      <c r="F243" s="435">
        <v>3803.2000129699709</v>
      </c>
      <c r="G243" s="129">
        <v>32379.752974609375</v>
      </c>
      <c r="H243" s="293"/>
      <c r="I243" s="58"/>
      <c r="BX243" s="270"/>
      <c r="BY243" s="68"/>
      <c r="BZ243" s="280"/>
      <c r="CA243" s="280"/>
      <c r="CB243" s="280"/>
      <c r="CC243" s="280"/>
      <c r="CD243" s="280"/>
      <c r="CE243" s="270"/>
      <c r="CF243" s="68"/>
      <c r="CG243" s="281"/>
      <c r="CH243" s="281"/>
      <c r="CI243" s="281"/>
      <c r="CJ243" s="281"/>
      <c r="CK243" s="281"/>
      <c r="CL243" s="282"/>
      <c r="CM243" s="282"/>
      <c r="CN243" s="282"/>
      <c r="CO243" s="282"/>
      <c r="CP243" s="282"/>
      <c r="CQ243" s="270"/>
      <c r="CR243" s="68"/>
      <c r="CS243" s="283"/>
      <c r="CT243" s="283"/>
      <c r="CU243" s="283"/>
      <c r="CV243" s="283"/>
      <c r="CW243" s="283"/>
      <c r="CX243" s="270"/>
      <c r="CY243" s="68"/>
      <c r="CZ243" s="282"/>
      <c r="DA243" s="282"/>
      <c r="DB243" s="282"/>
      <c r="DC243" s="282"/>
      <c r="DD243" s="282"/>
    </row>
    <row r="244" spans="1:108" ht="16.5" x14ac:dyDescent="0.3">
      <c r="A244" s="427">
        <v>2022</v>
      </c>
      <c r="B244" s="428" t="s">
        <v>44</v>
      </c>
      <c r="C244" s="429" t="s">
        <v>96</v>
      </c>
      <c r="D244" s="430">
        <v>3276.529997558594</v>
      </c>
      <c r="E244" s="430">
        <v>28108.25298980713</v>
      </c>
      <c r="F244" s="431">
        <v>4976.7774826049808</v>
      </c>
      <c r="G244" s="432">
        <v>36361.560469970704</v>
      </c>
      <c r="H244" s="293"/>
      <c r="I244" s="58"/>
      <c r="BX244" s="270"/>
      <c r="BY244" s="68"/>
      <c r="BZ244" s="280"/>
      <c r="CA244" s="280"/>
      <c r="CB244" s="280"/>
      <c r="CC244" s="280"/>
      <c r="CD244" s="280"/>
      <c r="CE244" s="270"/>
      <c r="CF244" s="68"/>
      <c r="CG244" s="281"/>
      <c r="CH244" s="281"/>
      <c r="CI244" s="281"/>
      <c r="CJ244" s="281"/>
      <c r="CK244" s="281"/>
      <c r="CL244" s="282"/>
      <c r="CM244" s="282"/>
      <c r="CN244" s="282"/>
      <c r="CO244" s="282"/>
      <c r="CP244" s="282"/>
      <c r="CQ244" s="270"/>
      <c r="CR244" s="68"/>
      <c r="CS244" s="283"/>
      <c r="CT244" s="283"/>
      <c r="CU244" s="283"/>
      <c r="CV244" s="283"/>
      <c r="CW244" s="283"/>
      <c r="CX244" s="270"/>
      <c r="CY244" s="68"/>
      <c r="CZ244" s="282"/>
      <c r="DA244" s="282"/>
      <c r="DB244" s="282"/>
      <c r="DC244" s="282"/>
      <c r="DD244" s="282"/>
    </row>
    <row r="245" spans="1:108" ht="16.5" x14ac:dyDescent="0.3">
      <c r="A245" s="68">
        <v>2022</v>
      </c>
      <c r="B245" s="68" t="s">
        <v>45</v>
      </c>
      <c r="C245" s="433" t="s">
        <v>96</v>
      </c>
      <c r="D245" s="434">
        <v>2949.6030000000001</v>
      </c>
      <c r="E245" s="434">
        <v>31186.046528594972</v>
      </c>
      <c r="F245" s="435">
        <v>5111.3349667358398</v>
      </c>
      <c r="G245" s="129">
        <v>39246.984495330813</v>
      </c>
      <c r="H245" s="293"/>
      <c r="I245" s="58"/>
      <c r="BX245" s="270"/>
      <c r="BY245" s="68"/>
      <c r="BZ245" s="280"/>
      <c r="CA245" s="280"/>
      <c r="CB245" s="280"/>
      <c r="CC245" s="280"/>
      <c r="CD245" s="280"/>
      <c r="CE245" s="270"/>
      <c r="CF245" s="68"/>
      <c r="CG245" s="281"/>
      <c r="CH245" s="281"/>
      <c r="CI245" s="281"/>
      <c r="CJ245" s="281"/>
      <c r="CK245" s="281"/>
      <c r="CL245" s="282"/>
      <c r="CM245" s="282"/>
      <c r="CN245" s="282"/>
      <c r="CO245" s="282"/>
      <c r="CP245" s="282"/>
      <c r="CQ245" s="270"/>
      <c r="CR245" s="68"/>
      <c r="CS245" s="283"/>
      <c r="CT245" s="283"/>
      <c r="CU245" s="283"/>
      <c r="CV245" s="283"/>
      <c r="CW245" s="283"/>
      <c r="CX245" s="270"/>
      <c r="CY245" s="68"/>
      <c r="CZ245" s="282"/>
      <c r="DA245" s="282"/>
      <c r="DB245" s="282"/>
      <c r="DC245" s="282"/>
      <c r="DD245" s="282"/>
    </row>
    <row r="246" spans="1:108" ht="16.5" x14ac:dyDescent="0.3">
      <c r="A246" s="427">
        <v>2022</v>
      </c>
      <c r="B246" s="428" t="s">
        <v>33</v>
      </c>
      <c r="C246" s="429" t="s">
        <v>96</v>
      </c>
      <c r="D246" s="430">
        <v>2240.6200016800003</v>
      </c>
      <c r="E246" s="430">
        <v>26850.860482</v>
      </c>
      <c r="F246" s="431">
        <v>4805.1699567000005</v>
      </c>
      <c r="G246" s="432">
        <v>33896.650440380006</v>
      </c>
      <c r="H246" s="293"/>
      <c r="I246" s="58"/>
      <c r="BX246" s="270"/>
      <c r="BY246" s="68"/>
      <c r="BZ246" s="280"/>
      <c r="CA246" s="280"/>
      <c r="CB246" s="280"/>
      <c r="CC246" s="280"/>
      <c r="CD246" s="280"/>
      <c r="CE246" s="270"/>
      <c r="CF246" s="68"/>
      <c r="CG246" s="281"/>
      <c r="CH246" s="281"/>
      <c r="CI246" s="281"/>
      <c r="CJ246" s="281"/>
      <c r="CK246" s="281"/>
      <c r="CL246" s="282"/>
      <c r="CM246" s="282"/>
      <c r="CN246" s="282"/>
      <c r="CO246" s="282"/>
      <c r="CP246" s="282"/>
      <c r="CQ246" s="270"/>
      <c r="CR246" s="68"/>
      <c r="CS246" s="283"/>
      <c r="CT246" s="283"/>
      <c r="CU246" s="283"/>
      <c r="CV246" s="283"/>
      <c r="CW246" s="283"/>
      <c r="CX246" s="270"/>
      <c r="CY246" s="68"/>
      <c r="CZ246" s="282"/>
      <c r="DA246" s="282"/>
      <c r="DB246" s="282"/>
      <c r="DC246" s="282"/>
      <c r="DD246" s="282"/>
    </row>
    <row r="247" spans="1:108" ht="16.5" x14ac:dyDescent="0.3">
      <c r="A247" s="68">
        <v>2022</v>
      </c>
      <c r="B247" s="68" t="s">
        <v>35</v>
      </c>
      <c r="C247" s="433" t="s">
        <v>96</v>
      </c>
      <c r="D247" s="434">
        <v>4634.2230245666515</v>
      </c>
      <c r="E247" s="434">
        <v>21465.572978331627</v>
      </c>
      <c r="F247" s="435">
        <v>4396.1899935913079</v>
      </c>
      <c r="G247" s="129">
        <v>30495.985996489588</v>
      </c>
      <c r="H247" s="293"/>
      <c r="I247" s="58"/>
      <c r="BX247" s="270"/>
      <c r="BY247" s="68"/>
      <c r="BZ247" s="280"/>
      <c r="CA247" s="280"/>
      <c r="CB247" s="280"/>
      <c r="CC247" s="280"/>
      <c r="CD247" s="280"/>
      <c r="CE247" s="270"/>
      <c r="CF247" s="68"/>
      <c r="CG247" s="281"/>
      <c r="CH247" s="281"/>
      <c r="CI247" s="281"/>
      <c r="CJ247" s="281"/>
      <c r="CK247" s="281"/>
      <c r="CL247" s="282"/>
      <c r="CM247" s="282"/>
      <c r="CN247" s="282"/>
      <c r="CO247" s="282"/>
      <c r="CP247" s="282"/>
      <c r="CQ247" s="270"/>
      <c r="CR247" s="68"/>
      <c r="CS247" s="283"/>
      <c r="CT247" s="283"/>
      <c r="CU247" s="283"/>
      <c r="CV247" s="283"/>
      <c r="CW247" s="283"/>
      <c r="CX247" s="270"/>
      <c r="CY247" s="68"/>
      <c r="CZ247" s="282"/>
      <c r="DA247" s="282"/>
      <c r="DB247" s="282"/>
      <c r="DC247" s="282"/>
      <c r="DD247" s="282"/>
    </row>
    <row r="248" spans="1:108" ht="16.5" x14ac:dyDescent="0.3">
      <c r="A248" s="68">
        <v>2022</v>
      </c>
      <c r="B248" s="68" t="s">
        <v>36</v>
      </c>
      <c r="C248" s="433" t="s">
        <v>96</v>
      </c>
      <c r="D248" s="434">
        <v>4992.3929624633793</v>
      </c>
      <c r="E248" s="434">
        <v>20418.163509977905</v>
      </c>
      <c r="F248" s="435">
        <v>3488.8110028076167</v>
      </c>
      <c r="G248" s="129">
        <v>28899.367475248902</v>
      </c>
      <c r="H248" s="293"/>
      <c r="I248" s="58"/>
      <c r="BX248" s="270"/>
      <c r="BY248" s="68"/>
      <c r="BZ248" s="280"/>
      <c r="CA248" s="280"/>
      <c r="CB248" s="280"/>
      <c r="CC248" s="280"/>
      <c r="CD248" s="280"/>
      <c r="CE248" s="270"/>
      <c r="CF248" s="68"/>
      <c r="CG248" s="281"/>
      <c r="CH248" s="281"/>
      <c r="CI248" s="281"/>
      <c r="CJ248" s="281"/>
      <c r="CK248" s="281"/>
      <c r="CL248" s="282"/>
      <c r="CM248" s="282"/>
      <c r="CN248" s="282"/>
      <c r="CO248" s="282"/>
      <c r="CP248" s="282"/>
      <c r="CQ248" s="270"/>
      <c r="CR248" s="68"/>
      <c r="CS248" s="283"/>
      <c r="CT248" s="283"/>
      <c r="CU248" s="283"/>
      <c r="CV248" s="283"/>
      <c r="CW248" s="283"/>
      <c r="CX248" s="270"/>
      <c r="CY248" s="68"/>
      <c r="CZ248" s="282"/>
      <c r="DA248" s="282"/>
      <c r="DB248" s="282"/>
      <c r="DC248" s="282"/>
      <c r="DD248" s="282"/>
    </row>
    <row r="249" spans="1:108" ht="16.5" x14ac:dyDescent="0.3">
      <c r="A249" s="427">
        <v>2020</v>
      </c>
      <c r="B249" s="428" t="s">
        <v>43</v>
      </c>
      <c r="C249" s="429" t="s">
        <v>100</v>
      </c>
      <c r="D249" s="430">
        <v>10759.759999999998</v>
      </c>
      <c r="E249" s="430">
        <v>31482.596000000001</v>
      </c>
      <c r="F249" s="431">
        <v>3907.7084999999997</v>
      </c>
      <c r="G249" s="432">
        <v>46150.0645</v>
      </c>
      <c r="H249" s="293"/>
      <c r="I249" s="58"/>
      <c r="BX249" s="270"/>
      <c r="BY249" s="68"/>
      <c r="BZ249" s="280"/>
      <c r="CA249" s="280"/>
      <c r="CB249" s="280"/>
      <c r="CC249" s="280"/>
      <c r="CD249" s="280"/>
      <c r="CE249" s="270"/>
      <c r="CF249" s="68"/>
      <c r="CG249" s="281"/>
      <c r="CH249" s="281"/>
      <c r="CI249" s="281"/>
      <c r="CJ249" s="281"/>
      <c r="CK249" s="281"/>
      <c r="CL249" s="282"/>
      <c r="CM249" s="282"/>
      <c r="CN249" s="282"/>
      <c r="CO249" s="282"/>
      <c r="CP249" s="282"/>
      <c r="CQ249" s="270"/>
      <c r="CR249" s="68"/>
      <c r="CS249" s="283"/>
      <c r="CT249" s="283"/>
      <c r="CU249" s="283"/>
      <c r="CV249" s="283"/>
      <c r="CW249" s="283"/>
      <c r="CX249" s="270"/>
      <c r="CY249" s="68"/>
      <c r="CZ249" s="282"/>
      <c r="DA249" s="282"/>
      <c r="DB249" s="282"/>
      <c r="DC249" s="282"/>
      <c r="DD249" s="282"/>
    </row>
    <row r="250" spans="1:108" ht="16.5" x14ac:dyDescent="0.3">
      <c r="A250" s="68">
        <v>2020</v>
      </c>
      <c r="B250" s="68" t="s">
        <v>44</v>
      </c>
      <c r="C250" s="433" t="s">
        <v>100</v>
      </c>
      <c r="D250" s="434">
        <v>14932.229999999998</v>
      </c>
      <c r="E250" s="434">
        <v>28389.927</v>
      </c>
      <c r="F250" s="435">
        <v>4766.0515000000005</v>
      </c>
      <c r="G250" s="129">
        <v>48088.208500000001</v>
      </c>
      <c r="H250" s="293"/>
      <c r="I250" s="58"/>
      <c r="BX250" s="270"/>
      <c r="BY250" s="68"/>
      <c r="BZ250" s="280"/>
      <c r="CA250" s="280"/>
      <c r="CB250" s="280"/>
      <c r="CC250" s="280"/>
      <c r="CD250" s="280"/>
      <c r="CE250" s="270"/>
      <c r="CF250" s="68"/>
      <c r="CG250" s="281"/>
      <c r="CH250" s="281"/>
      <c r="CI250" s="281"/>
      <c r="CJ250" s="281"/>
      <c r="CK250" s="281"/>
      <c r="CL250" s="282"/>
      <c r="CM250" s="282"/>
      <c r="CN250" s="282"/>
      <c r="CO250" s="282"/>
      <c r="CP250" s="282"/>
      <c r="CQ250" s="270"/>
      <c r="CR250" s="68"/>
      <c r="CS250" s="283"/>
      <c r="CT250" s="283"/>
      <c r="CU250" s="283"/>
      <c r="CV250" s="283"/>
      <c r="CW250" s="283"/>
      <c r="CX250" s="270"/>
      <c r="CY250" s="68"/>
      <c r="CZ250" s="282"/>
      <c r="DA250" s="282"/>
      <c r="DB250" s="282"/>
      <c r="DC250" s="282"/>
      <c r="DD250" s="282"/>
    </row>
    <row r="251" spans="1:108" ht="16.5" x14ac:dyDescent="0.3">
      <c r="A251" s="427">
        <v>2020</v>
      </c>
      <c r="B251" s="428" t="s">
        <v>45</v>
      </c>
      <c r="C251" s="429" t="s">
        <v>100</v>
      </c>
      <c r="D251" s="430">
        <v>9982.8649999999998</v>
      </c>
      <c r="E251" s="430">
        <v>22244.367499999997</v>
      </c>
      <c r="F251" s="431">
        <v>4140.5314999999991</v>
      </c>
      <c r="G251" s="432">
        <v>36367.763999999996</v>
      </c>
      <c r="H251" s="293"/>
      <c r="I251" s="58"/>
      <c r="BX251" s="270"/>
      <c r="BY251" s="68"/>
      <c r="BZ251" s="280"/>
      <c r="CA251" s="280"/>
      <c r="CB251" s="280"/>
      <c r="CC251" s="280"/>
      <c r="CD251" s="280"/>
      <c r="CE251" s="270"/>
      <c r="CF251" s="68"/>
      <c r="CG251" s="281"/>
      <c r="CH251" s="281"/>
      <c r="CI251" s="281"/>
      <c r="CJ251" s="281"/>
      <c r="CK251" s="281"/>
      <c r="CL251" s="282"/>
      <c r="CM251" s="282"/>
      <c r="CN251" s="282"/>
      <c r="CO251" s="282"/>
      <c r="CP251" s="282"/>
      <c r="CQ251" s="270"/>
      <c r="CR251" s="68"/>
      <c r="CS251" s="283"/>
      <c r="CT251" s="283"/>
      <c r="CU251" s="283"/>
      <c r="CV251" s="283"/>
      <c r="CW251" s="283"/>
      <c r="CX251" s="270"/>
      <c r="CY251" s="68"/>
      <c r="CZ251" s="282"/>
      <c r="DA251" s="282"/>
      <c r="DB251" s="282"/>
      <c r="DC251" s="282"/>
      <c r="DD251" s="282"/>
    </row>
    <row r="252" spans="1:108" ht="16.5" x14ac:dyDescent="0.3">
      <c r="A252" s="68">
        <v>2020</v>
      </c>
      <c r="B252" s="68" t="s">
        <v>33</v>
      </c>
      <c r="C252" s="433" t="s">
        <v>100</v>
      </c>
      <c r="D252" s="434">
        <v>929.98</v>
      </c>
      <c r="E252" s="434">
        <v>8915.1279999999988</v>
      </c>
      <c r="F252" s="435">
        <v>707.44</v>
      </c>
      <c r="G252" s="129">
        <v>10552.548000000001</v>
      </c>
      <c r="H252" s="293"/>
      <c r="I252" s="58"/>
      <c r="BX252" s="270"/>
      <c r="BY252" s="68"/>
      <c r="BZ252" s="280"/>
      <c r="CA252" s="280"/>
      <c r="CB252" s="280"/>
      <c r="CC252" s="280"/>
      <c r="CD252" s="280"/>
      <c r="CE252" s="270"/>
      <c r="CF252" s="68"/>
      <c r="CG252" s="281"/>
      <c r="CH252" s="281"/>
      <c r="CI252" s="281"/>
      <c r="CJ252" s="281"/>
      <c r="CK252" s="281"/>
      <c r="CL252" s="282"/>
      <c r="CM252" s="282"/>
      <c r="CN252" s="282"/>
      <c r="CO252" s="282"/>
      <c r="CP252" s="282"/>
      <c r="CQ252" s="270"/>
      <c r="CR252" s="68"/>
      <c r="CS252" s="283"/>
      <c r="CT252" s="283"/>
      <c r="CU252" s="283"/>
      <c r="CV252" s="283"/>
      <c r="CW252" s="283"/>
      <c r="CX252" s="270"/>
      <c r="CY252" s="68"/>
      <c r="CZ252" s="282"/>
      <c r="DA252" s="282"/>
      <c r="DB252" s="282"/>
      <c r="DC252" s="282"/>
      <c r="DD252" s="282"/>
    </row>
    <row r="253" spans="1:108" ht="16.5" x14ac:dyDescent="0.3">
      <c r="A253" s="427">
        <v>2020</v>
      </c>
      <c r="B253" s="428" t="s">
        <v>35</v>
      </c>
      <c r="C253" s="429" t="s">
        <v>100</v>
      </c>
      <c r="D253" s="430">
        <v>8046.6870033569339</v>
      </c>
      <c r="E253" s="430">
        <v>23137.339498257163</v>
      </c>
      <c r="F253" s="431">
        <v>2939.6419955444321</v>
      </c>
      <c r="G253" s="432">
        <v>34123.668497158527</v>
      </c>
      <c r="H253" s="293"/>
      <c r="I253" s="58"/>
      <c r="BX253" s="270"/>
      <c r="BY253" s="68"/>
      <c r="BZ253" s="280"/>
      <c r="CA253" s="280"/>
      <c r="CB253" s="280"/>
      <c r="CC253" s="280"/>
      <c r="CD253" s="280"/>
      <c r="CE253" s="270"/>
      <c r="CF253" s="68"/>
      <c r="CG253" s="281"/>
      <c r="CH253" s="281"/>
      <c r="CI253" s="281"/>
      <c r="CJ253" s="281"/>
      <c r="CK253" s="281"/>
      <c r="CL253" s="282"/>
      <c r="CM253" s="282"/>
      <c r="CN253" s="282"/>
      <c r="CO253" s="282"/>
      <c r="CP253" s="282"/>
      <c r="CQ253" s="270"/>
      <c r="CR253" s="68"/>
      <c r="CS253" s="283"/>
      <c r="CT253" s="283"/>
      <c r="CU253" s="283"/>
      <c r="CV253" s="283"/>
      <c r="CW253" s="283"/>
      <c r="CX253" s="270"/>
      <c r="CY253" s="68"/>
      <c r="CZ253" s="282"/>
      <c r="DA253" s="282"/>
      <c r="DB253" s="282"/>
      <c r="DC253" s="282"/>
      <c r="DD253" s="282"/>
    </row>
    <row r="254" spans="1:108" ht="16.5" x14ac:dyDescent="0.3">
      <c r="A254" s="68">
        <v>2020</v>
      </c>
      <c r="B254" s="68" t="s">
        <v>36</v>
      </c>
      <c r="C254" s="433" t="s">
        <v>100</v>
      </c>
      <c r="D254" s="434">
        <v>10207.159984893799</v>
      </c>
      <c r="E254" s="434">
        <v>28222.910521418566</v>
      </c>
      <c r="F254" s="435">
        <v>3995.3540009307862</v>
      </c>
      <c r="G254" s="129">
        <v>42425.424507243151</v>
      </c>
      <c r="H254" s="293"/>
      <c r="I254" s="58"/>
      <c r="BX254" s="270"/>
      <c r="BY254" s="68"/>
      <c r="BZ254" s="280"/>
      <c r="CA254" s="280"/>
      <c r="CB254" s="280"/>
      <c r="CC254" s="280"/>
      <c r="CD254" s="280"/>
      <c r="CE254" s="270"/>
      <c r="CF254" s="68"/>
      <c r="CG254" s="281"/>
      <c r="CH254" s="281"/>
      <c r="CI254" s="281"/>
      <c r="CJ254" s="281"/>
      <c r="CK254" s="281"/>
      <c r="CL254" s="282"/>
      <c r="CM254" s="282"/>
      <c r="CN254" s="282"/>
      <c r="CO254" s="282"/>
      <c r="CP254" s="282"/>
      <c r="CQ254" s="270"/>
      <c r="CR254" s="68"/>
      <c r="CS254" s="283"/>
      <c r="CT254" s="283"/>
      <c r="CU254" s="283"/>
      <c r="CV254" s="283"/>
      <c r="CW254" s="283"/>
      <c r="CX254" s="270"/>
      <c r="CY254" s="68"/>
      <c r="CZ254" s="282"/>
      <c r="DA254" s="282"/>
      <c r="DB254" s="282"/>
      <c r="DC254" s="282"/>
      <c r="DD254" s="282"/>
    </row>
    <row r="255" spans="1:108" ht="16.5" x14ac:dyDescent="0.3">
      <c r="A255" s="427">
        <v>2020</v>
      </c>
      <c r="B255" s="428" t="s">
        <v>37</v>
      </c>
      <c r="C255" s="429" t="s">
        <v>100</v>
      </c>
      <c r="D255" s="430">
        <v>13706.767495117194</v>
      </c>
      <c r="E255" s="430">
        <v>34749.531497749325</v>
      </c>
      <c r="F255" s="431">
        <v>5135.1030045623793</v>
      </c>
      <c r="G255" s="432">
        <v>53591.401997428904</v>
      </c>
      <c r="H255" s="293"/>
      <c r="I255" s="58"/>
      <c r="BX255" s="270"/>
      <c r="BY255" s="68"/>
      <c r="BZ255" s="280"/>
      <c r="CA255" s="280"/>
      <c r="CB255" s="280"/>
      <c r="CC255" s="280"/>
      <c r="CD255" s="280"/>
      <c r="CE255" s="270"/>
      <c r="CF255" s="68"/>
      <c r="CG255" s="281"/>
      <c r="CH255" s="281"/>
      <c r="CI255" s="281"/>
      <c r="CJ255" s="281"/>
      <c r="CK255" s="281"/>
      <c r="CL255" s="282"/>
      <c r="CM255" s="282"/>
      <c r="CN255" s="282"/>
      <c r="CO255" s="282"/>
      <c r="CP255" s="282"/>
      <c r="CQ255" s="270"/>
      <c r="CR255" s="68"/>
      <c r="CS255" s="283"/>
      <c r="CT255" s="283"/>
      <c r="CU255" s="283"/>
      <c r="CV255" s="283"/>
      <c r="CW255" s="283"/>
      <c r="CX255" s="270"/>
      <c r="CY255" s="68"/>
      <c r="CZ255" s="282"/>
      <c r="DA255" s="282"/>
      <c r="DB255" s="282"/>
      <c r="DC255" s="282"/>
      <c r="DD255" s="282"/>
    </row>
    <row r="256" spans="1:108" ht="16.5" x14ac:dyDescent="0.3">
      <c r="A256" s="68">
        <v>2020</v>
      </c>
      <c r="B256" s="68" t="s">
        <v>38</v>
      </c>
      <c r="C256" s="433" t="s">
        <v>100</v>
      </c>
      <c r="D256" s="434">
        <v>11979.512459106447</v>
      </c>
      <c r="E256" s="434">
        <v>31865.954001536367</v>
      </c>
      <c r="F256" s="435">
        <v>5207.9629885101313</v>
      </c>
      <c r="G256" s="129">
        <v>49053.429449152944</v>
      </c>
      <c r="H256" s="293"/>
      <c r="I256" s="58"/>
      <c r="BX256" s="270"/>
      <c r="BY256" s="68"/>
      <c r="BZ256" s="280"/>
      <c r="CA256" s="280"/>
      <c r="CB256" s="280"/>
      <c r="CC256" s="280"/>
      <c r="CD256" s="280"/>
      <c r="CE256" s="270"/>
      <c r="CF256" s="68"/>
      <c r="CG256" s="281"/>
      <c r="CH256" s="281"/>
      <c r="CI256" s="281"/>
      <c r="CJ256" s="281"/>
      <c r="CK256" s="281"/>
      <c r="CL256" s="282"/>
      <c r="CM256" s="282"/>
      <c r="CN256" s="282"/>
      <c r="CO256" s="282"/>
      <c r="CP256" s="282"/>
      <c r="CQ256" s="270"/>
      <c r="CR256" s="68"/>
      <c r="CS256" s="283"/>
      <c r="CT256" s="283"/>
      <c r="CU256" s="283"/>
      <c r="CV256" s="283"/>
      <c r="CW256" s="283"/>
      <c r="CX256" s="270"/>
      <c r="CY256" s="68"/>
      <c r="CZ256" s="282"/>
      <c r="DA256" s="282"/>
      <c r="DB256" s="282"/>
      <c r="DC256" s="282"/>
      <c r="DD256" s="282"/>
    </row>
    <row r="257" spans="1:108" ht="16.5" x14ac:dyDescent="0.3">
      <c r="A257" s="427">
        <v>2020</v>
      </c>
      <c r="B257" s="428" t="s">
        <v>39</v>
      </c>
      <c r="C257" s="429" t="s">
        <v>100</v>
      </c>
      <c r="D257" s="430">
        <v>13426.122473144536</v>
      </c>
      <c r="E257" s="430">
        <v>33944.371995981215</v>
      </c>
      <c r="F257" s="431">
        <v>6532.0050068664541</v>
      </c>
      <c r="G257" s="432">
        <v>53902.499475992205</v>
      </c>
      <c r="H257" s="293"/>
      <c r="I257" s="58"/>
      <c r="BX257" s="270"/>
      <c r="BY257" s="68"/>
      <c r="BZ257" s="280"/>
      <c r="CA257" s="280"/>
      <c r="CB257" s="280"/>
      <c r="CC257" s="280"/>
      <c r="CD257" s="280"/>
      <c r="CE257" s="270"/>
      <c r="CF257" s="68"/>
      <c r="CG257" s="281"/>
      <c r="CH257" s="281"/>
      <c r="CI257" s="281"/>
      <c r="CJ257" s="281"/>
      <c r="CK257" s="281"/>
      <c r="CL257" s="282"/>
      <c r="CM257" s="282"/>
      <c r="CN257" s="282"/>
      <c r="CO257" s="282"/>
      <c r="CP257" s="282"/>
      <c r="CQ257" s="270"/>
      <c r="CR257" s="68"/>
      <c r="CS257" s="283"/>
      <c r="CT257" s="283"/>
      <c r="CU257" s="283"/>
      <c r="CV257" s="283"/>
      <c r="CW257" s="283"/>
      <c r="CX257" s="270"/>
      <c r="CY257" s="68"/>
      <c r="CZ257" s="282"/>
      <c r="DA257" s="282"/>
      <c r="DB257" s="282"/>
      <c r="DC257" s="282"/>
      <c r="DD257" s="282"/>
    </row>
    <row r="258" spans="1:108" ht="16.5" x14ac:dyDescent="0.3">
      <c r="A258" s="68">
        <v>2020</v>
      </c>
      <c r="B258" s="68" t="s">
        <v>40</v>
      </c>
      <c r="C258" s="433" t="s">
        <v>100</v>
      </c>
      <c r="D258" s="434">
        <v>14232.95749237061</v>
      </c>
      <c r="E258" s="434">
        <v>36284.986507831571</v>
      </c>
      <c r="F258" s="435">
        <v>5942.7674963951104</v>
      </c>
      <c r="G258" s="129">
        <v>56460.711496597301</v>
      </c>
      <c r="H258" s="293"/>
      <c r="I258" s="58"/>
      <c r="BX258" s="270"/>
      <c r="BY258" s="68"/>
      <c r="BZ258" s="280"/>
      <c r="CA258" s="280"/>
      <c r="CB258" s="280"/>
      <c r="CC258" s="280"/>
      <c r="CD258" s="280"/>
      <c r="CE258" s="270"/>
      <c r="CF258" s="68"/>
      <c r="CG258" s="281"/>
      <c r="CH258" s="281"/>
      <c r="CI258" s="281"/>
      <c r="CJ258" s="281"/>
      <c r="CK258" s="281"/>
      <c r="CL258" s="282"/>
      <c r="CM258" s="282"/>
      <c r="CN258" s="282"/>
      <c r="CO258" s="282"/>
      <c r="CP258" s="282"/>
      <c r="CQ258" s="270"/>
      <c r="CR258" s="68"/>
      <c r="CS258" s="283"/>
      <c r="CT258" s="283"/>
      <c r="CU258" s="283"/>
      <c r="CV258" s="283"/>
      <c r="CW258" s="283"/>
      <c r="CX258" s="270"/>
      <c r="CY258" s="68"/>
      <c r="CZ258" s="282"/>
      <c r="DA258" s="282"/>
      <c r="DB258" s="282"/>
      <c r="DC258" s="282"/>
      <c r="DD258" s="282"/>
    </row>
    <row r="259" spans="1:108" ht="16.5" x14ac:dyDescent="0.3">
      <c r="A259" s="427">
        <v>2020</v>
      </c>
      <c r="B259" s="428" t="s">
        <v>41</v>
      </c>
      <c r="C259" s="429" t="s">
        <v>100</v>
      </c>
      <c r="D259" s="430">
        <v>13592.959420654302</v>
      </c>
      <c r="E259" s="430">
        <v>34868.640981557852</v>
      </c>
      <c r="F259" s="431">
        <v>6035.5949969787598</v>
      </c>
      <c r="G259" s="432">
        <v>54497.19539919091</v>
      </c>
      <c r="H259" s="293"/>
      <c r="I259" s="58"/>
      <c r="BX259" s="270"/>
      <c r="BY259" s="68"/>
      <c r="BZ259" s="280"/>
      <c r="CA259" s="280"/>
      <c r="CB259" s="280"/>
      <c r="CC259" s="280"/>
      <c r="CD259" s="280"/>
      <c r="CE259" s="270"/>
      <c r="CF259" s="68"/>
      <c r="CG259" s="281"/>
      <c r="CH259" s="281"/>
      <c r="CI259" s="281"/>
      <c r="CJ259" s="281"/>
      <c r="CK259" s="281"/>
      <c r="CL259" s="282"/>
      <c r="CM259" s="282"/>
      <c r="CN259" s="282"/>
      <c r="CO259" s="282"/>
      <c r="CP259" s="282"/>
      <c r="CQ259" s="270"/>
      <c r="CR259" s="68"/>
      <c r="CS259" s="283"/>
      <c r="CT259" s="283"/>
      <c r="CU259" s="283"/>
      <c r="CV259" s="283"/>
      <c r="CW259" s="283"/>
      <c r="CX259" s="270"/>
      <c r="CY259" s="68"/>
      <c r="CZ259" s="282"/>
      <c r="DA259" s="282"/>
      <c r="DB259" s="282"/>
      <c r="DC259" s="282"/>
      <c r="DD259" s="282"/>
    </row>
    <row r="260" spans="1:108" ht="16.5" x14ac:dyDescent="0.3">
      <c r="A260" s="68">
        <v>2020</v>
      </c>
      <c r="B260" s="68" t="s">
        <v>42</v>
      </c>
      <c r="C260" s="433" t="s">
        <v>100</v>
      </c>
      <c r="D260" s="434">
        <v>14387.124550659182</v>
      </c>
      <c r="E260" s="434">
        <v>35668.605510086541</v>
      </c>
      <c r="F260" s="435">
        <v>4857.4624908447258</v>
      </c>
      <c r="G260" s="129">
        <v>54913.192551590459</v>
      </c>
      <c r="H260" s="293"/>
      <c r="I260" s="58"/>
      <c r="BX260" s="270"/>
      <c r="BY260" s="68"/>
      <c r="BZ260" s="280"/>
      <c r="CA260" s="280"/>
      <c r="CB260" s="280"/>
      <c r="CC260" s="280"/>
      <c r="CD260" s="280"/>
      <c r="CE260" s="270"/>
      <c r="CF260" s="68"/>
      <c r="CG260" s="281"/>
      <c r="CH260" s="281"/>
      <c r="CI260" s="281"/>
      <c r="CJ260" s="281"/>
      <c r="CK260" s="281"/>
      <c r="CL260" s="282"/>
      <c r="CM260" s="282"/>
      <c r="CN260" s="282"/>
      <c r="CO260" s="282"/>
      <c r="CP260" s="282"/>
      <c r="CQ260" s="270"/>
      <c r="CR260" s="68"/>
      <c r="CS260" s="283"/>
      <c r="CT260" s="283"/>
      <c r="CU260" s="283"/>
      <c r="CV260" s="283"/>
      <c r="CW260" s="283"/>
      <c r="CX260" s="270"/>
      <c r="CY260" s="68"/>
      <c r="CZ260" s="282"/>
      <c r="DA260" s="282"/>
      <c r="DB260" s="282"/>
      <c r="DC260" s="282"/>
      <c r="DD260" s="282"/>
    </row>
    <row r="261" spans="1:108" ht="16.5" x14ac:dyDescent="0.3">
      <c r="A261" s="427">
        <v>2021</v>
      </c>
      <c r="B261" s="428" t="s">
        <v>43</v>
      </c>
      <c r="C261" s="429" t="s">
        <v>100</v>
      </c>
      <c r="D261" s="430">
        <v>13175.17639303589</v>
      </c>
      <c r="E261" s="430">
        <v>32746.973498897554</v>
      </c>
      <c r="F261" s="431">
        <v>4736.2954983024611</v>
      </c>
      <c r="G261" s="432">
        <v>50658.445390235895</v>
      </c>
      <c r="H261" s="293"/>
      <c r="I261" s="58"/>
      <c r="BX261" s="270"/>
      <c r="BY261" s="68"/>
      <c r="BZ261" s="280"/>
      <c r="CA261" s="280"/>
      <c r="CB261" s="280"/>
      <c r="CC261" s="280"/>
      <c r="CD261" s="280"/>
      <c r="CE261" s="270"/>
      <c r="CF261" s="68"/>
      <c r="CG261" s="281"/>
      <c r="CH261" s="281"/>
      <c r="CI261" s="281"/>
      <c r="CJ261" s="281"/>
      <c r="CK261" s="281"/>
      <c r="CL261" s="282"/>
      <c r="CM261" s="282"/>
      <c r="CN261" s="282"/>
      <c r="CO261" s="282"/>
      <c r="CP261" s="282"/>
      <c r="CQ261" s="270"/>
      <c r="CR261" s="68"/>
      <c r="CS261" s="283"/>
      <c r="CT261" s="283"/>
      <c r="CU261" s="283"/>
      <c r="CV261" s="283"/>
      <c r="CW261" s="283"/>
      <c r="CX261" s="270"/>
      <c r="CY261" s="68"/>
      <c r="CZ261" s="282"/>
      <c r="DA261" s="282"/>
      <c r="DB261" s="282"/>
      <c r="DC261" s="282"/>
      <c r="DD261" s="282"/>
    </row>
    <row r="262" spans="1:108" ht="16.5" x14ac:dyDescent="0.3">
      <c r="A262" s="68">
        <v>2021</v>
      </c>
      <c r="B262" s="68" t="s">
        <v>44</v>
      </c>
      <c r="C262" s="433" t="s">
        <v>100</v>
      </c>
      <c r="D262" s="434">
        <v>15341.293981000001</v>
      </c>
      <c r="E262" s="434">
        <v>34588.554499981998</v>
      </c>
      <c r="F262" s="435">
        <v>6283.9399900000008</v>
      </c>
      <c r="G262" s="129">
        <v>56213.788470981999</v>
      </c>
      <c r="H262" s="293"/>
      <c r="I262" s="58"/>
      <c r="BX262" s="270"/>
      <c r="BY262" s="68"/>
      <c r="BZ262" s="280"/>
      <c r="CA262" s="280"/>
      <c r="CB262" s="280"/>
      <c r="CC262" s="280"/>
      <c r="CD262" s="280"/>
      <c r="CE262" s="270"/>
      <c r="CF262" s="68"/>
      <c r="CG262" s="281"/>
      <c r="CH262" s="281"/>
      <c r="CI262" s="281"/>
      <c r="CJ262" s="281"/>
      <c r="CK262" s="281"/>
      <c r="CL262" s="282"/>
      <c r="CM262" s="282"/>
      <c r="CN262" s="282"/>
      <c r="CO262" s="282"/>
      <c r="CP262" s="282"/>
      <c r="CQ262" s="270"/>
      <c r="CR262" s="68"/>
      <c r="CS262" s="283"/>
      <c r="CT262" s="283"/>
      <c r="CU262" s="283"/>
      <c r="CV262" s="283"/>
      <c r="CW262" s="283"/>
      <c r="CX262" s="270"/>
      <c r="CY262" s="68"/>
      <c r="CZ262" s="282"/>
      <c r="DA262" s="282"/>
      <c r="DB262" s="282"/>
      <c r="DC262" s="282"/>
      <c r="DD262" s="282"/>
    </row>
    <row r="263" spans="1:108" ht="16.5" x14ac:dyDescent="0.3">
      <c r="A263" s="427">
        <v>2021</v>
      </c>
      <c r="B263" s="428" t="s">
        <v>45</v>
      </c>
      <c r="C263" s="429" t="s">
        <v>100</v>
      </c>
      <c r="D263" s="430">
        <v>16237.057424621589</v>
      </c>
      <c r="E263" s="430">
        <v>39409.595499745992</v>
      </c>
      <c r="F263" s="431">
        <v>6718.0489878063217</v>
      </c>
      <c r="G263" s="432">
        <v>62364.701912173907</v>
      </c>
      <c r="H263" s="293"/>
      <c r="I263" s="58"/>
      <c r="BX263" s="270"/>
      <c r="BY263" s="68"/>
      <c r="BZ263" s="280"/>
      <c r="CA263" s="280"/>
      <c r="CB263" s="280"/>
      <c r="CC263" s="280"/>
      <c r="CD263" s="280"/>
      <c r="CE263" s="270"/>
      <c r="CF263" s="68"/>
      <c r="CG263" s="281"/>
      <c r="CH263" s="281"/>
      <c r="CI263" s="281"/>
      <c r="CJ263" s="281"/>
      <c r="CK263" s="281"/>
      <c r="CL263" s="282"/>
      <c r="CM263" s="282"/>
      <c r="CN263" s="282"/>
      <c r="CO263" s="282"/>
      <c r="CP263" s="282"/>
      <c r="CQ263" s="270"/>
      <c r="CR263" s="68"/>
      <c r="CS263" s="283"/>
      <c r="CT263" s="283"/>
      <c r="CU263" s="283"/>
      <c r="CV263" s="283"/>
      <c r="CW263" s="283"/>
      <c r="CX263" s="270"/>
      <c r="CY263" s="68"/>
      <c r="CZ263" s="282"/>
      <c r="DA263" s="282"/>
      <c r="DB263" s="282"/>
      <c r="DC263" s="282"/>
      <c r="DD263" s="282"/>
    </row>
    <row r="264" spans="1:108" ht="16.5" x14ac:dyDescent="0.3">
      <c r="A264" s="68">
        <v>2021</v>
      </c>
      <c r="B264" s="68" t="s">
        <v>33</v>
      </c>
      <c r="C264" s="433" t="s">
        <v>100</v>
      </c>
      <c r="D264" s="434">
        <v>13256.223400970455</v>
      </c>
      <c r="E264" s="434">
        <v>35759.912496788027</v>
      </c>
      <c r="F264" s="435">
        <v>5970.3030031967155</v>
      </c>
      <c r="G264" s="129">
        <v>54986.438900955196</v>
      </c>
      <c r="H264" s="293"/>
      <c r="I264" s="58"/>
      <c r="BX264" s="270"/>
      <c r="BY264" s="68"/>
      <c r="BZ264" s="280"/>
      <c r="CA264" s="280"/>
      <c r="CB264" s="280"/>
      <c r="CC264" s="280"/>
      <c r="CD264" s="280"/>
      <c r="CE264" s="270"/>
      <c r="CF264" s="68"/>
      <c r="CG264" s="281"/>
      <c r="CH264" s="281"/>
      <c r="CI264" s="281"/>
      <c r="CJ264" s="281"/>
      <c r="CK264" s="281"/>
      <c r="CL264" s="282"/>
      <c r="CM264" s="282"/>
      <c r="CN264" s="282"/>
      <c r="CO264" s="282"/>
      <c r="CP264" s="282"/>
      <c r="CQ264" s="270"/>
      <c r="CR264" s="68"/>
      <c r="CS264" s="283"/>
      <c r="CT264" s="283"/>
      <c r="CU264" s="283"/>
      <c r="CV264" s="283"/>
      <c r="CW264" s="283"/>
      <c r="CX264" s="270"/>
      <c r="CY264" s="68"/>
      <c r="CZ264" s="282"/>
      <c r="DA264" s="282"/>
      <c r="DB264" s="282"/>
      <c r="DC264" s="282"/>
      <c r="DD264" s="282"/>
    </row>
    <row r="265" spans="1:108" ht="16.5" x14ac:dyDescent="0.3">
      <c r="A265" s="68">
        <v>2021</v>
      </c>
      <c r="B265" s="68" t="s">
        <v>35</v>
      </c>
      <c r="C265" s="433" t="s">
        <v>100</v>
      </c>
      <c r="D265" s="434">
        <v>12269.508499523166</v>
      </c>
      <c r="E265" s="434">
        <v>32829.104004753288</v>
      </c>
      <c r="F265" s="435">
        <v>4840.1104855728154</v>
      </c>
      <c r="G265" s="129">
        <v>49938.722989849273</v>
      </c>
      <c r="H265" s="293"/>
      <c r="I265" s="58"/>
      <c r="BX265" s="270"/>
      <c r="BY265" s="68"/>
      <c r="BZ265" s="280"/>
      <c r="CA265" s="280"/>
      <c r="CB265" s="280"/>
      <c r="CC265" s="280"/>
      <c r="CD265" s="280"/>
      <c r="CE265" s="270"/>
      <c r="CF265" s="68"/>
      <c r="CG265" s="281"/>
      <c r="CH265" s="281"/>
      <c r="CI265" s="281"/>
      <c r="CJ265" s="281"/>
      <c r="CK265" s="281"/>
      <c r="CL265" s="282"/>
      <c r="CM265" s="282"/>
      <c r="CN265" s="282"/>
      <c r="CO265" s="282"/>
      <c r="CP265" s="282"/>
      <c r="CQ265" s="270"/>
      <c r="CR265" s="68"/>
      <c r="CS265" s="283"/>
      <c r="CT265" s="283"/>
      <c r="CU265" s="283"/>
      <c r="CV265" s="283"/>
      <c r="CW265" s="283"/>
      <c r="CX265" s="270"/>
      <c r="CY265" s="68"/>
      <c r="CZ265" s="282"/>
      <c r="DA265" s="282"/>
      <c r="DB265" s="282"/>
      <c r="DC265" s="282"/>
      <c r="DD265" s="282"/>
    </row>
    <row r="266" spans="1:108" ht="16.5" x14ac:dyDescent="0.3">
      <c r="A266" s="427">
        <v>2021</v>
      </c>
      <c r="B266" s="428" t="s">
        <v>36</v>
      </c>
      <c r="C266" s="429" t="s">
        <v>100</v>
      </c>
      <c r="D266" s="430">
        <v>13568.246018005369</v>
      </c>
      <c r="E266" s="430">
        <v>33695.562009474874</v>
      </c>
      <c r="F266" s="431">
        <v>4653.4655173110959</v>
      </c>
      <c r="G266" s="432">
        <v>51917.273544791351</v>
      </c>
      <c r="H266" s="293"/>
      <c r="I266" s="58"/>
      <c r="BX266" s="270"/>
      <c r="BY266" s="68"/>
      <c r="BZ266" s="280"/>
      <c r="CA266" s="280"/>
      <c r="CB266" s="280"/>
      <c r="CC266" s="280"/>
      <c r="CD266" s="280"/>
      <c r="CE266" s="270"/>
      <c r="CF266" s="68"/>
      <c r="CG266" s="281"/>
      <c r="CH266" s="281"/>
      <c r="CI266" s="281"/>
      <c r="CJ266" s="281"/>
      <c r="CK266" s="281"/>
      <c r="CL266" s="282"/>
      <c r="CM266" s="282"/>
      <c r="CN266" s="282"/>
      <c r="CO266" s="282"/>
      <c r="CP266" s="282"/>
      <c r="CQ266" s="270"/>
      <c r="CR266" s="68"/>
      <c r="CS266" s="283"/>
      <c r="CT266" s="283"/>
      <c r="CU266" s="283"/>
      <c r="CV266" s="283"/>
      <c r="CW266" s="283"/>
      <c r="CX266" s="270"/>
      <c r="CY266" s="68"/>
      <c r="CZ266" s="282"/>
      <c r="DA266" s="282"/>
      <c r="DB266" s="282"/>
      <c r="DC266" s="282"/>
      <c r="DD266" s="282"/>
    </row>
    <row r="267" spans="1:108" ht="16.5" x14ac:dyDescent="0.3">
      <c r="A267" s="68">
        <v>2021</v>
      </c>
      <c r="B267" s="68" t="s">
        <v>37</v>
      </c>
      <c r="C267" s="433" t="s">
        <v>100</v>
      </c>
      <c r="D267" s="434">
        <v>14422.68199572754</v>
      </c>
      <c r="E267" s="434">
        <v>34915.39153339553</v>
      </c>
      <c r="F267" s="435">
        <v>5434.2249918365469</v>
      </c>
      <c r="G267" s="129">
        <v>54772.298520959615</v>
      </c>
      <c r="H267" s="293"/>
      <c r="I267" s="58"/>
      <c r="BX267" s="270"/>
      <c r="BY267" s="68"/>
      <c r="BZ267" s="280"/>
      <c r="CA267" s="280"/>
      <c r="CB267" s="280"/>
      <c r="CC267" s="280"/>
      <c r="CD267" s="280"/>
      <c r="CE267" s="270"/>
      <c r="CF267" s="68"/>
      <c r="CG267" s="281"/>
      <c r="CH267" s="281"/>
      <c r="CI267" s="281"/>
      <c r="CJ267" s="281"/>
      <c r="CK267" s="281"/>
      <c r="CL267" s="282"/>
      <c r="CM267" s="282"/>
      <c r="CN267" s="282"/>
      <c r="CO267" s="282"/>
      <c r="CP267" s="282"/>
      <c r="CQ267" s="270"/>
      <c r="CR267" s="68"/>
      <c r="CS267" s="283"/>
      <c r="CT267" s="283"/>
      <c r="CU267" s="283"/>
      <c r="CV267" s="283"/>
      <c r="CW267" s="283"/>
      <c r="CX267" s="270"/>
      <c r="CY267" s="68"/>
      <c r="CZ267" s="282"/>
      <c r="DA267" s="282"/>
      <c r="DB267" s="282"/>
      <c r="DC267" s="282"/>
      <c r="DD267" s="282"/>
    </row>
    <row r="268" spans="1:108" ht="16.5" x14ac:dyDescent="0.3">
      <c r="A268" s="427">
        <v>2021</v>
      </c>
      <c r="B268" s="428" t="s">
        <v>38</v>
      </c>
      <c r="C268" s="429" t="s">
        <v>100</v>
      </c>
      <c r="D268" s="430">
        <v>14508.449991436008</v>
      </c>
      <c r="E268" s="430">
        <v>33412.318517442705</v>
      </c>
      <c r="F268" s="431">
        <v>4747.8565037727367</v>
      </c>
      <c r="G268" s="432">
        <v>52668.62501265145</v>
      </c>
      <c r="H268" s="293"/>
      <c r="I268" s="58"/>
      <c r="BX268" s="270"/>
      <c r="BY268" s="68"/>
      <c r="BZ268" s="280"/>
      <c r="CA268" s="280"/>
      <c r="CB268" s="280"/>
      <c r="CC268" s="280"/>
      <c r="CD268" s="280"/>
      <c r="CE268" s="270"/>
      <c r="CF268" s="68"/>
      <c r="CG268" s="281"/>
      <c r="CH268" s="281"/>
      <c r="CI268" s="281"/>
      <c r="CJ268" s="281"/>
      <c r="CK268" s="281"/>
      <c r="CL268" s="282"/>
      <c r="CM268" s="282"/>
      <c r="CN268" s="282"/>
      <c r="CO268" s="282"/>
      <c r="CP268" s="282"/>
      <c r="CQ268" s="270"/>
      <c r="CR268" s="68"/>
      <c r="CS268" s="283"/>
      <c r="CT268" s="283"/>
      <c r="CU268" s="283"/>
      <c r="CV268" s="283"/>
      <c r="CW268" s="283"/>
      <c r="CX268" s="270"/>
      <c r="CY268" s="68"/>
      <c r="CZ268" s="282"/>
      <c r="DA268" s="282"/>
      <c r="DB268" s="282"/>
      <c r="DC268" s="282"/>
      <c r="DD268" s="282"/>
    </row>
    <row r="269" spans="1:108" ht="16.5" x14ac:dyDescent="0.3">
      <c r="A269" s="68">
        <v>2021</v>
      </c>
      <c r="B269" s="68" t="s">
        <v>39</v>
      </c>
      <c r="C269" s="433" t="s">
        <v>100</v>
      </c>
      <c r="D269" s="434">
        <v>16350.307000000001</v>
      </c>
      <c r="E269" s="434">
        <v>38316.78651014233</v>
      </c>
      <c r="F269" s="435">
        <v>5040.0989794158941</v>
      </c>
      <c r="G269" s="129">
        <v>59707.19248955822</v>
      </c>
      <c r="H269" s="293"/>
      <c r="I269" s="58"/>
      <c r="BX269" s="270"/>
      <c r="BY269" s="68"/>
      <c r="BZ269" s="280"/>
      <c r="CA269" s="280"/>
      <c r="CB269" s="280"/>
      <c r="CC269" s="280"/>
      <c r="CD269" s="280"/>
      <c r="CE269" s="270"/>
      <c r="CF269" s="68"/>
      <c r="CG269" s="281"/>
      <c r="CH269" s="281"/>
      <c r="CI269" s="281"/>
      <c r="CJ269" s="281"/>
      <c r="CK269" s="281"/>
      <c r="CL269" s="282"/>
      <c r="CM269" s="282"/>
      <c r="CN269" s="282"/>
      <c r="CO269" s="282"/>
      <c r="CP269" s="282"/>
      <c r="CQ269" s="270"/>
      <c r="CR269" s="68"/>
      <c r="CS269" s="283"/>
      <c r="CT269" s="283"/>
      <c r="CU269" s="283"/>
      <c r="CV269" s="283"/>
      <c r="CW269" s="283"/>
      <c r="CX269" s="270"/>
      <c r="CY269" s="68"/>
      <c r="CZ269" s="282"/>
      <c r="DA269" s="282"/>
      <c r="DB269" s="282"/>
      <c r="DC269" s="282"/>
      <c r="DD269" s="282"/>
    </row>
    <row r="270" spans="1:108" ht="16.5" x14ac:dyDescent="0.3">
      <c r="A270" s="427">
        <v>2021</v>
      </c>
      <c r="B270" s="428" t="s">
        <v>40</v>
      </c>
      <c r="C270" s="429" t="s">
        <v>100</v>
      </c>
      <c r="D270" s="430">
        <v>13053.598532958982</v>
      </c>
      <c r="E270" s="430">
        <v>39199.886029500965</v>
      </c>
      <c r="F270" s="431">
        <v>5270.5215078544616</v>
      </c>
      <c r="G270" s="432">
        <v>57524.006070314404</v>
      </c>
      <c r="H270" s="293"/>
      <c r="I270" s="58"/>
      <c r="BX270" s="270"/>
      <c r="BY270" s="68"/>
      <c r="BZ270" s="280"/>
      <c r="CA270" s="280"/>
      <c r="CB270" s="280"/>
      <c r="CC270" s="280"/>
      <c r="CD270" s="280"/>
      <c r="CE270" s="270"/>
      <c r="CF270" s="68"/>
      <c r="CG270" s="281"/>
      <c r="CH270" s="281"/>
      <c r="CI270" s="281"/>
      <c r="CJ270" s="281"/>
      <c r="CK270" s="281"/>
      <c r="CL270" s="282"/>
      <c r="CM270" s="282"/>
      <c r="CN270" s="282"/>
      <c r="CO270" s="282"/>
      <c r="CP270" s="282"/>
      <c r="CQ270" s="270"/>
      <c r="CR270" s="68"/>
      <c r="CS270" s="283"/>
      <c r="CT270" s="283"/>
      <c r="CU270" s="283"/>
      <c r="CV270" s="283"/>
      <c r="CW270" s="283"/>
      <c r="CX270" s="270"/>
      <c r="CY270" s="68"/>
      <c r="CZ270" s="282"/>
      <c r="DA270" s="282"/>
      <c r="DB270" s="282"/>
      <c r="DC270" s="282"/>
      <c r="DD270" s="282"/>
    </row>
    <row r="271" spans="1:108" ht="16.5" x14ac:dyDescent="0.3">
      <c r="A271" s="68">
        <v>2021</v>
      </c>
      <c r="B271" s="68" t="s">
        <v>41</v>
      </c>
      <c r="C271" s="433" t="s">
        <v>100</v>
      </c>
      <c r="D271" s="434">
        <v>9806.263514648439</v>
      </c>
      <c r="E271" s="434">
        <v>43057.554550724031</v>
      </c>
      <c r="F271" s="435">
        <v>5102.9660038471229</v>
      </c>
      <c r="G271" s="129">
        <v>57966.78406921959</v>
      </c>
      <c r="H271" s="293"/>
      <c r="I271" s="58"/>
      <c r="BX271" s="270"/>
      <c r="BY271" s="68"/>
      <c r="BZ271" s="280"/>
      <c r="CA271" s="280"/>
      <c r="CB271" s="280"/>
      <c r="CC271" s="280"/>
      <c r="CD271" s="280"/>
      <c r="CE271" s="270"/>
      <c r="CF271" s="68"/>
      <c r="CG271" s="281"/>
      <c r="CH271" s="281"/>
      <c r="CI271" s="281"/>
      <c r="CJ271" s="281"/>
      <c r="CK271" s="281"/>
      <c r="CL271" s="282"/>
      <c r="CM271" s="282"/>
      <c r="CN271" s="282"/>
      <c r="CO271" s="282"/>
      <c r="CP271" s="282"/>
      <c r="CQ271" s="270"/>
      <c r="CR271" s="68"/>
      <c r="CS271" s="283"/>
      <c r="CT271" s="283"/>
      <c r="CU271" s="283"/>
      <c r="CV271" s="283"/>
      <c r="CW271" s="283"/>
      <c r="CX271" s="270"/>
      <c r="CY271" s="68"/>
      <c r="CZ271" s="282"/>
      <c r="DA271" s="282"/>
      <c r="DB271" s="282"/>
      <c r="DC271" s="282"/>
      <c r="DD271" s="282"/>
    </row>
    <row r="272" spans="1:108" ht="16.5" x14ac:dyDescent="0.3">
      <c r="A272" s="427">
        <v>2021</v>
      </c>
      <c r="B272" s="428" t="s">
        <v>42</v>
      </c>
      <c r="C272" s="429" t="s">
        <v>100</v>
      </c>
      <c r="D272" s="430">
        <v>9979.0735122070309</v>
      </c>
      <c r="E272" s="430">
        <v>39137.855862304699</v>
      </c>
      <c r="F272" s="431">
        <v>4124.1530046081534</v>
      </c>
      <c r="G272" s="432">
        <v>53241.082379119885</v>
      </c>
      <c r="H272" s="293"/>
      <c r="I272" s="58"/>
      <c r="BX272" s="270"/>
      <c r="BY272" s="68"/>
      <c r="BZ272" s="280"/>
      <c r="CA272" s="280"/>
      <c r="CB272" s="280"/>
      <c r="CC272" s="280"/>
      <c r="CD272" s="280"/>
      <c r="CE272" s="270"/>
      <c r="CF272" s="68"/>
      <c r="CG272" s="281"/>
      <c r="CH272" s="281"/>
      <c r="CI272" s="281"/>
      <c r="CJ272" s="281"/>
      <c r="CK272" s="281"/>
      <c r="CL272" s="282"/>
      <c r="CM272" s="282"/>
      <c r="CN272" s="282"/>
      <c r="CO272" s="282"/>
      <c r="CP272" s="282"/>
      <c r="CQ272" s="270"/>
      <c r="CR272" s="68"/>
      <c r="CS272" s="283"/>
      <c r="CT272" s="283"/>
      <c r="CU272" s="283"/>
      <c r="CV272" s="283"/>
      <c r="CW272" s="283"/>
      <c r="CX272" s="270"/>
      <c r="CY272" s="68"/>
      <c r="CZ272" s="282"/>
      <c r="DA272" s="282"/>
      <c r="DB272" s="282"/>
      <c r="DC272" s="282"/>
      <c r="DD272" s="282"/>
    </row>
    <row r="273" spans="1:108" ht="16.5" x14ac:dyDescent="0.3">
      <c r="A273" s="68">
        <v>2022</v>
      </c>
      <c r="B273" s="68" t="s">
        <v>43</v>
      </c>
      <c r="C273" s="433" t="s">
        <v>100</v>
      </c>
      <c r="D273" s="434">
        <v>7980.2199963378916</v>
      </c>
      <c r="E273" s="434">
        <v>36621.609926945697</v>
      </c>
      <c r="F273" s="435">
        <v>3712.9300006103504</v>
      </c>
      <c r="G273" s="129">
        <v>48314.759923893929</v>
      </c>
      <c r="H273" s="293"/>
      <c r="I273" s="58"/>
      <c r="BX273" s="270"/>
      <c r="BY273" s="68"/>
      <c r="BZ273" s="280"/>
      <c r="CA273" s="280"/>
      <c r="CB273" s="280"/>
      <c r="CC273" s="280"/>
      <c r="CD273" s="280"/>
      <c r="CE273" s="270"/>
      <c r="CF273" s="68"/>
      <c r="CG273" s="281"/>
      <c r="CH273" s="281"/>
      <c r="CI273" s="281"/>
      <c r="CJ273" s="281"/>
      <c r="CK273" s="281"/>
      <c r="CL273" s="282"/>
      <c r="CM273" s="282"/>
      <c r="CN273" s="282"/>
      <c r="CO273" s="282"/>
      <c r="CP273" s="282"/>
      <c r="CQ273" s="270"/>
      <c r="CR273" s="68"/>
      <c r="CS273" s="283"/>
      <c r="CT273" s="283"/>
      <c r="CU273" s="283"/>
      <c r="CV273" s="283"/>
      <c r="CW273" s="283"/>
      <c r="CX273" s="270"/>
      <c r="CY273" s="68"/>
      <c r="CZ273" s="282"/>
      <c r="DA273" s="282"/>
      <c r="DB273" s="282"/>
      <c r="DC273" s="282"/>
      <c r="DD273" s="282"/>
    </row>
    <row r="274" spans="1:108" ht="16.5" x14ac:dyDescent="0.3">
      <c r="A274" s="427">
        <v>2022</v>
      </c>
      <c r="B274" s="428" t="s">
        <v>44</v>
      </c>
      <c r="C274" s="429" t="s">
        <v>100</v>
      </c>
      <c r="D274" s="430">
        <v>9555.0209999999988</v>
      </c>
      <c r="E274" s="430">
        <v>40163.893042140007</v>
      </c>
      <c r="F274" s="431">
        <v>3638.8125065994259</v>
      </c>
      <c r="G274" s="432">
        <v>53357.72654873944</v>
      </c>
      <c r="H274" s="293"/>
      <c r="I274" s="58"/>
      <c r="BX274" s="270"/>
      <c r="BY274" s="68"/>
      <c r="BZ274" s="280"/>
      <c r="CA274" s="280"/>
      <c r="CB274" s="280"/>
      <c r="CC274" s="280"/>
      <c r="CD274" s="280"/>
      <c r="CE274" s="270"/>
      <c r="CF274" s="68"/>
      <c r="CG274" s="281"/>
      <c r="CH274" s="281"/>
      <c r="CI274" s="281"/>
      <c r="CJ274" s="281"/>
      <c r="CK274" s="281"/>
      <c r="CL274" s="282"/>
      <c r="CM274" s="282"/>
      <c r="CN274" s="282"/>
      <c r="CO274" s="282"/>
      <c r="CP274" s="282"/>
      <c r="CQ274" s="270"/>
      <c r="CR274" s="68"/>
      <c r="CS274" s="283"/>
      <c r="CT274" s="283"/>
      <c r="CU274" s="283"/>
      <c r="CV274" s="283"/>
      <c r="CW274" s="283"/>
      <c r="CX274" s="270"/>
      <c r="CY274" s="68"/>
      <c r="CZ274" s="282"/>
      <c r="DA274" s="282"/>
      <c r="DB274" s="282"/>
      <c r="DC274" s="282"/>
      <c r="DD274" s="282"/>
    </row>
    <row r="275" spans="1:108" ht="16.5" x14ac:dyDescent="0.3">
      <c r="A275" s="68">
        <v>2022</v>
      </c>
      <c r="B275" s="68" t="s">
        <v>45</v>
      </c>
      <c r="C275" s="433" t="s">
        <v>100</v>
      </c>
      <c r="D275" s="434">
        <v>9675.0560000000005</v>
      </c>
      <c r="E275" s="434">
        <v>46683.891053567648</v>
      </c>
      <c r="F275" s="435">
        <v>5149.9555225753784</v>
      </c>
      <c r="G275" s="129">
        <v>61508.902576143031</v>
      </c>
      <c r="H275" s="293"/>
      <c r="I275" s="58"/>
      <c r="BX275" s="270"/>
      <c r="BY275" s="68"/>
      <c r="BZ275" s="280"/>
      <c r="CA275" s="280"/>
      <c r="CB275" s="280"/>
      <c r="CC275" s="280"/>
      <c r="CD275" s="280"/>
      <c r="CE275" s="270"/>
      <c r="CF275" s="68"/>
      <c r="CG275" s="281"/>
      <c r="CH275" s="281"/>
      <c r="CI275" s="281"/>
      <c r="CJ275" s="281"/>
      <c r="CK275" s="281"/>
      <c r="CL275" s="282"/>
      <c r="CM275" s="282"/>
      <c r="CN275" s="282"/>
      <c r="CO275" s="282"/>
      <c r="CP275" s="282"/>
      <c r="CQ275" s="270"/>
      <c r="CR275" s="68"/>
      <c r="CS275" s="283"/>
      <c r="CT275" s="283"/>
      <c r="CU275" s="283"/>
      <c r="CV275" s="283"/>
      <c r="CW275" s="283"/>
      <c r="CX275" s="270"/>
      <c r="CY275" s="68"/>
      <c r="CZ275" s="282"/>
      <c r="DA275" s="282"/>
      <c r="DB275" s="282"/>
      <c r="DC275" s="282"/>
      <c r="DD275" s="282"/>
    </row>
    <row r="276" spans="1:108" ht="16.5" x14ac:dyDescent="0.3">
      <c r="A276" s="427">
        <v>2022</v>
      </c>
      <c r="B276" s="428" t="s">
        <v>33</v>
      </c>
      <c r="C276" s="429" t="s">
        <v>100</v>
      </c>
      <c r="D276" s="430">
        <v>8818.3350006100009</v>
      </c>
      <c r="E276" s="430">
        <v>38723.961454799995</v>
      </c>
      <c r="F276" s="431">
        <v>4000.7375045999997</v>
      </c>
      <c r="G276" s="432">
        <v>51543.033960009998</v>
      </c>
      <c r="H276" s="293"/>
      <c r="I276" s="58"/>
      <c r="BX276" s="270"/>
      <c r="BY276" s="68"/>
      <c r="BZ276" s="280"/>
      <c r="CA276" s="280"/>
      <c r="CB276" s="280"/>
      <c r="CC276" s="280"/>
      <c r="CD276" s="280"/>
      <c r="CE276" s="270"/>
      <c r="CF276" s="68"/>
      <c r="CG276" s="281"/>
      <c r="CH276" s="281"/>
      <c r="CI276" s="281"/>
      <c r="CJ276" s="281"/>
      <c r="CK276" s="281"/>
      <c r="CL276" s="282"/>
      <c r="CM276" s="282"/>
      <c r="CN276" s="282"/>
      <c r="CO276" s="282"/>
      <c r="CP276" s="282"/>
      <c r="CQ276" s="270"/>
      <c r="CR276" s="68"/>
      <c r="CS276" s="283"/>
      <c r="CT276" s="283"/>
      <c r="CU276" s="283"/>
      <c r="CV276" s="283"/>
      <c r="CW276" s="283"/>
      <c r="CX276" s="270"/>
      <c r="CY276" s="68"/>
      <c r="CZ276" s="282"/>
      <c r="DA276" s="282"/>
      <c r="DB276" s="282"/>
      <c r="DC276" s="282"/>
      <c r="DD276" s="282"/>
    </row>
    <row r="277" spans="1:108" ht="16.5" x14ac:dyDescent="0.3">
      <c r="A277" s="68">
        <v>2022</v>
      </c>
      <c r="B277" s="68" t="s">
        <v>35</v>
      </c>
      <c r="C277" s="433" t="s">
        <v>100</v>
      </c>
      <c r="D277" s="434">
        <v>13567.270908916475</v>
      </c>
      <c r="E277" s="434">
        <v>35480.244959073068</v>
      </c>
      <c r="F277" s="435">
        <v>4737.5630157470696</v>
      </c>
      <c r="G277" s="129">
        <v>53785.078883736613</v>
      </c>
      <c r="H277" s="293"/>
      <c r="I277" s="58"/>
      <c r="BX277" s="270"/>
      <c r="BY277" s="68"/>
      <c r="BZ277" s="280"/>
      <c r="CA277" s="280"/>
      <c r="CB277" s="280"/>
      <c r="CC277" s="280"/>
      <c r="CD277" s="280"/>
      <c r="CE277" s="270"/>
      <c r="CF277" s="68"/>
      <c r="CG277" s="281"/>
      <c r="CH277" s="281"/>
      <c r="CI277" s="281"/>
      <c r="CJ277" s="281"/>
      <c r="CK277" s="281"/>
      <c r="CL277" s="282"/>
      <c r="CM277" s="282"/>
      <c r="CN277" s="282"/>
      <c r="CO277" s="282"/>
      <c r="CP277" s="282"/>
      <c r="CQ277" s="270"/>
      <c r="CR277" s="68"/>
      <c r="CS277" s="283"/>
      <c r="CT277" s="283"/>
      <c r="CU277" s="283"/>
      <c r="CV277" s="283"/>
      <c r="CW277" s="283"/>
      <c r="CX277" s="270"/>
      <c r="CY277" s="68"/>
      <c r="CZ277" s="282"/>
      <c r="DA277" s="282"/>
      <c r="DB277" s="282"/>
      <c r="DC277" s="282"/>
      <c r="DD277" s="282"/>
    </row>
    <row r="278" spans="1:108" ht="16.5" x14ac:dyDescent="0.3">
      <c r="A278" s="68">
        <v>2022</v>
      </c>
      <c r="B278" s="68" t="s">
        <v>36</v>
      </c>
      <c r="C278" s="433" t="s">
        <v>100</v>
      </c>
      <c r="D278" s="434">
        <v>13445.032958190917</v>
      </c>
      <c r="E278" s="434">
        <v>33826.401023111968</v>
      </c>
      <c r="F278" s="435">
        <v>4078.6904899597175</v>
      </c>
      <c r="G278" s="129">
        <v>51350.124471262607</v>
      </c>
      <c r="H278" s="293"/>
      <c r="I278" s="58"/>
      <c r="BX278" s="270"/>
      <c r="BY278" s="68"/>
      <c r="BZ278" s="280"/>
      <c r="CA278" s="280"/>
      <c r="CB278" s="280"/>
      <c r="CC278" s="280"/>
      <c r="CD278" s="280"/>
      <c r="CE278" s="270"/>
      <c r="CF278" s="68"/>
      <c r="CG278" s="281"/>
      <c r="CH278" s="281"/>
      <c r="CI278" s="281"/>
      <c r="CJ278" s="281"/>
      <c r="CK278" s="281"/>
      <c r="CL278" s="282"/>
      <c r="CM278" s="282"/>
      <c r="CN278" s="282"/>
      <c r="CO278" s="282"/>
      <c r="CP278" s="282"/>
      <c r="CQ278" s="270"/>
      <c r="CR278" s="68"/>
      <c r="CS278" s="283"/>
      <c r="CT278" s="283"/>
      <c r="CU278" s="283"/>
      <c r="CV278" s="283"/>
      <c r="CW278" s="283"/>
      <c r="CX278" s="270"/>
      <c r="CY278" s="68"/>
      <c r="CZ278" s="282"/>
      <c r="DA278" s="282"/>
      <c r="DB278" s="282"/>
      <c r="DC278" s="282"/>
      <c r="DD278" s="282"/>
    </row>
    <row r="279" spans="1:108" ht="16.5" x14ac:dyDescent="0.3">
      <c r="A279" s="427">
        <v>2020</v>
      </c>
      <c r="B279" s="428" t="s">
        <v>43</v>
      </c>
      <c r="C279" s="429" t="s">
        <v>102</v>
      </c>
      <c r="D279" s="430">
        <v>6350.5950000000003</v>
      </c>
      <c r="E279" s="430">
        <v>16132.729000000001</v>
      </c>
      <c r="F279" s="431">
        <v>4944.0824999999995</v>
      </c>
      <c r="G279" s="432">
        <v>27427.406500000001</v>
      </c>
      <c r="H279" s="293"/>
      <c r="I279" s="58"/>
      <c r="BX279" s="270"/>
      <c r="BY279" s="68"/>
      <c r="BZ279" s="280"/>
      <c r="CA279" s="280"/>
      <c r="CB279" s="280"/>
      <c r="CC279" s="280"/>
      <c r="CD279" s="280"/>
      <c r="CE279" s="270"/>
      <c r="CF279" s="68"/>
      <c r="CG279" s="281"/>
      <c r="CH279" s="281"/>
      <c r="CI279" s="281"/>
      <c r="CJ279" s="281"/>
      <c r="CK279" s="281"/>
      <c r="CL279" s="282"/>
      <c r="CM279" s="282"/>
      <c r="CN279" s="282"/>
      <c r="CO279" s="282"/>
      <c r="CP279" s="282"/>
      <c r="CQ279" s="270"/>
      <c r="CR279" s="68"/>
      <c r="CS279" s="283"/>
      <c r="CT279" s="283"/>
      <c r="CU279" s="283"/>
      <c r="CV279" s="283"/>
      <c r="CW279" s="283"/>
      <c r="CX279" s="270"/>
      <c r="CY279" s="68"/>
      <c r="CZ279" s="282"/>
      <c r="DA279" s="282"/>
      <c r="DB279" s="282"/>
      <c r="DC279" s="282"/>
      <c r="DD279" s="282"/>
    </row>
    <row r="280" spans="1:108" ht="16.5" x14ac:dyDescent="0.3">
      <c r="A280" s="68">
        <v>2020</v>
      </c>
      <c r="B280" s="68" t="s">
        <v>44</v>
      </c>
      <c r="C280" s="433" t="s">
        <v>102</v>
      </c>
      <c r="D280" s="434">
        <v>7320.04</v>
      </c>
      <c r="E280" s="434">
        <v>15383.6805</v>
      </c>
      <c r="F280" s="435">
        <v>6535.0099999999984</v>
      </c>
      <c r="G280" s="129">
        <v>29238.730500000001</v>
      </c>
      <c r="H280" s="293"/>
      <c r="I280" s="58"/>
      <c r="BX280" s="270"/>
      <c r="BY280" s="68"/>
      <c r="BZ280" s="280"/>
      <c r="CA280" s="280"/>
      <c r="CB280" s="280"/>
      <c r="CC280" s="280"/>
      <c r="CD280" s="280"/>
      <c r="CE280" s="270"/>
      <c r="CF280" s="68"/>
      <c r="CG280" s="281"/>
      <c r="CH280" s="281"/>
      <c r="CI280" s="281"/>
      <c r="CJ280" s="281"/>
      <c r="CK280" s="281"/>
      <c r="CL280" s="282"/>
      <c r="CM280" s="282"/>
      <c r="CN280" s="282"/>
      <c r="CO280" s="282"/>
      <c r="CP280" s="282"/>
      <c r="CQ280" s="270"/>
      <c r="CR280" s="68"/>
      <c r="CS280" s="283"/>
      <c r="CT280" s="283"/>
      <c r="CU280" s="283"/>
      <c r="CV280" s="283"/>
      <c r="CW280" s="283"/>
      <c r="CX280" s="270"/>
      <c r="CY280" s="68"/>
      <c r="CZ280" s="282"/>
      <c r="DA280" s="282"/>
      <c r="DB280" s="282"/>
      <c r="DC280" s="282"/>
      <c r="DD280" s="282"/>
    </row>
    <row r="281" spans="1:108" ht="16.5" x14ac:dyDescent="0.3">
      <c r="A281" s="427">
        <v>2020</v>
      </c>
      <c r="B281" s="428" t="s">
        <v>45</v>
      </c>
      <c r="C281" s="429" t="s">
        <v>102</v>
      </c>
      <c r="D281" s="430">
        <v>5436.8320000000003</v>
      </c>
      <c r="E281" s="430">
        <v>8890.4875000000011</v>
      </c>
      <c r="F281" s="431">
        <v>4409.1774999999998</v>
      </c>
      <c r="G281" s="432">
        <v>18736.496999999999</v>
      </c>
      <c r="H281" s="293"/>
      <c r="I281" s="58"/>
      <c r="BX281" s="270"/>
      <c r="BY281" s="68"/>
      <c r="BZ281" s="280"/>
      <c r="CA281" s="280"/>
      <c r="CB281" s="280"/>
      <c r="CC281" s="280"/>
      <c r="CD281" s="280"/>
      <c r="CE281" s="270"/>
      <c r="CF281" s="68"/>
      <c r="CG281" s="281"/>
      <c r="CH281" s="281"/>
      <c r="CI281" s="281"/>
      <c r="CJ281" s="281"/>
      <c r="CK281" s="281"/>
      <c r="CL281" s="282"/>
      <c r="CM281" s="282"/>
      <c r="CN281" s="282"/>
      <c r="CO281" s="282"/>
      <c r="CP281" s="282"/>
      <c r="CQ281" s="270"/>
      <c r="CR281" s="68"/>
      <c r="CS281" s="283"/>
      <c r="CT281" s="283"/>
      <c r="CU281" s="283"/>
      <c r="CV281" s="283"/>
      <c r="CW281" s="283"/>
      <c r="CX281" s="270"/>
      <c r="CY281" s="68"/>
      <c r="CZ281" s="282"/>
      <c r="DA281" s="282"/>
      <c r="DB281" s="282"/>
      <c r="DC281" s="282"/>
      <c r="DD281" s="282"/>
    </row>
    <row r="282" spans="1:108" ht="16.5" x14ac:dyDescent="0.3">
      <c r="A282" s="68">
        <v>2020</v>
      </c>
      <c r="B282" s="68" t="s">
        <v>33</v>
      </c>
      <c r="C282" s="433" t="s">
        <v>102</v>
      </c>
      <c r="D282" s="434">
        <v>430.56</v>
      </c>
      <c r="E282" s="434">
        <v>4411.7500000000009</v>
      </c>
      <c r="F282" s="435">
        <v>677.63000000000011</v>
      </c>
      <c r="G282" s="129">
        <v>5519.9400000000005</v>
      </c>
      <c r="H282" s="293"/>
      <c r="I282" s="58"/>
      <c r="BX282" s="270"/>
      <c r="BY282" s="68"/>
      <c r="BZ282" s="280"/>
      <c r="CA282" s="280"/>
      <c r="CB282" s="280"/>
      <c r="CC282" s="280"/>
      <c r="CD282" s="280"/>
      <c r="CE282" s="270"/>
      <c r="CF282" s="68"/>
      <c r="CG282" s="281"/>
      <c r="CH282" s="281"/>
      <c r="CI282" s="281"/>
      <c r="CJ282" s="281"/>
      <c r="CK282" s="281"/>
      <c r="CL282" s="282"/>
      <c r="CM282" s="282"/>
      <c r="CN282" s="282"/>
      <c r="CO282" s="282"/>
      <c r="CP282" s="282"/>
      <c r="CQ282" s="270"/>
      <c r="CR282" s="68"/>
      <c r="CS282" s="283"/>
      <c r="CT282" s="283"/>
      <c r="CU282" s="283"/>
      <c r="CV282" s="283"/>
      <c r="CW282" s="283"/>
      <c r="CX282" s="270"/>
      <c r="CY282" s="68"/>
      <c r="CZ282" s="282"/>
      <c r="DA282" s="282"/>
      <c r="DB282" s="282"/>
      <c r="DC282" s="282"/>
      <c r="DD282" s="282"/>
    </row>
    <row r="283" spans="1:108" ht="16.5" x14ac:dyDescent="0.3">
      <c r="A283" s="427">
        <v>2020</v>
      </c>
      <c r="B283" s="428" t="s">
        <v>35</v>
      </c>
      <c r="C283" s="429" t="s">
        <v>102</v>
      </c>
      <c r="D283" s="430">
        <v>3363.0439935913087</v>
      </c>
      <c r="E283" s="430">
        <v>11281.996999904633</v>
      </c>
      <c r="F283" s="431">
        <v>4205.7199876403811</v>
      </c>
      <c r="G283" s="432">
        <v>18850.760981136322</v>
      </c>
      <c r="H283" s="293"/>
      <c r="I283" s="58"/>
      <c r="BX283" s="270"/>
      <c r="BY283" s="68"/>
      <c r="BZ283" s="280"/>
      <c r="CA283" s="280"/>
      <c r="CB283" s="280"/>
      <c r="CC283" s="280"/>
      <c r="CD283" s="280"/>
      <c r="CE283" s="270"/>
      <c r="CF283" s="68"/>
      <c r="CG283" s="281"/>
      <c r="CH283" s="281"/>
      <c r="CI283" s="281"/>
      <c r="CJ283" s="281"/>
      <c r="CK283" s="281"/>
      <c r="CL283" s="282"/>
      <c r="CM283" s="282"/>
      <c r="CN283" s="282"/>
      <c r="CO283" s="282"/>
      <c r="CP283" s="282"/>
      <c r="CQ283" s="270"/>
      <c r="CR283" s="68"/>
      <c r="CS283" s="283"/>
      <c r="CT283" s="283"/>
      <c r="CU283" s="283"/>
      <c r="CV283" s="283"/>
      <c r="CW283" s="283"/>
      <c r="CX283" s="270"/>
      <c r="CY283" s="68"/>
      <c r="CZ283" s="282"/>
      <c r="DA283" s="282"/>
      <c r="DB283" s="282"/>
      <c r="DC283" s="282"/>
      <c r="DD283" s="282"/>
    </row>
    <row r="284" spans="1:108" ht="16.5" x14ac:dyDescent="0.3">
      <c r="A284" s="68">
        <v>2020</v>
      </c>
      <c r="B284" s="68" t="s">
        <v>36</v>
      </c>
      <c r="C284" s="433" t="s">
        <v>102</v>
      </c>
      <c r="D284" s="434">
        <v>5274.8295119018549</v>
      </c>
      <c r="E284" s="434">
        <v>15605.921000190734</v>
      </c>
      <c r="F284" s="435">
        <v>5783.3500167846678</v>
      </c>
      <c r="G284" s="129">
        <v>26664.100528877258</v>
      </c>
      <c r="H284" s="293"/>
      <c r="I284" s="58"/>
      <c r="BX284" s="270"/>
      <c r="BY284" s="68"/>
      <c r="BZ284" s="280"/>
      <c r="CA284" s="280"/>
      <c r="CB284" s="280"/>
      <c r="CC284" s="280"/>
      <c r="CD284" s="280"/>
      <c r="CE284" s="270"/>
      <c r="CF284" s="68"/>
      <c r="CG284" s="281"/>
      <c r="CH284" s="281"/>
      <c r="CI284" s="281"/>
      <c r="CJ284" s="281"/>
      <c r="CK284" s="281"/>
      <c r="CL284" s="282"/>
      <c r="CM284" s="282"/>
      <c r="CN284" s="282"/>
      <c r="CO284" s="282"/>
      <c r="CP284" s="282"/>
      <c r="CQ284" s="270"/>
      <c r="CR284" s="68"/>
      <c r="CS284" s="283"/>
      <c r="CT284" s="283"/>
      <c r="CU284" s="283"/>
      <c r="CV284" s="283"/>
      <c r="CW284" s="283"/>
      <c r="CX284" s="270"/>
      <c r="CY284" s="68"/>
      <c r="CZ284" s="282"/>
      <c r="DA284" s="282"/>
      <c r="DB284" s="282"/>
      <c r="DC284" s="282"/>
      <c r="DD284" s="282"/>
    </row>
    <row r="285" spans="1:108" ht="16.5" x14ac:dyDescent="0.3">
      <c r="A285" s="427">
        <v>2020</v>
      </c>
      <c r="B285" s="428" t="s">
        <v>37</v>
      </c>
      <c r="C285" s="429" t="s">
        <v>102</v>
      </c>
      <c r="D285" s="430">
        <v>6616.6299893188479</v>
      </c>
      <c r="E285" s="430">
        <v>17985.994003051761</v>
      </c>
      <c r="F285" s="431">
        <v>6705.9624925231929</v>
      </c>
      <c r="G285" s="432">
        <v>31308.5864848938</v>
      </c>
      <c r="H285" s="293"/>
      <c r="I285" s="58"/>
      <c r="BX285" s="270"/>
      <c r="BY285" s="68"/>
      <c r="BZ285" s="280"/>
      <c r="CA285" s="280"/>
      <c r="CB285" s="280"/>
      <c r="CC285" s="280"/>
      <c r="CD285" s="280"/>
      <c r="CE285" s="270"/>
      <c r="CF285" s="68"/>
      <c r="CG285" s="281"/>
      <c r="CH285" s="281"/>
      <c r="CI285" s="281"/>
      <c r="CJ285" s="281"/>
      <c r="CK285" s="281"/>
      <c r="CL285" s="282"/>
      <c r="CM285" s="282"/>
      <c r="CN285" s="282"/>
      <c r="CO285" s="282"/>
      <c r="CP285" s="282"/>
      <c r="CQ285" s="270"/>
      <c r="CR285" s="68"/>
      <c r="CS285" s="283"/>
      <c r="CT285" s="283"/>
      <c r="CU285" s="283"/>
      <c r="CV285" s="283"/>
      <c r="CW285" s="283"/>
      <c r="CX285" s="270"/>
      <c r="CY285" s="68"/>
      <c r="CZ285" s="282"/>
      <c r="DA285" s="282"/>
      <c r="DB285" s="282"/>
      <c r="DC285" s="282"/>
      <c r="DD285" s="282"/>
    </row>
    <row r="286" spans="1:108" ht="16.5" x14ac:dyDescent="0.3">
      <c r="A286" s="68">
        <v>2020</v>
      </c>
      <c r="B286" s="68" t="s">
        <v>38</v>
      </c>
      <c r="C286" s="433" t="s">
        <v>102</v>
      </c>
      <c r="D286" s="434">
        <v>6401.8190073242185</v>
      </c>
      <c r="E286" s="434">
        <v>18845.855001525877</v>
      </c>
      <c r="F286" s="435">
        <v>6649.3905122070319</v>
      </c>
      <c r="G286" s="129">
        <v>31897.064521057131</v>
      </c>
      <c r="H286" s="293"/>
      <c r="I286" s="58"/>
      <c r="BX286" s="270"/>
      <c r="BY286" s="68"/>
      <c r="BZ286" s="280"/>
      <c r="CA286" s="280"/>
      <c r="CB286" s="280"/>
      <c r="CC286" s="280"/>
      <c r="CD286" s="280"/>
      <c r="CE286" s="270"/>
      <c r="CF286" s="68"/>
      <c r="CG286" s="281"/>
      <c r="CH286" s="281"/>
      <c r="CI286" s="281"/>
      <c r="CJ286" s="281"/>
      <c r="CK286" s="281"/>
      <c r="CL286" s="282"/>
      <c r="CM286" s="282"/>
      <c r="CN286" s="282"/>
      <c r="CO286" s="282"/>
      <c r="CP286" s="282"/>
      <c r="CQ286" s="270"/>
      <c r="CR286" s="68"/>
      <c r="CS286" s="283"/>
      <c r="CT286" s="283"/>
      <c r="CU286" s="283"/>
      <c r="CV286" s="283"/>
      <c r="CW286" s="283"/>
      <c r="CX286" s="270"/>
      <c r="CY286" s="68"/>
      <c r="CZ286" s="282"/>
      <c r="DA286" s="282"/>
      <c r="DB286" s="282"/>
      <c r="DC286" s="282"/>
      <c r="DD286" s="282"/>
    </row>
    <row r="287" spans="1:108" ht="16.5" x14ac:dyDescent="0.3">
      <c r="A287" s="427">
        <v>2020</v>
      </c>
      <c r="B287" s="428" t="s">
        <v>39</v>
      </c>
      <c r="C287" s="429" t="s">
        <v>102</v>
      </c>
      <c r="D287" s="430">
        <v>6967.9899917602543</v>
      </c>
      <c r="E287" s="430">
        <v>19743.297500000001</v>
      </c>
      <c r="F287" s="431">
        <v>7188.792490234373</v>
      </c>
      <c r="G287" s="432">
        <v>33900.079981994626</v>
      </c>
      <c r="H287" s="293"/>
      <c r="I287" s="58"/>
      <c r="BX287" s="270"/>
      <c r="BY287" s="68"/>
      <c r="BZ287" s="280"/>
      <c r="CA287" s="280"/>
      <c r="CB287" s="280"/>
      <c r="CC287" s="280"/>
      <c r="CD287" s="280"/>
      <c r="CE287" s="270"/>
      <c r="CF287" s="68"/>
      <c r="CG287" s="281"/>
      <c r="CH287" s="281"/>
      <c r="CI287" s="281"/>
      <c r="CJ287" s="281"/>
      <c r="CK287" s="281"/>
      <c r="CL287" s="282"/>
      <c r="CM287" s="282"/>
      <c r="CN287" s="282"/>
      <c r="CO287" s="282"/>
      <c r="CP287" s="282"/>
      <c r="CQ287" s="270"/>
      <c r="CR287" s="68"/>
      <c r="CS287" s="283"/>
      <c r="CT287" s="283"/>
      <c r="CU287" s="283"/>
      <c r="CV287" s="283"/>
      <c r="CW287" s="283"/>
      <c r="CX287" s="270"/>
      <c r="CY287" s="68"/>
      <c r="CZ287" s="282"/>
      <c r="DA287" s="282"/>
      <c r="DB287" s="282"/>
      <c r="DC287" s="282"/>
      <c r="DD287" s="282"/>
    </row>
    <row r="288" spans="1:108" ht="16.5" x14ac:dyDescent="0.3">
      <c r="A288" s="68">
        <v>2020</v>
      </c>
      <c r="B288" s="68" t="s">
        <v>40</v>
      </c>
      <c r="C288" s="433" t="s">
        <v>102</v>
      </c>
      <c r="D288" s="434">
        <v>6385.3460018310552</v>
      </c>
      <c r="E288" s="434">
        <v>19586.557010681154</v>
      </c>
      <c r="F288" s="435">
        <v>9036.2659707031235</v>
      </c>
      <c r="G288" s="129">
        <v>35008.168983215335</v>
      </c>
      <c r="H288" s="293"/>
      <c r="I288" s="58"/>
      <c r="BX288" s="270"/>
      <c r="BY288" s="68"/>
      <c r="BZ288" s="280"/>
      <c r="CA288" s="280"/>
      <c r="CB288" s="280"/>
      <c r="CC288" s="280"/>
      <c r="CD288" s="280"/>
      <c r="CE288" s="270"/>
      <c r="CF288" s="68"/>
      <c r="CG288" s="281"/>
      <c r="CH288" s="281"/>
      <c r="CI288" s="281"/>
      <c r="CJ288" s="281"/>
      <c r="CK288" s="281"/>
      <c r="CL288" s="282"/>
      <c r="CM288" s="282"/>
      <c r="CN288" s="282"/>
      <c r="CO288" s="282"/>
      <c r="CP288" s="282"/>
      <c r="CQ288" s="270"/>
      <c r="CR288" s="68"/>
      <c r="CS288" s="283"/>
      <c r="CT288" s="283"/>
      <c r="CU288" s="283"/>
      <c r="CV288" s="283"/>
      <c r="CW288" s="283"/>
      <c r="CX288" s="270"/>
      <c r="CY288" s="68"/>
      <c r="CZ288" s="282"/>
      <c r="DA288" s="282"/>
      <c r="DB288" s="282"/>
      <c r="DC288" s="282"/>
      <c r="DD288" s="282"/>
    </row>
    <row r="289" spans="1:108" ht="16.5" x14ac:dyDescent="0.3">
      <c r="A289" s="427">
        <v>2020</v>
      </c>
      <c r="B289" s="428" t="s">
        <v>41</v>
      </c>
      <c r="C289" s="429" t="s">
        <v>102</v>
      </c>
      <c r="D289" s="430">
        <v>5139.7430027465825</v>
      </c>
      <c r="E289" s="430">
        <v>20139.632500004769</v>
      </c>
      <c r="F289" s="431">
        <v>8206.3450137329073</v>
      </c>
      <c r="G289" s="432">
        <v>33485.72051648426</v>
      </c>
      <c r="H289" s="293"/>
      <c r="I289" s="58"/>
      <c r="BX289" s="270"/>
      <c r="BY289" s="68"/>
      <c r="BZ289" s="280"/>
      <c r="CA289" s="280"/>
      <c r="CB289" s="280"/>
      <c r="CC289" s="280"/>
      <c r="CD289" s="280"/>
      <c r="CE289" s="270"/>
      <c r="CF289" s="68"/>
      <c r="CG289" s="281"/>
      <c r="CH289" s="281"/>
      <c r="CI289" s="281"/>
      <c r="CJ289" s="281"/>
      <c r="CK289" s="281"/>
      <c r="CL289" s="282"/>
      <c r="CM289" s="282"/>
      <c r="CN289" s="282"/>
      <c r="CO289" s="282"/>
      <c r="CP289" s="282"/>
      <c r="CQ289" s="270"/>
      <c r="CR289" s="68"/>
      <c r="CS289" s="283"/>
      <c r="CT289" s="283"/>
      <c r="CU289" s="283"/>
      <c r="CV289" s="283"/>
      <c r="CW289" s="283"/>
      <c r="CX289" s="270"/>
      <c r="CY289" s="68"/>
      <c r="CZ289" s="282"/>
      <c r="DA289" s="282"/>
      <c r="DB289" s="282"/>
      <c r="DC289" s="282"/>
      <c r="DD289" s="282"/>
    </row>
    <row r="290" spans="1:108" ht="16.5" x14ac:dyDescent="0.3">
      <c r="A290" s="68">
        <v>2020</v>
      </c>
      <c r="B290" s="68" t="s">
        <v>42</v>
      </c>
      <c r="C290" s="433" t="s">
        <v>102</v>
      </c>
      <c r="D290" s="434">
        <v>4823.6289972534178</v>
      </c>
      <c r="E290" s="434">
        <v>19602.685000000001</v>
      </c>
      <c r="F290" s="435">
        <v>6929.8809911498993</v>
      </c>
      <c r="G290" s="129">
        <v>31356.194988403317</v>
      </c>
      <c r="H290" s="293"/>
      <c r="I290" s="58"/>
      <c r="BX290" s="270"/>
      <c r="BY290" s="68"/>
      <c r="BZ290" s="280"/>
      <c r="CA290" s="280"/>
      <c r="CB290" s="280"/>
      <c r="CC290" s="280"/>
      <c r="CD290" s="280"/>
      <c r="CE290" s="270"/>
      <c r="CF290" s="68"/>
      <c r="CG290" s="281"/>
      <c r="CH290" s="281"/>
      <c r="CI290" s="281"/>
      <c r="CJ290" s="281"/>
      <c r="CK290" s="281"/>
      <c r="CL290" s="282"/>
      <c r="CM290" s="282"/>
      <c r="CN290" s="282"/>
      <c r="CO290" s="282"/>
      <c r="CP290" s="282"/>
      <c r="CQ290" s="270"/>
      <c r="CR290" s="68"/>
      <c r="CS290" s="283"/>
      <c r="CT290" s="283"/>
      <c r="CU290" s="283"/>
      <c r="CV290" s="283"/>
      <c r="CW290" s="283"/>
      <c r="CX290" s="270"/>
      <c r="CY290" s="68"/>
      <c r="CZ290" s="282"/>
      <c r="DA290" s="282"/>
      <c r="DB290" s="282"/>
      <c r="DC290" s="282"/>
      <c r="DD290" s="282"/>
    </row>
    <row r="291" spans="1:108" ht="16.5" x14ac:dyDescent="0.3">
      <c r="A291" s="427">
        <v>2021</v>
      </c>
      <c r="B291" s="428" t="s">
        <v>43</v>
      </c>
      <c r="C291" s="429" t="s">
        <v>102</v>
      </c>
      <c r="D291" s="430">
        <v>4240.1910048828122</v>
      </c>
      <c r="E291" s="430">
        <v>16603.032512207028</v>
      </c>
      <c r="F291" s="431">
        <v>5683.4799914550767</v>
      </c>
      <c r="G291" s="432">
        <v>26526.703508544921</v>
      </c>
      <c r="H291" s="293"/>
      <c r="I291" s="58"/>
      <c r="BX291" s="270"/>
      <c r="BY291" s="68"/>
      <c r="BZ291" s="280"/>
      <c r="CA291" s="280"/>
      <c r="CB291" s="280"/>
      <c r="CC291" s="280"/>
      <c r="CD291" s="280"/>
      <c r="CE291" s="270"/>
      <c r="CF291" s="68"/>
      <c r="CG291" s="281"/>
      <c r="CH291" s="281"/>
      <c r="CI291" s="281"/>
      <c r="CJ291" s="281"/>
      <c r="CK291" s="281"/>
      <c r="CL291" s="282"/>
      <c r="CM291" s="282"/>
      <c r="CN291" s="282"/>
      <c r="CO291" s="282"/>
      <c r="CP291" s="282"/>
      <c r="CQ291" s="270"/>
      <c r="CR291" s="68"/>
      <c r="CS291" s="283"/>
      <c r="CT291" s="283"/>
      <c r="CU291" s="283"/>
      <c r="CV291" s="283"/>
      <c r="CW291" s="283"/>
      <c r="CX291" s="270"/>
      <c r="CY291" s="68"/>
      <c r="CZ291" s="282"/>
      <c r="DA291" s="282"/>
      <c r="DB291" s="282"/>
      <c r="DC291" s="282"/>
      <c r="DD291" s="282"/>
    </row>
    <row r="292" spans="1:108" ht="16.5" x14ac:dyDescent="0.3">
      <c r="A292" s="68">
        <v>2021</v>
      </c>
      <c r="B292" s="68" t="s">
        <v>44</v>
      </c>
      <c r="C292" s="433" t="s">
        <v>102</v>
      </c>
      <c r="D292" s="434">
        <v>4456.9559724999999</v>
      </c>
      <c r="E292" s="434">
        <v>17725.981500000002</v>
      </c>
      <c r="F292" s="435">
        <v>6396.6025077999984</v>
      </c>
      <c r="G292" s="129">
        <v>28579.539980299996</v>
      </c>
      <c r="H292" s="293"/>
      <c r="I292" s="58"/>
      <c r="BX292" s="270"/>
      <c r="BY292" s="68"/>
      <c r="BZ292" s="280"/>
      <c r="CA292" s="280"/>
      <c r="CB292" s="280"/>
      <c r="CC292" s="280"/>
      <c r="CD292" s="280"/>
      <c r="CE292" s="270"/>
      <c r="CF292" s="68"/>
      <c r="CG292" s="281"/>
      <c r="CH292" s="281"/>
      <c r="CI292" s="281"/>
      <c r="CJ292" s="281"/>
      <c r="CK292" s="281"/>
      <c r="CL292" s="282"/>
      <c r="CM292" s="282"/>
      <c r="CN292" s="282"/>
      <c r="CO292" s="282"/>
      <c r="CP292" s="282"/>
      <c r="CQ292" s="270"/>
      <c r="CR292" s="68"/>
      <c r="CS292" s="283"/>
      <c r="CT292" s="283"/>
      <c r="CU292" s="283"/>
      <c r="CV292" s="283"/>
      <c r="CW292" s="283"/>
      <c r="CX292" s="270"/>
      <c r="CY292" s="68"/>
      <c r="CZ292" s="282"/>
      <c r="DA292" s="282"/>
      <c r="DB292" s="282"/>
      <c r="DC292" s="282"/>
      <c r="DD292" s="282"/>
    </row>
    <row r="293" spans="1:108" ht="16.5" x14ac:dyDescent="0.3">
      <c r="A293" s="428">
        <v>2021</v>
      </c>
      <c r="B293" s="428" t="s">
        <v>45</v>
      </c>
      <c r="C293" s="429" t="s">
        <v>102</v>
      </c>
      <c r="D293" s="430">
        <v>4313.3750241088865</v>
      </c>
      <c r="E293" s="430">
        <v>18962.643015354159</v>
      </c>
      <c r="F293" s="431">
        <v>6447.0064922180172</v>
      </c>
      <c r="G293" s="432">
        <v>29723.024531681061</v>
      </c>
      <c r="H293" s="293"/>
      <c r="I293" s="58"/>
      <c r="BX293" s="270"/>
      <c r="BY293" s="68"/>
      <c r="BZ293" s="280"/>
      <c r="CA293" s="280"/>
      <c r="CB293" s="280"/>
      <c r="CC293" s="280"/>
      <c r="CD293" s="280"/>
      <c r="CE293" s="270"/>
      <c r="CF293" s="68"/>
      <c r="CG293" s="281"/>
      <c r="CH293" s="281"/>
      <c r="CI293" s="281"/>
      <c r="CJ293" s="281"/>
      <c r="CK293" s="281"/>
      <c r="CL293" s="282"/>
      <c r="CM293" s="282"/>
      <c r="CN293" s="282"/>
      <c r="CO293" s="282"/>
      <c r="CP293" s="282"/>
      <c r="CQ293" s="270"/>
      <c r="CR293" s="68"/>
      <c r="CS293" s="283"/>
      <c r="CT293" s="283"/>
      <c r="CU293" s="283"/>
      <c r="CV293" s="283"/>
      <c r="CW293" s="283"/>
      <c r="CX293" s="270"/>
      <c r="CY293" s="68"/>
      <c r="CZ293" s="282"/>
      <c r="DA293" s="282"/>
      <c r="DB293" s="282"/>
      <c r="DC293" s="282"/>
      <c r="DD293" s="282"/>
    </row>
    <row r="294" spans="1:108" ht="16.5" x14ac:dyDescent="0.3">
      <c r="A294" s="68">
        <v>2021</v>
      </c>
      <c r="B294" s="68" t="s">
        <v>33</v>
      </c>
      <c r="C294" s="433" t="s">
        <v>102</v>
      </c>
      <c r="D294" s="434">
        <v>3217.0109966430673</v>
      </c>
      <c r="E294" s="434">
        <v>18006.122999997766</v>
      </c>
      <c r="F294" s="435">
        <v>5460.621498870848</v>
      </c>
      <c r="G294" s="129">
        <v>26683.755495511683</v>
      </c>
      <c r="H294" s="293"/>
      <c r="I294" s="58"/>
      <c r="BX294" s="270"/>
      <c r="BY294" s="68"/>
      <c r="BZ294" s="280"/>
      <c r="CA294" s="280"/>
      <c r="CB294" s="280"/>
      <c r="CC294" s="280"/>
      <c r="CD294" s="280"/>
      <c r="CE294" s="270"/>
      <c r="CF294" s="68"/>
      <c r="CG294" s="281"/>
      <c r="CH294" s="281"/>
      <c r="CI294" s="281"/>
      <c r="CJ294" s="281"/>
      <c r="CK294" s="281"/>
      <c r="CL294" s="282"/>
      <c r="CM294" s="282"/>
      <c r="CN294" s="282"/>
      <c r="CO294" s="282"/>
      <c r="CP294" s="282"/>
      <c r="CQ294" s="270"/>
      <c r="CR294" s="68"/>
      <c r="CS294" s="283"/>
      <c r="CT294" s="283"/>
      <c r="CU294" s="283"/>
      <c r="CV294" s="283"/>
      <c r="CW294" s="283"/>
      <c r="CX294" s="270"/>
      <c r="CY294" s="68"/>
      <c r="CZ294" s="282"/>
      <c r="DA294" s="282"/>
      <c r="DB294" s="282"/>
      <c r="DC294" s="282"/>
      <c r="DD294" s="282"/>
    </row>
    <row r="295" spans="1:108" ht="16.5" x14ac:dyDescent="0.3">
      <c r="A295" s="427">
        <v>2021</v>
      </c>
      <c r="B295" s="428" t="s">
        <v>35</v>
      </c>
      <c r="C295" s="429" t="s">
        <v>102</v>
      </c>
      <c r="D295" s="430">
        <v>3964.2880048828124</v>
      </c>
      <c r="E295" s="430">
        <v>16222.158500000298</v>
      </c>
      <c r="F295" s="431">
        <v>4750.6485010681145</v>
      </c>
      <c r="G295" s="432">
        <v>24937.095005951225</v>
      </c>
      <c r="H295" s="293"/>
      <c r="I295" s="58"/>
      <c r="BX295" s="270"/>
      <c r="BY295" s="68"/>
      <c r="BZ295" s="280"/>
      <c r="CA295" s="280"/>
      <c r="CB295" s="280"/>
      <c r="CC295" s="280"/>
      <c r="CD295" s="280"/>
      <c r="CE295" s="270"/>
      <c r="CF295" s="68"/>
      <c r="CG295" s="281"/>
      <c r="CH295" s="281"/>
      <c r="CI295" s="281"/>
      <c r="CJ295" s="281"/>
      <c r="CK295" s="281"/>
      <c r="CL295" s="282"/>
      <c r="CM295" s="282"/>
      <c r="CN295" s="282"/>
      <c r="CO295" s="282"/>
      <c r="CP295" s="282"/>
      <c r="CQ295" s="270"/>
      <c r="CR295" s="68"/>
      <c r="CS295" s="283"/>
      <c r="CT295" s="283"/>
      <c r="CU295" s="283"/>
      <c r="CV295" s="283"/>
      <c r="CW295" s="283"/>
      <c r="CX295" s="270"/>
      <c r="CY295" s="68"/>
      <c r="CZ295" s="282"/>
      <c r="DA295" s="282"/>
      <c r="DB295" s="282"/>
      <c r="DC295" s="282"/>
      <c r="DD295" s="282"/>
    </row>
    <row r="296" spans="1:108" ht="16.5" x14ac:dyDescent="0.3">
      <c r="A296" s="68">
        <v>2021</v>
      </c>
      <c r="B296" s="68" t="s">
        <v>36</v>
      </c>
      <c r="C296" s="433" t="s">
        <v>102</v>
      </c>
      <c r="D296" s="434">
        <v>4596.4439933357244</v>
      </c>
      <c r="E296" s="434">
        <v>18224.485475580575</v>
      </c>
      <c r="F296" s="435">
        <v>5252.400496170043</v>
      </c>
      <c r="G296" s="129">
        <v>28073.329965086341</v>
      </c>
      <c r="H296" s="293"/>
      <c r="I296" s="58"/>
      <c r="BX296" s="270"/>
      <c r="BY296" s="68"/>
      <c r="BZ296" s="280"/>
      <c r="CA296" s="280"/>
      <c r="CB296" s="280"/>
      <c r="CC296" s="280"/>
      <c r="CD296" s="280"/>
      <c r="CE296" s="270"/>
      <c r="CF296" s="68"/>
      <c r="CG296" s="281"/>
      <c r="CH296" s="281"/>
      <c r="CI296" s="281"/>
      <c r="CJ296" s="281"/>
      <c r="CK296" s="281"/>
      <c r="CL296" s="282"/>
      <c r="CM296" s="282"/>
      <c r="CN296" s="282"/>
      <c r="CO296" s="282"/>
      <c r="CP296" s="282"/>
      <c r="CQ296" s="270"/>
      <c r="CR296" s="68"/>
      <c r="CS296" s="283"/>
      <c r="CT296" s="283"/>
      <c r="CU296" s="283"/>
      <c r="CV296" s="283"/>
      <c r="CW296" s="283"/>
      <c r="CX296" s="270"/>
      <c r="CY296" s="68"/>
      <c r="CZ296" s="282"/>
      <c r="DA296" s="282"/>
      <c r="DB296" s="282"/>
      <c r="DC296" s="282"/>
      <c r="DD296" s="282"/>
    </row>
    <row r="297" spans="1:108" ht="16.5" x14ac:dyDescent="0.3">
      <c r="A297" s="428">
        <v>2021</v>
      </c>
      <c r="B297" s="428" t="s">
        <v>37</v>
      </c>
      <c r="C297" s="429" t="s">
        <v>102</v>
      </c>
      <c r="D297" s="430">
        <v>5420.9440225830076</v>
      </c>
      <c r="E297" s="430">
        <v>20791.374500000002</v>
      </c>
      <c r="F297" s="431">
        <v>6463.2430001373277</v>
      </c>
      <c r="G297" s="432">
        <v>32675.561522720338</v>
      </c>
      <c r="H297" s="293"/>
      <c r="I297" s="58"/>
      <c r="BX297" s="270"/>
      <c r="BY297" s="68"/>
      <c r="BZ297" s="280"/>
      <c r="CA297" s="280"/>
      <c r="CB297" s="280"/>
      <c r="CC297" s="280"/>
      <c r="CD297" s="280"/>
      <c r="CE297" s="270"/>
      <c r="CF297" s="68"/>
      <c r="CG297" s="281"/>
      <c r="CH297" s="281"/>
      <c r="CI297" s="281"/>
      <c r="CJ297" s="281"/>
      <c r="CK297" s="281"/>
      <c r="CL297" s="282"/>
      <c r="CM297" s="282"/>
      <c r="CN297" s="282"/>
      <c r="CO297" s="282"/>
      <c r="CP297" s="282"/>
      <c r="CQ297" s="270"/>
      <c r="CR297" s="68"/>
      <c r="CS297" s="283"/>
      <c r="CT297" s="283"/>
      <c r="CU297" s="283"/>
      <c r="CV297" s="283"/>
      <c r="CW297" s="283"/>
      <c r="CX297" s="270"/>
      <c r="CY297" s="68"/>
      <c r="CZ297" s="282"/>
      <c r="DA297" s="282"/>
      <c r="DB297" s="282"/>
      <c r="DC297" s="282"/>
      <c r="DD297" s="282"/>
    </row>
    <row r="298" spans="1:108" ht="16.5" x14ac:dyDescent="0.3">
      <c r="A298" s="68">
        <v>2021</v>
      </c>
      <c r="B298" s="68" t="s">
        <v>38</v>
      </c>
      <c r="C298" s="433" t="s">
        <v>102</v>
      </c>
      <c r="D298" s="434">
        <v>5592.1029926757801</v>
      </c>
      <c r="E298" s="434">
        <v>21528.800497314453</v>
      </c>
      <c r="F298" s="435">
        <v>6592.4655035781852</v>
      </c>
      <c r="G298" s="129">
        <v>33713.368993568423</v>
      </c>
      <c r="H298" s="293"/>
      <c r="I298" s="58"/>
      <c r="BX298" s="270"/>
      <c r="BY298" s="68"/>
      <c r="BZ298" s="280"/>
      <c r="CA298" s="280"/>
      <c r="CB298" s="280"/>
      <c r="CC298" s="280"/>
      <c r="CD298" s="280"/>
      <c r="CE298" s="270"/>
      <c r="CF298" s="68"/>
      <c r="CG298" s="281"/>
      <c r="CH298" s="281"/>
      <c r="CI298" s="281"/>
      <c r="CJ298" s="281"/>
      <c r="CK298" s="281"/>
      <c r="CL298" s="282"/>
      <c r="CM298" s="282"/>
      <c r="CN298" s="282"/>
      <c r="CO298" s="282"/>
      <c r="CP298" s="282"/>
      <c r="CQ298" s="270"/>
      <c r="CR298" s="68"/>
      <c r="CS298" s="283"/>
      <c r="CT298" s="283"/>
      <c r="CU298" s="283"/>
      <c r="CV298" s="283"/>
      <c r="CW298" s="283"/>
      <c r="CX298" s="270"/>
      <c r="CY298" s="68"/>
      <c r="CZ298" s="282"/>
      <c r="DA298" s="282"/>
      <c r="DB298" s="282"/>
      <c r="DC298" s="282"/>
      <c r="DD298" s="282"/>
    </row>
    <row r="299" spans="1:108" ht="16.5" x14ac:dyDescent="0.3">
      <c r="A299" s="427">
        <v>2021</v>
      </c>
      <c r="B299" s="428" t="s">
        <v>39</v>
      </c>
      <c r="C299" s="429" t="s">
        <v>102</v>
      </c>
      <c r="D299" s="430">
        <v>6260.3049975585936</v>
      </c>
      <c r="E299" s="430">
        <v>23591.057493701101</v>
      </c>
      <c r="F299" s="431">
        <v>6399.22849847412</v>
      </c>
      <c r="G299" s="432">
        <v>36250.590989733813</v>
      </c>
      <c r="H299" s="293"/>
      <c r="I299" s="58"/>
      <c r="BX299" s="270"/>
      <c r="BY299" s="68"/>
      <c r="BZ299" s="280"/>
      <c r="CA299" s="280"/>
      <c r="CB299" s="280"/>
      <c r="CC299" s="280"/>
      <c r="CD299" s="280"/>
      <c r="CE299" s="270"/>
      <c r="CF299" s="68"/>
      <c r="CG299" s="281"/>
      <c r="CH299" s="281"/>
      <c r="CI299" s="281"/>
      <c r="CJ299" s="281"/>
      <c r="CK299" s="281"/>
      <c r="CL299" s="282"/>
      <c r="CM299" s="282"/>
      <c r="CN299" s="282"/>
      <c r="CO299" s="282"/>
      <c r="CP299" s="282"/>
      <c r="CQ299" s="270"/>
      <c r="CR299" s="68"/>
      <c r="CS299" s="283"/>
      <c r="CT299" s="283"/>
      <c r="CU299" s="283"/>
      <c r="CV299" s="283"/>
      <c r="CW299" s="283"/>
      <c r="CX299" s="270"/>
      <c r="CY299" s="68"/>
      <c r="CZ299" s="282"/>
      <c r="DA299" s="282"/>
      <c r="DB299" s="282"/>
      <c r="DC299" s="282"/>
      <c r="DD299" s="282"/>
    </row>
    <row r="300" spans="1:108" ht="16.5" x14ac:dyDescent="0.3">
      <c r="A300" s="68">
        <v>2021</v>
      </c>
      <c r="B300" s="68" t="s">
        <v>40</v>
      </c>
      <c r="C300" s="433" t="s">
        <v>102</v>
      </c>
      <c r="D300" s="434">
        <v>6408.8919961090087</v>
      </c>
      <c r="E300" s="434">
        <v>21972.039494308472</v>
      </c>
      <c r="F300" s="435">
        <v>5865.636001983642</v>
      </c>
      <c r="G300" s="129">
        <v>34246.567492401125</v>
      </c>
      <c r="H300" s="293"/>
      <c r="I300" s="58"/>
      <c r="BX300" s="270"/>
      <c r="BY300" s="68"/>
      <c r="BZ300" s="280"/>
      <c r="CA300" s="280"/>
      <c r="CB300" s="280"/>
      <c r="CC300" s="280"/>
      <c r="CD300" s="280"/>
      <c r="CE300" s="270"/>
      <c r="CF300" s="68"/>
      <c r="CG300" s="281"/>
      <c r="CH300" s="281"/>
      <c r="CI300" s="281"/>
      <c r="CJ300" s="281"/>
      <c r="CK300" s="281"/>
      <c r="CL300" s="282"/>
      <c r="CM300" s="282"/>
      <c r="CN300" s="282"/>
      <c r="CO300" s="282"/>
      <c r="CP300" s="282"/>
      <c r="CQ300" s="270"/>
      <c r="CR300" s="68"/>
      <c r="CS300" s="283"/>
      <c r="CT300" s="283"/>
      <c r="CU300" s="283"/>
      <c r="CV300" s="283"/>
      <c r="CW300" s="283"/>
      <c r="CX300" s="270"/>
      <c r="CY300" s="68"/>
      <c r="CZ300" s="282"/>
      <c r="DA300" s="282"/>
      <c r="DB300" s="282"/>
      <c r="DC300" s="282"/>
      <c r="DD300" s="282"/>
    </row>
    <row r="301" spans="1:108" ht="16.5" x14ac:dyDescent="0.3">
      <c r="A301" s="428">
        <v>2021</v>
      </c>
      <c r="B301" s="428" t="s">
        <v>41</v>
      </c>
      <c r="C301" s="429" t="s">
        <v>102</v>
      </c>
      <c r="D301" s="430">
        <v>6187.487000610352</v>
      </c>
      <c r="E301" s="430">
        <v>24068.274542724615</v>
      </c>
      <c r="F301" s="431">
        <v>6104.0440225906368</v>
      </c>
      <c r="G301" s="432">
        <v>36359.805565925599</v>
      </c>
      <c r="H301" s="293"/>
      <c r="I301" s="58"/>
      <c r="BX301" s="270"/>
      <c r="BY301" s="68"/>
      <c r="BZ301" s="280"/>
      <c r="CA301" s="280"/>
      <c r="CB301" s="280"/>
      <c r="CC301" s="280"/>
      <c r="CD301" s="280"/>
      <c r="CE301" s="270"/>
      <c r="CF301" s="68"/>
      <c r="CG301" s="281"/>
      <c r="CH301" s="281"/>
      <c r="CI301" s="281"/>
      <c r="CJ301" s="281"/>
      <c r="CK301" s="281"/>
      <c r="CL301" s="282"/>
      <c r="CM301" s="282"/>
      <c r="CN301" s="282"/>
      <c r="CO301" s="282"/>
      <c r="CP301" s="282"/>
      <c r="CQ301" s="270"/>
      <c r="CR301" s="68"/>
      <c r="CS301" s="283"/>
      <c r="CT301" s="283"/>
      <c r="CU301" s="283"/>
      <c r="CV301" s="283"/>
      <c r="CW301" s="283"/>
      <c r="CX301" s="270"/>
      <c r="CY301" s="68"/>
      <c r="CZ301" s="282"/>
      <c r="DA301" s="282"/>
      <c r="DB301" s="282"/>
      <c r="DC301" s="282"/>
      <c r="DD301" s="282"/>
    </row>
    <row r="302" spans="1:108" ht="16.5" x14ac:dyDescent="0.3">
      <c r="A302" s="456">
        <v>2021</v>
      </c>
      <c r="B302" s="68" t="s">
        <v>42</v>
      </c>
      <c r="C302" s="433" t="s">
        <v>102</v>
      </c>
      <c r="D302" s="434">
        <v>6493.7869966430662</v>
      </c>
      <c r="E302" s="434">
        <v>21602.924487182616</v>
      </c>
      <c r="F302" s="435">
        <v>6385.5369933929433</v>
      </c>
      <c r="G302" s="129">
        <v>34482.248477218629</v>
      </c>
      <c r="H302" s="293"/>
      <c r="I302" s="58"/>
      <c r="BX302" s="270"/>
      <c r="BY302" s="68"/>
      <c r="BZ302" s="280"/>
      <c r="CA302" s="280"/>
      <c r="CB302" s="280"/>
      <c r="CC302" s="280"/>
      <c r="CD302" s="280"/>
      <c r="CE302" s="270"/>
      <c r="CF302" s="68"/>
      <c r="CG302" s="281"/>
      <c r="CH302" s="281"/>
      <c r="CI302" s="281"/>
      <c r="CJ302" s="281"/>
      <c r="CK302" s="281"/>
      <c r="CL302" s="282"/>
      <c r="CM302" s="282"/>
      <c r="CN302" s="282"/>
      <c r="CO302" s="282"/>
      <c r="CP302" s="282"/>
      <c r="CQ302" s="270"/>
      <c r="CR302" s="68"/>
      <c r="CS302" s="283"/>
      <c r="CT302" s="283"/>
      <c r="CU302" s="283"/>
      <c r="CV302" s="283"/>
      <c r="CW302" s="283"/>
      <c r="CX302" s="270"/>
      <c r="CY302" s="68"/>
      <c r="CZ302" s="282"/>
      <c r="DA302" s="282"/>
      <c r="DB302" s="282"/>
      <c r="DC302" s="282"/>
      <c r="DD302" s="282"/>
    </row>
    <row r="303" spans="1:108" ht="16.5" x14ac:dyDescent="0.3">
      <c r="A303" s="427">
        <v>2022</v>
      </c>
      <c r="B303" s="428" t="s">
        <v>43</v>
      </c>
      <c r="C303" s="429" t="s">
        <v>102</v>
      </c>
      <c r="D303" s="430">
        <v>4704.4010006103508</v>
      </c>
      <c r="E303" s="430">
        <v>18912.326510185245</v>
      </c>
      <c r="F303" s="431">
        <v>4502.095003410338</v>
      </c>
      <c r="G303" s="432">
        <v>28118.822514205931</v>
      </c>
      <c r="H303" s="293"/>
      <c r="I303" s="58"/>
      <c r="BX303" s="270"/>
      <c r="BY303" s="68"/>
      <c r="BZ303" s="280"/>
      <c r="CA303" s="280"/>
      <c r="CB303" s="280"/>
      <c r="CC303" s="280"/>
      <c r="CD303" s="280"/>
      <c r="CE303" s="270"/>
      <c r="CF303" s="68"/>
      <c r="CG303" s="281"/>
      <c r="CH303" s="281"/>
      <c r="CI303" s="281"/>
      <c r="CJ303" s="281"/>
      <c r="CK303" s="281"/>
      <c r="CL303" s="282"/>
      <c r="CM303" s="282"/>
      <c r="CN303" s="282"/>
      <c r="CO303" s="282"/>
      <c r="CP303" s="282"/>
      <c r="CQ303" s="270"/>
      <c r="CR303" s="68"/>
      <c r="CS303" s="283"/>
      <c r="CT303" s="283"/>
      <c r="CU303" s="283"/>
      <c r="CV303" s="283"/>
      <c r="CW303" s="283"/>
      <c r="CX303" s="270"/>
      <c r="CY303" s="68"/>
      <c r="CZ303" s="282"/>
      <c r="DA303" s="282"/>
      <c r="DB303" s="282"/>
      <c r="DC303" s="282"/>
      <c r="DD303" s="282"/>
    </row>
    <row r="304" spans="1:108" ht="16.5" x14ac:dyDescent="0.3">
      <c r="A304" s="456">
        <v>2022</v>
      </c>
      <c r="B304" s="68" t="s">
        <v>44</v>
      </c>
      <c r="C304" s="433" t="s">
        <v>102</v>
      </c>
      <c r="D304" s="434">
        <v>7120.0809966430652</v>
      </c>
      <c r="E304" s="434">
        <v>20697.16797615814</v>
      </c>
      <c r="F304" s="435">
        <v>5550.4265164184562</v>
      </c>
      <c r="G304" s="129">
        <v>33367.675489219662</v>
      </c>
      <c r="H304" s="293"/>
      <c r="I304" s="58"/>
      <c r="BX304" s="270"/>
      <c r="BY304" s="68"/>
      <c r="BZ304" s="280"/>
      <c r="CA304" s="280"/>
      <c r="CB304" s="280"/>
      <c r="CC304" s="280"/>
      <c r="CD304" s="280"/>
      <c r="CE304" s="270"/>
      <c r="CF304" s="68"/>
      <c r="CG304" s="281"/>
      <c r="CH304" s="281"/>
      <c r="CI304" s="281"/>
      <c r="CJ304" s="281"/>
      <c r="CK304" s="281"/>
      <c r="CL304" s="282"/>
      <c r="CM304" s="282"/>
      <c r="CN304" s="282"/>
      <c r="CO304" s="282"/>
      <c r="CP304" s="282"/>
      <c r="CQ304" s="270"/>
      <c r="CR304" s="68"/>
      <c r="CS304" s="283"/>
      <c r="CT304" s="283"/>
      <c r="CU304" s="283"/>
      <c r="CV304" s="283"/>
      <c r="CW304" s="283"/>
      <c r="CX304" s="270"/>
      <c r="CY304" s="68"/>
      <c r="CZ304" s="282"/>
      <c r="DA304" s="282"/>
      <c r="DB304" s="282"/>
      <c r="DC304" s="282"/>
      <c r="DD304" s="282"/>
    </row>
    <row r="305" spans="1:108" ht="16.5" x14ac:dyDescent="0.3">
      <c r="A305" s="427">
        <v>2022</v>
      </c>
      <c r="B305" s="428" t="s">
        <v>45</v>
      </c>
      <c r="C305" s="429" t="s">
        <v>102</v>
      </c>
      <c r="D305" s="430">
        <v>7699.5590000000011</v>
      </c>
      <c r="E305" s="430">
        <v>24269.094909820564</v>
      </c>
      <c r="F305" s="431">
        <v>6602.2504903259251</v>
      </c>
      <c r="G305" s="432">
        <v>38570.904400146486</v>
      </c>
      <c r="H305" s="293"/>
      <c r="I305" s="58"/>
      <c r="BX305" s="270"/>
      <c r="BY305" s="68"/>
      <c r="BZ305" s="280"/>
      <c r="CA305" s="280"/>
      <c r="CB305" s="280"/>
      <c r="CC305" s="280"/>
      <c r="CD305" s="280"/>
      <c r="CE305" s="270"/>
      <c r="CF305" s="68"/>
      <c r="CG305" s="281"/>
      <c r="CH305" s="281"/>
      <c r="CI305" s="281"/>
      <c r="CJ305" s="281"/>
      <c r="CK305" s="281"/>
      <c r="CL305" s="282"/>
      <c r="CM305" s="282"/>
      <c r="CN305" s="282"/>
      <c r="CO305" s="282"/>
      <c r="CP305" s="282"/>
      <c r="CQ305" s="270"/>
      <c r="CR305" s="68"/>
      <c r="CS305" s="283"/>
      <c r="CT305" s="283"/>
      <c r="CU305" s="283"/>
      <c r="CV305" s="283"/>
      <c r="CW305" s="283"/>
      <c r="CX305" s="270"/>
      <c r="CY305" s="68"/>
      <c r="CZ305" s="282"/>
      <c r="DA305" s="282"/>
      <c r="DB305" s="282"/>
      <c r="DC305" s="282"/>
      <c r="DD305" s="282"/>
    </row>
    <row r="306" spans="1:108" ht="16.5" x14ac:dyDescent="0.3">
      <c r="A306" s="456">
        <v>2022</v>
      </c>
      <c r="B306" s="68" t="s">
        <v>33</v>
      </c>
      <c r="C306" s="433" t="s">
        <v>102</v>
      </c>
      <c r="D306" s="434">
        <v>7190.6480016800006</v>
      </c>
      <c r="E306" s="434">
        <v>17595.010505599999</v>
      </c>
      <c r="F306" s="435">
        <v>5619.4369998999991</v>
      </c>
      <c r="G306" s="129">
        <v>30405.095507179998</v>
      </c>
      <c r="H306" s="293"/>
      <c r="I306" s="58"/>
      <c r="BX306" s="270"/>
      <c r="BY306" s="68"/>
      <c r="BZ306" s="280"/>
      <c r="CA306" s="280"/>
      <c r="CB306" s="280"/>
      <c r="CC306" s="280"/>
      <c r="CD306" s="280"/>
      <c r="CE306" s="270"/>
      <c r="CF306" s="68"/>
      <c r="CG306" s="281"/>
      <c r="CH306" s="281"/>
      <c r="CI306" s="281"/>
      <c r="CJ306" s="281"/>
      <c r="CK306" s="281"/>
      <c r="CL306" s="282"/>
      <c r="CM306" s="282"/>
      <c r="CN306" s="282"/>
      <c r="CO306" s="282"/>
      <c r="CP306" s="282"/>
      <c r="CQ306" s="270"/>
      <c r="CR306" s="68"/>
      <c r="CS306" s="283"/>
      <c r="CT306" s="283"/>
      <c r="CU306" s="283"/>
      <c r="CV306" s="283"/>
      <c r="CW306" s="283"/>
      <c r="CX306" s="270"/>
      <c r="CY306" s="68"/>
      <c r="CZ306" s="282"/>
      <c r="DA306" s="282"/>
      <c r="DB306" s="282"/>
      <c r="DC306" s="282"/>
      <c r="DD306" s="282"/>
    </row>
    <row r="307" spans="1:108" ht="16.5" x14ac:dyDescent="0.3">
      <c r="A307" s="427">
        <v>2022</v>
      </c>
      <c r="B307" s="428" t="s">
        <v>35</v>
      </c>
      <c r="C307" s="429" t="s">
        <v>102</v>
      </c>
      <c r="D307" s="430">
        <v>8840.1820004577639</v>
      </c>
      <c r="E307" s="430">
        <v>19149.994885272234</v>
      </c>
      <c r="F307" s="431">
        <v>5777.5079995422357</v>
      </c>
      <c r="G307" s="432">
        <v>33767.684885272232</v>
      </c>
      <c r="H307" s="293"/>
      <c r="I307" s="58"/>
      <c r="BX307" s="270"/>
      <c r="BY307" s="68"/>
      <c r="BZ307" s="280"/>
      <c r="CA307" s="280"/>
      <c r="CB307" s="280"/>
      <c r="CC307" s="280"/>
      <c r="CD307" s="280"/>
      <c r="CE307" s="270"/>
      <c r="CF307" s="68"/>
      <c r="CG307" s="281"/>
      <c r="CH307" s="281"/>
      <c r="CI307" s="281"/>
      <c r="CJ307" s="281"/>
      <c r="CK307" s="281"/>
      <c r="CL307" s="282"/>
      <c r="CM307" s="282"/>
      <c r="CN307" s="282"/>
      <c r="CO307" s="282"/>
      <c r="CP307" s="282"/>
      <c r="CQ307" s="270"/>
      <c r="CR307" s="68"/>
      <c r="CS307" s="283"/>
      <c r="CT307" s="283"/>
      <c r="CU307" s="283"/>
      <c r="CV307" s="283"/>
      <c r="CW307" s="283"/>
      <c r="CX307" s="270"/>
      <c r="CY307" s="68"/>
      <c r="CZ307" s="282"/>
      <c r="DA307" s="282"/>
      <c r="DB307" s="282"/>
      <c r="DC307" s="282"/>
      <c r="DD307" s="282"/>
    </row>
    <row r="308" spans="1:108" ht="16.5" x14ac:dyDescent="0.3">
      <c r="A308" s="456">
        <v>2022</v>
      </c>
      <c r="B308" s="68" t="s">
        <v>36</v>
      </c>
      <c r="C308" s="433" t="s">
        <v>102</v>
      </c>
      <c r="D308" s="434">
        <v>8103.5339920654296</v>
      </c>
      <c r="E308" s="434">
        <v>19044.301040597489</v>
      </c>
      <c r="F308" s="435">
        <v>5770.3044971008285</v>
      </c>
      <c r="G308" s="129">
        <v>32918.13952976375</v>
      </c>
      <c r="H308" s="293"/>
      <c r="I308" s="58"/>
      <c r="BX308" s="270"/>
      <c r="BY308" s="68"/>
      <c r="BZ308" s="280"/>
      <c r="CA308" s="280"/>
      <c r="CB308" s="280"/>
      <c r="CC308" s="280"/>
      <c r="CD308" s="280"/>
      <c r="CE308" s="270"/>
      <c r="CF308" s="68"/>
      <c r="CG308" s="281"/>
      <c r="CH308" s="281"/>
      <c r="CI308" s="281"/>
      <c r="CJ308" s="281"/>
      <c r="CK308" s="281"/>
      <c r="CL308" s="282"/>
      <c r="CM308" s="282"/>
      <c r="CN308" s="282"/>
      <c r="CO308" s="282"/>
      <c r="CP308" s="282"/>
      <c r="CQ308" s="270"/>
      <c r="CR308" s="68"/>
      <c r="CS308" s="283"/>
      <c r="CT308" s="283"/>
      <c r="CU308" s="283"/>
      <c r="CV308" s="283"/>
      <c r="CW308" s="283"/>
      <c r="CX308" s="270"/>
      <c r="CY308" s="68"/>
      <c r="CZ308" s="282"/>
      <c r="DA308" s="282"/>
      <c r="DB308" s="282"/>
      <c r="DC308" s="282"/>
      <c r="DD308" s="282"/>
    </row>
    <row r="309" spans="1:108" ht="16.5" x14ac:dyDescent="0.3">
      <c r="A309" s="68">
        <v>2020</v>
      </c>
      <c r="B309" s="68" t="s">
        <v>43</v>
      </c>
      <c r="C309" s="433" t="s">
        <v>103</v>
      </c>
      <c r="D309" s="434">
        <v>9846.2599999999984</v>
      </c>
      <c r="E309" s="434">
        <v>64971.482999999986</v>
      </c>
      <c r="F309" s="435">
        <v>11506.225</v>
      </c>
      <c r="G309" s="129">
        <v>86323.967999999993</v>
      </c>
      <c r="H309" s="293"/>
      <c r="I309" s="58"/>
      <c r="BX309" s="270"/>
      <c r="BY309" s="68"/>
      <c r="BZ309" s="280"/>
      <c r="CA309" s="280"/>
      <c r="CB309" s="280"/>
      <c r="CC309" s="280"/>
      <c r="CD309" s="280"/>
      <c r="CE309" s="270"/>
      <c r="CF309" s="68"/>
      <c r="CG309" s="281"/>
      <c r="CH309" s="281"/>
      <c r="CI309" s="281"/>
      <c r="CJ309" s="281"/>
      <c r="CK309" s="281"/>
      <c r="CL309" s="282"/>
      <c r="CM309" s="282"/>
      <c r="CN309" s="282"/>
      <c r="CO309" s="282"/>
      <c r="CP309" s="282"/>
      <c r="CQ309" s="270"/>
      <c r="CR309" s="68"/>
      <c r="CS309" s="283"/>
      <c r="CT309" s="283"/>
      <c r="CU309" s="283"/>
      <c r="CV309" s="283"/>
      <c r="CW309" s="283"/>
      <c r="CX309" s="270"/>
      <c r="CY309" s="68"/>
      <c r="CZ309" s="282"/>
      <c r="DA309" s="282"/>
      <c r="DB309" s="282"/>
      <c r="DC309" s="282"/>
      <c r="DD309" s="282"/>
    </row>
    <row r="310" spans="1:108" ht="16.5" x14ac:dyDescent="0.3">
      <c r="A310" s="428">
        <v>2020</v>
      </c>
      <c r="B310" s="428" t="s">
        <v>44</v>
      </c>
      <c r="C310" s="429" t="s">
        <v>103</v>
      </c>
      <c r="D310" s="430">
        <v>12833.189999999999</v>
      </c>
      <c r="E310" s="430">
        <v>60348.256999999969</v>
      </c>
      <c r="F310" s="431">
        <v>12109.144999999999</v>
      </c>
      <c r="G310" s="432">
        <v>85290.591999999975</v>
      </c>
      <c r="H310" s="293"/>
      <c r="I310" s="58"/>
      <c r="BX310" s="270"/>
      <c r="BY310" s="68"/>
      <c r="BZ310" s="280"/>
      <c r="CA310" s="280"/>
      <c r="CB310" s="280"/>
      <c r="CC310" s="280"/>
      <c r="CD310" s="280"/>
      <c r="CE310" s="270"/>
      <c r="CF310" s="68"/>
      <c r="CG310" s="281"/>
      <c r="CH310" s="281"/>
      <c r="CI310" s="281"/>
      <c r="CJ310" s="281"/>
      <c r="CK310" s="281"/>
      <c r="CL310" s="282"/>
      <c r="CM310" s="282"/>
      <c r="CN310" s="282"/>
      <c r="CO310" s="282"/>
      <c r="CP310" s="282"/>
      <c r="CQ310" s="270"/>
      <c r="CR310" s="68"/>
      <c r="CS310" s="283"/>
      <c r="CT310" s="283"/>
      <c r="CU310" s="283"/>
      <c r="CV310" s="283"/>
      <c r="CW310" s="283"/>
      <c r="CX310" s="270"/>
      <c r="CY310" s="68"/>
      <c r="CZ310" s="282"/>
      <c r="DA310" s="282"/>
      <c r="DB310" s="282"/>
      <c r="DC310" s="282"/>
      <c r="DD310" s="282"/>
    </row>
    <row r="311" spans="1:108" ht="16.5" x14ac:dyDescent="0.3">
      <c r="A311" s="68">
        <v>2020</v>
      </c>
      <c r="B311" s="68" t="s">
        <v>45</v>
      </c>
      <c r="C311" s="433" t="s">
        <v>103</v>
      </c>
      <c r="D311" s="434">
        <v>9291.3300000000017</v>
      </c>
      <c r="E311" s="434">
        <v>36304.775500000003</v>
      </c>
      <c r="F311" s="435">
        <v>7853.2225000000008</v>
      </c>
      <c r="G311" s="129">
        <v>53449.328000000009</v>
      </c>
      <c r="H311" s="293"/>
      <c r="I311" s="58"/>
      <c r="BX311" s="270"/>
      <c r="BY311" s="68"/>
      <c r="BZ311" s="280"/>
      <c r="CA311" s="280"/>
      <c r="CB311" s="280"/>
      <c r="CC311" s="280"/>
      <c r="CD311" s="280"/>
      <c r="CE311" s="270"/>
      <c r="CF311" s="68"/>
      <c r="CG311" s="281"/>
      <c r="CH311" s="281"/>
      <c r="CI311" s="281"/>
      <c r="CJ311" s="281"/>
      <c r="CK311" s="281"/>
      <c r="CL311" s="282"/>
      <c r="CM311" s="282"/>
      <c r="CN311" s="282"/>
      <c r="CO311" s="282"/>
      <c r="CP311" s="282"/>
      <c r="CQ311" s="270"/>
      <c r="CR311" s="68"/>
      <c r="CS311" s="283"/>
      <c r="CT311" s="283"/>
      <c r="CU311" s="283"/>
      <c r="CV311" s="283"/>
      <c r="CW311" s="283"/>
      <c r="CX311" s="270"/>
      <c r="CY311" s="68"/>
      <c r="CZ311" s="282"/>
      <c r="DA311" s="282"/>
      <c r="DB311" s="282"/>
      <c r="DC311" s="282"/>
      <c r="DD311" s="282"/>
    </row>
    <row r="312" spans="1:108" ht="16.5" x14ac:dyDescent="0.3">
      <c r="A312" s="427">
        <v>2020</v>
      </c>
      <c r="B312" s="428" t="s">
        <v>33</v>
      </c>
      <c r="C312" s="429" t="s">
        <v>103</v>
      </c>
      <c r="D312" s="430">
        <v>1463.31</v>
      </c>
      <c r="E312" s="430">
        <v>19670.66</v>
      </c>
      <c r="F312" s="431">
        <v>376.9425</v>
      </c>
      <c r="G312" s="432">
        <v>21510.912500000002</v>
      </c>
      <c r="H312" s="293"/>
      <c r="I312" s="58"/>
      <c r="BX312" s="270"/>
      <c r="BY312" s="68"/>
      <c r="BZ312" s="280"/>
      <c r="CA312" s="280"/>
      <c r="CB312" s="280"/>
      <c r="CC312" s="280"/>
      <c r="CD312" s="280"/>
      <c r="CE312" s="270"/>
      <c r="CF312" s="68"/>
      <c r="CG312" s="281"/>
      <c r="CH312" s="281"/>
      <c r="CI312" s="281"/>
      <c r="CJ312" s="281"/>
      <c r="CK312" s="281"/>
      <c r="CL312" s="282"/>
      <c r="CM312" s="282"/>
      <c r="CN312" s="282"/>
      <c r="CO312" s="282"/>
      <c r="CP312" s="282"/>
      <c r="CQ312" s="270"/>
      <c r="CR312" s="68"/>
      <c r="CS312" s="283"/>
      <c r="CT312" s="283"/>
      <c r="CU312" s="283"/>
      <c r="CV312" s="283"/>
      <c r="CW312" s="283"/>
      <c r="CX312" s="270"/>
      <c r="CY312" s="68"/>
      <c r="CZ312" s="282"/>
      <c r="DA312" s="282"/>
      <c r="DB312" s="282"/>
      <c r="DC312" s="282"/>
      <c r="DD312" s="282"/>
    </row>
    <row r="313" spans="1:108" ht="16.5" x14ac:dyDescent="0.3">
      <c r="A313" s="68">
        <v>2020</v>
      </c>
      <c r="B313" s="68" t="s">
        <v>35</v>
      </c>
      <c r="C313" s="433" t="s">
        <v>103</v>
      </c>
      <c r="D313" s="434">
        <v>7370.1349914550774</v>
      </c>
      <c r="E313" s="434">
        <v>45973.258000000009</v>
      </c>
      <c r="F313" s="435">
        <v>8988.2875000476834</v>
      </c>
      <c r="G313" s="129">
        <v>62331.680491502761</v>
      </c>
      <c r="H313" s="293"/>
      <c r="I313" s="58"/>
      <c r="BX313" s="270"/>
      <c r="BY313" s="68"/>
      <c r="BZ313" s="280"/>
      <c r="CA313" s="280"/>
      <c r="CB313" s="280"/>
      <c r="CC313" s="280"/>
      <c r="CD313" s="280"/>
      <c r="CE313" s="270"/>
      <c r="CF313" s="68"/>
      <c r="CG313" s="281"/>
      <c r="CH313" s="281"/>
      <c r="CI313" s="281"/>
      <c r="CJ313" s="281"/>
      <c r="CK313" s="281"/>
      <c r="CL313" s="282"/>
      <c r="CM313" s="282"/>
      <c r="CN313" s="282"/>
      <c r="CO313" s="282"/>
      <c r="CP313" s="282"/>
      <c r="CQ313" s="270"/>
      <c r="CR313" s="68"/>
      <c r="CS313" s="283"/>
      <c r="CT313" s="283"/>
      <c r="CU313" s="283"/>
      <c r="CV313" s="283"/>
      <c r="CW313" s="283"/>
      <c r="CX313" s="270"/>
      <c r="CY313" s="68"/>
      <c r="CZ313" s="282"/>
      <c r="DA313" s="282"/>
      <c r="DB313" s="282"/>
      <c r="DC313" s="282"/>
      <c r="DD313" s="282"/>
    </row>
    <row r="314" spans="1:108" ht="16.5" x14ac:dyDescent="0.3">
      <c r="A314" s="428">
        <v>2020</v>
      </c>
      <c r="B314" s="428" t="s">
        <v>36</v>
      </c>
      <c r="C314" s="429" t="s">
        <v>103</v>
      </c>
      <c r="D314" s="430">
        <v>9333.6239999999998</v>
      </c>
      <c r="E314" s="430">
        <v>63510.131024318696</v>
      </c>
      <c r="F314" s="431">
        <v>10544.749999594689</v>
      </c>
      <c r="G314" s="432">
        <v>83388.505023913371</v>
      </c>
      <c r="H314" s="293"/>
      <c r="I314" s="58"/>
      <c r="BX314" s="270"/>
      <c r="BY314" s="68"/>
      <c r="BZ314" s="280"/>
      <c r="CA314" s="280"/>
      <c r="CB314" s="280"/>
      <c r="CC314" s="280"/>
      <c r="CD314" s="280"/>
      <c r="CE314" s="270"/>
      <c r="CF314" s="68"/>
      <c r="CG314" s="281"/>
      <c r="CH314" s="281"/>
      <c r="CI314" s="281"/>
      <c r="CJ314" s="281"/>
      <c r="CK314" s="281"/>
      <c r="CL314" s="282"/>
      <c r="CM314" s="282"/>
      <c r="CN314" s="282"/>
      <c r="CO314" s="282"/>
      <c r="CP314" s="282"/>
      <c r="CQ314" s="270"/>
      <c r="CR314" s="68"/>
      <c r="CS314" s="283"/>
      <c r="CT314" s="283"/>
      <c r="CU314" s="283"/>
      <c r="CV314" s="283"/>
      <c r="CW314" s="283"/>
      <c r="CX314" s="270"/>
      <c r="CY314" s="68"/>
      <c r="CZ314" s="282"/>
      <c r="DA314" s="282"/>
      <c r="DB314" s="282"/>
      <c r="DC314" s="282"/>
      <c r="DD314" s="282"/>
    </row>
    <row r="315" spans="1:108" ht="16.5" x14ac:dyDescent="0.3">
      <c r="A315" s="68">
        <v>2020</v>
      </c>
      <c r="B315" s="68" t="s">
        <v>37</v>
      </c>
      <c r="C315" s="433" t="s">
        <v>103</v>
      </c>
      <c r="D315" s="434">
        <v>11675.914941406252</v>
      </c>
      <c r="E315" s="434">
        <v>83924.187951171887</v>
      </c>
      <c r="F315" s="435">
        <v>13895.834999237062</v>
      </c>
      <c r="G315" s="129">
        <v>109495.93789181519</v>
      </c>
      <c r="H315" s="293"/>
      <c r="I315" s="58"/>
      <c r="BX315" s="270"/>
      <c r="BY315" s="68"/>
      <c r="BZ315" s="280"/>
      <c r="CA315" s="280"/>
      <c r="CB315" s="280"/>
      <c r="CC315" s="280"/>
      <c r="CD315" s="280"/>
      <c r="CE315" s="270"/>
      <c r="CF315" s="68"/>
      <c r="CG315" s="281"/>
      <c r="CH315" s="281"/>
      <c r="CI315" s="281"/>
      <c r="CJ315" s="281"/>
      <c r="CK315" s="281"/>
      <c r="CL315" s="282"/>
      <c r="CM315" s="282"/>
      <c r="CN315" s="282"/>
      <c r="CO315" s="282"/>
      <c r="CP315" s="282"/>
      <c r="CQ315" s="270"/>
      <c r="CR315" s="68"/>
      <c r="CS315" s="283"/>
      <c r="CT315" s="283"/>
      <c r="CU315" s="283"/>
      <c r="CV315" s="283"/>
      <c r="CW315" s="283"/>
      <c r="CX315" s="270"/>
      <c r="CY315" s="68"/>
      <c r="CZ315" s="282"/>
      <c r="DA315" s="282"/>
      <c r="DB315" s="282"/>
      <c r="DC315" s="282"/>
      <c r="DD315" s="282"/>
    </row>
    <row r="316" spans="1:108" ht="16.5" x14ac:dyDescent="0.3">
      <c r="A316" s="427">
        <v>2020</v>
      </c>
      <c r="B316" s="428" t="s">
        <v>38</v>
      </c>
      <c r="C316" s="429" t="s">
        <v>103</v>
      </c>
      <c r="D316" s="430">
        <v>12509.836500000001</v>
      </c>
      <c r="E316" s="430">
        <v>75054.91349847411</v>
      </c>
      <c r="F316" s="431">
        <v>14019.3325</v>
      </c>
      <c r="G316" s="432">
        <v>101584.08249847412</v>
      </c>
      <c r="H316" s="293"/>
      <c r="I316" s="58"/>
      <c r="BX316" s="270"/>
      <c r="BY316" s="68"/>
      <c r="BZ316" s="280"/>
      <c r="CA316" s="280"/>
      <c r="CB316" s="280"/>
      <c r="CC316" s="280"/>
      <c r="CD316" s="280"/>
      <c r="CE316" s="270"/>
      <c r="CF316" s="68"/>
      <c r="CG316" s="281"/>
      <c r="CH316" s="281"/>
      <c r="CI316" s="281"/>
      <c r="CJ316" s="281"/>
      <c r="CK316" s="281"/>
      <c r="CL316" s="282"/>
      <c r="CM316" s="282"/>
      <c r="CN316" s="282"/>
      <c r="CO316" s="282"/>
      <c r="CP316" s="282"/>
      <c r="CQ316" s="270"/>
      <c r="CR316" s="68"/>
      <c r="CS316" s="283"/>
      <c r="CT316" s="283"/>
      <c r="CU316" s="283"/>
      <c r="CV316" s="283"/>
      <c r="CW316" s="283"/>
      <c r="CX316" s="270"/>
      <c r="CY316" s="68"/>
      <c r="CZ316" s="282"/>
      <c r="DA316" s="282"/>
      <c r="DB316" s="282"/>
      <c r="DC316" s="282"/>
      <c r="DD316" s="282"/>
    </row>
    <row r="317" spans="1:108" ht="16.5" x14ac:dyDescent="0.3">
      <c r="A317" s="68">
        <v>2020</v>
      </c>
      <c r="B317" s="68" t="s">
        <v>39</v>
      </c>
      <c r="C317" s="433" t="s">
        <v>103</v>
      </c>
      <c r="D317" s="434">
        <v>13382.399960937499</v>
      </c>
      <c r="E317" s="434">
        <v>79752.386496948238</v>
      </c>
      <c r="F317" s="435">
        <v>15654.767500667574</v>
      </c>
      <c r="G317" s="129">
        <v>108789.55395855331</v>
      </c>
      <c r="H317" s="293"/>
      <c r="I317" s="58"/>
      <c r="BX317" s="270"/>
      <c r="BY317" s="68"/>
      <c r="BZ317" s="280"/>
      <c r="CA317" s="280"/>
      <c r="CB317" s="280"/>
      <c r="CC317" s="280"/>
      <c r="CD317" s="280"/>
      <c r="CE317" s="270"/>
      <c r="CF317" s="68"/>
      <c r="CG317" s="281"/>
      <c r="CH317" s="281"/>
      <c r="CI317" s="281"/>
      <c r="CJ317" s="281"/>
      <c r="CK317" s="281"/>
      <c r="CL317" s="282"/>
      <c r="CM317" s="282"/>
      <c r="CN317" s="282"/>
      <c r="CO317" s="282"/>
      <c r="CP317" s="282"/>
      <c r="CQ317" s="270"/>
      <c r="CR317" s="68"/>
      <c r="CS317" s="283"/>
      <c r="CT317" s="283"/>
      <c r="CU317" s="283"/>
      <c r="CV317" s="283"/>
      <c r="CW317" s="283"/>
      <c r="CX317" s="270"/>
      <c r="CY317" s="68"/>
      <c r="CZ317" s="282"/>
      <c r="DA317" s="282"/>
      <c r="DB317" s="282"/>
      <c r="DC317" s="282"/>
      <c r="DD317" s="282"/>
    </row>
    <row r="318" spans="1:108" ht="16.5" x14ac:dyDescent="0.3">
      <c r="A318" s="428">
        <v>2020</v>
      </c>
      <c r="B318" s="428" t="s">
        <v>40</v>
      </c>
      <c r="C318" s="429" t="s">
        <v>103</v>
      </c>
      <c r="D318" s="430">
        <v>13953.222449951178</v>
      </c>
      <c r="E318" s="430">
        <v>75920.473513732912</v>
      </c>
      <c r="F318" s="431">
        <v>14674.949999809265</v>
      </c>
      <c r="G318" s="432">
        <v>104548.64596349336</v>
      </c>
      <c r="H318" s="293"/>
      <c r="I318" s="58"/>
      <c r="BX318" s="270"/>
      <c r="BY318" s="68"/>
      <c r="BZ318" s="280"/>
      <c r="CA318" s="280"/>
      <c r="CB318" s="280"/>
      <c r="CC318" s="280"/>
      <c r="CD318" s="280"/>
      <c r="CE318" s="270"/>
      <c r="CF318" s="68"/>
      <c r="CG318" s="281"/>
      <c r="CH318" s="281"/>
      <c r="CI318" s="281"/>
      <c r="CJ318" s="281"/>
      <c r="CK318" s="281"/>
      <c r="CL318" s="282"/>
      <c r="CM318" s="282"/>
      <c r="CN318" s="282"/>
      <c r="CO318" s="282"/>
      <c r="CP318" s="282"/>
      <c r="CQ318" s="270"/>
      <c r="CR318" s="68"/>
      <c r="CS318" s="283"/>
      <c r="CT318" s="283"/>
      <c r="CU318" s="283"/>
      <c r="CV318" s="283"/>
      <c r="CW318" s="283"/>
      <c r="CX318" s="270"/>
      <c r="CY318" s="68"/>
      <c r="CZ318" s="282"/>
      <c r="DA318" s="282"/>
      <c r="DB318" s="282"/>
      <c r="DC318" s="282"/>
      <c r="DD318" s="282"/>
    </row>
    <row r="319" spans="1:108" ht="16.5" x14ac:dyDescent="0.3">
      <c r="A319" s="456">
        <v>2020</v>
      </c>
      <c r="B319" s="68" t="s">
        <v>41</v>
      </c>
      <c r="C319" s="433" t="s">
        <v>103</v>
      </c>
      <c r="D319" s="434">
        <v>12351.230049438478</v>
      </c>
      <c r="E319" s="434">
        <v>73141.251508964531</v>
      </c>
      <c r="F319" s="435">
        <v>14284.064999618529</v>
      </c>
      <c r="G319" s="129">
        <v>99776.546558021539</v>
      </c>
      <c r="H319" s="293"/>
      <c r="I319" s="58"/>
      <c r="BX319" s="270"/>
      <c r="BY319" s="68"/>
      <c r="BZ319" s="280"/>
      <c r="CA319" s="280"/>
      <c r="CB319" s="280"/>
      <c r="CC319" s="280"/>
      <c r="CD319" s="280"/>
      <c r="CE319" s="270"/>
      <c r="CF319" s="68"/>
      <c r="CG319" s="281"/>
      <c r="CH319" s="281"/>
      <c r="CI319" s="281"/>
      <c r="CJ319" s="281"/>
      <c r="CK319" s="281"/>
      <c r="CL319" s="282"/>
      <c r="CM319" s="282"/>
      <c r="CN319" s="282"/>
      <c r="CO319" s="282"/>
      <c r="CP319" s="282"/>
      <c r="CQ319" s="270"/>
      <c r="CR319" s="68"/>
      <c r="CS319" s="283"/>
      <c r="CT319" s="283"/>
      <c r="CU319" s="283"/>
      <c r="CV319" s="283"/>
      <c r="CW319" s="283"/>
      <c r="CX319" s="270"/>
      <c r="CY319" s="68"/>
      <c r="CZ319" s="282"/>
      <c r="DA319" s="282"/>
      <c r="DB319" s="282"/>
      <c r="DC319" s="282"/>
      <c r="DD319" s="282"/>
    </row>
    <row r="320" spans="1:108" ht="16.5" x14ac:dyDescent="0.3">
      <c r="A320" s="427">
        <v>2020</v>
      </c>
      <c r="B320" s="428" t="s">
        <v>42</v>
      </c>
      <c r="C320" s="429" t="s">
        <v>103</v>
      </c>
      <c r="D320" s="430">
        <v>11492.399026550298</v>
      </c>
      <c r="E320" s="430">
        <v>59379.831500190739</v>
      </c>
      <c r="F320" s="431">
        <v>12409.122498321529</v>
      </c>
      <c r="G320" s="432">
        <v>83281.353025062563</v>
      </c>
      <c r="H320" s="293"/>
      <c r="I320" s="58"/>
      <c r="BX320" s="270"/>
      <c r="BY320" s="68"/>
      <c r="BZ320" s="280"/>
      <c r="CA320" s="280"/>
      <c r="CB320" s="280"/>
      <c r="CC320" s="280"/>
      <c r="CD320" s="280"/>
      <c r="CE320" s="270"/>
      <c r="CF320" s="68"/>
      <c r="CG320" s="281"/>
      <c r="CH320" s="281"/>
      <c r="CI320" s="281"/>
      <c r="CJ320" s="281"/>
      <c r="CK320" s="281"/>
      <c r="CL320" s="282"/>
      <c r="CM320" s="282"/>
      <c r="CN320" s="282"/>
      <c r="CO320" s="282"/>
      <c r="CP320" s="282"/>
      <c r="CQ320" s="270"/>
      <c r="CR320" s="68"/>
      <c r="CS320" s="283"/>
      <c r="CT320" s="283"/>
      <c r="CU320" s="283"/>
      <c r="CV320" s="283"/>
      <c r="CW320" s="283"/>
      <c r="CX320" s="270"/>
      <c r="CY320" s="68"/>
      <c r="CZ320" s="282"/>
      <c r="DA320" s="282"/>
      <c r="DB320" s="282"/>
      <c r="DC320" s="282"/>
      <c r="DD320" s="282"/>
    </row>
    <row r="321" spans="1:108" ht="16.5" x14ac:dyDescent="0.3">
      <c r="A321" s="68">
        <v>2021</v>
      </c>
      <c r="B321" s="68" t="s">
        <v>43</v>
      </c>
      <c r="C321" s="433" t="s">
        <v>103</v>
      </c>
      <c r="D321" s="434">
        <v>12257.99397192383</v>
      </c>
      <c r="E321" s="434">
        <v>58759.661000000007</v>
      </c>
      <c r="F321" s="435">
        <v>13970.882499999996</v>
      </c>
      <c r="G321" s="129">
        <v>84988.537471923832</v>
      </c>
      <c r="H321" s="293"/>
      <c r="I321" s="58"/>
      <c r="BX321" s="270"/>
      <c r="BY321" s="68"/>
      <c r="BZ321" s="280"/>
      <c r="CA321" s="280"/>
      <c r="CB321" s="280"/>
      <c r="CC321" s="280"/>
      <c r="CD321" s="280"/>
      <c r="CE321" s="270"/>
      <c r="CF321" s="68"/>
      <c r="CG321" s="281"/>
      <c r="CH321" s="281"/>
      <c r="CI321" s="281"/>
      <c r="CJ321" s="281"/>
      <c r="CK321" s="281"/>
      <c r="CL321" s="282"/>
      <c r="CM321" s="282"/>
      <c r="CN321" s="282"/>
      <c r="CO321" s="282"/>
      <c r="CP321" s="282"/>
      <c r="CQ321" s="270"/>
      <c r="CR321" s="68"/>
      <c r="CS321" s="283"/>
      <c r="CT321" s="283"/>
      <c r="CU321" s="283"/>
      <c r="CV321" s="283"/>
      <c r="CW321" s="283"/>
      <c r="CX321" s="270"/>
      <c r="CY321" s="68"/>
      <c r="CZ321" s="282"/>
      <c r="DA321" s="282"/>
      <c r="DB321" s="282"/>
      <c r="DC321" s="282"/>
      <c r="DD321" s="282"/>
    </row>
    <row r="322" spans="1:108" ht="16.5" x14ac:dyDescent="0.3">
      <c r="A322" s="428">
        <v>2021</v>
      </c>
      <c r="B322" s="428" t="s">
        <v>44</v>
      </c>
      <c r="C322" s="429" t="s">
        <v>103</v>
      </c>
      <c r="D322" s="430">
        <v>14309.745994999999</v>
      </c>
      <c r="E322" s="430">
        <v>54297.544000000009</v>
      </c>
      <c r="F322" s="431">
        <v>16644.045000000002</v>
      </c>
      <c r="G322" s="432">
        <v>85251.334995000012</v>
      </c>
      <c r="H322" s="293"/>
      <c r="I322" s="58"/>
      <c r="BX322" s="270"/>
      <c r="BY322" s="68"/>
      <c r="BZ322" s="280"/>
      <c r="CA322" s="280"/>
      <c r="CB322" s="280"/>
      <c r="CC322" s="280"/>
      <c r="CD322" s="280"/>
      <c r="CE322" s="270"/>
      <c r="CF322" s="68"/>
      <c r="CG322" s="281"/>
      <c r="CH322" s="281"/>
      <c r="CI322" s="281"/>
      <c r="CJ322" s="281"/>
      <c r="CK322" s="281"/>
      <c r="CL322" s="282"/>
      <c r="CM322" s="282"/>
      <c r="CN322" s="282"/>
      <c r="CO322" s="282"/>
      <c r="CP322" s="282"/>
      <c r="CQ322" s="270"/>
      <c r="CR322" s="68"/>
      <c r="CS322" s="283"/>
      <c r="CT322" s="283"/>
      <c r="CU322" s="283"/>
      <c r="CV322" s="283"/>
      <c r="CW322" s="283"/>
      <c r="CX322" s="270"/>
      <c r="CY322" s="68"/>
      <c r="CZ322" s="282"/>
      <c r="DA322" s="282"/>
      <c r="DB322" s="282"/>
      <c r="DC322" s="282"/>
      <c r="DD322" s="282"/>
    </row>
    <row r="323" spans="1:108" ht="16.5" x14ac:dyDescent="0.3">
      <c r="A323" s="68">
        <v>2021</v>
      </c>
      <c r="B323" s="68" t="s">
        <v>45</v>
      </c>
      <c r="C323" s="433" t="s">
        <v>103</v>
      </c>
      <c r="D323" s="434">
        <v>14012.198017089842</v>
      </c>
      <c r="E323" s="434">
        <v>64080.699000000015</v>
      </c>
      <c r="F323" s="435">
        <v>16237.437500000002</v>
      </c>
      <c r="G323" s="129">
        <v>94330.334517089854</v>
      </c>
      <c r="H323" s="293"/>
      <c r="I323" s="58"/>
      <c r="BX323" s="270"/>
      <c r="BY323" s="68"/>
      <c r="BZ323" s="280"/>
      <c r="CA323" s="280"/>
      <c r="CB323" s="280"/>
      <c r="CC323" s="280"/>
      <c r="CD323" s="280"/>
      <c r="CE323" s="270"/>
      <c r="CF323" s="68"/>
      <c r="CG323" s="281"/>
      <c r="CH323" s="281"/>
      <c r="CI323" s="281"/>
      <c r="CJ323" s="281"/>
      <c r="CK323" s="281"/>
      <c r="CL323" s="282"/>
      <c r="CM323" s="282"/>
      <c r="CN323" s="282"/>
      <c r="CO323" s="282"/>
      <c r="CP323" s="282"/>
      <c r="CQ323" s="270"/>
      <c r="CR323" s="68"/>
      <c r="CS323" s="283"/>
      <c r="CT323" s="283"/>
      <c r="CU323" s="283"/>
      <c r="CV323" s="283"/>
      <c r="CW323" s="283"/>
      <c r="CX323" s="270"/>
      <c r="CY323" s="68"/>
      <c r="CZ323" s="282"/>
      <c r="DA323" s="282"/>
      <c r="DB323" s="282"/>
      <c r="DC323" s="282"/>
      <c r="DD323" s="282"/>
    </row>
    <row r="324" spans="1:108" ht="16.5" x14ac:dyDescent="0.3">
      <c r="A324" s="427">
        <v>2021</v>
      </c>
      <c r="B324" s="428" t="s">
        <v>33</v>
      </c>
      <c r="C324" s="429" t="s">
        <v>103</v>
      </c>
      <c r="D324" s="430">
        <v>11122.061970703129</v>
      </c>
      <c r="E324" s="430">
        <v>56221.863500023843</v>
      </c>
      <c r="F324" s="431">
        <v>13660.247500000003</v>
      </c>
      <c r="G324" s="432">
        <v>81004.17297072697</v>
      </c>
      <c r="H324" s="293"/>
      <c r="I324" s="58"/>
      <c r="BX324" s="270"/>
      <c r="BY324" s="68"/>
      <c r="BZ324" s="280"/>
      <c r="CA324" s="280"/>
      <c r="CB324" s="280"/>
      <c r="CC324" s="280"/>
      <c r="CD324" s="280"/>
      <c r="CE324" s="270"/>
      <c r="CF324" s="68"/>
      <c r="CG324" s="281"/>
      <c r="CH324" s="281"/>
      <c r="CI324" s="281"/>
      <c r="CJ324" s="281"/>
      <c r="CK324" s="281"/>
      <c r="CL324" s="282"/>
      <c r="CM324" s="282"/>
      <c r="CN324" s="282"/>
      <c r="CO324" s="282"/>
      <c r="CP324" s="282"/>
      <c r="CQ324" s="270"/>
      <c r="CR324" s="68"/>
      <c r="CS324" s="283"/>
      <c r="CT324" s="283"/>
      <c r="CU324" s="283"/>
      <c r="CV324" s="283"/>
      <c r="CW324" s="283"/>
      <c r="CX324" s="270"/>
      <c r="CY324" s="68"/>
      <c r="CZ324" s="282"/>
      <c r="DA324" s="282"/>
      <c r="DB324" s="282"/>
      <c r="DC324" s="282"/>
      <c r="DD324" s="282"/>
    </row>
    <row r="325" spans="1:108" ht="16.5" x14ac:dyDescent="0.3">
      <c r="A325" s="68">
        <v>2021</v>
      </c>
      <c r="B325" s="68" t="s">
        <v>35</v>
      </c>
      <c r="C325" s="433" t="s">
        <v>103</v>
      </c>
      <c r="D325" s="434">
        <v>458.37800000000004</v>
      </c>
      <c r="E325" s="434">
        <v>10414.972503100933</v>
      </c>
      <c r="F325" s="435">
        <v>926.65250000000003</v>
      </c>
      <c r="G325" s="129">
        <v>11800.003003100932</v>
      </c>
      <c r="H325" s="293"/>
      <c r="I325" s="58"/>
      <c r="BX325" s="270"/>
      <c r="BY325" s="68"/>
      <c r="BZ325" s="280"/>
      <c r="CA325" s="280"/>
      <c r="CB325" s="280"/>
      <c r="CC325" s="280"/>
      <c r="CD325" s="280"/>
      <c r="CE325" s="270"/>
      <c r="CF325" s="68"/>
      <c r="CG325" s="281"/>
      <c r="CH325" s="281"/>
      <c r="CI325" s="281"/>
      <c r="CJ325" s="281"/>
      <c r="CK325" s="281"/>
      <c r="CL325" s="282"/>
      <c r="CM325" s="282"/>
      <c r="CN325" s="282"/>
      <c r="CO325" s="282"/>
      <c r="CP325" s="282"/>
      <c r="CQ325" s="270"/>
      <c r="CR325" s="68"/>
      <c r="CS325" s="283"/>
      <c r="CT325" s="283"/>
      <c r="CU325" s="283"/>
      <c r="CV325" s="283"/>
      <c r="CW325" s="283"/>
      <c r="CX325" s="270"/>
      <c r="CY325" s="68"/>
      <c r="CZ325" s="282"/>
      <c r="DA325" s="282"/>
      <c r="DB325" s="282"/>
      <c r="DC325" s="282"/>
      <c r="DD325" s="282"/>
    </row>
    <row r="326" spans="1:108" ht="16.5" x14ac:dyDescent="0.3">
      <c r="A326" s="428">
        <v>2021</v>
      </c>
      <c r="B326" s="428" t="s">
        <v>36</v>
      </c>
      <c r="C326" s="429" t="s">
        <v>103</v>
      </c>
      <c r="D326" s="430">
        <v>11409.005014648439</v>
      </c>
      <c r="E326" s="430">
        <v>64911.829000762933</v>
      </c>
      <c r="F326" s="431">
        <v>13292.227500000005</v>
      </c>
      <c r="G326" s="432">
        <v>89613.061515411377</v>
      </c>
      <c r="H326" s="293"/>
      <c r="I326" s="58"/>
      <c r="BX326" s="270"/>
      <c r="BY326" s="68"/>
      <c r="BZ326" s="280"/>
      <c r="CA326" s="280"/>
      <c r="CB326" s="280"/>
      <c r="CC326" s="280"/>
      <c r="CD326" s="280"/>
      <c r="CE326" s="270"/>
      <c r="CF326" s="68"/>
      <c r="CG326" s="281"/>
      <c r="CH326" s="281"/>
      <c r="CI326" s="281"/>
      <c r="CJ326" s="281"/>
      <c r="CK326" s="281"/>
      <c r="CL326" s="282"/>
      <c r="CM326" s="282"/>
      <c r="CN326" s="282"/>
      <c r="CO326" s="282"/>
      <c r="CP326" s="282"/>
      <c r="CQ326" s="270"/>
      <c r="CR326" s="68"/>
      <c r="CS326" s="283"/>
      <c r="CT326" s="283"/>
      <c r="CU326" s="283"/>
      <c r="CV326" s="283"/>
      <c r="CW326" s="283"/>
      <c r="CX326" s="270"/>
      <c r="CY326" s="68"/>
      <c r="CZ326" s="282"/>
      <c r="DA326" s="282"/>
      <c r="DB326" s="282"/>
      <c r="DC326" s="282"/>
      <c r="DD326" s="282"/>
    </row>
    <row r="327" spans="1:108" ht="16.5" x14ac:dyDescent="0.3">
      <c r="A327" s="68">
        <v>2021</v>
      </c>
      <c r="B327" s="68" t="s">
        <v>37</v>
      </c>
      <c r="C327" s="433" t="s">
        <v>103</v>
      </c>
      <c r="D327" s="434">
        <v>16184.511919433593</v>
      </c>
      <c r="E327" s="434">
        <v>65629.107999907617</v>
      </c>
      <c r="F327" s="435">
        <v>17711.640001525877</v>
      </c>
      <c r="G327" s="129">
        <v>99525.259920867102</v>
      </c>
      <c r="H327" s="293"/>
      <c r="I327" s="58"/>
      <c r="BX327" s="270"/>
      <c r="BY327" s="68"/>
      <c r="BZ327" s="280"/>
      <c r="CA327" s="280"/>
      <c r="CB327" s="280"/>
      <c r="CC327" s="280"/>
      <c r="CD327" s="280"/>
      <c r="CE327" s="270"/>
      <c r="CF327" s="68"/>
      <c r="CG327" s="281"/>
      <c r="CH327" s="281"/>
      <c r="CI327" s="281"/>
      <c r="CJ327" s="281"/>
      <c r="CK327" s="281"/>
      <c r="CL327" s="282"/>
      <c r="CM327" s="282"/>
      <c r="CN327" s="282"/>
      <c r="CO327" s="282"/>
      <c r="CP327" s="282"/>
      <c r="CQ327" s="270"/>
      <c r="CR327" s="68"/>
      <c r="CS327" s="283"/>
      <c r="CT327" s="283"/>
      <c r="CU327" s="283"/>
      <c r="CV327" s="283"/>
      <c r="CW327" s="283"/>
      <c r="CX327" s="270"/>
      <c r="CY327" s="68"/>
      <c r="CZ327" s="282"/>
      <c r="DA327" s="282"/>
      <c r="DB327" s="282"/>
      <c r="DC327" s="282"/>
      <c r="DD327" s="282"/>
    </row>
    <row r="328" spans="1:108" ht="16.5" x14ac:dyDescent="0.3">
      <c r="A328" s="427">
        <v>2021</v>
      </c>
      <c r="B328" s="428" t="s">
        <v>38</v>
      </c>
      <c r="C328" s="429" t="s">
        <v>103</v>
      </c>
      <c r="D328" s="430">
        <v>16926.155026855464</v>
      </c>
      <c r="E328" s="430">
        <v>59136.884498474727</v>
      </c>
      <c r="F328" s="431">
        <v>17984.479999237061</v>
      </c>
      <c r="G328" s="432">
        <v>94047.519524567251</v>
      </c>
      <c r="H328" s="293"/>
      <c r="I328" s="58"/>
      <c r="BX328" s="270"/>
      <c r="BY328" s="68"/>
      <c r="BZ328" s="280"/>
      <c r="CA328" s="280"/>
      <c r="CB328" s="280"/>
      <c r="CC328" s="280"/>
      <c r="CD328" s="280"/>
      <c r="CE328" s="270"/>
      <c r="CF328" s="68"/>
      <c r="CG328" s="281"/>
      <c r="CH328" s="281"/>
      <c r="CI328" s="281"/>
      <c r="CJ328" s="281"/>
      <c r="CK328" s="281"/>
      <c r="CL328" s="282"/>
      <c r="CM328" s="282"/>
      <c r="CN328" s="282"/>
      <c r="CO328" s="282"/>
      <c r="CP328" s="282"/>
      <c r="CQ328" s="270"/>
      <c r="CR328" s="68"/>
      <c r="CS328" s="283"/>
      <c r="CT328" s="283"/>
      <c r="CU328" s="283"/>
      <c r="CV328" s="283"/>
      <c r="CW328" s="283"/>
      <c r="CX328" s="270"/>
      <c r="CY328" s="68"/>
      <c r="CZ328" s="282"/>
      <c r="DA328" s="282"/>
      <c r="DB328" s="282"/>
      <c r="DC328" s="282"/>
      <c r="DD328" s="282"/>
    </row>
    <row r="329" spans="1:108" ht="16.5" x14ac:dyDescent="0.3">
      <c r="A329" s="68">
        <v>2021</v>
      </c>
      <c r="B329" s="68" t="s">
        <v>39</v>
      </c>
      <c r="C329" s="433" t="s">
        <v>103</v>
      </c>
      <c r="D329" s="434">
        <v>17190.532421875003</v>
      </c>
      <c r="E329" s="434">
        <v>67637.111000095392</v>
      </c>
      <c r="F329" s="435">
        <v>18006.63749847412</v>
      </c>
      <c r="G329" s="129">
        <v>102834.28092044452</v>
      </c>
      <c r="H329" s="293"/>
      <c r="I329" s="58"/>
      <c r="BX329" s="270"/>
      <c r="BY329" s="68"/>
      <c r="BZ329" s="280"/>
      <c r="CA329" s="280"/>
      <c r="CB329" s="280"/>
      <c r="CC329" s="280"/>
      <c r="CD329" s="280"/>
      <c r="CE329" s="270"/>
      <c r="CF329" s="68"/>
      <c r="CG329" s="281"/>
      <c r="CH329" s="281"/>
      <c r="CI329" s="281"/>
      <c r="CJ329" s="281"/>
      <c r="CK329" s="281"/>
      <c r="CL329" s="282"/>
      <c r="CM329" s="282"/>
      <c r="CN329" s="282"/>
      <c r="CO329" s="282"/>
      <c r="CP329" s="282"/>
      <c r="CQ329" s="270"/>
      <c r="CR329" s="68"/>
      <c r="CS329" s="283"/>
      <c r="CT329" s="283"/>
      <c r="CU329" s="283"/>
      <c r="CV329" s="283"/>
      <c r="CW329" s="283"/>
      <c r="CX329" s="270"/>
      <c r="CY329" s="68"/>
      <c r="CZ329" s="282"/>
      <c r="DA329" s="282"/>
      <c r="DB329" s="282"/>
      <c r="DC329" s="282"/>
      <c r="DD329" s="282"/>
    </row>
    <row r="330" spans="1:108" ht="16.5" x14ac:dyDescent="0.3">
      <c r="A330" s="428">
        <v>2021</v>
      </c>
      <c r="B330" s="428" t="s">
        <v>40</v>
      </c>
      <c r="C330" s="429" t="s">
        <v>103</v>
      </c>
      <c r="D330" s="430">
        <v>18330.119960937511</v>
      </c>
      <c r="E330" s="430">
        <v>71335.714047599802</v>
      </c>
      <c r="F330" s="431">
        <v>17037.582491264344</v>
      </c>
      <c r="G330" s="432">
        <v>106703.41649980165</v>
      </c>
      <c r="H330" s="293"/>
      <c r="I330" s="58"/>
      <c r="BX330" s="270"/>
      <c r="BY330" s="68"/>
      <c r="BZ330" s="280"/>
      <c r="CA330" s="280"/>
      <c r="CB330" s="280"/>
      <c r="CC330" s="280"/>
      <c r="CD330" s="280"/>
      <c r="CE330" s="270"/>
      <c r="CF330" s="68"/>
      <c r="CG330" s="281"/>
      <c r="CH330" s="281"/>
      <c r="CI330" s="281"/>
      <c r="CJ330" s="281"/>
      <c r="CK330" s="281"/>
      <c r="CL330" s="282"/>
      <c r="CM330" s="282"/>
      <c r="CN330" s="282"/>
      <c r="CO330" s="282"/>
      <c r="CP330" s="282"/>
      <c r="CQ330" s="270"/>
      <c r="CR330" s="68"/>
      <c r="CS330" s="283"/>
      <c r="CT330" s="283"/>
      <c r="CU330" s="283"/>
      <c r="CV330" s="283"/>
      <c r="CW330" s="283"/>
      <c r="CX330" s="270"/>
      <c r="CY330" s="68"/>
      <c r="CZ330" s="282"/>
      <c r="DA330" s="282"/>
      <c r="DB330" s="282"/>
      <c r="DC330" s="282"/>
      <c r="DD330" s="282"/>
    </row>
    <row r="331" spans="1:108" ht="16.5" x14ac:dyDescent="0.3">
      <c r="A331" s="456">
        <v>2021</v>
      </c>
      <c r="B331" s="68" t="s">
        <v>41</v>
      </c>
      <c r="C331" s="433" t="s">
        <v>103</v>
      </c>
      <c r="D331" s="434">
        <v>17318.790048828123</v>
      </c>
      <c r="E331" s="434">
        <v>74600.512499832155</v>
      </c>
      <c r="F331" s="435">
        <v>17530.126496089935</v>
      </c>
      <c r="G331" s="129">
        <v>109449.42904475021</v>
      </c>
      <c r="H331" s="293"/>
      <c r="I331" s="58"/>
      <c r="BX331" s="270"/>
      <c r="BY331" s="68"/>
      <c r="BZ331" s="280"/>
      <c r="CA331" s="280"/>
      <c r="CB331" s="280"/>
      <c r="CC331" s="280"/>
      <c r="CD331" s="280"/>
      <c r="CE331" s="270"/>
      <c r="CF331" s="68"/>
      <c r="CG331" s="281"/>
      <c r="CH331" s="281"/>
      <c r="CI331" s="281"/>
      <c r="CJ331" s="281"/>
      <c r="CK331" s="281"/>
      <c r="CL331" s="282"/>
      <c r="CM331" s="282"/>
      <c r="CN331" s="282"/>
      <c r="CO331" s="282"/>
      <c r="CP331" s="282"/>
      <c r="CQ331" s="270"/>
      <c r="CR331" s="68"/>
      <c r="CS331" s="283"/>
      <c r="CT331" s="283"/>
      <c r="CU331" s="283"/>
      <c r="CV331" s="283"/>
      <c r="CW331" s="283"/>
      <c r="CX331" s="270"/>
      <c r="CY331" s="68"/>
      <c r="CZ331" s="282"/>
      <c r="DA331" s="282"/>
      <c r="DB331" s="282"/>
      <c r="DC331" s="282"/>
      <c r="DD331" s="282"/>
    </row>
    <row r="332" spans="1:108" ht="16.5" x14ac:dyDescent="0.3">
      <c r="A332" s="427">
        <v>2021</v>
      </c>
      <c r="B332" s="428" t="s">
        <v>42</v>
      </c>
      <c r="C332" s="429" t="s">
        <v>103</v>
      </c>
      <c r="D332" s="430">
        <v>15662.061009765617</v>
      </c>
      <c r="E332" s="430">
        <v>74924.802522508224</v>
      </c>
      <c r="F332" s="431">
        <v>15939.063994659426</v>
      </c>
      <c r="G332" s="432">
        <v>106525.92752693326</v>
      </c>
      <c r="H332" s="293"/>
      <c r="I332" s="58"/>
      <c r="BX332" s="270"/>
      <c r="BY332" s="68"/>
      <c r="BZ332" s="280"/>
      <c r="CA332" s="280"/>
      <c r="CB332" s="280"/>
      <c r="CC332" s="280"/>
      <c r="CD332" s="280"/>
      <c r="CE332" s="270"/>
      <c r="CF332" s="68"/>
      <c r="CG332" s="281"/>
      <c r="CH332" s="281"/>
      <c r="CI332" s="281"/>
      <c r="CJ332" s="281"/>
      <c r="CK332" s="281"/>
      <c r="CL332" s="282"/>
      <c r="CM332" s="282"/>
      <c r="CN332" s="282"/>
      <c r="CO332" s="282"/>
      <c r="CP332" s="282"/>
      <c r="CQ332" s="270"/>
      <c r="CR332" s="68"/>
      <c r="CS332" s="283"/>
      <c r="CT332" s="283"/>
      <c r="CU332" s="283"/>
      <c r="CV332" s="283"/>
      <c r="CW332" s="283"/>
      <c r="CX332" s="270"/>
      <c r="CY332" s="68"/>
      <c r="CZ332" s="282"/>
      <c r="DA332" s="282"/>
      <c r="DB332" s="282"/>
      <c r="DC332" s="282"/>
      <c r="DD332" s="282"/>
    </row>
    <row r="333" spans="1:108" ht="16.5" x14ac:dyDescent="0.3">
      <c r="A333" s="68">
        <v>2022</v>
      </c>
      <c r="B333" s="68" t="s">
        <v>43</v>
      </c>
      <c r="C333" s="433" t="s">
        <v>103</v>
      </c>
      <c r="D333" s="434">
        <v>13072.770049743658</v>
      </c>
      <c r="E333" s="434">
        <v>58053.118551499174</v>
      </c>
      <c r="F333" s="435">
        <v>15236.921002670289</v>
      </c>
      <c r="G333" s="129">
        <v>86362.809603913134</v>
      </c>
      <c r="H333" s="293"/>
      <c r="I333" s="58"/>
      <c r="BX333" s="270"/>
      <c r="BY333" s="68"/>
      <c r="BZ333" s="280"/>
      <c r="CA333" s="280"/>
      <c r="CB333" s="280"/>
      <c r="CC333" s="280"/>
      <c r="CD333" s="280"/>
      <c r="CE333" s="270"/>
      <c r="CF333" s="68"/>
      <c r="CG333" s="281"/>
      <c r="CH333" s="281"/>
      <c r="CI333" s="281"/>
      <c r="CJ333" s="281"/>
      <c r="CK333" s="281"/>
      <c r="CL333" s="282"/>
      <c r="CM333" s="282"/>
      <c r="CN333" s="282"/>
      <c r="CO333" s="282"/>
      <c r="CP333" s="282"/>
      <c r="CQ333" s="270"/>
      <c r="CR333" s="68"/>
      <c r="CS333" s="283"/>
      <c r="CT333" s="283"/>
      <c r="CU333" s="283"/>
      <c r="CV333" s="283"/>
      <c r="CW333" s="283"/>
      <c r="CX333" s="270"/>
      <c r="CY333" s="68"/>
      <c r="CZ333" s="282"/>
      <c r="DA333" s="282"/>
      <c r="DB333" s="282"/>
      <c r="DC333" s="282"/>
      <c r="DD333" s="282"/>
    </row>
    <row r="334" spans="1:108" ht="16.5" x14ac:dyDescent="0.3">
      <c r="A334" s="428">
        <v>2022</v>
      </c>
      <c r="B334" s="428" t="s">
        <v>44</v>
      </c>
      <c r="C334" s="429" t="s">
        <v>103</v>
      </c>
      <c r="D334" s="430">
        <v>17264.880107421879</v>
      </c>
      <c r="E334" s="430">
        <v>61529.823494659438</v>
      </c>
      <c r="F334" s="431">
        <v>17271.582499237058</v>
      </c>
      <c r="G334" s="432">
        <v>96066.286101318372</v>
      </c>
      <c r="H334" s="293"/>
      <c r="I334" s="58"/>
      <c r="BX334" s="270"/>
      <c r="BY334" s="68"/>
      <c r="BZ334" s="280"/>
      <c r="CA334" s="280"/>
      <c r="CB334" s="280"/>
      <c r="CC334" s="280"/>
      <c r="CD334" s="280"/>
      <c r="CE334" s="270"/>
      <c r="CF334" s="68"/>
      <c r="CG334" s="281"/>
      <c r="CH334" s="281"/>
      <c r="CI334" s="281"/>
      <c r="CJ334" s="281"/>
      <c r="CK334" s="281"/>
      <c r="CL334" s="282"/>
      <c r="CM334" s="282"/>
      <c r="CN334" s="282"/>
      <c r="CO334" s="282"/>
      <c r="CP334" s="282"/>
      <c r="CQ334" s="270"/>
      <c r="CR334" s="68"/>
      <c r="CS334" s="283"/>
      <c r="CT334" s="283"/>
      <c r="CU334" s="283"/>
      <c r="CV334" s="283"/>
      <c r="CW334" s="283"/>
      <c r="CX334" s="270"/>
      <c r="CY334" s="68"/>
      <c r="CZ334" s="282"/>
      <c r="DA334" s="282"/>
      <c r="DB334" s="282"/>
      <c r="DC334" s="282"/>
      <c r="DD334" s="282"/>
    </row>
    <row r="335" spans="1:108" ht="16.5" x14ac:dyDescent="0.3">
      <c r="A335" s="68">
        <v>2022</v>
      </c>
      <c r="B335" s="68" t="s">
        <v>45</v>
      </c>
      <c r="C335" s="433" t="s">
        <v>103</v>
      </c>
      <c r="D335" s="434">
        <v>19430.377499999995</v>
      </c>
      <c r="E335" s="434">
        <v>69732.455975013771</v>
      </c>
      <c r="F335" s="435">
        <v>18421.577496948237</v>
      </c>
      <c r="G335" s="129">
        <v>107584.410971962</v>
      </c>
      <c r="H335" s="293"/>
      <c r="I335" s="58"/>
      <c r="BX335" s="270"/>
      <c r="BY335" s="68"/>
      <c r="BZ335" s="280"/>
      <c r="CA335" s="280"/>
      <c r="CB335" s="280"/>
      <c r="CC335" s="280"/>
      <c r="CD335" s="280"/>
      <c r="CE335" s="270"/>
      <c r="CF335" s="68"/>
      <c r="CG335" s="281"/>
      <c r="CH335" s="281"/>
      <c r="CI335" s="281"/>
      <c r="CJ335" s="281"/>
      <c r="CK335" s="281"/>
      <c r="CL335" s="282"/>
      <c r="CM335" s="282"/>
      <c r="CN335" s="282"/>
      <c r="CO335" s="282"/>
      <c r="CP335" s="282"/>
      <c r="CQ335" s="270"/>
      <c r="CR335" s="68"/>
      <c r="CS335" s="283"/>
      <c r="CT335" s="283"/>
      <c r="CU335" s="283"/>
      <c r="CV335" s="283"/>
      <c r="CW335" s="283"/>
      <c r="CX335" s="270"/>
      <c r="CY335" s="68"/>
      <c r="CZ335" s="282"/>
      <c r="DA335" s="282"/>
      <c r="DB335" s="282"/>
      <c r="DC335" s="282"/>
      <c r="DD335" s="282"/>
    </row>
    <row r="336" spans="1:108" ht="16.5" x14ac:dyDescent="0.3">
      <c r="A336" s="68">
        <v>2022</v>
      </c>
      <c r="B336" s="68" t="s">
        <v>33</v>
      </c>
      <c r="C336" s="433" t="s">
        <v>103</v>
      </c>
      <c r="D336" s="434">
        <v>16705.565079</v>
      </c>
      <c r="E336" s="434">
        <v>68080.551422000033</v>
      </c>
      <c r="F336" s="435">
        <v>17691.226001500003</v>
      </c>
      <c r="G336" s="129">
        <v>102477.34250250003</v>
      </c>
      <c r="H336" s="293"/>
      <c r="I336" s="58"/>
      <c r="BX336" s="270"/>
      <c r="BY336" s="68"/>
      <c r="BZ336" s="280"/>
      <c r="CA336" s="280"/>
      <c r="CB336" s="280"/>
      <c r="CC336" s="280"/>
      <c r="CD336" s="280"/>
      <c r="CE336" s="270"/>
      <c r="CF336" s="68"/>
      <c r="CG336" s="281"/>
      <c r="CH336" s="281"/>
      <c r="CI336" s="281"/>
      <c r="CJ336" s="281"/>
      <c r="CK336" s="281"/>
      <c r="CL336" s="282"/>
      <c r="CM336" s="282"/>
      <c r="CN336" s="282"/>
      <c r="CO336" s="282"/>
      <c r="CP336" s="282"/>
      <c r="CQ336" s="270"/>
      <c r="CR336" s="68"/>
      <c r="CS336" s="283"/>
      <c r="CT336" s="283"/>
      <c r="CU336" s="283"/>
      <c r="CV336" s="283"/>
      <c r="CW336" s="283"/>
      <c r="CX336" s="270"/>
      <c r="CY336" s="68"/>
      <c r="CZ336" s="282"/>
      <c r="DA336" s="282"/>
      <c r="DB336" s="282"/>
      <c r="DC336" s="282"/>
      <c r="DD336" s="282"/>
    </row>
    <row r="337" spans="1:108" ht="16.5" x14ac:dyDescent="0.3">
      <c r="A337" s="428">
        <v>2022</v>
      </c>
      <c r="B337" s="428" t="s">
        <v>35</v>
      </c>
      <c r="C337" s="429" t="s">
        <v>103</v>
      </c>
      <c r="D337" s="430">
        <v>18720.646067749032</v>
      </c>
      <c r="E337" s="430">
        <v>67260.741174877316</v>
      </c>
      <c r="F337" s="431">
        <v>19483.456500930784</v>
      </c>
      <c r="G337" s="432">
        <v>105464.84374355714</v>
      </c>
      <c r="H337" s="293"/>
      <c r="I337" s="58"/>
      <c r="BX337" s="270"/>
      <c r="BY337" s="68"/>
      <c r="BZ337" s="280"/>
      <c r="CA337" s="280"/>
      <c r="CB337" s="280"/>
      <c r="CC337" s="280"/>
      <c r="CD337" s="280"/>
      <c r="CE337" s="270"/>
      <c r="CF337" s="68"/>
      <c r="CG337" s="281"/>
      <c r="CH337" s="281"/>
      <c r="CI337" s="281"/>
      <c r="CJ337" s="281"/>
      <c r="CK337" s="281"/>
      <c r="CL337" s="282"/>
      <c r="CM337" s="282"/>
      <c r="CN337" s="282"/>
      <c r="CO337" s="282"/>
      <c r="CP337" s="282"/>
      <c r="CQ337" s="270"/>
      <c r="CR337" s="68"/>
      <c r="CS337" s="283"/>
      <c r="CT337" s="283"/>
      <c r="CU337" s="283"/>
      <c r="CV337" s="283"/>
      <c r="CW337" s="283"/>
      <c r="CX337" s="270"/>
      <c r="CY337" s="68"/>
      <c r="CZ337" s="282"/>
      <c r="DA337" s="282"/>
      <c r="DB337" s="282"/>
      <c r="DC337" s="282"/>
      <c r="DD337" s="282"/>
    </row>
    <row r="338" spans="1:108" ht="16.5" x14ac:dyDescent="0.3">
      <c r="A338" s="68">
        <v>2022</v>
      </c>
      <c r="B338" s="68" t="s">
        <v>36</v>
      </c>
      <c r="C338" s="433" t="s">
        <v>103</v>
      </c>
      <c r="D338" s="434">
        <v>19993.767487487792</v>
      </c>
      <c r="E338" s="434">
        <v>68428.991888957942</v>
      </c>
      <c r="F338" s="435">
        <v>18140.244999153139</v>
      </c>
      <c r="G338" s="129">
        <v>106563.00437559887</v>
      </c>
      <c r="H338" s="293"/>
      <c r="I338" s="58"/>
      <c r="BX338" s="270"/>
      <c r="BY338" s="68"/>
      <c r="BZ338" s="280"/>
      <c r="CA338" s="280"/>
      <c r="CB338" s="280"/>
      <c r="CC338" s="280"/>
      <c r="CD338" s="280"/>
      <c r="CE338" s="270"/>
      <c r="CF338" s="68"/>
      <c r="CG338" s="281"/>
      <c r="CH338" s="281"/>
      <c r="CI338" s="281"/>
      <c r="CJ338" s="281"/>
      <c r="CK338" s="281"/>
      <c r="CL338" s="282"/>
      <c r="CM338" s="282"/>
      <c r="CN338" s="282"/>
      <c r="CO338" s="282"/>
      <c r="CP338" s="282"/>
      <c r="CQ338" s="270"/>
      <c r="CR338" s="68"/>
      <c r="CS338" s="283"/>
      <c r="CT338" s="283"/>
      <c r="CU338" s="283"/>
      <c r="CV338" s="283"/>
      <c r="CW338" s="283"/>
      <c r="CX338" s="270"/>
      <c r="CY338" s="68"/>
      <c r="CZ338" s="282"/>
      <c r="DA338" s="282"/>
      <c r="DB338" s="282"/>
      <c r="DC338" s="282"/>
      <c r="DD338" s="282"/>
    </row>
    <row r="339" spans="1:108" ht="16.5" x14ac:dyDescent="0.3">
      <c r="A339" s="428">
        <v>2020</v>
      </c>
      <c r="B339" s="428" t="s">
        <v>43</v>
      </c>
      <c r="C339" s="429" t="s">
        <v>108</v>
      </c>
      <c r="D339" s="430">
        <v>31818.37</v>
      </c>
      <c r="E339" s="430">
        <v>213822.47100000002</v>
      </c>
      <c r="F339" s="431">
        <v>41227.924500000008</v>
      </c>
      <c r="G339" s="432">
        <v>286868.76549999992</v>
      </c>
      <c r="H339" s="293"/>
      <c r="I339" s="58"/>
      <c r="BX339" s="270"/>
      <c r="BY339" s="68"/>
      <c r="BZ339" s="280"/>
      <c r="CA339" s="280"/>
      <c r="CB339" s="280"/>
      <c r="CC339" s="280"/>
      <c r="CD339" s="280"/>
      <c r="CE339" s="270"/>
      <c r="CF339" s="68"/>
      <c r="CG339" s="281"/>
      <c r="CH339" s="281"/>
      <c r="CI339" s="281"/>
      <c r="CJ339" s="281"/>
      <c r="CK339" s="281"/>
      <c r="CL339" s="282"/>
      <c r="CM339" s="282"/>
      <c r="CN339" s="282"/>
      <c r="CO339" s="282"/>
      <c r="CP339" s="282"/>
      <c r="CQ339" s="270"/>
      <c r="CR339" s="68"/>
      <c r="CS339" s="283"/>
      <c r="CT339" s="283"/>
      <c r="CU339" s="283"/>
      <c r="CV339" s="283"/>
      <c r="CW339" s="283"/>
      <c r="CX339" s="270"/>
      <c r="CY339" s="68"/>
      <c r="CZ339" s="282"/>
      <c r="DA339" s="282"/>
      <c r="DB339" s="282"/>
      <c r="DC339" s="282"/>
      <c r="DD339" s="282"/>
    </row>
    <row r="340" spans="1:108" ht="16.5" x14ac:dyDescent="0.3">
      <c r="A340" s="68">
        <v>2020</v>
      </c>
      <c r="B340" s="68" t="s">
        <v>44</v>
      </c>
      <c r="C340" s="433" t="s">
        <v>108</v>
      </c>
      <c r="D340" s="434">
        <v>37487.764999999999</v>
      </c>
      <c r="E340" s="434">
        <v>189827.64800000002</v>
      </c>
      <c r="F340" s="435">
        <v>50776.060000000012</v>
      </c>
      <c r="G340" s="129">
        <v>278091.47300000006</v>
      </c>
      <c r="H340" s="293"/>
      <c r="I340" s="58"/>
      <c r="BX340" s="270"/>
      <c r="BY340" s="68"/>
      <c r="BZ340" s="280"/>
      <c r="CA340" s="280"/>
      <c r="CB340" s="280"/>
      <c r="CC340" s="280"/>
      <c r="CD340" s="280"/>
      <c r="CE340" s="270"/>
      <c r="CF340" s="68"/>
      <c r="CG340" s="281"/>
      <c r="CH340" s="281"/>
      <c r="CI340" s="281"/>
      <c r="CJ340" s="281"/>
      <c r="CK340" s="281"/>
      <c r="CL340" s="282"/>
      <c r="CM340" s="282"/>
      <c r="CN340" s="282"/>
      <c r="CO340" s="282"/>
      <c r="CP340" s="282"/>
      <c r="CQ340" s="270"/>
      <c r="CR340" s="68"/>
      <c r="CS340" s="283"/>
      <c r="CT340" s="283"/>
      <c r="CU340" s="283"/>
      <c r="CV340" s="283"/>
      <c r="CW340" s="283"/>
      <c r="CX340" s="270"/>
      <c r="CY340" s="68"/>
      <c r="CZ340" s="282"/>
      <c r="DA340" s="282"/>
      <c r="DB340" s="282"/>
      <c r="DC340" s="282"/>
      <c r="DD340" s="282"/>
    </row>
    <row r="341" spans="1:108" ht="16.5" x14ac:dyDescent="0.3">
      <c r="A341" s="427">
        <v>2020</v>
      </c>
      <c r="B341" s="428" t="s">
        <v>45</v>
      </c>
      <c r="C341" s="429" t="s">
        <v>108</v>
      </c>
      <c r="D341" s="430">
        <v>26484.209999999995</v>
      </c>
      <c r="E341" s="430">
        <v>146771.27300000004</v>
      </c>
      <c r="F341" s="431">
        <v>40438.214999999997</v>
      </c>
      <c r="G341" s="432">
        <v>213693.69799999997</v>
      </c>
      <c r="H341" s="293"/>
      <c r="I341" s="58"/>
      <c r="BX341" s="270"/>
      <c r="BY341" s="68"/>
      <c r="BZ341" s="280"/>
      <c r="CA341" s="280"/>
      <c r="CB341" s="280"/>
      <c r="CC341" s="280"/>
      <c r="CD341" s="280"/>
      <c r="CE341" s="270"/>
      <c r="CF341" s="68"/>
      <c r="CG341" s="281"/>
      <c r="CH341" s="281"/>
      <c r="CI341" s="281"/>
      <c r="CJ341" s="281"/>
      <c r="CK341" s="281"/>
      <c r="CL341" s="282"/>
      <c r="CM341" s="282"/>
      <c r="CN341" s="282"/>
      <c r="CO341" s="282"/>
      <c r="CP341" s="282"/>
      <c r="CQ341" s="270"/>
      <c r="CR341" s="68"/>
      <c r="CS341" s="283"/>
      <c r="CT341" s="283"/>
      <c r="CU341" s="283"/>
      <c r="CV341" s="283"/>
      <c r="CW341" s="283"/>
      <c r="CX341" s="270"/>
      <c r="CY341" s="68"/>
      <c r="CZ341" s="282"/>
      <c r="DA341" s="282"/>
      <c r="DB341" s="282"/>
      <c r="DC341" s="282"/>
      <c r="DD341" s="282"/>
    </row>
    <row r="342" spans="1:108" ht="16.5" x14ac:dyDescent="0.3">
      <c r="A342" s="68">
        <v>2020</v>
      </c>
      <c r="B342" s="68" t="s">
        <v>33</v>
      </c>
      <c r="C342" s="433" t="s">
        <v>108</v>
      </c>
      <c r="D342" s="434">
        <v>3350.3699999999994</v>
      </c>
      <c r="E342" s="434">
        <v>71913.834000000017</v>
      </c>
      <c r="F342" s="435">
        <v>11799.867499999998</v>
      </c>
      <c r="G342" s="129">
        <v>87064.07150000002</v>
      </c>
      <c r="H342" s="293"/>
      <c r="I342" s="58"/>
      <c r="BX342" s="270"/>
      <c r="BY342" s="68"/>
      <c r="BZ342" s="280"/>
      <c r="CA342" s="280"/>
      <c r="CB342" s="280"/>
      <c r="CC342" s="280"/>
      <c r="CD342" s="280"/>
      <c r="CE342" s="270"/>
      <c r="CF342" s="68"/>
      <c r="CG342" s="281"/>
      <c r="CH342" s="281"/>
      <c r="CI342" s="281"/>
      <c r="CJ342" s="281"/>
      <c r="CK342" s="281"/>
      <c r="CL342" s="282"/>
      <c r="CM342" s="282"/>
      <c r="CN342" s="282"/>
      <c r="CO342" s="282"/>
      <c r="CP342" s="282"/>
      <c r="CQ342" s="270"/>
      <c r="CR342" s="68"/>
      <c r="CS342" s="283"/>
      <c r="CT342" s="283"/>
      <c r="CU342" s="283"/>
      <c r="CV342" s="283"/>
      <c r="CW342" s="283"/>
      <c r="CX342" s="270"/>
      <c r="CY342" s="68"/>
      <c r="CZ342" s="282"/>
      <c r="DA342" s="282"/>
      <c r="DB342" s="282"/>
      <c r="DC342" s="282"/>
      <c r="DD342" s="282"/>
    </row>
    <row r="343" spans="1:108" ht="16.5" x14ac:dyDescent="0.3">
      <c r="A343" s="428">
        <v>2020</v>
      </c>
      <c r="B343" s="428" t="s">
        <v>35</v>
      </c>
      <c r="C343" s="429" t="s">
        <v>108</v>
      </c>
      <c r="D343" s="430">
        <v>19477.012505798335</v>
      </c>
      <c r="E343" s="430">
        <v>153330.12300993371</v>
      </c>
      <c r="F343" s="431">
        <v>34573.685460662848</v>
      </c>
      <c r="G343" s="432">
        <v>207380.82097639496</v>
      </c>
      <c r="H343" s="293"/>
      <c r="I343" s="58"/>
      <c r="BX343" s="270"/>
      <c r="BY343" s="68"/>
      <c r="BZ343" s="280"/>
      <c r="CA343" s="280"/>
      <c r="CB343" s="280"/>
      <c r="CC343" s="280"/>
      <c r="CD343" s="280"/>
      <c r="CE343" s="270"/>
      <c r="CF343" s="68"/>
      <c r="CG343" s="281"/>
      <c r="CH343" s="281"/>
      <c r="CI343" s="281"/>
      <c r="CJ343" s="281"/>
      <c r="CK343" s="281"/>
      <c r="CL343" s="282"/>
      <c r="CM343" s="282"/>
      <c r="CN343" s="282"/>
      <c r="CO343" s="282"/>
      <c r="CP343" s="282"/>
      <c r="CQ343" s="270"/>
      <c r="CR343" s="68"/>
      <c r="CS343" s="283"/>
      <c r="CT343" s="283"/>
      <c r="CU343" s="283"/>
      <c r="CV343" s="283"/>
      <c r="CW343" s="283"/>
      <c r="CX343" s="270"/>
      <c r="CY343" s="68"/>
      <c r="CZ343" s="282"/>
      <c r="DA343" s="282"/>
      <c r="DB343" s="282"/>
      <c r="DC343" s="282"/>
      <c r="DD343" s="282"/>
    </row>
    <row r="344" spans="1:108" ht="16.5" x14ac:dyDescent="0.3">
      <c r="A344" s="68">
        <v>2020</v>
      </c>
      <c r="B344" s="68" t="s">
        <v>36</v>
      </c>
      <c r="C344" s="433" t="s">
        <v>108</v>
      </c>
      <c r="D344" s="434">
        <v>31562.60949176026</v>
      </c>
      <c r="E344" s="434">
        <v>191610.2594672108</v>
      </c>
      <c r="F344" s="435">
        <v>41420.382467956551</v>
      </c>
      <c r="G344" s="129">
        <v>264593.25142692757</v>
      </c>
      <c r="H344" s="293"/>
      <c r="I344" s="58"/>
      <c r="BX344" s="270"/>
      <c r="BY344" s="68"/>
      <c r="BZ344" s="280"/>
      <c r="CA344" s="280"/>
      <c r="CB344" s="280"/>
      <c r="CC344" s="280"/>
      <c r="CD344" s="280"/>
      <c r="CE344" s="270"/>
      <c r="CF344" s="68"/>
      <c r="CG344" s="281"/>
      <c r="CH344" s="281"/>
      <c r="CI344" s="281"/>
      <c r="CJ344" s="281"/>
      <c r="CK344" s="281"/>
      <c r="CL344" s="282"/>
      <c r="CM344" s="282"/>
      <c r="CN344" s="282"/>
      <c r="CO344" s="282"/>
      <c r="CP344" s="282"/>
      <c r="CQ344" s="270"/>
      <c r="CR344" s="68"/>
      <c r="CS344" s="283"/>
      <c r="CT344" s="283"/>
      <c r="CU344" s="283"/>
      <c r="CV344" s="283"/>
      <c r="CW344" s="283"/>
      <c r="CX344" s="270"/>
      <c r="CY344" s="68"/>
      <c r="CZ344" s="282"/>
      <c r="DA344" s="282"/>
      <c r="DB344" s="282"/>
      <c r="DC344" s="282"/>
      <c r="DD344" s="282"/>
    </row>
    <row r="345" spans="1:108" ht="16.5" x14ac:dyDescent="0.3">
      <c r="A345" s="427">
        <v>2020</v>
      </c>
      <c r="B345" s="428" t="s">
        <v>37</v>
      </c>
      <c r="C345" s="429" t="s">
        <v>108</v>
      </c>
      <c r="D345" s="430">
        <v>39141.273506713871</v>
      </c>
      <c r="E345" s="430">
        <v>232098.48866333009</v>
      </c>
      <c r="F345" s="431">
        <v>54689.187974288943</v>
      </c>
      <c r="G345" s="432">
        <v>325928.95014433283</v>
      </c>
      <c r="H345" s="293"/>
      <c r="I345" s="58"/>
      <c r="BX345" s="270"/>
      <c r="BY345" s="68"/>
      <c r="BZ345" s="280"/>
      <c r="CA345" s="280"/>
      <c r="CB345" s="280"/>
      <c r="CC345" s="280"/>
      <c r="CD345" s="280"/>
      <c r="CE345" s="270"/>
      <c r="CF345" s="68"/>
      <c r="CG345" s="281"/>
      <c r="CH345" s="281"/>
      <c r="CI345" s="281"/>
      <c r="CJ345" s="281"/>
      <c r="CK345" s="281"/>
      <c r="CL345" s="282"/>
      <c r="CM345" s="282"/>
      <c r="CN345" s="282"/>
      <c r="CO345" s="282"/>
      <c r="CP345" s="282"/>
      <c r="CQ345" s="270"/>
      <c r="CR345" s="68"/>
      <c r="CS345" s="283"/>
      <c r="CT345" s="283"/>
      <c r="CU345" s="283"/>
      <c r="CV345" s="283"/>
      <c r="CW345" s="283"/>
      <c r="CX345" s="270"/>
      <c r="CY345" s="68"/>
      <c r="CZ345" s="282"/>
      <c r="DA345" s="282"/>
      <c r="DB345" s="282"/>
      <c r="DC345" s="282"/>
      <c r="DD345" s="282"/>
    </row>
    <row r="346" spans="1:108" ht="16.5" x14ac:dyDescent="0.3">
      <c r="A346" s="68">
        <v>2020</v>
      </c>
      <c r="B346" s="68" t="s">
        <v>38</v>
      </c>
      <c r="C346" s="433" t="s">
        <v>108</v>
      </c>
      <c r="D346" s="434">
        <v>37942.868009155267</v>
      </c>
      <c r="E346" s="434">
        <v>221589.27191327664</v>
      </c>
      <c r="F346" s="435">
        <v>56810.339962997445</v>
      </c>
      <c r="G346" s="129">
        <v>316342.47988542938</v>
      </c>
      <c r="H346" s="293"/>
      <c r="I346" s="58"/>
      <c r="BX346" s="270"/>
      <c r="BY346" s="68"/>
      <c r="BZ346" s="280"/>
      <c r="CA346" s="280"/>
      <c r="CB346" s="280"/>
      <c r="CC346" s="280"/>
      <c r="CD346" s="280"/>
      <c r="CE346" s="270"/>
      <c r="CF346" s="68"/>
      <c r="CG346" s="281"/>
      <c r="CH346" s="281"/>
      <c r="CI346" s="281"/>
      <c r="CJ346" s="281"/>
      <c r="CK346" s="281"/>
      <c r="CL346" s="282"/>
      <c r="CM346" s="282"/>
      <c r="CN346" s="282"/>
      <c r="CO346" s="282"/>
      <c r="CP346" s="282"/>
      <c r="CQ346" s="270"/>
      <c r="CR346" s="68"/>
      <c r="CS346" s="283"/>
      <c r="CT346" s="283"/>
      <c r="CU346" s="283"/>
      <c r="CV346" s="283"/>
      <c r="CW346" s="283"/>
      <c r="CX346" s="270"/>
      <c r="CY346" s="68"/>
      <c r="CZ346" s="282"/>
      <c r="DA346" s="282"/>
      <c r="DB346" s="282"/>
      <c r="DC346" s="282"/>
      <c r="DD346" s="282"/>
    </row>
    <row r="347" spans="1:108" ht="16.5" x14ac:dyDescent="0.3">
      <c r="A347" s="428">
        <v>2020</v>
      </c>
      <c r="B347" s="428" t="s">
        <v>39</v>
      </c>
      <c r="C347" s="429" t="s">
        <v>108</v>
      </c>
      <c r="D347" s="430">
        <v>38199.870019378657</v>
      </c>
      <c r="E347" s="430">
        <v>232543.29321011357</v>
      </c>
      <c r="F347" s="431">
        <v>62021.859977417</v>
      </c>
      <c r="G347" s="432">
        <v>332765.0232069093</v>
      </c>
      <c r="H347" s="293"/>
      <c r="I347" s="58"/>
      <c r="BX347" s="270"/>
      <c r="BY347" s="68"/>
      <c r="BZ347" s="280"/>
      <c r="CA347" s="280"/>
      <c r="CB347" s="280"/>
      <c r="CC347" s="280"/>
      <c r="CD347" s="280"/>
      <c r="CE347" s="270"/>
      <c r="CF347" s="68"/>
      <c r="CG347" s="281"/>
      <c r="CH347" s="281"/>
      <c r="CI347" s="281"/>
      <c r="CJ347" s="281"/>
      <c r="CK347" s="281"/>
      <c r="CL347" s="282"/>
      <c r="CM347" s="282"/>
      <c r="CN347" s="282"/>
      <c r="CO347" s="282"/>
      <c r="CP347" s="282"/>
      <c r="CQ347" s="270"/>
      <c r="CR347" s="68"/>
      <c r="CS347" s="283"/>
      <c r="CT347" s="283"/>
      <c r="CU347" s="283"/>
      <c r="CV347" s="283"/>
      <c r="CW347" s="283"/>
      <c r="CX347" s="270"/>
      <c r="CY347" s="68"/>
      <c r="CZ347" s="282"/>
      <c r="DA347" s="282"/>
      <c r="DB347" s="282"/>
      <c r="DC347" s="282"/>
      <c r="DD347" s="282"/>
    </row>
    <row r="348" spans="1:108" ht="16.5" x14ac:dyDescent="0.3">
      <c r="A348" s="456">
        <v>2020</v>
      </c>
      <c r="B348" s="68" t="s">
        <v>40</v>
      </c>
      <c r="C348" s="433" t="s">
        <v>108</v>
      </c>
      <c r="D348" s="434">
        <v>39811.778525024412</v>
      </c>
      <c r="E348" s="434">
        <v>240938.55903682712</v>
      </c>
      <c r="F348" s="435">
        <v>64105.059030364981</v>
      </c>
      <c r="G348" s="129">
        <v>344855.39659221651</v>
      </c>
      <c r="H348" s="293"/>
      <c r="I348" s="58"/>
      <c r="BX348" s="270"/>
      <c r="BY348" s="68"/>
      <c r="BZ348" s="280"/>
      <c r="CA348" s="280"/>
      <c r="CB348" s="280"/>
      <c r="CC348" s="280"/>
      <c r="CD348" s="280"/>
      <c r="CE348" s="270"/>
      <c r="CF348" s="68"/>
      <c r="CG348" s="281"/>
      <c r="CH348" s="281"/>
      <c r="CI348" s="281"/>
      <c r="CJ348" s="281"/>
      <c r="CK348" s="281"/>
      <c r="CL348" s="282"/>
      <c r="CM348" s="282"/>
      <c r="CN348" s="282"/>
      <c r="CO348" s="282"/>
      <c r="CP348" s="282"/>
      <c r="CQ348" s="270"/>
      <c r="CR348" s="68"/>
      <c r="CS348" s="283"/>
      <c r="CT348" s="283"/>
      <c r="CU348" s="283"/>
      <c r="CV348" s="283"/>
      <c r="CW348" s="283"/>
      <c r="CX348" s="270"/>
      <c r="CY348" s="68"/>
      <c r="CZ348" s="282"/>
      <c r="DA348" s="282"/>
      <c r="DB348" s="282"/>
      <c r="DC348" s="282"/>
      <c r="DD348" s="282"/>
    </row>
    <row r="349" spans="1:108" ht="16.5" x14ac:dyDescent="0.3">
      <c r="A349" s="427">
        <v>2020</v>
      </c>
      <c r="B349" s="428" t="s">
        <v>41</v>
      </c>
      <c r="C349" s="429" t="s">
        <v>108</v>
      </c>
      <c r="D349" s="430">
        <v>35329.587490234378</v>
      </c>
      <c r="E349" s="430">
        <v>242663.8075418197</v>
      </c>
      <c r="F349" s="431">
        <v>62021.008480163597</v>
      </c>
      <c r="G349" s="432">
        <v>340014.40351221769</v>
      </c>
      <c r="H349" s="293"/>
      <c r="I349" s="58"/>
      <c r="BX349" s="270"/>
      <c r="BY349" s="68"/>
      <c r="BZ349" s="280"/>
      <c r="CA349" s="280"/>
      <c r="CB349" s="280"/>
      <c r="CC349" s="280"/>
      <c r="CD349" s="280"/>
      <c r="CE349" s="270"/>
      <c r="CF349" s="68"/>
      <c r="CG349" s="281"/>
      <c r="CH349" s="281"/>
      <c r="CI349" s="281"/>
      <c r="CJ349" s="281"/>
      <c r="CK349" s="281"/>
      <c r="CL349" s="282"/>
      <c r="CM349" s="282"/>
      <c r="CN349" s="282"/>
      <c r="CO349" s="282"/>
      <c r="CP349" s="282"/>
      <c r="CQ349" s="270"/>
      <c r="CR349" s="68"/>
      <c r="CS349" s="283"/>
      <c r="CT349" s="283"/>
      <c r="CU349" s="283"/>
      <c r="CV349" s="283"/>
      <c r="CW349" s="283"/>
      <c r="CX349" s="270"/>
      <c r="CY349" s="68"/>
      <c r="CZ349" s="282"/>
      <c r="DA349" s="282"/>
      <c r="DB349" s="282"/>
      <c r="DC349" s="282"/>
      <c r="DD349" s="282"/>
    </row>
    <row r="350" spans="1:108" ht="16.5" x14ac:dyDescent="0.3">
      <c r="A350" s="68">
        <v>2020</v>
      </c>
      <c r="B350" s="68" t="s">
        <v>42</v>
      </c>
      <c r="C350" s="433" t="s">
        <v>108</v>
      </c>
      <c r="D350" s="434">
        <v>36524.070516632077</v>
      </c>
      <c r="E350" s="434">
        <v>236854.7078707238</v>
      </c>
      <c r="F350" s="435">
        <v>54034.515003204353</v>
      </c>
      <c r="G350" s="129">
        <v>327413.2933905602</v>
      </c>
      <c r="H350" s="293"/>
      <c r="I350" s="58"/>
      <c r="BX350" s="270"/>
      <c r="BY350" s="68"/>
      <c r="BZ350" s="280"/>
      <c r="CA350" s="280"/>
      <c r="CB350" s="280"/>
      <c r="CC350" s="280"/>
      <c r="CD350" s="280"/>
      <c r="CE350" s="270"/>
      <c r="CF350" s="68"/>
      <c r="CG350" s="281"/>
      <c r="CH350" s="281"/>
      <c r="CI350" s="281"/>
      <c r="CJ350" s="281"/>
      <c r="CK350" s="281"/>
      <c r="CL350" s="282"/>
      <c r="CM350" s="282"/>
      <c r="CN350" s="282"/>
      <c r="CO350" s="282"/>
      <c r="CP350" s="282"/>
      <c r="CQ350" s="270"/>
      <c r="CR350" s="68"/>
      <c r="CS350" s="283"/>
      <c r="CT350" s="283"/>
      <c r="CU350" s="283"/>
      <c r="CV350" s="283"/>
      <c r="CW350" s="283"/>
      <c r="CX350" s="270"/>
      <c r="CY350" s="68"/>
      <c r="CZ350" s="282"/>
      <c r="DA350" s="282"/>
      <c r="DB350" s="282"/>
      <c r="DC350" s="282"/>
      <c r="DD350" s="282"/>
    </row>
    <row r="351" spans="1:108" ht="16.5" x14ac:dyDescent="0.3">
      <c r="A351" s="428">
        <v>2021</v>
      </c>
      <c r="B351" s="428" t="s">
        <v>43</v>
      </c>
      <c r="C351" s="429" t="s">
        <v>108</v>
      </c>
      <c r="D351" s="430">
        <v>26341.575502136231</v>
      </c>
      <c r="E351" s="430">
        <v>220864.70854676061</v>
      </c>
      <c r="F351" s="431">
        <v>55267.397001525889</v>
      </c>
      <c r="G351" s="432">
        <v>302473.68105042272</v>
      </c>
      <c r="H351" s="293"/>
      <c r="I351" s="58"/>
      <c r="BX351" s="270"/>
      <c r="BY351" s="68"/>
      <c r="BZ351" s="280"/>
      <c r="CA351" s="280"/>
      <c r="CB351" s="280"/>
      <c r="CC351" s="280"/>
      <c r="CD351" s="280"/>
      <c r="CE351" s="270"/>
      <c r="CF351" s="68"/>
      <c r="CG351" s="281"/>
      <c r="CH351" s="281"/>
      <c r="CI351" s="281"/>
      <c r="CJ351" s="281"/>
      <c r="CK351" s="281"/>
      <c r="CL351" s="282"/>
      <c r="CM351" s="282"/>
      <c r="CN351" s="282"/>
      <c r="CO351" s="282"/>
      <c r="CP351" s="282"/>
      <c r="CQ351" s="270"/>
      <c r="CR351" s="68"/>
      <c r="CS351" s="283"/>
      <c r="CT351" s="283"/>
      <c r="CU351" s="283"/>
      <c r="CV351" s="283"/>
      <c r="CW351" s="283"/>
      <c r="CX351" s="270"/>
      <c r="CY351" s="68"/>
      <c r="CZ351" s="282"/>
      <c r="DA351" s="282"/>
      <c r="DB351" s="282"/>
      <c r="DC351" s="282"/>
      <c r="DD351" s="282"/>
    </row>
    <row r="352" spans="1:108" ht="16.5" x14ac:dyDescent="0.3">
      <c r="A352" s="68">
        <v>2021</v>
      </c>
      <c r="B352" s="68" t="s">
        <v>44</v>
      </c>
      <c r="C352" s="433" t="s">
        <v>108</v>
      </c>
      <c r="D352" s="434">
        <v>36235.173979249994</v>
      </c>
      <c r="E352" s="434">
        <v>229886.10549935</v>
      </c>
      <c r="F352" s="435">
        <v>57778.012531320026</v>
      </c>
      <c r="G352" s="129">
        <v>323899.29200991994</v>
      </c>
      <c r="H352" s="293"/>
      <c r="I352" s="58"/>
      <c r="BX352" s="270"/>
      <c r="BY352" s="68"/>
      <c r="BZ352" s="280"/>
      <c r="CA352" s="280"/>
      <c r="CB352" s="280"/>
      <c r="CC352" s="280"/>
      <c r="CD352" s="280"/>
      <c r="CE352" s="270"/>
      <c r="CF352" s="68"/>
      <c r="CG352" s="281"/>
      <c r="CH352" s="281"/>
      <c r="CI352" s="281"/>
      <c r="CJ352" s="281"/>
      <c r="CK352" s="281"/>
      <c r="CL352" s="282"/>
      <c r="CM352" s="282"/>
      <c r="CN352" s="282"/>
      <c r="CO352" s="282"/>
      <c r="CP352" s="282"/>
      <c r="CQ352" s="270"/>
      <c r="CR352" s="68"/>
      <c r="CS352" s="283"/>
      <c r="CT352" s="283"/>
      <c r="CU352" s="283"/>
      <c r="CV352" s="283"/>
      <c r="CW352" s="283"/>
      <c r="CX352" s="270"/>
      <c r="CY352" s="68"/>
      <c r="CZ352" s="282"/>
      <c r="DA352" s="282"/>
      <c r="DB352" s="282"/>
      <c r="DC352" s="282"/>
      <c r="DD352" s="282"/>
    </row>
    <row r="353" spans="1:108" ht="16.5" x14ac:dyDescent="0.3">
      <c r="A353" s="427">
        <v>2021</v>
      </c>
      <c r="B353" s="428" t="s">
        <v>45</v>
      </c>
      <c r="C353" s="429" t="s">
        <v>108</v>
      </c>
      <c r="D353" s="430">
        <v>40590.012481231686</v>
      </c>
      <c r="E353" s="430">
        <v>250841.06163369719</v>
      </c>
      <c r="F353" s="431">
        <v>60597.003033721921</v>
      </c>
      <c r="G353" s="432">
        <v>352028.07714865077</v>
      </c>
      <c r="H353" s="293"/>
      <c r="I353" s="58"/>
      <c r="BX353" s="270"/>
      <c r="BY353" s="68"/>
      <c r="BZ353" s="280"/>
      <c r="CA353" s="280"/>
      <c r="CB353" s="280"/>
      <c r="CC353" s="280"/>
      <c r="CD353" s="280"/>
      <c r="CE353" s="270"/>
      <c r="CF353" s="68"/>
      <c r="CG353" s="281"/>
      <c r="CH353" s="281"/>
      <c r="CI353" s="281"/>
      <c r="CJ353" s="281"/>
      <c r="CK353" s="281"/>
      <c r="CL353" s="282"/>
      <c r="CM353" s="282"/>
      <c r="CN353" s="282"/>
      <c r="CO353" s="282"/>
      <c r="CP353" s="282"/>
      <c r="CQ353" s="270"/>
      <c r="CR353" s="68"/>
      <c r="CS353" s="283"/>
      <c r="CT353" s="283"/>
      <c r="CU353" s="283"/>
      <c r="CV353" s="283"/>
      <c r="CW353" s="283"/>
      <c r="CX353" s="270"/>
      <c r="CY353" s="68"/>
      <c r="CZ353" s="282"/>
      <c r="DA353" s="282"/>
      <c r="DB353" s="282"/>
      <c r="DC353" s="282"/>
      <c r="DD353" s="282"/>
    </row>
    <row r="354" spans="1:108" ht="16.5" x14ac:dyDescent="0.3">
      <c r="A354" s="68">
        <v>2021</v>
      </c>
      <c r="B354" s="68" t="s">
        <v>33</v>
      </c>
      <c r="C354" s="433" t="s">
        <v>108</v>
      </c>
      <c r="D354" s="434">
        <v>32670.770515258791</v>
      </c>
      <c r="E354" s="434">
        <v>225870.49542667205</v>
      </c>
      <c r="F354" s="435">
        <v>55823.440028076155</v>
      </c>
      <c r="G354" s="129">
        <v>314364.70597000699</v>
      </c>
      <c r="H354" s="293"/>
      <c r="I354" s="58"/>
      <c r="BX354" s="270"/>
      <c r="BY354" s="68"/>
      <c r="BZ354" s="280"/>
      <c r="CA354" s="280"/>
      <c r="CB354" s="280"/>
      <c r="CC354" s="280"/>
      <c r="CD354" s="280"/>
      <c r="CE354" s="270"/>
      <c r="CF354" s="68"/>
      <c r="CG354" s="281"/>
      <c r="CH354" s="281"/>
      <c r="CI354" s="281"/>
      <c r="CJ354" s="281"/>
      <c r="CK354" s="281"/>
      <c r="CL354" s="282"/>
      <c r="CM354" s="282"/>
      <c r="CN354" s="282"/>
      <c r="CO354" s="282"/>
      <c r="CP354" s="282"/>
      <c r="CQ354" s="270"/>
      <c r="CR354" s="68"/>
      <c r="CS354" s="283"/>
      <c r="CT354" s="283"/>
      <c r="CU354" s="283"/>
      <c r="CV354" s="283"/>
      <c r="CW354" s="283"/>
      <c r="CX354" s="270"/>
      <c r="CY354" s="68"/>
      <c r="CZ354" s="282"/>
      <c r="DA354" s="282"/>
      <c r="DB354" s="282"/>
      <c r="DC354" s="282"/>
      <c r="DD354" s="282"/>
    </row>
    <row r="355" spans="1:108" ht="16.5" x14ac:dyDescent="0.3">
      <c r="A355" s="428">
        <v>2021</v>
      </c>
      <c r="B355" s="428" t="s">
        <v>35</v>
      </c>
      <c r="C355" s="429" t="s">
        <v>108</v>
      </c>
      <c r="D355" s="430">
        <v>25463.230482910152</v>
      </c>
      <c r="E355" s="430">
        <v>134390.26949624281</v>
      </c>
      <c r="F355" s="431">
        <v>35016.812516937251</v>
      </c>
      <c r="G355" s="432">
        <v>194870.31249609028</v>
      </c>
      <c r="H355" s="293"/>
      <c r="I355" s="58"/>
      <c r="BX355" s="270"/>
      <c r="BY355" s="68"/>
      <c r="BZ355" s="280"/>
      <c r="CA355" s="280"/>
      <c r="CB355" s="280"/>
      <c r="CC355" s="280"/>
      <c r="CD355" s="280"/>
      <c r="CE355" s="270"/>
      <c r="CF355" s="68"/>
      <c r="CG355" s="281"/>
      <c r="CH355" s="281"/>
      <c r="CI355" s="281"/>
      <c r="CJ355" s="281"/>
      <c r="CK355" s="281"/>
      <c r="CL355" s="282"/>
      <c r="CM355" s="282"/>
      <c r="CN355" s="282"/>
      <c r="CO355" s="282"/>
      <c r="CP355" s="282"/>
      <c r="CQ355" s="270"/>
      <c r="CR355" s="68"/>
      <c r="CS355" s="283"/>
      <c r="CT355" s="283"/>
      <c r="CU355" s="283"/>
      <c r="CV355" s="283"/>
      <c r="CW355" s="283"/>
      <c r="CX355" s="270"/>
      <c r="CY355" s="68"/>
      <c r="CZ355" s="282"/>
      <c r="DA355" s="282"/>
      <c r="DB355" s="282"/>
      <c r="DC355" s="282"/>
      <c r="DD355" s="282"/>
    </row>
    <row r="356" spans="1:108" ht="16.5" x14ac:dyDescent="0.3">
      <c r="A356" s="68">
        <v>2021</v>
      </c>
      <c r="B356" s="68" t="s">
        <v>36</v>
      </c>
      <c r="C356" s="433" t="s">
        <v>108</v>
      </c>
      <c r="D356" s="434">
        <v>35467.529524414058</v>
      </c>
      <c r="E356" s="434">
        <v>239949.60759724857</v>
      </c>
      <c r="F356" s="435">
        <v>50398.050945587158</v>
      </c>
      <c r="G356" s="129">
        <v>325815.18806724984</v>
      </c>
      <c r="H356" s="293"/>
      <c r="I356" s="58"/>
      <c r="BX356" s="270"/>
      <c r="BY356" s="68"/>
      <c r="BZ356" s="280"/>
      <c r="CA356" s="280"/>
      <c r="CB356" s="280"/>
      <c r="CC356" s="280"/>
      <c r="CD356" s="280"/>
      <c r="CE356" s="270"/>
      <c r="CF356" s="68"/>
      <c r="CG356" s="281"/>
      <c r="CH356" s="281"/>
      <c r="CI356" s="281"/>
      <c r="CJ356" s="281"/>
      <c r="CK356" s="281"/>
      <c r="CL356" s="282"/>
      <c r="CM356" s="282"/>
      <c r="CN356" s="282"/>
      <c r="CO356" s="282"/>
      <c r="CP356" s="282"/>
      <c r="CQ356" s="270"/>
      <c r="CR356" s="68"/>
      <c r="CS356" s="283"/>
      <c r="CT356" s="283"/>
      <c r="CU356" s="283"/>
      <c r="CV356" s="283"/>
      <c r="CW356" s="283"/>
      <c r="CX356" s="270"/>
      <c r="CY356" s="68"/>
      <c r="CZ356" s="282"/>
      <c r="DA356" s="282"/>
      <c r="DB356" s="282"/>
      <c r="DC356" s="282"/>
      <c r="DD356" s="282"/>
    </row>
    <row r="357" spans="1:108" ht="16.5" x14ac:dyDescent="0.3">
      <c r="A357" s="427">
        <v>2021</v>
      </c>
      <c r="B357" s="428" t="s">
        <v>37</v>
      </c>
      <c r="C357" s="429" t="s">
        <v>108</v>
      </c>
      <c r="D357" s="430">
        <v>39232.19650198365</v>
      </c>
      <c r="E357" s="430">
        <v>236946.54996701583</v>
      </c>
      <c r="F357" s="431">
        <v>60382.272994659441</v>
      </c>
      <c r="G357" s="432">
        <v>336561.0194636588</v>
      </c>
      <c r="H357" s="293"/>
      <c r="I357" s="58"/>
      <c r="BX357" s="270"/>
      <c r="BY357" s="68"/>
      <c r="BZ357" s="280"/>
      <c r="CA357" s="280"/>
      <c r="CB357" s="280"/>
      <c r="CC357" s="280"/>
      <c r="CD357" s="280"/>
      <c r="CE357" s="270"/>
      <c r="CF357" s="68"/>
      <c r="CG357" s="281"/>
      <c r="CH357" s="281"/>
      <c r="CI357" s="281"/>
      <c r="CJ357" s="281"/>
      <c r="CK357" s="281"/>
      <c r="CL357" s="282"/>
      <c r="CM357" s="282"/>
      <c r="CN357" s="282"/>
      <c r="CO357" s="282"/>
      <c r="CP357" s="282"/>
      <c r="CQ357" s="270"/>
      <c r="CR357" s="68"/>
      <c r="CS357" s="283"/>
      <c r="CT357" s="283"/>
      <c r="CU357" s="283"/>
      <c r="CV357" s="283"/>
      <c r="CW357" s="283"/>
      <c r="CX357" s="270"/>
      <c r="CY357" s="68"/>
      <c r="CZ357" s="282"/>
      <c r="DA357" s="282"/>
      <c r="DB357" s="282"/>
      <c r="DC357" s="282"/>
      <c r="DD357" s="282"/>
    </row>
    <row r="358" spans="1:108" ht="16.5" x14ac:dyDescent="0.3">
      <c r="A358" s="68">
        <v>2021</v>
      </c>
      <c r="B358" s="68" t="s">
        <v>38</v>
      </c>
      <c r="C358" s="433" t="s">
        <v>108</v>
      </c>
      <c r="D358" s="434">
        <v>42513.891497863762</v>
      </c>
      <c r="E358" s="434">
        <v>221582.40203592004</v>
      </c>
      <c r="F358" s="435">
        <v>55279.011442237861</v>
      </c>
      <c r="G358" s="129">
        <v>319375.30497602175</v>
      </c>
      <c r="H358" s="293"/>
      <c r="I358" s="58"/>
      <c r="BX358" s="270"/>
      <c r="BY358" s="68"/>
      <c r="BZ358" s="280"/>
      <c r="CA358" s="280"/>
      <c r="CB358" s="280"/>
      <c r="CC358" s="280"/>
      <c r="CD358" s="280"/>
      <c r="CE358" s="270"/>
      <c r="CF358" s="68"/>
      <c r="CG358" s="281"/>
      <c r="CH358" s="281"/>
      <c r="CI358" s="281"/>
      <c r="CJ358" s="281"/>
      <c r="CK358" s="281"/>
      <c r="CL358" s="282"/>
      <c r="CM358" s="282"/>
      <c r="CN358" s="282"/>
      <c r="CO358" s="282"/>
      <c r="CP358" s="282"/>
      <c r="CQ358" s="270"/>
      <c r="CR358" s="68"/>
      <c r="CS358" s="283"/>
      <c r="CT358" s="283"/>
      <c r="CU358" s="283"/>
      <c r="CV358" s="283"/>
      <c r="CW358" s="283"/>
      <c r="CX358" s="270"/>
      <c r="CY358" s="68"/>
      <c r="CZ358" s="282"/>
      <c r="DA358" s="282"/>
      <c r="DB358" s="282"/>
      <c r="DC358" s="282"/>
      <c r="DD358" s="282"/>
    </row>
    <row r="359" spans="1:108" ht="16.5" x14ac:dyDescent="0.3">
      <c r="A359" s="428">
        <v>2021</v>
      </c>
      <c r="B359" s="428" t="s">
        <v>39</v>
      </c>
      <c r="C359" s="429" t="s">
        <v>108</v>
      </c>
      <c r="D359" s="430">
        <v>42629.408516021722</v>
      </c>
      <c r="E359" s="430">
        <v>243147.70186070638</v>
      </c>
      <c r="F359" s="431">
        <v>55440.749518615725</v>
      </c>
      <c r="G359" s="432">
        <v>341217.85989534372</v>
      </c>
      <c r="H359" s="293"/>
      <c r="I359" s="58"/>
      <c r="BX359" s="270"/>
      <c r="BY359" s="68"/>
      <c r="BZ359" s="280"/>
      <c r="CA359" s="280"/>
      <c r="CB359" s="280"/>
      <c r="CC359" s="280"/>
      <c r="CD359" s="280"/>
      <c r="CE359" s="270"/>
      <c r="CF359" s="68"/>
      <c r="CG359" s="281"/>
      <c r="CH359" s="281"/>
      <c r="CI359" s="281"/>
      <c r="CJ359" s="281"/>
      <c r="CK359" s="281"/>
      <c r="CL359" s="282"/>
      <c r="CM359" s="282"/>
      <c r="CN359" s="282"/>
      <c r="CO359" s="282"/>
      <c r="CP359" s="282"/>
      <c r="CQ359" s="270"/>
      <c r="CR359" s="68"/>
      <c r="CS359" s="283"/>
      <c r="CT359" s="283"/>
      <c r="CU359" s="283"/>
      <c r="CV359" s="283"/>
      <c r="CW359" s="283"/>
      <c r="CX359" s="270"/>
      <c r="CY359" s="68"/>
      <c r="CZ359" s="282"/>
      <c r="DA359" s="282"/>
      <c r="DB359" s="282"/>
      <c r="DC359" s="282"/>
      <c r="DD359" s="282"/>
    </row>
    <row r="360" spans="1:108" ht="16.5" x14ac:dyDescent="0.3">
      <c r="A360" s="456">
        <v>2021</v>
      </c>
      <c r="B360" s="68" t="s">
        <v>40</v>
      </c>
      <c r="C360" s="433" t="s">
        <v>108</v>
      </c>
      <c r="D360" s="434">
        <v>44243.802991302495</v>
      </c>
      <c r="E360" s="434">
        <v>242701.99497551916</v>
      </c>
      <c r="F360" s="435">
        <v>48711.972989395159</v>
      </c>
      <c r="G360" s="129">
        <v>335657.77095621673</v>
      </c>
      <c r="H360" s="293"/>
      <c r="I360" s="58"/>
      <c r="BX360" s="270"/>
      <c r="BY360" s="68"/>
      <c r="BZ360" s="280"/>
      <c r="CA360" s="280"/>
      <c r="CB360" s="280"/>
      <c r="CC360" s="280"/>
      <c r="CD360" s="280"/>
      <c r="CE360" s="270"/>
      <c r="CF360" s="68"/>
      <c r="CG360" s="281"/>
      <c r="CH360" s="281"/>
      <c r="CI360" s="281"/>
      <c r="CJ360" s="281"/>
      <c r="CK360" s="281"/>
      <c r="CL360" s="282"/>
      <c r="CM360" s="282"/>
      <c r="CN360" s="282"/>
      <c r="CO360" s="282"/>
      <c r="CP360" s="282"/>
      <c r="CQ360" s="270"/>
      <c r="CR360" s="68"/>
      <c r="CS360" s="283"/>
      <c r="CT360" s="283"/>
      <c r="CU360" s="283"/>
      <c r="CV360" s="283"/>
      <c r="CW360" s="283"/>
      <c r="CX360" s="270"/>
      <c r="CY360" s="68"/>
      <c r="CZ360" s="282"/>
      <c r="DA360" s="282"/>
      <c r="DB360" s="282"/>
      <c r="DC360" s="282"/>
      <c r="DD360" s="282"/>
    </row>
    <row r="361" spans="1:108" ht="16.5" x14ac:dyDescent="0.3">
      <c r="A361" s="427">
        <v>2021</v>
      </c>
      <c r="B361" s="428" t="s">
        <v>41</v>
      </c>
      <c r="C361" s="429" t="s">
        <v>108</v>
      </c>
      <c r="D361" s="430">
        <v>44162.612994812007</v>
      </c>
      <c r="E361" s="430">
        <v>238483.89934713373</v>
      </c>
      <c r="F361" s="431">
        <v>50422.765961700454</v>
      </c>
      <c r="G361" s="432">
        <v>333069.27830364613</v>
      </c>
      <c r="H361" s="293"/>
      <c r="I361" s="58"/>
      <c r="BX361" s="270"/>
      <c r="BY361" s="68"/>
      <c r="BZ361" s="280"/>
      <c r="CA361" s="280"/>
      <c r="CB361" s="280"/>
      <c r="CC361" s="280"/>
      <c r="CD361" s="280"/>
      <c r="CE361" s="270"/>
      <c r="CF361" s="68"/>
      <c r="CG361" s="281"/>
      <c r="CH361" s="281"/>
      <c r="CI361" s="281"/>
      <c r="CJ361" s="281"/>
      <c r="CK361" s="281"/>
      <c r="CL361" s="282"/>
      <c r="CM361" s="282"/>
      <c r="CN361" s="282"/>
      <c r="CO361" s="282"/>
      <c r="CP361" s="282"/>
      <c r="CQ361" s="270"/>
      <c r="CR361" s="68"/>
      <c r="CS361" s="283"/>
      <c r="CT361" s="283"/>
      <c r="CU361" s="283"/>
      <c r="CV361" s="283"/>
      <c r="CW361" s="283"/>
      <c r="CX361" s="270"/>
      <c r="CY361" s="68"/>
      <c r="CZ361" s="282"/>
      <c r="DA361" s="282"/>
      <c r="DB361" s="282"/>
      <c r="DC361" s="282"/>
      <c r="DD361" s="282"/>
    </row>
    <row r="362" spans="1:108" ht="16.5" x14ac:dyDescent="0.3">
      <c r="A362" s="68">
        <v>2021</v>
      </c>
      <c r="B362" s="68" t="s">
        <v>42</v>
      </c>
      <c r="C362" s="433" t="s">
        <v>108</v>
      </c>
      <c r="D362" s="434">
        <v>42168.179985351555</v>
      </c>
      <c r="E362" s="434">
        <v>247488.03689216232</v>
      </c>
      <c r="F362" s="435">
        <v>48825.282495147723</v>
      </c>
      <c r="G362" s="129">
        <v>338481.4993726617</v>
      </c>
      <c r="H362" s="293"/>
      <c r="I362" s="58"/>
      <c r="BX362" s="270"/>
      <c r="BY362" s="68"/>
      <c r="BZ362" s="280"/>
      <c r="CA362" s="280"/>
      <c r="CB362" s="280"/>
      <c r="CC362" s="280"/>
      <c r="CD362" s="280"/>
      <c r="CE362" s="270"/>
      <c r="CF362" s="68"/>
      <c r="CG362" s="281"/>
      <c r="CH362" s="281"/>
      <c r="CI362" s="281"/>
      <c r="CJ362" s="281"/>
      <c r="CK362" s="281"/>
      <c r="CL362" s="282"/>
      <c r="CM362" s="282"/>
      <c r="CN362" s="282"/>
      <c r="CO362" s="282"/>
      <c r="CP362" s="282"/>
      <c r="CQ362" s="270"/>
      <c r="CR362" s="68"/>
      <c r="CS362" s="283"/>
      <c r="CT362" s="283"/>
      <c r="CU362" s="283"/>
      <c r="CV362" s="283"/>
      <c r="CW362" s="283"/>
      <c r="CX362" s="270"/>
      <c r="CY362" s="68"/>
      <c r="CZ362" s="282"/>
      <c r="DA362" s="282"/>
      <c r="DB362" s="282"/>
      <c r="DC362" s="282"/>
      <c r="DD362" s="282"/>
    </row>
    <row r="363" spans="1:108" ht="16.5" x14ac:dyDescent="0.3">
      <c r="A363" s="428">
        <v>2022</v>
      </c>
      <c r="B363" s="428" t="s">
        <v>43</v>
      </c>
      <c r="C363" s="429" t="s">
        <v>108</v>
      </c>
      <c r="D363" s="430">
        <v>32539.359497711186</v>
      </c>
      <c r="E363" s="430">
        <v>199842.62839761167</v>
      </c>
      <c r="F363" s="431">
        <v>43282.197003967296</v>
      </c>
      <c r="G363" s="432">
        <v>275664.18489929003</v>
      </c>
      <c r="H363" s="293"/>
      <c r="I363" s="58"/>
      <c r="BX363" s="270"/>
      <c r="BY363" s="68"/>
      <c r="BZ363" s="280"/>
      <c r="CA363" s="280"/>
      <c r="CB363" s="280"/>
      <c r="CC363" s="280"/>
      <c r="CD363" s="280"/>
      <c r="CE363" s="270"/>
      <c r="CF363" s="68"/>
      <c r="CG363" s="281"/>
      <c r="CH363" s="281"/>
      <c r="CI363" s="281"/>
      <c r="CJ363" s="281"/>
      <c r="CK363" s="281"/>
      <c r="CL363" s="282"/>
      <c r="CM363" s="282"/>
      <c r="CN363" s="282"/>
      <c r="CO363" s="282"/>
      <c r="CP363" s="282"/>
      <c r="CQ363" s="270"/>
      <c r="CR363" s="68"/>
      <c r="CS363" s="283"/>
      <c r="CT363" s="283"/>
      <c r="CU363" s="283"/>
      <c r="CV363" s="283"/>
      <c r="CW363" s="283"/>
      <c r="CX363" s="270"/>
      <c r="CY363" s="68"/>
      <c r="CZ363" s="282"/>
      <c r="DA363" s="282"/>
      <c r="DB363" s="282"/>
      <c r="DC363" s="282"/>
      <c r="DD363" s="282"/>
    </row>
    <row r="364" spans="1:108" ht="16.5" x14ac:dyDescent="0.3">
      <c r="A364" s="68">
        <v>2022</v>
      </c>
      <c r="B364" s="68" t="s">
        <v>44</v>
      </c>
      <c r="C364" s="433" t="s">
        <v>108</v>
      </c>
      <c r="D364" s="434">
        <v>37658.87648535156</v>
      </c>
      <c r="E364" s="434">
        <v>223575.17852910035</v>
      </c>
      <c r="F364" s="435">
        <v>49894.349985809327</v>
      </c>
      <c r="G364" s="129">
        <v>311128.40500026126</v>
      </c>
      <c r="H364" s="293"/>
      <c r="I364" s="58"/>
      <c r="BX364" s="270"/>
      <c r="BY364" s="68"/>
      <c r="BZ364" s="280"/>
      <c r="CA364" s="280"/>
      <c r="CB364" s="280"/>
      <c r="CC364" s="280"/>
      <c r="CD364" s="280"/>
      <c r="CE364" s="270"/>
      <c r="CF364" s="68"/>
      <c r="CG364" s="281"/>
      <c r="CH364" s="281"/>
      <c r="CI364" s="281"/>
      <c r="CJ364" s="281"/>
      <c r="CK364" s="281"/>
      <c r="CL364" s="282"/>
      <c r="CM364" s="282"/>
      <c r="CN364" s="282"/>
      <c r="CO364" s="282"/>
      <c r="CP364" s="282"/>
      <c r="CQ364" s="270"/>
      <c r="CR364" s="68"/>
      <c r="CS364" s="283"/>
      <c r="CT364" s="283"/>
      <c r="CU364" s="283"/>
      <c r="CV364" s="283"/>
      <c r="CW364" s="283"/>
      <c r="CX364" s="270"/>
      <c r="CY364" s="68"/>
      <c r="CZ364" s="282"/>
      <c r="DA364" s="282"/>
      <c r="DB364" s="282"/>
      <c r="DC364" s="282"/>
      <c r="DD364" s="282"/>
    </row>
    <row r="365" spans="1:108" s="6" customFormat="1" ht="16.5" x14ac:dyDescent="0.3">
      <c r="A365" s="428">
        <v>2022</v>
      </c>
      <c r="B365" s="428" t="s">
        <v>45</v>
      </c>
      <c r="C365" s="429" t="s">
        <v>108</v>
      </c>
      <c r="D365" s="430">
        <v>43150.278500000008</v>
      </c>
      <c r="E365" s="430">
        <v>265462.91026502725</v>
      </c>
      <c r="F365" s="431">
        <v>54831.475504730231</v>
      </c>
      <c r="G365" s="432">
        <v>363444.66426975746</v>
      </c>
      <c r="H365" s="293"/>
      <c r="I365" s="293"/>
      <c r="BX365" s="270"/>
      <c r="BY365" s="68"/>
      <c r="BZ365" s="280"/>
      <c r="CA365" s="280"/>
      <c r="CB365" s="280"/>
      <c r="CC365" s="280"/>
      <c r="CD365" s="280"/>
      <c r="CE365" s="270"/>
      <c r="CF365" s="68"/>
      <c r="CG365" s="462"/>
      <c r="CH365" s="462"/>
      <c r="CI365" s="462"/>
      <c r="CJ365" s="462"/>
      <c r="CK365" s="462"/>
      <c r="CL365" s="463"/>
      <c r="CM365" s="463"/>
      <c r="CN365" s="463"/>
      <c r="CO365" s="463"/>
      <c r="CP365" s="463"/>
      <c r="CQ365" s="270"/>
      <c r="CR365" s="68"/>
      <c r="CS365" s="248"/>
      <c r="CT365" s="248"/>
      <c r="CU365" s="248"/>
      <c r="CV365" s="248"/>
      <c r="CW365" s="248"/>
      <c r="CX365" s="270"/>
      <c r="CY365" s="68"/>
      <c r="CZ365" s="463"/>
      <c r="DA365" s="463"/>
      <c r="DB365" s="463"/>
      <c r="DC365" s="463"/>
      <c r="DD365" s="463"/>
    </row>
    <row r="366" spans="1:108" s="6" customFormat="1" ht="16.5" x14ac:dyDescent="0.3">
      <c r="A366" s="68">
        <v>2022</v>
      </c>
      <c r="B366" s="68" t="s">
        <v>33</v>
      </c>
      <c r="C366" s="433" t="s">
        <v>108</v>
      </c>
      <c r="D366" s="434">
        <v>39000.642003399997</v>
      </c>
      <c r="E366" s="434">
        <v>223456.04257649989</v>
      </c>
      <c r="F366" s="435">
        <v>50133.325520769999</v>
      </c>
      <c r="G366" s="129">
        <v>312590.0101006701</v>
      </c>
      <c r="H366" s="293"/>
      <c r="I366" s="293"/>
      <c r="BX366" s="270"/>
      <c r="BY366" s="68"/>
      <c r="BZ366" s="280"/>
      <c r="CA366" s="280"/>
      <c r="CB366" s="280"/>
      <c r="CC366" s="280"/>
      <c r="CD366" s="280"/>
      <c r="CE366" s="270"/>
      <c r="CF366" s="68"/>
      <c r="CG366" s="462"/>
      <c r="CH366" s="462"/>
      <c r="CI366" s="462"/>
      <c r="CJ366" s="462"/>
      <c r="CK366" s="462"/>
      <c r="CL366" s="463"/>
      <c r="CM366" s="463"/>
      <c r="CN366" s="463"/>
      <c r="CO366" s="463"/>
      <c r="CP366" s="463"/>
      <c r="CQ366" s="270"/>
      <c r="CR366" s="68"/>
      <c r="CS366" s="248"/>
      <c r="CT366" s="248"/>
      <c r="CU366" s="248"/>
      <c r="CV366" s="248"/>
      <c r="CW366" s="248"/>
      <c r="CX366" s="270"/>
      <c r="CY366" s="68"/>
      <c r="CZ366" s="463"/>
      <c r="DA366" s="463"/>
      <c r="DB366" s="463"/>
      <c r="DC366" s="463"/>
      <c r="DD366" s="463"/>
    </row>
    <row r="367" spans="1:108" s="6" customFormat="1" ht="16.5" x14ac:dyDescent="0.3">
      <c r="A367" s="428">
        <v>2022</v>
      </c>
      <c r="B367" s="428" t="s">
        <v>35</v>
      </c>
      <c r="C367" s="429" t="s">
        <v>108</v>
      </c>
      <c r="D367" s="430">
        <v>42078.988487792965</v>
      </c>
      <c r="E367" s="430">
        <v>210700.35319893484</v>
      </c>
      <c r="F367" s="431">
        <v>47522.979997100832</v>
      </c>
      <c r="G367" s="432">
        <v>300302.32168382866</v>
      </c>
      <c r="H367" s="293"/>
      <c r="I367" s="293"/>
      <c r="BX367" s="270"/>
      <c r="BY367" s="68"/>
      <c r="BZ367" s="280"/>
      <c r="CA367" s="280"/>
      <c r="CB367" s="280"/>
      <c r="CC367" s="280"/>
      <c r="CD367" s="280"/>
      <c r="CE367" s="270"/>
      <c r="CF367" s="68"/>
      <c r="CG367" s="462"/>
      <c r="CH367" s="462"/>
      <c r="CI367" s="462"/>
      <c r="CJ367" s="462"/>
      <c r="CK367" s="462"/>
      <c r="CL367" s="463"/>
      <c r="CM367" s="463"/>
      <c r="CN367" s="463"/>
      <c r="CO367" s="463"/>
      <c r="CP367" s="463"/>
      <c r="CQ367" s="270"/>
      <c r="CR367" s="68"/>
      <c r="CS367" s="248"/>
      <c r="CT367" s="248"/>
      <c r="CU367" s="248"/>
      <c r="CV367" s="248"/>
      <c r="CW367" s="248"/>
      <c r="CX367" s="270"/>
      <c r="CY367" s="68"/>
      <c r="CZ367" s="463"/>
      <c r="DA367" s="463"/>
      <c r="DB367" s="463"/>
      <c r="DC367" s="463"/>
      <c r="DD367" s="463"/>
    </row>
    <row r="368" spans="1:108" s="6" customFormat="1" ht="16.5" x14ac:dyDescent="0.3">
      <c r="A368" s="470">
        <v>2022</v>
      </c>
      <c r="B368" s="470" t="s">
        <v>36</v>
      </c>
      <c r="C368" s="473" t="s">
        <v>108</v>
      </c>
      <c r="D368" s="471">
        <v>39861.72000122071</v>
      </c>
      <c r="E368" s="471">
        <v>228070.90854660241</v>
      </c>
      <c r="F368" s="474">
        <v>49167.949995422394</v>
      </c>
      <c r="G368" s="472">
        <v>317100.5785432455</v>
      </c>
      <c r="H368" s="293"/>
      <c r="I368" s="293"/>
      <c r="BX368" s="270"/>
      <c r="BY368" s="68"/>
      <c r="BZ368" s="280"/>
      <c r="CA368" s="280"/>
      <c r="CB368" s="280"/>
      <c r="CC368" s="280"/>
      <c r="CD368" s="280"/>
      <c r="CE368" s="270"/>
      <c r="CF368" s="68"/>
      <c r="CG368" s="462"/>
      <c r="CH368" s="462"/>
      <c r="CI368" s="462"/>
      <c r="CJ368" s="462"/>
      <c r="CK368" s="462"/>
      <c r="CL368" s="463"/>
      <c r="CM368" s="463"/>
      <c r="CN368" s="463"/>
      <c r="CO368" s="463"/>
      <c r="CP368" s="463"/>
      <c r="CQ368" s="270"/>
      <c r="CR368" s="68"/>
      <c r="CS368" s="248"/>
      <c r="CT368" s="248"/>
      <c r="CU368" s="248"/>
      <c r="CV368" s="248"/>
      <c r="CW368" s="248"/>
      <c r="CX368" s="270"/>
      <c r="CY368" s="68"/>
      <c r="CZ368" s="463"/>
      <c r="DA368" s="463"/>
      <c r="DB368" s="463"/>
      <c r="DC368" s="463"/>
      <c r="DD368" s="463"/>
    </row>
    <row r="369" spans="1:108" s="6" customFormat="1" ht="16.5" x14ac:dyDescent="0.3">
      <c r="A369" s="68"/>
      <c r="B369" s="68"/>
      <c r="C369" s="433"/>
      <c r="D369" s="434"/>
      <c r="E369" s="434"/>
      <c r="F369" s="435"/>
      <c r="G369" s="69"/>
      <c r="H369" s="293"/>
      <c r="I369" s="293"/>
      <c r="BX369" s="270"/>
      <c r="BY369" s="68"/>
      <c r="BZ369" s="280"/>
      <c r="CA369" s="280"/>
      <c r="CB369" s="280"/>
      <c r="CC369" s="280"/>
      <c r="CD369" s="280"/>
      <c r="CE369" s="270"/>
      <c r="CF369" s="68"/>
      <c r="CG369" s="462"/>
      <c r="CH369" s="462"/>
      <c r="CI369" s="462"/>
      <c r="CJ369" s="462"/>
      <c r="CK369" s="462"/>
      <c r="CL369" s="463"/>
      <c r="CM369" s="463"/>
      <c r="CN369" s="463"/>
      <c r="CO369" s="463"/>
      <c r="CP369" s="463"/>
      <c r="CQ369" s="270"/>
      <c r="CR369" s="68"/>
      <c r="CS369" s="248"/>
      <c r="CT369" s="248"/>
      <c r="CU369" s="248"/>
      <c r="CV369" s="248"/>
      <c r="CW369" s="248"/>
      <c r="CX369" s="270"/>
      <c r="CY369" s="68"/>
      <c r="CZ369" s="463"/>
      <c r="DA369" s="463"/>
      <c r="DB369" s="463"/>
      <c r="DC369" s="463"/>
      <c r="DD369" s="463"/>
    </row>
    <row r="370" spans="1:108" s="6" customFormat="1" ht="15" customHeight="1" x14ac:dyDescent="0.2">
      <c r="A370" s="296"/>
      <c r="B370" s="449"/>
      <c r="C370" s="449"/>
      <c r="D370" s="295"/>
      <c r="E370" s="295"/>
      <c r="F370" s="295"/>
      <c r="G370" s="295"/>
      <c r="H370" s="293"/>
      <c r="I370" s="58"/>
      <c r="CS370" s="447"/>
      <c r="CT370" s="447"/>
      <c r="CU370" s="447"/>
      <c r="CV370" s="447"/>
      <c r="CW370" s="447"/>
    </row>
    <row r="371" spans="1:108" x14ac:dyDescent="0.2">
      <c r="A371" s="297"/>
      <c r="B371" s="298"/>
      <c r="C371" s="299"/>
      <c r="D371" s="300"/>
      <c r="E371" s="300"/>
      <c r="F371" s="300"/>
      <c r="G371" s="301"/>
    </row>
    <row r="372" spans="1:108" x14ac:dyDescent="0.2">
      <c r="A372" s="446" t="s">
        <v>109</v>
      </c>
      <c r="B372" s="450"/>
      <c r="C372" s="450"/>
      <c r="D372" s="450"/>
      <c r="E372" s="450"/>
      <c r="F372" s="450"/>
      <c r="G372" s="304"/>
    </row>
    <row r="373" spans="1:108" ht="32.25" customHeight="1" x14ac:dyDescent="0.2">
      <c r="A373" s="579" t="s">
        <v>146</v>
      </c>
      <c r="B373" s="580"/>
      <c r="C373" s="580"/>
      <c r="D373" s="580"/>
      <c r="E373" s="580"/>
      <c r="F373" s="580"/>
      <c r="G373" s="581"/>
    </row>
    <row r="374" spans="1:108" ht="18" customHeight="1" x14ac:dyDescent="0.2">
      <c r="A374" s="305" t="s">
        <v>110</v>
      </c>
      <c r="B374" s="450"/>
      <c r="C374" s="450"/>
      <c r="D374" s="450"/>
      <c r="E374" s="450"/>
      <c r="F374" s="450"/>
      <c r="G374" s="304"/>
    </row>
    <row r="375" spans="1:108" ht="21" customHeight="1" x14ac:dyDescent="0.2">
      <c r="A375" s="579" t="s">
        <v>153</v>
      </c>
      <c r="B375" s="580"/>
      <c r="C375" s="580"/>
      <c r="D375" s="580"/>
      <c r="E375" s="580"/>
      <c r="F375" s="580"/>
      <c r="G375" s="581"/>
    </row>
    <row r="376" spans="1:108" x14ac:dyDescent="0.2">
      <c r="A376" s="579"/>
      <c r="B376" s="580"/>
      <c r="C376" s="580"/>
      <c r="D376" s="580"/>
      <c r="E376" s="580"/>
      <c r="F376" s="580"/>
      <c r="G376" s="581"/>
    </row>
    <row r="377" spans="1:108" x14ac:dyDescent="0.2">
      <c r="A377" s="582" t="s">
        <v>59</v>
      </c>
      <c r="B377" s="583"/>
      <c r="C377" s="583"/>
      <c r="D377" s="583"/>
      <c r="E377" s="583"/>
      <c r="F377" s="583"/>
      <c r="G377" s="304"/>
    </row>
    <row r="378" spans="1:108" ht="33" customHeight="1" x14ac:dyDescent="0.2">
      <c r="A378" s="546" t="s">
        <v>112</v>
      </c>
      <c r="B378" s="547"/>
      <c r="C378" s="547"/>
      <c r="D378" s="547"/>
      <c r="E378" s="547"/>
      <c r="F378" s="547"/>
      <c r="G378" s="548"/>
    </row>
    <row r="379" spans="1:108" ht="39.75" customHeight="1" x14ac:dyDescent="0.2">
      <c r="A379" s="546" t="s">
        <v>156</v>
      </c>
      <c r="B379" s="547"/>
      <c r="C379" s="547"/>
      <c r="D379" s="547"/>
      <c r="E379" s="547"/>
      <c r="F379" s="547"/>
      <c r="G379" s="548"/>
    </row>
    <row r="380" spans="1:108" ht="25.5" customHeight="1" x14ac:dyDescent="0.2">
      <c r="A380" s="546" t="s">
        <v>157</v>
      </c>
      <c r="B380" s="547"/>
      <c r="C380" s="547"/>
      <c r="D380" s="547"/>
      <c r="E380" s="547"/>
      <c r="F380" s="547"/>
      <c r="G380" s="548"/>
    </row>
    <row r="381" spans="1:108" ht="16.5" customHeight="1" x14ac:dyDescent="0.2">
      <c r="A381" s="306" t="str">
        <f>+'Anexo 1 '!A176</f>
        <v>Actualizado el 29 de julio de 2022</v>
      </c>
      <c r="B381" s="450"/>
      <c r="C381" s="450"/>
      <c r="D381" s="450"/>
      <c r="E381" s="450"/>
      <c r="F381" s="450"/>
      <c r="G381" s="89" t="s">
        <v>60</v>
      </c>
    </row>
    <row r="382" spans="1:108" ht="6" customHeight="1" x14ac:dyDescent="0.2">
      <c r="A382" s="307"/>
      <c r="B382" s="308"/>
      <c r="C382" s="308"/>
      <c r="D382" s="308"/>
      <c r="E382" s="308"/>
      <c r="F382" s="308"/>
      <c r="G382" s="94"/>
    </row>
  </sheetData>
  <mergeCells count="12">
    <mergeCell ref="A380:G380"/>
    <mergeCell ref="A1:G1"/>
    <mergeCell ref="A3:G4"/>
    <mergeCell ref="A7:A8"/>
    <mergeCell ref="B7:B8"/>
    <mergeCell ref="C7:C8"/>
    <mergeCell ref="D7:G7"/>
    <mergeCell ref="A373:G373"/>
    <mergeCell ref="A375:G376"/>
    <mergeCell ref="A377:F377"/>
    <mergeCell ref="A378:G378"/>
    <mergeCell ref="A379:G379"/>
  </mergeCells>
  <phoneticPr fontId="57" type="noConversion"/>
  <conditionalFormatting sqref="CL3:CP369 CZ3:DD369">
    <cfRule type="cellIs" dxfId="0" priority="1" stopIfTrue="1" operator="notEqual">
      <formula>0</formula>
    </cfRule>
  </conditionalFormatting>
  <hyperlinks>
    <hyperlink ref="G381" location="Contenido!A1" display="Volver " xr:uid="{FF3C1722-62FA-4EB0-8366-85A30B087DC8}"/>
  </hyperlinks>
  <pageMargins left="0.7" right="0.7" top="0.75" bottom="0.75" header="0.3" footer="0.3"/>
  <pageSetup paperSize="9" orientation="portrait" horizontalDpi="300" verticalDpi="30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Contenido</vt:lpstr>
      <vt:lpstr>Anexo 1 </vt:lpstr>
      <vt:lpstr>Anexo 2 </vt:lpstr>
      <vt:lpstr>Anexo 3 </vt:lpstr>
      <vt:lpstr>Anexo 4</vt:lpstr>
      <vt:lpstr>Anexo 5</vt:lpstr>
      <vt:lpstr>Anexo 6</vt:lpstr>
      <vt:lpstr>Anexo 7</vt:lpstr>
      <vt:lpstr>Anexo 7.1</vt:lpstr>
      <vt:lpstr>Anexo 8</vt:lpstr>
      <vt:lpstr>Anexo 9</vt:lpstr>
      <vt:lpstr>Anexo 10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DANE</dc:creator>
  <cp:keywords>Anexos_ECG_ene22</cp:keywords>
  <cp:lastModifiedBy>Usuario</cp:lastModifiedBy>
  <dcterms:created xsi:type="dcterms:W3CDTF">2020-08-26T02:51:39Z</dcterms:created>
  <dcterms:modified xsi:type="dcterms:W3CDTF">2022-07-27T19:53:16Z</dcterms:modified>
</cp:coreProperties>
</file>